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Материалы" sheetId="1" state="visible" r:id="rId2"/>
    <sheet name="Оружие" sheetId="2" state="visible" r:id="rId3"/>
    <sheet name="Свойства" sheetId="3" state="visible" r:id="rId4"/>
    <sheet name="Прайс и Навык" sheetId="4" state="visible" r:id="rId5"/>
    <sheet name="Лист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<sst xmlns="http://schemas.openxmlformats.org/spreadsheetml/2006/main" count="516" uniqueCount="360">
  <si>
    <t xml:space="preserve">Редкость</t>
  </si>
  <si>
    <t xml:space="preserve">Название материала</t>
  </si>
  <si>
    <t xml:space="preserve">Особенности</t>
  </si>
  <si>
    <t xml:space="preserve">Броня</t>
  </si>
  <si>
    <t xml:space="preserve">Зос</t>
  </si>
  <si>
    <t xml:space="preserve">Жизни</t>
  </si>
  <si>
    <t xml:space="preserve">Урон</t>
  </si>
  <si>
    <t xml:space="preserve">Базовые очки</t>
  </si>
  <si>
    <t xml:space="preserve">Стоимость</t>
  </si>
  <si>
    <t xml:space="preserve">Максимальная стоимость</t>
  </si>
  <si>
    <t xml:space="preserve">Обычное</t>
  </si>
  <si>
    <t xml:space="preserve">Дерево</t>
  </si>
  <si>
    <t xml:space="preserve">Неэффективность против огня (-1)</t>
  </si>
  <si>
    <t xml:space="preserve">Обработанное Дерево</t>
  </si>
  <si>
    <t xml:space="preserve">Освященное Дерево</t>
  </si>
  <si>
    <t xml:space="preserve">Повышение противодействия Демонической Энергии (1)</t>
  </si>
  <si>
    <t xml:space="preserve">Железное Дерево</t>
  </si>
  <si>
    <t xml:space="preserve">Магическое Дерево</t>
  </si>
  <si>
    <t xml:space="preserve">Неэффективность против огня (-1), Повышение Противодействий Заклинаний (1)/Повышение Урона Заклинаний (1)</t>
  </si>
  <si>
    <t xml:space="preserve">Нет</t>
  </si>
  <si>
    <t xml:space="preserve">Кожа</t>
  </si>
  <si>
    <t xml:space="preserve">Повышение Атаки и Защиты Ловкостью (1)</t>
  </si>
  <si>
    <t xml:space="preserve">Дубленая Кожа</t>
  </si>
  <si>
    <t xml:space="preserve">Шкура лошади</t>
  </si>
  <si>
    <t xml:space="preserve">Скорость (1)</t>
  </si>
  <si>
    <t xml:space="preserve">Ткань</t>
  </si>
  <si>
    <t xml:space="preserve">Святая Ткань</t>
  </si>
  <si>
    <t xml:space="preserve">Редкое</t>
  </si>
  <si>
    <t xml:space="preserve">Железо</t>
  </si>
  <si>
    <t xml:space="preserve">Сталь</t>
  </si>
  <si>
    <t xml:space="preserve">Слабость к дробящему урону, Подгонка (2)/Заточка (2), Слабость к щитам</t>
  </si>
  <si>
    <t xml:space="preserve">Освященная Сталь</t>
  </si>
  <si>
    <t xml:space="preserve">Слабость к дробящему урону, Эффективность при получении урона от Демонов (2)/ Слабость к щитам, Эффективность урона по Демонам (2)</t>
  </si>
  <si>
    <t xml:space="preserve">Шкура Беса</t>
  </si>
  <si>
    <t xml:space="preserve">Скорость (1), Шанс не быть подожженным (10%) </t>
  </si>
  <si>
    <t xml:space="preserve">Шкура белого волка</t>
  </si>
  <si>
    <t xml:space="preserve">Повышение атаки (1) за каждого союзника в таком же доспехе</t>
  </si>
  <si>
    <t xml:space="preserve">Кора Энтов</t>
  </si>
  <si>
    <t xml:space="preserve">Повышение атаки и защиты в лесу (1)</t>
  </si>
  <si>
    <t xml:space="preserve">Кровавый камень</t>
  </si>
  <si>
    <t xml:space="preserve">Вампиризм (1)/Вампиризм (1)</t>
  </si>
  <si>
    <t xml:space="preserve">Листва дерева Жизни</t>
  </si>
  <si>
    <t xml:space="preserve"> Повышение Лечения (2)</t>
  </si>
  <si>
    <t xml:space="preserve">Кораллы</t>
  </si>
  <si>
    <t xml:space="preserve">Повышение заклинаний Воды(2)/Эффективность урона водой (2)</t>
  </si>
  <si>
    <t xml:space="preserve">Очень редкое</t>
  </si>
  <si>
    <t xml:space="preserve">Макмелина</t>
  </si>
  <si>
    <t xml:space="preserve">Устойчивость к огню/ Горение (20%)</t>
  </si>
  <si>
    <t xml:space="preserve">Укрепленная древесина из корней огненных деревьев</t>
  </si>
  <si>
    <t xml:space="preserve">Сталелистовое растение </t>
  </si>
  <si>
    <t xml:space="preserve">Поглощение атака (1)/ Пробитие (10%)</t>
  </si>
  <si>
    <t xml:space="preserve">Растение, которое встречается в глуши восточного региона в местах, наполненных феями</t>
  </si>
  <si>
    <t xml:space="preserve">Эссенция Духа Дерева</t>
  </si>
  <si>
    <t xml:space="preserve">Эффективность лечения (2)/Эффективность при лечении противника (2)</t>
  </si>
  <si>
    <t xml:space="preserve">Дополнительный</t>
  </si>
  <si>
    <t xml:space="preserve">Добровольно отдается умирающим деревом</t>
  </si>
  <si>
    <t xml:space="preserve">Ткань из шелкопряда древесного</t>
  </si>
  <si>
    <t xml:space="preserve">Скорость (2)</t>
  </si>
  <si>
    <t xml:space="preserve">Шкура василиска</t>
  </si>
  <si>
    <t xml:space="preserve">Поглощение заклинания (1), эффективность при противодействии магии (1)</t>
  </si>
  <si>
    <t xml:space="preserve">Шкура мохнатого паука</t>
  </si>
  <si>
    <t xml:space="preserve">Шанс увернуться от дальнобойной атаки (30%)</t>
  </si>
  <si>
    <t xml:space="preserve">Шкура Хамелеона</t>
  </si>
  <si>
    <t xml:space="preserve">Повышение Скрытность (6)</t>
  </si>
  <si>
    <t xml:space="preserve">Эпическое</t>
  </si>
  <si>
    <t xml:space="preserve">Шкура чупакабры</t>
  </si>
  <si>
    <t xml:space="preserve">Поглощение заклинания (2). Если это заклинание Природы, то блокирует еще 1 заклинание.</t>
  </si>
  <si>
    <t xml:space="preserve">Шкура Хамелеона-вожака</t>
  </si>
  <si>
    <t xml:space="preserve">Повышение Скрытность (8)</t>
  </si>
  <si>
    <t xml:space="preserve">Шкура Альфа Василиска</t>
  </si>
  <si>
    <t xml:space="preserve">Поглощение заклинаний (Х раунда), Сопротивление магии</t>
  </si>
  <si>
    <t xml:space="preserve">Пыльца фей(напыление)</t>
  </si>
  <si>
    <t xml:space="preserve">Скорость (2). Повышение атак в воздухе (2)/Повышение атак по воздушным целям (4)</t>
  </si>
  <si>
    <t xml:space="preserve">Эмбрана злых духов</t>
  </si>
  <si>
    <t xml:space="preserve">Отмена кулдауна на зачарование, Открытие кровотока при защите(1)/Отмена кулдауна на зачарование, Открытие кровотока при атаке(1)</t>
  </si>
  <si>
    <t xml:space="preserve">Пошивная святая ткань с золотой тесьмой</t>
  </si>
  <si>
    <t xml:space="preserve">Эффективность Магии Света (5), Легкость (1)</t>
  </si>
  <si>
    <t xml:space="preserve">Шелковая основа подземного тутопряда</t>
  </si>
  <si>
    <t xml:space="preserve">Преимущество при карабканье по стенам, не получает атаки по возможности</t>
  </si>
  <si>
    <t xml:space="preserve">нет</t>
  </si>
  <si>
    <t xml:space="preserve">Панцирь из Черной вдовы</t>
  </si>
  <si>
    <t xml:space="preserve">Сопротивление отравлению ядом</t>
  </si>
  <si>
    <t xml:space="preserve">Каменистые кристаллы кварца</t>
  </si>
  <si>
    <t xml:space="preserve">Поглощение атаки (1)/ Атака не провоцирует контратаку</t>
  </si>
  <si>
    <t xml:space="preserve">Легендарное</t>
  </si>
  <si>
    <t xml:space="preserve">Небесный металл</t>
  </si>
  <si>
    <t xml:space="preserve">Дубликат (ЗОС)/Дубликат(Святость)</t>
  </si>
  <si>
    <t xml:space="preserve">8+8</t>
  </si>
  <si>
    <t xml:space="preserve">Демонический металл</t>
  </si>
  <si>
    <t xml:space="preserve">Иммунитет к дробящему и колющему урону/Страшные раны (5)</t>
  </si>
  <si>
    <t xml:space="preserve">Катализатор Аасимара</t>
  </si>
  <si>
    <t xml:space="preserve">Зачарование +1 для предмета. Блокирует первое заклинание. Удваивает бонусы брони</t>
  </si>
  <si>
    <t xml:space="preserve">Сталактит проклятой зоны</t>
  </si>
  <si>
    <t xml:space="preserve">Поглощение заклинаний(5)/ Легендарная острота(5)</t>
  </si>
  <si>
    <t xml:space="preserve">Менганат</t>
  </si>
  <si>
    <t xml:space="preserve">Иммунитет к Огню/Игнорирование Физ Брони</t>
  </si>
  <si>
    <t xml:space="preserve"> (Металл напитывающийся кровью демонов еще в залежи)</t>
  </si>
  <si>
    <t xml:space="preserve">Духовное древо</t>
  </si>
  <si>
    <t xml:space="preserve">Сопротивление Магии/Преимущество на проверки Магии</t>
  </si>
  <si>
    <t xml:space="preserve">Конечная ячейка</t>
  </si>
  <si>
    <t xml:space="preserve">Не удалять!</t>
  </si>
  <si>
    <t xml:space="preserve">Тир </t>
  </si>
  <si>
    <t xml:space="preserve">Название</t>
  </si>
  <si>
    <t xml:space="preserve">Пассивное свойство</t>
  </si>
  <si>
    <t xml:space="preserve">Активное свойство</t>
  </si>
  <si>
    <t xml:space="preserve">Требование боевого опыта/стоимость в инициативе</t>
  </si>
  <si>
    <t xml:space="preserve">Первый</t>
  </si>
  <si>
    <t xml:space="preserve">Палица/молот</t>
  </si>
  <si>
    <t xml:space="preserve">Удар этого оружия снижают пул инициативы цели на 1 за каждую атаку. Если Пул становится меньше 0, то противник теряет 1 очко действия, а пул восполняется.</t>
  </si>
  <si>
    <t xml:space="preserve">Оглушить. Совершите атаку по противнику. В случае успеха каждая единица урона дополнительно забирает 1 пул инициативы.</t>
  </si>
  <si>
    <t xml:space="preserve">Боевой опыт: 2 
Пул Инициативы: 5</t>
  </si>
  <si>
    <t xml:space="preserve">Копьё</t>
  </si>
  <si>
    <t xml:space="preserve">Дальность атаки 2(тайла). Вы получаете возможность свободной атаки по врагу, который приближается к вам в зону контроля.
*Зона контроля = дальности оружия с учетом всех бонусов.</t>
  </si>
  <si>
    <t xml:space="preserve">Завязать боем. Враг, находящийся в зоне контроля, не может переместиться.</t>
  </si>
  <si>
    <t xml:space="preserve">Боевой опыт: 2
Пул Инициативы: 5</t>
  </si>
  <si>
    <t xml:space="preserve">Меч</t>
  </si>
  <si>
    <t xml:space="preserve">Успешная атака оружием вызывает тег «Кровотечение» (даже если урон не прошел). 
Кровотечение — враг теряет 1 Жизнь в конце каждого хода. Тег складывается.</t>
  </si>
  <si>
    <t xml:space="preserve">Фехтовать. Если враг контратакует вас в ответ на вашу атаку, то вы сразу проводите контратаку в ответ на его контратаку.</t>
  </si>
  <si>
    <t xml:space="preserve">Боевой опыт: 2
Пул Инициативы: 1</t>
  </si>
  <si>
    <t xml:space="preserve">Топор</t>
  </si>
  <si>
    <t xml:space="preserve">Атака уменьшает прочность Щита на 1. (Прочность щитов ниже)</t>
  </si>
  <si>
    <t xml:space="preserve">Раскол брони. Удар игнорирует 50% брони цели с округлением вверх.</t>
  </si>
  <si>
    <t xml:space="preserve">Боевой опыт: 2
Пул Инициативы: 4</t>
  </si>
  <si>
    <t xml:space="preserve">Лук</t>
  </si>
  <si>
    <t xml:space="preserve">Перезарядка требует 3 Пула Инициативы. Дальность ограничена здравым смыслом</t>
  </si>
  <si>
    <t xml:space="preserve">Стрельба навесом. Дистанционная атака без прямой видимости цели.</t>
  </si>
  <si>
    <t xml:space="preserve">Боевой опыт: 2
Пул Инициативы: 3</t>
  </si>
  <si>
    <t xml:space="preserve">Арбалет (двуручное)</t>
  </si>
  <si>
    <t xml:space="preserve">Атака игнорирует 50% брони. Перезарядка: 3 Очка Действия</t>
  </si>
  <si>
    <t xml:space="preserve">Бронебойный выстрел. Выстрел в пределах одного поля игнорирует броню.</t>
  </si>
  <si>
    <t xml:space="preserve">Боевой опыт: 2
Пул Инициативы: 7</t>
  </si>
  <si>
    <t xml:space="preserve">Пистоль</t>
  </si>
  <si>
    <t xml:space="preserve">Атака обладает тегом "Бронебойность" на расстоянии (Ступени Интеллекта). Перезарядка заканчивает ход.</t>
  </si>
  <si>
    <t xml:space="preserve">Стрельба в слепую. Заготовьте действие. Во время атаки по вам в ближнем бою, совершите проверку Ловкости, чтобы прервать действие атакующего.</t>
  </si>
  <si>
    <t xml:space="preserve">Боевой опыт: 2
Пул Инициативы: 5
Оружие должно быть заряжено.</t>
  </si>
  <si>
    <t xml:space="preserve">Мушкет (двуручное)</t>
  </si>
  <si>
    <t xml:space="preserve">Атака обладает тегом "Бронебойность" на расстоянии (Ступени Интеллекта*2). Перезарядка заканчивает ход.</t>
  </si>
  <si>
    <t xml:space="preserve">Упреждающий выстрел. Заготовьте действие. Когда любой из видимых противников предпримет попытку действия — совершите проверку Ловкости, чтобы выполнить прерывающий выстрел.</t>
  </si>
  <si>
    <t xml:space="preserve">Боевой опыт: 3
Пул Инициативы: 5
Оружие должно быть заряжено.</t>
  </si>
  <si>
    <t xml:space="preserve">Двуручное</t>
  </si>
  <si>
    <t xml:space="preserve">Дальность атаки увеличена на 1. Кинжал, Лук и Пистоль не могут быть двуручным оружием. Арбалет и Мушкет являются им по определению.</t>
  </si>
  <si>
    <t xml:space="preserve">Смертоносный удар. Когда активировано, то за каждое усиление удара за инициативу, вы получаете не +1, а +2 кубика урона</t>
  </si>
  <si>
    <t xml:space="preserve">Боевой опыт: 2
Пул Инициативы: Заканчивает ход.
</t>
  </si>
  <si>
    <t xml:space="preserve">Щит</t>
  </si>
  <si>
    <t xml:space="preserve">Броня +(ранг Щита). Ранг щита определяется из его редкости. Если владелец щита должен погибнуть, вместо этого он теряет щит и продолжает жить.</t>
  </si>
  <si>
    <t xml:space="preserve">Поднять щит. Бонус брони от щита распространяется на союзника рядом</t>
  </si>
  <si>
    <t xml:space="preserve">Второй</t>
  </si>
  <si>
    <t xml:space="preserve">Пугио (кинжал)</t>
  </si>
  <si>
    <t xml:space="preserve">Атака не начинает бой. Дальность атаки без ограничений.
Тэги: колюще/режущий</t>
  </si>
  <si>
    <t xml:space="preserve">Удар убийцы. Может убить при всех чётных или нечётных значениях на кубиках урона</t>
  </si>
  <si>
    <t xml:space="preserve">Сефет (кинжал)</t>
  </si>
  <si>
    <t xml:space="preserve">Атака не начинает бой. Оружие позволяет владельцу проводить специальные приёмы фехтовальной школы (с кинжалом). Вы получаете +1 к проверкам на все эти приёмы.</t>
  </si>
  <si>
    <t xml:space="preserve">Метнуть. Вы можете метнуть это оружие и оно нанесёт свой обычный урон.</t>
  </si>
  <si>
    <t xml:space="preserve">Джамбия (кинжал)</t>
  </si>
  <si>
    <t xml:space="preserve">Атака не начинает бой. Если враг не видит вас во время атаки, то урон удваивается.</t>
  </si>
  <si>
    <t xml:space="preserve">В уязвимое место. Вы игнорируете броню цели. Но защита продолжает действовать.</t>
  </si>
  <si>
    <t xml:space="preserve">Буревестник (меч)</t>
  </si>
  <si>
    <t xml:space="preserve">Вызывает кровотечение. Раненный мечом враг теряет 2 жизни в конце хода. 
Тэги: прекрасный баланс (реализуется в руках мечника из фехтовальной школы)</t>
  </si>
  <si>
    <t xml:space="preserve">Фехтовальный стиль. Повышает грань кубиков урона на один (кидаешь d8, а не d6). Раз в ход (действует до конца хода).</t>
  </si>
  <si>
    <t xml:space="preserve">Гладий (меч)</t>
  </si>
  <si>
    <t xml:space="preserve">Вызывает кровотечение. Раненный мечом враг теряет 1 жизнь в конце хода. Даёт владельцу +1 к проверкам фехтовальных приёмов любой школы.</t>
  </si>
  <si>
    <t xml:space="preserve">Единение с клинком. Стоимость приёмов (в инициативе) фехтовальной школы снижено на 50% до конца боя.</t>
  </si>
  <si>
    <t xml:space="preserve">Заканчивает ход</t>
  </si>
  <si>
    <t xml:space="preserve">Хандар (меч)</t>
  </si>
  <si>
    <t xml:space="preserve">Вызывает кровотечение. Раненный мечом враг теряет 1 жизнь в конце хода. 
Тэги: податливый к усилениям. Стоимость усилений (крафта, ковки, заточки) дешевле на 50%</t>
  </si>
  <si>
    <t xml:space="preserve">Упреждающий выпад. Вы атакуете противника до его атаки (один раз в ход). Может быть увеличено за счёт мастерства во вложении (мечом)</t>
  </si>
  <si>
    <t xml:space="preserve">Хопеш (меч)</t>
  </si>
  <si>
    <t xml:space="preserve">Вызывает серьёзное кровотечение. Раненный мечом враг теряет 1 жизнь в конце хода и по 1 жизни за каждую пропущенную атаку (независимо от броска кубиков урона).</t>
  </si>
  <si>
    <t xml:space="preserve">Рваная рана. Особенная атака этим мечом способна вызвать у противника рваную рану. Такая рана является увечьем и вылечить её в бою практически невозможно.</t>
  </si>
  <si>
    <t xml:space="preserve">Шамшир (меч)</t>
  </si>
  <si>
    <t xml:space="preserve">Вызывает кровотечение. Раненный мечом враг теряет 1 жизнь в конце хода. Наделяет владельца Помазанием +1.</t>
  </si>
  <si>
    <t xml:space="preserve">Меч и Магия. Вы можете наполнить клинок магической эссенцией, чтобы весь его урон стал сверхъестественным (определённой стихии).</t>
  </si>
  <si>
    <t xml:space="preserve">Маллет (молот)</t>
  </si>
  <si>
    <t xml:space="preserve">Удар этого оружия снижают инициативу цели на 3 за каждую атаку (не применение способности). 
Тэги: шокирование (с шансом 10% цель может быть шокирована после атаки). Шанс можно увеличить изучением школ боя с этим оружием.</t>
  </si>
  <si>
    <t xml:space="preserve">Стан. Цель завершает свой ход.</t>
  </si>
  <si>
    <t xml:space="preserve">Маркул (молот)</t>
  </si>
  <si>
    <t xml:space="preserve">Удар этого оружия снижает инициативу цели на 1 за каждую нанесённую рану.</t>
  </si>
  <si>
    <t xml:space="preserve">Оглушить. Если значение вашего броска (силы или проворства) больше соперника, то оглушение цели. Оглушение до конца хода.</t>
  </si>
  <si>
    <t xml:space="preserve">Шестопер (палица)</t>
  </si>
  <si>
    <t xml:space="preserve">Удар этого оружия снижают инициативу цели на 2 за каждую атаку. Кроме того, атакованная цель теряет 1 Помазание (не складывается).</t>
  </si>
  <si>
    <t xml:space="preserve">Вдохновиться. Следующая ваша успешная атака в бою застанит цель.</t>
  </si>
  <si>
    <t xml:space="preserve">Кистень (палица)</t>
  </si>
  <si>
    <t xml:space="preserve">Атака игнорирует защиту цели (но не броню).</t>
  </si>
  <si>
    <t xml:space="preserve">Умелая атака. Бонус брони от щита не работает против вашей атаки.</t>
  </si>
  <si>
    <t xml:space="preserve">Ромах (тяжёлое копьё)</t>
  </si>
  <si>
    <t xml:space="preserve">Дальность атаки увеличена на 2. Вес*2. Вы получаете возможность свободной атаки по врагу, который приближается к вам в зону контроля. Кроме того, если враг оказывается в зоне вашего контроля, он не может переместиться.</t>
  </si>
  <si>
    <t xml:space="preserve">Фланкирование. Прервите действие (одного) врага, что входит в вашу зону контроля. Мастер копейщик может прерывать несколько и нескольких.</t>
  </si>
  <si>
    <t xml:space="preserve">Гаста (лёгкое одноручное копьё)</t>
  </si>
  <si>
    <t xml:space="preserve">Дальность атаки увеличена на 1. Вы получаете возможность свободной атаки по врагу, который приближается к вам в зону контроля.</t>
  </si>
  <si>
    <t xml:space="preserve">Зафиксировать. Враг, находящийся в зоне контроля, не может переместиться. Кроме того, он получает штраф на атаку, равный разнице в длине оружия (кинжалы -8; одноручное -4; длинное -2).</t>
  </si>
  <si>
    <t xml:space="preserve">Загнал (топор)</t>
  </si>
  <si>
    <t xml:space="preserve">Атака повреждает Щит на 2 (чем больше атак, тем быстрее щит сломается).</t>
  </si>
  <si>
    <t xml:space="preserve">Потрошить. Совершите три последовательных атаки по одной цели. К каждой вы можете добавить один общий бонус к инициативе. Например, вы применяете это умение и добавляете бонус к урону 2. Итого вы наносите каждой атакой 5d6 урона и расходуете 16 инициативы.</t>
  </si>
  <si>
    <t xml:space="preserve">Минеб (топор)</t>
  </si>
  <si>
    <t xml:space="preserve">Цель без брони или в лёгкой броне получает удвоенный урон от каждой вашей атаки</t>
  </si>
  <si>
    <t xml:space="preserve">Отсечь. Если цель без брони, то нанесите ей увечье (отсечённая конечность). Один раз в ход.</t>
  </si>
  <si>
    <t xml:space="preserve">Скеггокс (топор)</t>
  </si>
  <si>
    <t xml:space="preserve">Оружие позволяет владельцу проводить специальные приёмы фехтовальной школы (с топором). Вы получаете +1 к проверкам на все эти приёмы.</t>
  </si>
  <si>
    <t xml:space="preserve">Разломать щит. Вы ломаете щит в руках противника.</t>
  </si>
  <si>
    <t xml:space="preserve">Чёрный доу (топор)</t>
  </si>
  <si>
    <t xml:space="preserve">Вы игнорируете бонусное здоровье врага (от брони, от щита).</t>
  </si>
  <si>
    <t xml:space="preserve">Без шансов. До конца боя вы игнорируете защиту врага.</t>
  </si>
  <si>
    <t xml:space="preserve">Боевой лук</t>
  </si>
  <si>
    <t xml:space="preserve">Перезарядка требует 3 инициативы. Для атаки необходимы стрелы</t>
  </si>
  <si>
    <t xml:space="preserve">Точный выстрел. Все ваши атаки (лук) до конца боя не промахиваются.</t>
  </si>
  <si>
    <t xml:space="preserve">Длинный лук</t>
  </si>
  <si>
    <t xml:space="preserve">Удвоенная дальность атаки. Перезарядка требует 5 инициативы. Для атаки необходимы стрелы</t>
  </si>
  <si>
    <t xml:space="preserve">Тяжёлый арбалет</t>
  </si>
  <si>
    <t xml:space="preserve">Атака игнорирует 100% брони. Перезарядка заканчивает ход. Для атаки необходимы болты</t>
  </si>
  <si>
    <t xml:space="preserve">Калечащий выстрел. Атака калечит цель (увечье).</t>
  </si>
  <si>
    <t xml:space="preserve">Имперский арбалет</t>
  </si>
  <si>
    <t xml:space="preserve">Можно стрелять в упор. Атака игнорирует 50% брони. Перезарядка заканчивает ход. Для атаки необходимы болты</t>
  </si>
  <si>
    <t xml:space="preserve">Бронебойный выстрел. На ближней и средней дистанции атака игнорирует броню.</t>
  </si>
  <si>
    <t xml:space="preserve">Скимитар (двуручный меч)</t>
  </si>
  <si>
    <t xml:space="preserve">Свойства меча. Дальность атаки увеличена на 2. Вес*2. Вы всегда завершаете первый ход (подготовкой оружия). Начиная со второго хода, за каждое усиление удара за инициативу, вы получаете не +1, а +2 кубика урона</t>
  </si>
  <si>
    <t xml:space="preserve">Смертокруг. Вы атакуете ВСЕХ вокруг себя</t>
  </si>
  <si>
    <t xml:space="preserve">Сканийский молот (двуручный молот)</t>
  </si>
  <si>
    <t xml:space="preserve">Свойства молота. Дальность атаки увеличена на 1,5. Вес*2. Удар этого оружия снижает инициативу цели на 5. Вы всегда завершаете первый ход (подготовкой оружия). Начиная со второго хода, за каждое усиление удара за инициативу, вы получаете не +1, а +2 кубика урона</t>
  </si>
  <si>
    <t xml:space="preserve">Смертоэкспресс. Мощный удар, который сваливает противника с ног. </t>
  </si>
  <si>
    <t xml:space="preserve">Крокспар (двуручное копьё)</t>
  </si>
  <si>
    <t xml:space="preserve">Свойства копья. Дальность атаки увеличена на 2. Вес*2. Вы всегда завершаете первый ход (подготовкой оружия). Начиная со второго хода, за каждое усиление удара за инициативу, вы получаете не +1, а +2 кубика урона</t>
  </si>
  <si>
    <t xml:space="preserve">Из-за спины. Вы можете атаковать врага вне прямой видимости без штрафа (нанося урон из-за спины союзника)</t>
  </si>
  <si>
    <t xml:space="preserve">Протазан (двуручное копьё)</t>
  </si>
  <si>
    <t xml:space="preserve">Свойства копья. Дальность атаки увеличена на 1,5. Вес*2. Вы всегда завершаете первый ход (подготовкой оружия). Начиная со второго хода, за каждое усиление удара за инициативу, вы получаете не +1, а +3 кубика урона</t>
  </si>
  <si>
    <t xml:space="preserve">Ореол контроля. До конца хода вы атакуете врага, который входит в зону контроля вашего союзника (если можете достать его дальностью своего оружия).</t>
  </si>
  <si>
    <t xml:space="preserve">Турнирное копьё (двуручное копьё)</t>
  </si>
  <si>
    <t xml:space="preserve">Свойства копья. Оружие только для сражения верхом. Дальность атаки (если верхом) увеличена на 3. Вес*2.</t>
  </si>
  <si>
    <t xml:space="preserve">Кавалерийский бонус. Вы увеличиваете урон на 1 за каждый тайл, который проходите перед атакой. Один раз в ход.</t>
  </si>
  <si>
    <t xml:space="preserve">Лабрис (двуручный топор)</t>
  </si>
  <si>
    <t xml:space="preserve">Свойства топора. Дальность атаки увеличена на 1. Вес*2. Вы всегда завершаете первый ход (подготовкой оружия). Начиная со второго хода, за каждое усиление удара за инициативу, вы получаете не +1, а +2 кубика урона</t>
  </si>
  <si>
    <t xml:space="preserve">Фатальный надзор. До конца хода атаки по-возможности наносят удвоенный урон. </t>
  </si>
  <si>
    <t xml:space="preserve">Третий</t>
  </si>
  <si>
    <t xml:space="preserve">Загнутый перетянутый лук</t>
  </si>
  <si>
    <t xml:space="preserve">Если выстрел совершается с расстояния более 100 тайлов — урон удваивается. Перезарядка стоит 7 инициативы.</t>
  </si>
  <si>
    <t xml:space="preserve">Сквозной прострел. Совершите проверку атаки со сложностью за плотность препятствия. В случае успеха выстрел пробивает ее насквозь не теряя урона.</t>
  </si>
  <si>
    <t xml:space="preserve">Боевой опыт: 6
Пул Инициативы: 10</t>
  </si>
  <si>
    <t xml:space="preserve">Название свойства</t>
  </si>
  <si>
    <t xml:space="preserve">Описание свойства</t>
  </si>
  <si>
    <t xml:space="preserve">Стоимость в очках</t>
  </si>
  <si>
    <t xml:space="preserve">Антипод</t>
  </si>
  <si>
    <t xml:space="preserve">Плохое (1 очко). Исключительно для антиподов</t>
  </si>
  <si>
    <t xml:space="preserve">Неэффективность  … (число)</t>
  </si>
  <si>
    <t xml:space="preserve">Понижает РЕЗУЛЬТАТ вашего действия на (число)</t>
  </si>
  <si>
    <t xml:space="preserve">1 за 1 число</t>
  </si>
  <si>
    <t xml:space="preserve">Эффективность … (число)</t>
  </si>
  <si>
    <t xml:space="preserve">Неэффективность при .. (число)</t>
  </si>
  <si>
    <t xml:space="preserve">Повышает РЕЗУЛЬТАТ действия противника на (число). Не проверки к нему.</t>
  </si>
  <si>
    <t xml:space="preserve">Эффективность при … (число)</t>
  </si>
  <si>
    <t xml:space="preserve">Открытие кровотока</t>
  </si>
  <si>
    <t xml:space="preserve">В конце хода у владельца появляется кровотечение (число)</t>
  </si>
  <si>
    <t xml:space="preserve">Кровоток/Свертываемость</t>
  </si>
  <si>
    <t xml:space="preserve">Обычное (2)</t>
  </si>
  <si>
    <t xml:space="preserve">Повышение (число) …</t>
  </si>
  <si>
    <t xml:space="preserve">Проверки соответствующего элемента геймплея получают (число)</t>
  </si>
  <si>
    <t xml:space="preserve">2 за 1 число</t>
  </si>
  <si>
    <t xml:space="preserve">Подгонка/Заточка (Число)</t>
  </si>
  <si>
    <t xml:space="preserve">Позволяет на коротком отдыхе на специальном устройстве повысить основную характеристику на (число). (Кажется, что дорого, но кузнецы могут повысить бонус за счет навыков)</t>
  </si>
  <si>
    <t xml:space="preserve">Скорость (число)</t>
  </si>
  <si>
    <t xml:space="preserve">Каждое действие перемещения позволяет пройти дальше на (число) тайлов</t>
  </si>
  <si>
    <t xml:space="preserve">Защита</t>
  </si>
  <si>
    <t xml:space="preserve">Защита (Физ или маг) повышается на (число)</t>
  </si>
  <si>
    <t xml:space="preserve">Урон (соответствующего типа) повышается на (число)</t>
  </si>
  <si>
    <t xml:space="preserve">Обоюдоострость</t>
  </si>
  <si>
    <t xml:space="preserve">При защите/атаке у владельца появляется кровотечение (число)</t>
  </si>
  <si>
    <t xml:space="preserve">2 за число</t>
  </si>
  <si>
    <t xml:space="preserve">Острота/заживление</t>
  </si>
  <si>
    <t xml:space="preserve">Редкое (4)</t>
  </si>
  <si>
    <t xml:space="preserve">Легкость</t>
  </si>
  <si>
    <t xml:space="preserve">Вес материала понижается на (число). Вес не может быть отрицательным</t>
  </si>
  <si>
    <t xml:space="preserve">2 + 2 за число</t>
  </si>
  <si>
    <t xml:space="preserve">Вампиризм (число)</t>
  </si>
  <si>
    <t xml:space="preserve">Если вы получили рану на этом ходу, в конце хода вы восстанавливаете (число) жизней. Только для живых/Атака, нанесшая рану, восстанавливает (число) жизней</t>
  </si>
  <si>
    <t xml:space="preserve">Повышает РЕЗУЛЬТАТ вашего действия на (число). Не проверки к нему.</t>
  </si>
  <si>
    <t xml:space="preserve">Понижает РЕЗУЛЬТАТ действия противника на (число). Не проверки к нему.</t>
  </si>
  <si>
    <t xml:space="preserve">Шанс (статусный эффект) цель</t>
  </si>
  <si>
    <t xml:space="preserve">С вероятностью (10*число) процентов наложит (эффект) цель, атаковавшую вас/атакованную вами</t>
  </si>
  <si>
    <t xml:space="preserve">Успешная атака оружием в конце хода накладывает (число) кровотечений/В конце хода владелец заживляет (число) кровотечений. Атаки не стакаются.</t>
  </si>
  <si>
    <t xml:space="preserve">Слабость к …</t>
  </si>
  <si>
    <r>
      <rPr>
        <sz val="11"/>
        <color rgb="FF000000"/>
        <rFont val="Calibri"/>
        <family val="2"/>
        <charset val="1"/>
      </rPr>
      <t xml:space="preserve">Показатель </t>
    </r>
    <r>
      <rPr>
        <b val="true"/>
        <sz val="11"/>
        <color rgb="FF000000"/>
        <rFont val="Calibri"/>
        <family val="2"/>
        <charset val="1"/>
      </rPr>
      <t xml:space="preserve">основной</t>
    </r>
    <r>
      <rPr>
        <sz val="11"/>
        <color rgb="FF000000"/>
        <rFont val="Calibri"/>
        <family val="2"/>
        <charset val="1"/>
      </rPr>
      <t xml:space="preserve"> брони/атаки материала при защите/атаке соответствующего элемента уменьшен вдвое </t>
    </r>
  </si>
  <si>
    <t xml:space="preserve">4 за элемент</t>
  </si>
  <si>
    <t xml:space="preserve">Устойчивость и Преобладание</t>
  </si>
  <si>
    <t xml:space="preserve">Уязвимость к …</t>
  </si>
  <si>
    <t xml:space="preserve">Проверки защиты/атаки от/по выбранному элементу совершаются с помехой</t>
  </si>
  <si>
    <t xml:space="preserve">Сопротивление и преимущество</t>
  </si>
  <si>
    <t xml:space="preserve">Очень редкое (7)</t>
  </si>
  <si>
    <t xml:space="preserve">Бронебойность/магобойность на (число)</t>
  </si>
  <si>
    <t xml:space="preserve">Атаки физическим/магическим уроном на расстоянии 1 + (число) клеток игнорируют Физическую броню/ЗОС. (Но не защиту/броню)</t>
  </si>
  <si>
    <t xml:space="preserve">4 + 3 за число</t>
  </si>
  <si>
    <t xml:space="preserve">Пробитие на (число)</t>
  </si>
  <si>
    <t xml:space="preserve">(Физическая броня + защита) или (Магическая броня + ЗОС) уменьшаются на (10%*число) при атаке оружием</t>
  </si>
  <si>
    <t xml:space="preserve">Поглощение (элемента) (число) раз</t>
  </si>
  <si>
    <t xml:space="preserve">Броня поглощает выбранный элемент(-ы) (число) раз в ход</t>
  </si>
  <si>
    <t xml:space="preserve">4 + 3 за число или дополнительный элемент</t>
  </si>
  <si>
    <t xml:space="preserve">Изменение типа урона оружия</t>
  </si>
  <si>
    <t xml:space="preserve">Изменяет тип урона оружия на выбранный элемент</t>
  </si>
  <si>
    <t xml:space="preserve">Оружие наносит при атаке (число кровотечений)/броня блокирует при защите (число) кровотечений</t>
  </si>
  <si>
    <t xml:space="preserve">Отмена срабатывания условия</t>
  </si>
  <si>
    <t xml:space="preserve">Отменяет (условие), которое должно сработать при определенном действии. (например: атака по возможности/вход в зону контроля)</t>
  </si>
  <si>
    <t xml:space="preserve">4 + 3 за условие</t>
  </si>
  <si>
    <t xml:space="preserve">Излечение</t>
  </si>
  <si>
    <t xml:space="preserve">При «условии», вы излечиваетесь на (число) Жизней</t>
  </si>
  <si>
    <t xml:space="preserve">Эпическое (10)</t>
  </si>
  <si>
    <t xml:space="preserve">Устойчивость к …</t>
  </si>
  <si>
    <r>
      <rPr>
        <sz val="11"/>
        <color rgb="FF000000"/>
        <rFont val="Calibri"/>
        <family val="2"/>
        <charset val="1"/>
      </rPr>
      <t xml:space="preserve">Показатель </t>
    </r>
    <r>
      <rPr>
        <b val="true"/>
        <sz val="11"/>
        <color rgb="FF000000"/>
        <rFont val="Calibri"/>
        <family val="2"/>
        <charset val="1"/>
      </rPr>
      <t xml:space="preserve">основной</t>
    </r>
    <r>
      <rPr>
        <sz val="11"/>
        <color rgb="FF000000"/>
        <rFont val="Calibri"/>
        <family val="2"/>
        <charset val="1"/>
      </rPr>
      <t xml:space="preserve"> брони материала при защите соответствующего элемента увеличен вдвое </t>
    </r>
  </si>
  <si>
    <t xml:space="preserve">10 за элемент</t>
  </si>
  <si>
    <t xml:space="preserve">Преобладание …</t>
  </si>
  <si>
    <t xml:space="preserve">Показатель урона материала при атаке соответствующего элемента увеличен вдвое </t>
  </si>
  <si>
    <t xml:space="preserve">Сопротивление к …</t>
  </si>
  <si>
    <t xml:space="preserve">Проверки воздействия против вас выбранным элементом совершаются с помехой</t>
  </si>
  <si>
    <t xml:space="preserve">Преимущество …</t>
  </si>
  <si>
    <t xml:space="preserve">Проверка при атаке соответствующего элемента совершается с преимуществом</t>
  </si>
  <si>
    <t xml:space="preserve">Страшные раны (число)/Поразительная регенерация</t>
  </si>
  <si>
    <t xml:space="preserve">Оружие наносит при атаке (число кровотечений), которые нельзя вылечить обычным способом/броня блокирует при защите (число) страшных ран.</t>
  </si>
  <si>
    <t xml:space="preserve">5+5 за элемент</t>
  </si>
  <si>
    <t xml:space="preserve">Легендарное (15)</t>
  </si>
  <si>
    <t xml:space="preserve">Иммунитет к …</t>
  </si>
  <si>
    <t xml:space="preserve">Обычные проверки атаки по вам выбранным элементом — не совершаются, а автоматически проваливаются.</t>
  </si>
  <si>
    <t xml:space="preserve">15 за элемент</t>
  </si>
  <si>
    <t xml:space="preserve">Игнорирование …</t>
  </si>
  <si>
    <t xml:space="preserve">Обычные проверки защиты противника выбранным элементом — не совершаются, а автоматически проваливаются.</t>
  </si>
  <si>
    <t xml:space="preserve">Дубликат (число)</t>
  </si>
  <si>
    <t xml:space="preserve">Очки одной группы дублируются в другие (число) групп/Урон оружия наносит дополнительно (Физ/Маг) урон, в размере основного</t>
  </si>
  <si>
    <t xml:space="preserve">Легендарное + обычное свойство</t>
  </si>
  <si>
    <t xml:space="preserve">8 + ? за элемент</t>
  </si>
  <si>
    <t xml:space="preserve">Мифическое (21)</t>
  </si>
  <si>
    <t xml:space="preserve">Легендарный иммунитет</t>
  </si>
  <si>
    <t xml:space="preserve">Проверки атаки по вам игнорированием и ниже в выбранном элементе — не совершаются, а автоматически проваливаются.</t>
  </si>
  <si>
    <t xml:space="preserve">21 за элемент</t>
  </si>
  <si>
    <t xml:space="preserve">Легендарное игнорирование</t>
  </si>
  <si>
    <t xml:space="preserve">Проверки защиты противника с иммунитетом и ниже в выбранном элементе — не совершаются, а автоматически проваливаются.</t>
  </si>
  <si>
    <t xml:space="preserve">Кузнец</t>
  </si>
  <si>
    <t xml:space="preserve">Зачарователь</t>
  </si>
  <si>
    <t xml:space="preserve">Стоимость создания одной вещи полностью</t>
  </si>
  <si>
    <t xml:space="preserve">Стоимость создания всего сета полностью</t>
  </si>
  <si>
    <t xml:space="preserve">Существование</t>
  </si>
  <si>
    <t xml:space="preserve">Минимальная стоимость ингредиента</t>
  </si>
  <si>
    <t xml:space="preserve">Максимальная стоимость ингредиента</t>
  </si>
  <si>
    <t xml:space="preserve">Минимальная стоимость работы за 1 подход (1 день), Золото</t>
  </si>
  <si>
    <t xml:space="preserve">Максимальная стоимость работы за 1 подход (1 день), Золото</t>
  </si>
  <si>
    <t xml:space="preserve">Количество слотов, шт</t>
  </si>
  <si>
    <t xml:space="preserve">Стоимость работы Зачарователя за 1 полную вещь, Золото</t>
  </si>
  <si>
    <t xml:space="preserve">Минимальная</t>
  </si>
  <si>
    <t xml:space="preserve">Максимальная</t>
  </si>
  <si>
    <t xml:space="preserve">Обычный</t>
  </si>
  <si>
    <t xml:space="preserve">Скромное</t>
  </si>
  <si>
    <t xml:space="preserve">Редкий</t>
  </si>
  <si>
    <t xml:space="preserve">Комфортное</t>
  </si>
  <si>
    <t xml:space="preserve">Очень редкий</t>
  </si>
  <si>
    <t xml:space="preserve">Богатое</t>
  </si>
  <si>
    <t xml:space="preserve">Эпический</t>
  </si>
  <si>
    <t xml:space="preserve">Аристократическое</t>
  </si>
  <si>
    <t xml:space="preserve">Легендарный</t>
  </si>
  <si>
    <t xml:space="preserve">Мифический</t>
  </si>
  <si>
    <t xml:space="preserve">Мифическое</t>
  </si>
  <si>
    <t xml:space="preserve">Ультимативный</t>
  </si>
  <si>
    <t xml:space="preserve">Коэф редкости</t>
  </si>
  <si>
    <t xml:space="preserve">Мин количество очков</t>
  </si>
  <si>
    <t xml:space="preserve">Максимальное очков</t>
  </si>
  <si>
    <t xml:space="preserve">Мин стоимость</t>
  </si>
  <si>
    <t xml:space="preserve">Макс стоимость</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</si>
</sst>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14">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1"/>
      <color rgb="FFFFFFFF"/>
      <name val="Calibri"/>
      <family val="2"/>
      <charset val="1"/>
    </font>
    <font>
      <sz val="11"/>
      <color rgb="FF000000"/>
      <name val="Calibri"/>
      <family val="0"/>
    </font>
    <font>
      <sz val="11"/>
      <name val="Times New Roman"/>
      <family val="0"/>
    </font>
    <font>
      <b val="true"/>
      <sz val="12"/>
      <color rgb="FF000000"/>
      <name val="Calibri"/>
      <family val="2"/>
      <charset val="1"/>
    </font>
    <font>
      <sz val="12"/>
      <color rgb="FF000000"/>
      <name val="Calibri"/>
      <family val="2"/>
      <charset val="1"/>
    </font>
    <font>
      <sz val="10"/>
      <color rgb="FF000000"/>
      <name val="Arial"/>
      <family val="0"/>
      <charset val="1"/>
    </font>
    <font>
      <b val="true"/>
      <sz val="11"/>
      <color rgb="FF000000"/>
      <name val="Calibri"/>
      <family val="0"/>
      <charset val="1"/>
    </font>
    <font>
      <sz val="10"/>
      <color rgb="FFFFFFFF"/>
      <name val="Arial"/>
      <family val="0"/>
      <charset val="1"/>
    </font>
  </fonts>
  <fills count="20">
    <fill>
      <patternFill patternType="none"/>
    </fill>
    <fill>
      <patternFill patternType="gray125"/>
    </fill>
    <fill>
      <patternFill patternType="solid">
        <fgColor rgb="FFC5E0B3"/>
        <bgColor rgb="FFD9EAD3"/>
      </patternFill>
    </fill>
    <fill>
      <patternFill patternType="solid">
        <fgColor rgb="FFBDD6EE"/>
        <bgColor rgb="FFCFE2F3"/>
      </patternFill>
    </fill>
    <fill>
      <patternFill patternType="solid">
        <fgColor rgb="FFB4A7D6"/>
        <bgColor rgb="FF9999FF"/>
      </patternFill>
    </fill>
    <fill>
      <patternFill patternType="solid">
        <fgColor rgb="FFFFE598"/>
        <bgColor rgb="FFFFE994"/>
      </patternFill>
    </fill>
    <fill>
      <patternFill patternType="solid">
        <fgColor rgb="FF000000"/>
        <bgColor rgb="FF003300"/>
      </patternFill>
    </fill>
    <fill>
      <patternFill patternType="solid">
        <fgColor rgb="FFAFD095"/>
        <bgColor rgb="FFC5E0B3"/>
      </patternFill>
    </fill>
    <fill>
      <patternFill patternType="solid">
        <fgColor rgb="FFFFD8CE"/>
        <bgColor rgb="FFFFE598"/>
      </patternFill>
    </fill>
    <fill>
      <patternFill patternType="solid">
        <fgColor rgb="FF492300"/>
        <bgColor rgb="FF434343"/>
      </patternFill>
    </fill>
    <fill>
      <patternFill patternType="solid">
        <fgColor rgb="FFB4C7DC"/>
        <bgColor rgb="FFBDD6EE"/>
      </patternFill>
    </fill>
    <fill>
      <patternFill patternType="solid">
        <fgColor rgb="FF8376B1"/>
        <bgColor rgb="FF666699"/>
      </patternFill>
    </fill>
    <fill>
      <patternFill patternType="solid">
        <fgColor rgb="FFFFE994"/>
        <bgColor rgb="FFFFE598"/>
      </patternFill>
    </fill>
    <fill>
      <patternFill patternType="solid">
        <fgColor rgb="FF85EFE6"/>
        <bgColor rgb="FFBDD6EE"/>
      </patternFill>
    </fill>
    <fill>
      <patternFill patternType="solid">
        <fgColor rgb="FFFFFFFF"/>
        <bgColor rgb="FFD9EAD3"/>
      </patternFill>
    </fill>
    <fill>
      <patternFill patternType="solid">
        <fgColor rgb="FFD9EAD3"/>
        <bgColor rgb="FFCFE2F3"/>
      </patternFill>
    </fill>
    <fill>
      <patternFill patternType="solid">
        <fgColor rgb="FFCFE2F3"/>
        <bgColor rgb="FFD9EAD3"/>
      </patternFill>
    </fill>
    <fill>
      <patternFill patternType="solid">
        <fgColor rgb="FFFF9900"/>
        <bgColor rgb="FFFFCC00"/>
      </patternFill>
    </fill>
    <fill>
      <patternFill patternType="solid">
        <fgColor rgb="FF00FFFF"/>
        <bgColor rgb="FF00FFFF"/>
      </patternFill>
    </fill>
    <fill>
      <patternFill patternType="solid">
        <fgColor rgb="FF434343"/>
        <bgColor rgb="FF33339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medium"/>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5" fontId="4" fillId="3" borderId="1" xfId="0" applyFont="true" applyBorder="true" applyAlignment="true" applyProtection="false">
      <alignment horizontal="center"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true" indent="0" shrinkToFit="false"/>
      <protection locked="true" hidden="false"/>
    </xf>
    <xf numFmtId="166" fontId="5"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5"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6" fontId="5" fillId="4" borderId="2" xfId="0" applyFont="true" applyBorder="true" applyAlignment="true" applyProtection="false">
      <alignment horizontal="center" vertical="center" textRotation="0" wrapText="true" indent="0" shrinkToFit="false"/>
      <protection locked="true" hidden="false"/>
    </xf>
    <xf numFmtId="166" fontId="4" fillId="4" borderId="2" xfId="0" applyFont="true" applyBorder="true" applyAlignment="true" applyProtection="false">
      <alignment horizontal="center" vertical="center" textRotation="0" wrapText="true" indent="0" shrinkToFit="false"/>
      <protection locked="true" hidden="false"/>
    </xf>
    <xf numFmtId="165" fontId="4" fillId="4" borderId="3" xfId="0" applyFont="true" applyBorder="true" applyAlignment="true" applyProtection="false">
      <alignment horizontal="center" vertical="center" textRotation="0" wrapText="true" indent="0" shrinkToFit="false"/>
      <protection locked="true" hidden="false"/>
    </xf>
    <xf numFmtId="166" fontId="4" fillId="4" borderId="3" xfId="0" applyFont="true" applyBorder="true" applyAlignment="true" applyProtection="false">
      <alignment horizontal="center" vertical="center"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6" fontId="5" fillId="5" borderId="1" xfId="0" applyFont="true" applyBorder="true" applyAlignment="true" applyProtection="false">
      <alignment horizontal="center" vertical="center" textRotation="0" wrapText="true" indent="0" shrinkToFit="false"/>
      <protection locked="true" hidden="false"/>
    </xf>
    <xf numFmtId="166" fontId="4" fillId="5"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5" fontId="6" fillId="6"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5" fontId="10"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10" fillId="7" borderId="1" xfId="0" applyFont="true" applyBorder="true" applyAlignment="true" applyProtection="false">
      <alignment horizontal="center" vertical="center" textRotation="0" wrapText="false" indent="0" shrinkToFit="false"/>
      <protection locked="true" hidden="false"/>
    </xf>
    <xf numFmtId="165" fontId="6" fillId="6" borderId="0" xfId="0" applyFont="true" applyBorder="false" applyAlignment="false" applyProtection="false">
      <alignment horizontal="general" vertical="bottom" textRotation="0" wrapText="false" indent="0" shrinkToFit="false"/>
      <protection locked="true" hidden="false"/>
    </xf>
    <xf numFmtId="166" fontId="6" fillId="6" borderId="1" xfId="0" applyFont="true" applyBorder="true" applyAlignment="true" applyProtection="false">
      <alignment horizontal="center" vertical="center" textRotation="0" wrapText="true" indent="0" shrinkToFit="false"/>
      <protection locked="true" hidden="false"/>
    </xf>
    <xf numFmtId="166" fontId="4" fillId="8"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fals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4" fillId="12" borderId="1" xfId="0" applyFont="true" applyBorder="true" applyAlignment="true" applyProtection="false">
      <alignment horizontal="center" vertical="center" textRotation="0" wrapText="tru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14" borderId="1" xfId="0" applyFont="true" applyBorder="tru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center" vertical="center" textRotation="0" wrapText="true" indent="0" shrinkToFit="false"/>
      <protection locked="true" hidden="false"/>
    </xf>
    <xf numFmtId="164" fontId="11" fillId="15" borderId="1" xfId="0" applyFont="true" applyBorder="true" applyAlignment="true" applyProtection="false">
      <alignment horizontal="center" vertical="center" textRotation="0" wrapText="true" indent="0" shrinkToFit="false"/>
      <protection locked="true" hidden="false"/>
    </xf>
    <xf numFmtId="164" fontId="11" fillId="16" borderId="1"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4" fontId="11" fillId="17" borderId="1" xfId="0" applyFont="true" applyBorder="true" applyAlignment="true" applyProtection="false">
      <alignment horizontal="center" vertical="center" textRotation="0" wrapText="true" indent="0" shrinkToFit="false"/>
      <protection locked="true" hidden="false"/>
    </xf>
    <xf numFmtId="164" fontId="11" fillId="18" borderId="1" xfId="0" applyFont="true" applyBorder="true" applyAlignment="true" applyProtection="false">
      <alignment horizontal="center" vertical="center" textRotation="0" wrapText="true" indent="0" shrinkToFit="false"/>
      <protection locked="true" hidden="false"/>
    </xf>
    <xf numFmtId="164" fontId="13" fillId="19"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1" fillId="14"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376B1"/>
      <rgbColor rgb="FF9999FF"/>
      <rgbColor rgb="FF993366"/>
      <rgbColor rgb="FFFFD8CE"/>
      <rgbColor rgb="FFCFE2F3"/>
      <rgbColor rgb="FF660066"/>
      <rgbColor rgb="FFFF8080"/>
      <rgbColor rgb="FF0066CC"/>
      <rgbColor rgb="FFBDD6EE"/>
      <rgbColor rgb="FF000080"/>
      <rgbColor rgb="FFFF00FF"/>
      <rgbColor rgb="FFFFFF00"/>
      <rgbColor rgb="FF00FFFF"/>
      <rgbColor rgb="FF800080"/>
      <rgbColor rgb="FF800000"/>
      <rgbColor rgb="FF008080"/>
      <rgbColor rgb="FF0000FF"/>
      <rgbColor rgb="FF00CCFF"/>
      <rgbColor rgb="FFC5E0B3"/>
      <rgbColor rgb="FFD9EAD3"/>
      <rgbColor rgb="FFFFE994"/>
      <rgbColor rgb="FF85EFE6"/>
      <rgbColor rgb="FFFF99CC"/>
      <rgbColor rgb="FFB4A7D6"/>
      <rgbColor rgb="FFFFE598"/>
      <rgbColor rgb="FF3366FF"/>
      <rgbColor rgb="FF33CCCC"/>
      <rgbColor rgb="FF99CC00"/>
      <rgbColor rgb="FFFFCC00"/>
      <rgbColor rgb="FFFF9900"/>
      <rgbColor rgb="FFFF6600"/>
      <rgbColor rgb="FF666699"/>
      <rgbColor rgb="FFAFD095"/>
      <rgbColor rgb="FF003366"/>
      <rgbColor rgb="FF339966"/>
      <rgbColor rgb="FF003300"/>
      <rgbColor rgb="FF492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1110960</xdr:colOff>
      <xdr:row>21</xdr:row>
      <xdr:rowOff>248400</xdr:rowOff>
    </xdr:from>
    <xdr:to>
      <xdr:col>13</xdr:col>
      <xdr:colOff>722160</xdr:colOff>
      <xdr:row>30</xdr:row>
      <xdr:rowOff>401400</xdr:rowOff>
    </xdr:to>
    <xdr:sp>
      <xdr:nvSpPr>
        <xdr:cNvPr id="0" name="Shape 3"/>
        <xdr:cNvSpPr/>
      </xdr:nvSpPr>
      <xdr:spPr>
        <a:xfrm>
          <a:off x="13699800" y="8326800"/>
          <a:ext cx="9672840" cy="6446520"/>
        </a:xfrm>
        <a:prstGeom prst="rect">
          <a:avLst/>
        </a:prstGeom>
        <a:solidFill>
          <a:srgbClr val="bbd6ee"/>
        </a:solidFill>
        <a:ln w="9525">
          <a:solidFill>
            <a:srgbClr val="bababa"/>
          </a:solidFill>
          <a:round/>
        </a:ln>
      </xdr:spPr>
      <xdr:style>
        <a:lnRef idx="0"/>
        <a:fillRef idx="0"/>
        <a:effectRef idx="0"/>
        <a:fontRef idx="minor"/>
      </xdr:style>
      <xdr:txBody>
        <a:bodyPr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Правила:</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Каждый тип материала по редкости имеет свой диапазон очков, которые можно вложить:</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Обычный: 3-6 (2+1к4)</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Редкий: 7-11 (6+1к4+1/0)</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Очень редкий: 12-17 (11+1к6)</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Эпический: 18-25 (17+1к8)</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Легендарный: 26-36 (25+1к10+1/0)</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Мифический: 37-50</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Ультимативный: более 50</a:t>
          </a:r>
          <a:endParaRPr b="0" lang="ru-RU" sz="1100" spc="-1" strike="noStrike">
            <a:latin typeface="Times New Roman"/>
          </a:endParaRPr>
        </a:p>
        <a:p>
          <a:pPr>
            <a:lnSpc>
              <a:spcPct val="100000"/>
            </a:lnSpc>
            <a:tabLst>
              <a:tab algn="l" pos="0"/>
            </a:tabLst>
          </a:pP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При распределении очков важно знать следующее:</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Из трех параметров (ЗОС,Броня,Жизни) необходимо выбрать один основной. Стоимость очка в нем составляет 1 к 1. Для неосновных - 2 к 1.</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Дополнительно, за очки, для материала можно выбрать свойство из списка или придумать своё. Сильные свойства требуют больше очков нежели слабые. Например иммунитет магии требует больше чем сопротивление. Примерная таблица свойств приведена, но требует баланса. Предмет не может обладать свойством редкости больше его собственной.</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Из многих материалов также возможно делать оружие. Базовое количество очков для оружия вдвое меньше чем для брони. Для оружия также можно выбираться свойство. Сперва на основе базовых очков рассчитываются свойства и лишь потом их количество режется вдвое.</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4. Также у материала может быть негативный эффект. Он дает дополнительные очки для распределения, но в меньшем количестве, чем требует противоположный положительный эффект</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5. Если материал не может быть оружием/бронёй, то он бесплатно получает одно свойство редкости на 1 меньше или ниже</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6. Доспех может быть "цельный". Это означает, что он занимает Торс,Ноги,Голову и имеет показатели брони 2,5 от базовых. Из плюсов - обычно вторичные слоты не дают броню. Из минусов - меньше зачарований. Стоимость также 2,5. Если у материала имеются положительные или отрицательные свойства, они удваивают эффект.</a:t>
          </a: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7. Материал может быть дополнительным (напылением, сплавом и т.п.). Дополнительный предмет не занимает ничего, но увеличивает стоимость работы в два раза (приделать к готовому доспеху). Из-за этого уровень напыления не может быть выше уровня основного материала. Количество очков дополнительного материала – половина минимальных очков в группе для данного уровня. (Если сплав становится цельным доспехом, то модификатор 2,5 работает на готовый сплав)</a:t>
          </a:r>
          <a:endParaRPr b="0" lang="ru-RU" sz="1100" spc="-1" strike="noStrike">
            <a:latin typeface="Times New Roman"/>
          </a:endParaRPr>
        </a:p>
        <a:p>
          <a:pPr>
            <a:lnSpc>
              <a:spcPct val="100000"/>
            </a:lnSpc>
            <a:tabLst>
              <a:tab algn="l" pos="0"/>
            </a:tabLst>
          </a:pPr>
          <a:endParaRPr b="0" lang="ru-RU"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Себе стоимость материала определяется по формуле: Количество очков*5*Х серебра. Где Х - коэффицент редкости (1/1,5/2/3/5/8).</a:t>
          </a:r>
          <a:endParaRPr b="0" lang="ru-RU"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0"/>
  <sheetViews>
    <sheetView showFormulas="false" showGridLines="true" showRowColHeaders="true" showZeros="true" rightToLeft="false" tabSelected="true" showOutlineSymbols="true" defaultGridColor="true" view="normal" topLeftCell="A31" colorId="64" zoomScale="90" zoomScaleNormal="90" zoomScalePageLayoutView="100" workbookViewId="0">
      <selection pane="topLeft" activeCell="G39" activeCellId="0" sqref="G39"/>
    </sheetView>
  </sheetViews>
  <sheetFormatPr defaultColWidth="14.4375" defaultRowHeight="13.8" zeroHeight="false" outlineLevelRow="0" outlineLevelCol="0"/>
  <cols>
    <col collapsed="false" customWidth="true" hidden="false" outlineLevel="0" max="1" min="1" style="1" width="15.14"/>
    <col collapsed="false" customWidth="true" hidden="false" outlineLevel="0" max="2" min="2" style="1" width="22.71"/>
    <col collapsed="false" customWidth="true" hidden="false" outlineLevel="0" max="3" min="3" style="2" width="34.86"/>
    <col collapsed="false" customWidth="true" hidden="false" outlineLevel="0" max="4" min="4" style="2" width="11.29"/>
    <col collapsed="false" customWidth="true" hidden="false" outlineLevel="0" max="6" min="5" style="2" width="13.29"/>
    <col collapsed="false" customWidth="true" hidden="false" outlineLevel="0" max="7" min="7" style="2" width="11.71"/>
    <col collapsed="false" customWidth="true" hidden="false" outlineLevel="0" max="9" min="8" style="2" width="19.29"/>
    <col collapsed="false" customWidth="true" hidden="false" outlineLevel="0" max="10" min="10" style="2" width="48.14"/>
    <col collapsed="false" customWidth="true" hidden="false" outlineLevel="0" max="11" min="11" style="2" width="28.33"/>
    <col collapsed="false" customWidth="true" hidden="false" outlineLevel="0" max="25" min="12" style="2" width="8.7"/>
    <col collapsed="false" customWidth="false" hidden="false" outlineLevel="0" max="1023" min="26" style="2" width="14.43"/>
    <col collapsed="false" customWidth="true" hidden="false" outlineLevel="0" max="1024" min="1024" style="3" width="9.14"/>
  </cols>
  <sheetData>
    <row r="1" customFormat="false" ht="14.9" hidden="false" customHeight="false" outlineLevel="0" collapsed="false">
      <c r="A1" s="4" t="s">
        <v>0</v>
      </c>
      <c r="B1" s="4" t="s">
        <v>1</v>
      </c>
      <c r="C1" s="5" t="s">
        <v>2</v>
      </c>
      <c r="D1" s="5" t="s">
        <v>3</v>
      </c>
      <c r="E1" s="5" t="s">
        <v>4</v>
      </c>
      <c r="F1" s="5" t="s">
        <v>5</v>
      </c>
      <c r="G1" s="5" t="s">
        <v>6</v>
      </c>
      <c r="H1" s="5" t="s">
        <v>7</v>
      </c>
      <c r="I1" s="6" t="s">
        <v>8</v>
      </c>
      <c r="J1" s="6"/>
      <c r="K1" s="2" t="s">
        <v>9</v>
      </c>
    </row>
    <row r="2" customFormat="false" ht="14.9" hidden="false" customHeight="false" outlineLevel="0" collapsed="false">
      <c r="A2" s="7" t="s">
        <v>10</v>
      </c>
      <c r="B2" s="7" t="s">
        <v>11</v>
      </c>
      <c r="C2" s="8" t="s">
        <v>12</v>
      </c>
      <c r="D2" s="5" t="n">
        <v>2</v>
      </c>
      <c r="E2" s="8" t="n">
        <v>0</v>
      </c>
      <c r="F2" s="8" t="n">
        <v>1</v>
      </c>
      <c r="G2" s="8" t="n">
        <v>1</v>
      </c>
      <c r="H2" s="8" t="n">
        <v>3</v>
      </c>
      <c r="I2" s="6" t="n">
        <f aca="false">H2*2*1</f>
        <v>6</v>
      </c>
      <c r="J2" s="6"/>
      <c r="K2" s="2" t="n">
        <f aca="false">I2/10 + 'Прайс и Навык'!$F$3</f>
        <v>1.6</v>
      </c>
    </row>
    <row r="3" customFormat="false" ht="14.9" hidden="false" customHeight="false" outlineLevel="0" collapsed="false">
      <c r="A3" s="7" t="s">
        <v>10</v>
      </c>
      <c r="B3" s="7" t="s">
        <v>13</v>
      </c>
      <c r="C3" s="8"/>
      <c r="D3" s="5" t="n">
        <v>2</v>
      </c>
      <c r="E3" s="8" t="n">
        <v>0</v>
      </c>
      <c r="F3" s="8" t="n">
        <v>1</v>
      </c>
      <c r="G3" s="8" t="n">
        <v>2</v>
      </c>
      <c r="H3" s="8" t="n">
        <v>4</v>
      </c>
      <c r="I3" s="6" t="n">
        <f aca="false">H3*2*1</f>
        <v>8</v>
      </c>
      <c r="J3" s="6"/>
      <c r="K3" s="2" t="n">
        <f aca="false">I3/10 + 'Прайс и Навык'!$F$3</f>
        <v>1.8</v>
      </c>
    </row>
    <row r="4" customFormat="false" ht="28.35" hidden="false" customHeight="false" outlineLevel="0" collapsed="false">
      <c r="A4" s="7" t="s">
        <v>10</v>
      </c>
      <c r="B4" s="7" t="s">
        <v>14</v>
      </c>
      <c r="C4" s="8" t="s">
        <v>15</v>
      </c>
      <c r="D4" s="5" t="n">
        <v>2</v>
      </c>
      <c r="E4" s="8" t="n">
        <v>0</v>
      </c>
      <c r="F4" s="8" t="n">
        <v>0</v>
      </c>
      <c r="G4" s="8" t="n">
        <v>2</v>
      </c>
      <c r="H4" s="8" t="n">
        <v>4</v>
      </c>
      <c r="I4" s="6" t="n">
        <f aca="false">H4*2*1</f>
        <v>8</v>
      </c>
      <c r="J4" s="6"/>
      <c r="K4" s="2" t="n">
        <f aca="false">I4/10 + 'Прайс и Навык'!$F$3</f>
        <v>1.8</v>
      </c>
    </row>
    <row r="5" customFormat="false" ht="14.9" hidden="false" customHeight="false" outlineLevel="0" collapsed="false">
      <c r="A5" s="7" t="s">
        <v>10</v>
      </c>
      <c r="B5" s="7" t="s">
        <v>16</v>
      </c>
      <c r="C5" s="8"/>
      <c r="D5" s="5" t="n">
        <v>5</v>
      </c>
      <c r="E5" s="8" t="n">
        <v>0</v>
      </c>
      <c r="F5" s="8" t="n">
        <v>0</v>
      </c>
      <c r="G5" s="8" t="n">
        <v>2</v>
      </c>
      <c r="H5" s="8" t="n">
        <v>4</v>
      </c>
      <c r="I5" s="6" t="n">
        <f aca="false">H5*2*1</f>
        <v>8</v>
      </c>
      <c r="J5" s="6"/>
      <c r="K5" s="2" t="n">
        <f aca="false">I5/10 + 'Прайс и Навык'!$F$3</f>
        <v>1.8</v>
      </c>
    </row>
    <row r="6" customFormat="false" ht="55.2" hidden="false" customHeight="false" outlineLevel="0" collapsed="false">
      <c r="A6" s="7" t="s">
        <v>10</v>
      </c>
      <c r="B6" s="7" t="s">
        <v>17</v>
      </c>
      <c r="C6" s="8" t="s">
        <v>18</v>
      </c>
      <c r="D6" s="8" t="n">
        <v>0</v>
      </c>
      <c r="E6" s="5" t="n">
        <v>5</v>
      </c>
      <c r="F6" s="8" t="n">
        <v>0</v>
      </c>
      <c r="G6" s="7" t="s">
        <v>19</v>
      </c>
      <c r="H6" s="8" t="n">
        <v>5</v>
      </c>
      <c r="I6" s="6" t="n">
        <f aca="false">H6*2*1</f>
        <v>10</v>
      </c>
      <c r="J6" s="6"/>
      <c r="K6" s="2" t="n">
        <f aca="false">I6/10 + 'Прайс и Навык'!$F$3</f>
        <v>2</v>
      </c>
    </row>
    <row r="7" customFormat="false" ht="37.3" hidden="false" customHeight="true" outlineLevel="0" collapsed="false">
      <c r="A7" s="7" t="s">
        <v>10</v>
      </c>
      <c r="B7" s="7" t="s">
        <v>20</v>
      </c>
      <c r="C7" s="8" t="s">
        <v>21</v>
      </c>
      <c r="D7" s="8" t="n">
        <v>1</v>
      </c>
      <c r="E7" s="8" t="n">
        <v>0</v>
      </c>
      <c r="F7" s="5" t="n">
        <v>2</v>
      </c>
      <c r="G7" s="7" t="s">
        <v>19</v>
      </c>
      <c r="H7" s="8" t="n">
        <v>4</v>
      </c>
      <c r="I7" s="6" t="n">
        <f aca="false">H7*2*1</f>
        <v>8</v>
      </c>
      <c r="J7" s="6"/>
      <c r="K7" s="2" t="n">
        <f aca="false">I7/10 + 'Прайс и Навык'!$F$3</f>
        <v>1.8</v>
      </c>
    </row>
    <row r="8" customFormat="false" ht="28.15" hidden="false" customHeight="false" outlineLevel="0" collapsed="false">
      <c r="A8" s="7" t="s">
        <v>10</v>
      </c>
      <c r="B8" s="7" t="s">
        <v>22</v>
      </c>
      <c r="C8" s="8" t="s">
        <v>21</v>
      </c>
      <c r="D8" s="8" t="n">
        <v>1</v>
      </c>
      <c r="E8" s="8" t="n">
        <v>0</v>
      </c>
      <c r="F8" s="5" t="n">
        <v>3</v>
      </c>
      <c r="G8" s="7" t="s">
        <v>19</v>
      </c>
      <c r="H8" s="8" t="n">
        <v>5</v>
      </c>
      <c r="I8" s="6" t="n">
        <f aca="false">H8*2*1</f>
        <v>10</v>
      </c>
      <c r="J8" s="6"/>
      <c r="K8" s="2" t="n">
        <f aca="false">I8/10 + 'Прайс и Навык'!$F$3</f>
        <v>2</v>
      </c>
    </row>
    <row r="9" customFormat="false" ht="14.05" hidden="false" customHeight="false" outlineLevel="0" collapsed="false">
      <c r="A9" s="7" t="s">
        <v>10</v>
      </c>
      <c r="B9" s="7" t="s">
        <v>23</v>
      </c>
      <c r="C9" s="8" t="s">
        <v>24</v>
      </c>
      <c r="D9" s="8" t="n">
        <v>0</v>
      </c>
      <c r="E9" s="8" t="n">
        <v>0</v>
      </c>
      <c r="F9" s="8" t="n">
        <v>2</v>
      </c>
      <c r="G9" s="7" t="s">
        <v>19</v>
      </c>
      <c r="H9" s="8" t="n">
        <v>2</v>
      </c>
      <c r="I9" s="6" t="n">
        <f aca="false">H9*2*1</f>
        <v>4</v>
      </c>
      <c r="J9" s="6"/>
      <c r="K9" s="2" t="n">
        <f aca="false">I9/10 + 'Прайс и Навык'!$F$3</f>
        <v>1.4</v>
      </c>
    </row>
    <row r="10" customFormat="false" ht="14.05" hidden="false" customHeight="false" outlineLevel="0" collapsed="false">
      <c r="A10" s="7" t="s">
        <v>10</v>
      </c>
      <c r="B10" s="7" t="s">
        <v>25</v>
      </c>
      <c r="C10" s="8"/>
      <c r="D10" s="8" t="n">
        <v>0</v>
      </c>
      <c r="E10" s="5" t="n">
        <v>2</v>
      </c>
      <c r="F10" s="8" t="n">
        <v>1</v>
      </c>
      <c r="G10" s="7" t="s">
        <v>19</v>
      </c>
      <c r="H10" s="8" t="n">
        <v>4</v>
      </c>
      <c r="I10" s="6" t="n">
        <f aca="false">H10*2*1</f>
        <v>8</v>
      </c>
      <c r="J10" s="6"/>
      <c r="K10" s="2" t="n">
        <f aca="false">I10/10 + 'Прайс и Навык'!$F$3</f>
        <v>1.8</v>
      </c>
    </row>
    <row r="11" customFormat="false" ht="28.15" hidden="false" customHeight="false" outlineLevel="0" collapsed="false">
      <c r="A11" s="7" t="s">
        <v>10</v>
      </c>
      <c r="B11" s="7" t="s">
        <v>26</v>
      </c>
      <c r="C11" s="8" t="s">
        <v>15</v>
      </c>
      <c r="D11" s="8" t="n">
        <v>0</v>
      </c>
      <c r="E11" s="5" t="n">
        <v>3</v>
      </c>
      <c r="F11" s="8" t="n">
        <v>0</v>
      </c>
      <c r="G11" s="7" t="s">
        <v>19</v>
      </c>
      <c r="H11" s="8" t="n">
        <v>5</v>
      </c>
      <c r="I11" s="6" t="n">
        <f aca="false">H11*2*1</f>
        <v>10</v>
      </c>
      <c r="J11" s="6"/>
      <c r="K11" s="2" t="n">
        <f aca="false">I11/10 + 'Прайс и Навык'!$F$3</f>
        <v>2</v>
      </c>
    </row>
    <row r="12" customFormat="false" ht="14.9" hidden="false" customHeight="false" outlineLevel="0" collapsed="false">
      <c r="A12" s="9" t="s">
        <v>27</v>
      </c>
      <c r="B12" s="9" t="s">
        <v>28</v>
      </c>
      <c r="C12" s="10"/>
      <c r="D12" s="11" t="n">
        <v>5</v>
      </c>
      <c r="E12" s="10" t="n">
        <v>1</v>
      </c>
      <c r="F12" s="10" t="n">
        <v>0</v>
      </c>
      <c r="G12" s="10" t="n">
        <v>3</v>
      </c>
      <c r="H12" s="10" t="n">
        <v>7</v>
      </c>
      <c r="I12" s="6" t="n">
        <f aca="false">H12*2*1.5</f>
        <v>21</v>
      </c>
      <c r="J12" s="6"/>
      <c r="K12" s="2" t="n">
        <f aca="false">I12/10 + 'Прайс и Навык'!$F$4</f>
        <v>4.1</v>
      </c>
    </row>
    <row r="13" customFormat="false" ht="41.75" hidden="false" customHeight="false" outlineLevel="0" collapsed="false">
      <c r="A13" s="9" t="s">
        <v>27</v>
      </c>
      <c r="B13" s="9" t="s">
        <v>29</v>
      </c>
      <c r="C13" s="10" t="s">
        <v>30</v>
      </c>
      <c r="D13" s="11" t="n">
        <v>7</v>
      </c>
      <c r="E13" s="10" t="n">
        <v>1</v>
      </c>
      <c r="F13" s="10" t="n">
        <v>0</v>
      </c>
      <c r="G13" s="10" t="n">
        <v>4</v>
      </c>
      <c r="H13" s="10" t="n">
        <v>9</v>
      </c>
      <c r="I13" s="6" t="n">
        <f aca="false">H13*2*1.5</f>
        <v>27</v>
      </c>
      <c r="J13" s="6"/>
      <c r="K13" s="2" t="n">
        <f aca="false">I13/10 + 'Прайс и Навык'!$F$4</f>
        <v>4.7</v>
      </c>
    </row>
    <row r="14" customFormat="false" ht="55.2" hidden="false" customHeight="false" outlineLevel="0" collapsed="false">
      <c r="A14" s="9" t="s">
        <v>27</v>
      </c>
      <c r="B14" s="9" t="s">
        <v>31</v>
      </c>
      <c r="C14" s="10" t="s">
        <v>32</v>
      </c>
      <c r="D14" s="11" t="n">
        <v>6</v>
      </c>
      <c r="E14" s="10" t="n">
        <v>1</v>
      </c>
      <c r="F14" s="10" t="n">
        <v>0</v>
      </c>
      <c r="G14" s="10" t="n">
        <v>4</v>
      </c>
      <c r="H14" s="10" t="n">
        <v>10</v>
      </c>
      <c r="I14" s="6" t="n">
        <f aca="false">H14*2*1.5</f>
        <v>30</v>
      </c>
      <c r="J14" s="6"/>
      <c r="K14" s="2" t="n">
        <f aca="false">I14/10 + 'Прайс и Навык'!$F$4</f>
        <v>5</v>
      </c>
    </row>
    <row r="15" customFormat="false" ht="28.15" hidden="false" customHeight="false" outlineLevel="0" collapsed="false">
      <c r="A15" s="9" t="s">
        <v>27</v>
      </c>
      <c r="B15" s="9" t="s">
        <v>33</v>
      </c>
      <c r="C15" s="10" t="s">
        <v>34</v>
      </c>
      <c r="D15" s="10" t="n">
        <v>0</v>
      </c>
      <c r="E15" s="10" t="n">
        <v>0</v>
      </c>
      <c r="F15" s="11" t="n">
        <v>3</v>
      </c>
      <c r="G15" s="9" t="s">
        <v>19</v>
      </c>
      <c r="H15" s="10" t="n">
        <v>7</v>
      </c>
      <c r="I15" s="6" t="n">
        <f aca="false">H15*2*1.5</f>
        <v>21</v>
      </c>
      <c r="J15" s="6"/>
      <c r="K15" s="2" t="n">
        <f aca="false">I15/10 + 'Прайс и Навык'!$F$4</f>
        <v>4.1</v>
      </c>
    </row>
    <row r="16" customFormat="false" ht="71.25" hidden="false" customHeight="true" outlineLevel="0" collapsed="false">
      <c r="A16" s="9" t="s">
        <v>27</v>
      </c>
      <c r="B16" s="9" t="s">
        <v>35</v>
      </c>
      <c r="C16" s="12" t="s">
        <v>36</v>
      </c>
      <c r="D16" s="10" t="n">
        <v>2</v>
      </c>
      <c r="E16" s="10" t="n">
        <v>0</v>
      </c>
      <c r="F16" s="11" t="n">
        <v>4</v>
      </c>
      <c r="G16" s="9" t="s">
        <v>19</v>
      </c>
      <c r="H16" s="10" t="n">
        <v>8</v>
      </c>
      <c r="I16" s="6" t="n">
        <f aca="false">H16*2*1.5</f>
        <v>24</v>
      </c>
      <c r="J16" s="6"/>
      <c r="K16" s="2" t="n">
        <f aca="false">I16/10 + 'Прайс и Навык'!$F$4</f>
        <v>4.4</v>
      </c>
    </row>
    <row r="17" customFormat="false" ht="15.75" hidden="false" customHeight="true" outlineLevel="0" collapsed="false">
      <c r="A17" s="9" t="s">
        <v>27</v>
      </c>
      <c r="B17" s="9" t="s">
        <v>37</v>
      </c>
      <c r="C17" s="10" t="s">
        <v>38</v>
      </c>
      <c r="D17" s="10" t="n">
        <v>1</v>
      </c>
      <c r="E17" s="10" t="n">
        <v>2</v>
      </c>
      <c r="F17" s="11" t="n">
        <v>2</v>
      </c>
      <c r="G17" s="9" t="s">
        <v>19</v>
      </c>
      <c r="H17" s="10" t="n">
        <v>8</v>
      </c>
      <c r="I17" s="6" t="n">
        <f aca="false">H17*2*1.5</f>
        <v>24</v>
      </c>
      <c r="J17" s="6"/>
      <c r="K17" s="2" t="n">
        <f aca="false">I17/10 + 'Прайс и Навык'!$F$4</f>
        <v>4.4</v>
      </c>
    </row>
    <row r="18" customFormat="false" ht="15.75" hidden="false" customHeight="true" outlineLevel="0" collapsed="false">
      <c r="A18" s="9" t="s">
        <v>27</v>
      </c>
      <c r="B18" s="9" t="s">
        <v>39</v>
      </c>
      <c r="C18" s="10" t="s">
        <v>40</v>
      </c>
      <c r="D18" s="11" t="n">
        <v>2</v>
      </c>
      <c r="E18" s="10" t="n">
        <v>0</v>
      </c>
      <c r="F18" s="10" t="n">
        <v>0</v>
      </c>
      <c r="G18" s="10" t="n">
        <v>2</v>
      </c>
      <c r="H18" s="10" t="n">
        <v>9</v>
      </c>
      <c r="I18" s="6" t="n">
        <f aca="false">H18*2*1.5</f>
        <v>27</v>
      </c>
      <c r="J18" s="6"/>
      <c r="K18" s="2" t="n">
        <f aca="false">I18/10 + 'Прайс и Навык'!$F$4</f>
        <v>4.7</v>
      </c>
    </row>
    <row r="19" customFormat="false" ht="47.75" hidden="false" customHeight="true" outlineLevel="0" collapsed="false">
      <c r="A19" s="9" t="s">
        <v>27</v>
      </c>
      <c r="B19" s="9" t="s">
        <v>41</v>
      </c>
      <c r="C19" s="10" t="s">
        <v>42</v>
      </c>
      <c r="D19" s="10" t="n">
        <v>0</v>
      </c>
      <c r="E19" s="10" t="n">
        <v>1</v>
      </c>
      <c r="F19" s="11" t="n">
        <v>3</v>
      </c>
      <c r="G19" s="9" t="s">
        <v>19</v>
      </c>
      <c r="H19" s="10" t="n">
        <v>7</v>
      </c>
      <c r="I19" s="6" t="n">
        <f aca="false">H19*2*1.5</f>
        <v>21</v>
      </c>
      <c r="J19" s="6"/>
      <c r="K19" s="2" t="n">
        <f aca="false">I19/10 + 'Прайс и Навык'!$F$4</f>
        <v>4.1</v>
      </c>
    </row>
    <row r="20" customFormat="false" ht="41" hidden="false" customHeight="true" outlineLevel="0" collapsed="false">
      <c r="A20" s="9" t="s">
        <v>27</v>
      </c>
      <c r="B20" s="9" t="s">
        <v>43</v>
      </c>
      <c r="C20" s="10" t="s">
        <v>44</v>
      </c>
      <c r="D20" s="11" t="n">
        <v>6</v>
      </c>
      <c r="E20" s="10" t="n">
        <v>-2</v>
      </c>
      <c r="F20" s="10" t="n">
        <v>0</v>
      </c>
      <c r="G20" s="10" t="n">
        <v>1</v>
      </c>
      <c r="H20" s="10" t="n">
        <v>8</v>
      </c>
      <c r="I20" s="6" t="n">
        <f aca="false">H20*2*1.5</f>
        <v>24</v>
      </c>
      <c r="J20" s="6"/>
      <c r="K20" s="2" t="n">
        <f aca="false">I20/10 + 'Прайс и Навык'!$F$4</f>
        <v>4.4</v>
      </c>
    </row>
    <row r="21" customFormat="false" ht="39.75" hidden="false" customHeight="true" outlineLevel="0" collapsed="false">
      <c r="A21" s="13" t="s">
        <v>45</v>
      </c>
      <c r="B21" s="13" t="s">
        <v>46</v>
      </c>
      <c r="C21" s="14" t="s">
        <v>47</v>
      </c>
      <c r="D21" s="15" t="n">
        <v>12</v>
      </c>
      <c r="E21" s="14" t="n">
        <v>0</v>
      </c>
      <c r="F21" s="14" t="n">
        <v>0</v>
      </c>
      <c r="G21" s="14" t="n">
        <v>3</v>
      </c>
      <c r="H21" s="14" t="n">
        <v>14</v>
      </c>
      <c r="I21" s="6" t="n">
        <f aca="false">H21*2*2</f>
        <v>56</v>
      </c>
      <c r="J21" s="6" t="s">
        <v>48</v>
      </c>
      <c r="K21" s="2" t="n">
        <f aca="false">I21/10 + 'Прайс и Навык'!$F$5</f>
        <v>10.6</v>
      </c>
    </row>
    <row r="22" customFormat="false" ht="48" hidden="false" customHeight="true" outlineLevel="0" collapsed="false">
      <c r="A22" s="13" t="s">
        <v>45</v>
      </c>
      <c r="B22" s="13" t="s">
        <v>49</v>
      </c>
      <c r="C22" s="14" t="s">
        <v>50</v>
      </c>
      <c r="D22" s="15" t="n">
        <v>5</v>
      </c>
      <c r="E22" s="14" t="n">
        <v>1</v>
      </c>
      <c r="F22" s="14" t="n">
        <v>1</v>
      </c>
      <c r="G22" s="14" t="n">
        <v>4</v>
      </c>
      <c r="H22" s="14" t="n">
        <v>16</v>
      </c>
      <c r="I22" s="6" t="n">
        <f aca="false">H22*2*2</f>
        <v>64</v>
      </c>
      <c r="J22" s="6" t="s">
        <v>51</v>
      </c>
      <c r="K22" s="2" t="n">
        <f aca="false">I22/10 + 'Прайс и Навык'!$F$5</f>
        <v>11.4</v>
      </c>
    </row>
    <row r="23" customFormat="false" ht="45.75" hidden="false" customHeight="true" outlineLevel="0" collapsed="false">
      <c r="A23" s="13" t="s">
        <v>45</v>
      </c>
      <c r="B23" s="13" t="s">
        <v>52</v>
      </c>
      <c r="C23" s="14" t="s">
        <v>53</v>
      </c>
      <c r="D23" s="13" t="s">
        <v>54</v>
      </c>
      <c r="E23" s="14"/>
      <c r="F23" s="14"/>
      <c r="G23" s="13" t="s">
        <v>19</v>
      </c>
      <c r="H23" s="14" t="n">
        <v>6</v>
      </c>
      <c r="I23" s="6" t="n">
        <f aca="false">H23*2*2</f>
        <v>24</v>
      </c>
      <c r="J23" s="6" t="s">
        <v>55</v>
      </c>
      <c r="K23" s="2" t="n">
        <f aca="false">I23/10 + 'Прайс и Навык'!$F$5</f>
        <v>7.4</v>
      </c>
    </row>
    <row r="24" customFormat="false" ht="35.25" hidden="false" customHeight="true" outlineLevel="0" collapsed="false">
      <c r="A24" s="13" t="s">
        <v>45</v>
      </c>
      <c r="B24" s="13" t="s">
        <v>56</v>
      </c>
      <c r="C24" s="16" t="s">
        <v>57</v>
      </c>
      <c r="D24" s="14" t="n">
        <v>0</v>
      </c>
      <c r="E24" s="15" t="n">
        <v>10</v>
      </c>
      <c r="F24" s="14" t="n">
        <v>2</v>
      </c>
      <c r="G24" s="13" t="s">
        <v>19</v>
      </c>
      <c r="H24" s="14" t="n">
        <v>14</v>
      </c>
      <c r="I24" s="6" t="n">
        <f aca="false">H24*2*2</f>
        <v>56</v>
      </c>
      <c r="K24" s="2" t="n">
        <f aca="false">I24/10 + 'Прайс и Навык'!$F$5</f>
        <v>10.6</v>
      </c>
    </row>
    <row r="25" customFormat="false" ht="59.7" hidden="false" customHeight="true" outlineLevel="0" collapsed="false">
      <c r="A25" s="13" t="s">
        <v>45</v>
      </c>
      <c r="B25" s="13" t="s">
        <v>58</v>
      </c>
      <c r="C25" s="16" t="s">
        <v>59</v>
      </c>
      <c r="D25" s="14" t="n">
        <v>2</v>
      </c>
      <c r="E25" s="14" t="n">
        <v>0</v>
      </c>
      <c r="F25" s="15" t="n">
        <v>4</v>
      </c>
      <c r="G25" s="13" t="s">
        <v>19</v>
      </c>
      <c r="H25" s="14" t="n">
        <v>15</v>
      </c>
      <c r="I25" s="6" t="n">
        <f aca="false">H25*2*2</f>
        <v>60</v>
      </c>
    </row>
    <row r="26" customFormat="false" ht="56.7" hidden="false" customHeight="true" outlineLevel="0" collapsed="false">
      <c r="A26" s="13" t="s">
        <v>45</v>
      </c>
      <c r="B26" s="13" t="s">
        <v>60</v>
      </c>
      <c r="C26" s="16" t="s">
        <v>61</v>
      </c>
      <c r="D26" s="14" t="n">
        <v>0</v>
      </c>
      <c r="E26" s="14" t="n">
        <v>1</v>
      </c>
      <c r="F26" s="15" t="n">
        <v>6</v>
      </c>
      <c r="G26" s="13" t="s">
        <v>19</v>
      </c>
      <c r="H26" s="14" t="n">
        <v>14</v>
      </c>
      <c r="I26" s="6" t="n">
        <f aca="false">H26*2*2</f>
        <v>56</v>
      </c>
    </row>
    <row r="27" customFormat="false" ht="56.7" hidden="false" customHeight="true" outlineLevel="0" collapsed="false">
      <c r="A27" s="13" t="s">
        <v>45</v>
      </c>
      <c r="B27" s="13" t="s">
        <v>62</v>
      </c>
      <c r="C27" s="16" t="s">
        <v>63</v>
      </c>
      <c r="D27" s="14" t="n">
        <v>0</v>
      </c>
      <c r="E27" s="14" t="n">
        <v>0</v>
      </c>
      <c r="F27" s="15" t="n">
        <v>6</v>
      </c>
      <c r="G27" s="13" t="s">
        <v>19</v>
      </c>
      <c r="H27" s="14" t="n">
        <v>16</v>
      </c>
      <c r="I27" s="6" t="n">
        <f aca="false">H27*2*2</f>
        <v>64</v>
      </c>
    </row>
    <row r="28" customFormat="false" ht="53.25" hidden="false" customHeight="true" outlineLevel="0" collapsed="false">
      <c r="A28" s="17" t="s">
        <v>64</v>
      </c>
      <c r="B28" s="17" t="s">
        <v>65</v>
      </c>
      <c r="C28" s="18" t="s">
        <v>66</v>
      </c>
      <c r="D28" s="19" t="n">
        <v>14</v>
      </c>
      <c r="E28" s="20" t="n">
        <v>3</v>
      </c>
      <c r="F28" s="20" t="n">
        <v>2</v>
      </c>
      <c r="G28" s="17" t="s">
        <v>19</v>
      </c>
      <c r="H28" s="20" t="n">
        <v>24</v>
      </c>
      <c r="I28" s="6" t="n">
        <f aca="false">H28*2*3</f>
        <v>144</v>
      </c>
      <c r="K28" s="2" t="n">
        <f aca="false">I28/10 + 'Прайс и Навык'!$F$6</f>
        <v>24.4</v>
      </c>
    </row>
    <row r="29" customFormat="false" ht="70.1" hidden="false" customHeight="true" outlineLevel="0" collapsed="false">
      <c r="A29" s="17" t="s">
        <v>64</v>
      </c>
      <c r="B29" s="17" t="s">
        <v>67</v>
      </c>
      <c r="C29" s="18" t="s">
        <v>68</v>
      </c>
      <c r="D29" s="20" t="n">
        <v>0</v>
      </c>
      <c r="E29" s="20" t="n">
        <v>2</v>
      </c>
      <c r="F29" s="19" t="n">
        <v>6</v>
      </c>
      <c r="G29" s="17" t="s">
        <v>19</v>
      </c>
      <c r="H29" s="20" t="n">
        <v>19</v>
      </c>
      <c r="I29" s="6" t="n">
        <f aca="false">H29*2*3</f>
        <v>114</v>
      </c>
      <c r="K29" s="2" t="n">
        <f aca="false">I29/10 + 'Прайс и Навык'!$F$6</f>
        <v>21.4</v>
      </c>
    </row>
    <row r="30" customFormat="false" ht="70.1" hidden="false" customHeight="true" outlineLevel="0" collapsed="false">
      <c r="A30" s="17" t="s">
        <v>64</v>
      </c>
      <c r="B30" s="17" t="s">
        <v>69</v>
      </c>
      <c r="C30" s="18" t="s">
        <v>70</v>
      </c>
      <c r="D30" s="20" t="n">
        <v>2</v>
      </c>
      <c r="E30" s="20" t="n">
        <v>0</v>
      </c>
      <c r="F30" s="19" t="n">
        <v>6</v>
      </c>
      <c r="G30" s="17" t="s">
        <v>19</v>
      </c>
      <c r="H30" s="20" t="n">
        <v>20</v>
      </c>
      <c r="I30" s="6" t="n">
        <f aca="false">H30*2*3</f>
        <v>120</v>
      </c>
    </row>
    <row r="31" customFormat="false" ht="45.5" hidden="false" customHeight="true" outlineLevel="0" collapsed="false">
      <c r="A31" s="17" t="s">
        <v>64</v>
      </c>
      <c r="B31" s="17" t="s">
        <v>71</v>
      </c>
      <c r="C31" s="18" t="s">
        <v>72</v>
      </c>
      <c r="D31" s="21" t="s">
        <v>54</v>
      </c>
      <c r="E31" s="22"/>
      <c r="F31" s="22"/>
      <c r="G31" s="21" t="s">
        <v>19</v>
      </c>
      <c r="H31" s="20" t="n">
        <v>9</v>
      </c>
      <c r="I31" s="6" t="n">
        <f aca="false">H31*2*3</f>
        <v>54</v>
      </c>
      <c r="K31" s="2" t="n">
        <f aca="false">I31/10 + 'Прайс и Навык'!$F$6</f>
        <v>15.4</v>
      </c>
    </row>
    <row r="32" customFormat="false" ht="88.05" hidden="false" customHeight="true" outlineLevel="0" collapsed="false">
      <c r="A32" s="17" t="s">
        <v>64</v>
      </c>
      <c r="B32" s="17" t="s">
        <v>73</v>
      </c>
      <c r="C32" s="18" t="s">
        <v>74</v>
      </c>
      <c r="D32" s="20" t="n">
        <v>3</v>
      </c>
      <c r="E32" s="19" t="n">
        <v>10</v>
      </c>
      <c r="F32" s="20" t="n">
        <v>0</v>
      </c>
      <c r="G32" s="20" t="n">
        <v>9</v>
      </c>
      <c r="H32" s="20" t="n">
        <v>22</v>
      </c>
      <c r="I32" s="6" t="n">
        <f aca="false">H32*2*3</f>
        <v>132</v>
      </c>
      <c r="K32" s="2" t="n">
        <f aca="false">I32/10 + 'Прайс и Навык'!$F$6</f>
        <v>23.2</v>
      </c>
    </row>
    <row r="33" customFormat="false" ht="34.3" hidden="false" customHeight="true" outlineLevel="0" collapsed="false">
      <c r="A33" s="17" t="s">
        <v>64</v>
      </c>
      <c r="B33" s="17" t="s">
        <v>75</v>
      </c>
      <c r="C33" s="18" t="s">
        <v>76</v>
      </c>
      <c r="D33" s="20" t="n">
        <v>0</v>
      </c>
      <c r="E33" s="19" t="n">
        <v>13</v>
      </c>
      <c r="F33" s="20" t="n">
        <v>0</v>
      </c>
      <c r="G33" s="17" t="s">
        <v>19</v>
      </c>
      <c r="H33" s="20" t="n">
        <v>22</v>
      </c>
      <c r="I33" s="6" t="n">
        <f aca="false">H33*2*3</f>
        <v>132</v>
      </c>
      <c r="K33" s="2" t="n">
        <f aca="false">I33/10 + 'Прайс и Навык'!$F$6</f>
        <v>23.2</v>
      </c>
    </row>
    <row r="34" customFormat="false" ht="53.7" hidden="false" customHeight="true" outlineLevel="0" collapsed="false">
      <c r="A34" s="17" t="s">
        <v>64</v>
      </c>
      <c r="B34" s="17" t="s">
        <v>77</v>
      </c>
      <c r="C34" s="18" t="s">
        <v>78</v>
      </c>
      <c r="D34" s="20" t="n">
        <v>0</v>
      </c>
      <c r="E34" s="19" t="n">
        <v>14</v>
      </c>
      <c r="F34" s="20" t="n">
        <v>0</v>
      </c>
      <c r="G34" s="17" t="s">
        <v>79</v>
      </c>
      <c r="H34" s="20" t="n">
        <v>24</v>
      </c>
      <c r="I34" s="6" t="n">
        <f aca="false">H34*2*3</f>
        <v>144</v>
      </c>
      <c r="K34" s="2" t="n">
        <f aca="false">I34/10 + 'Прайс и Навык'!$F$6</f>
        <v>24.4</v>
      </c>
    </row>
    <row r="35" customFormat="false" ht="38.8" hidden="false" customHeight="true" outlineLevel="0" collapsed="false">
      <c r="A35" s="17" t="s">
        <v>64</v>
      </c>
      <c r="B35" s="17" t="s">
        <v>80</v>
      </c>
      <c r="C35" s="18" t="s">
        <v>81</v>
      </c>
      <c r="D35" s="19" t="n">
        <v>9</v>
      </c>
      <c r="E35" s="20" t="n">
        <v>0</v>
      </c>
      <c r="F35" s="20" t="n">
        <v>2</v>
      </c>
      <c r="G35" s="17" t="s">
        <v>79</v>
      </c>
      <c r="H35" s="20" t="n">
        <v>25</v>
      </c>
      <c r="I35" s="6" t="n">
        <f aca="false">H35*2*3</f>
        <v>150</v>
      </c>
      <c r="K35" s="2" t="n">
        <f aca="false">I35/10 + 'Прайс и Навык'!$F$6</f>
        <v>25</v>
      </c>
    </row>
    <row r="36" customFormat="false" ht="66.4" hidden="false" customHeight="true" outlineLevel="0" collapsed="false">
      <c r="A36" s="17" t="s">
        <v>64</v>
      </c>
      <c r="B36" s="17" t="s">
        <v>82</v>
      </c>
      <c r="C36" s="18" t="s">
        <v>83</v>
      </c>
      <c r="D36" s="19" t="n">
        <v>18</v>
      </c>
      <c r="E36" s="20" t="n">
        <v>0</v>
      </c>
      <c r="F36" s="20" t="n">
        <v>0</v>
      </c>
      <c r="G36" s="20" t="n">
        <v>9</v>
      </c>
      <c r="H36" s="20" t="n">
        <v>25</v>
      </c>
      <c r="I36" s="6" t="n">
        <f aca="false">H36*2*3</f>
        <v>150</v>
      </c>
      <c r="K36" s="2" t="n">
        <f aca="false">I36/10 + 'Прайс и Навык'!$F$6</f>
        <v>25</v>
      </c>
    </row>
    <row r="37" customFormat="false" ht="30" hidden="false" customHeight="true" outlineLevel="0" collapsed="false">
      <c r="A37" s="23" t="s">
        <v>84</v>
      </c>
      <c r="B37" s="23" t="s">
        <v>85</v>
      </c>
      <c r="C37" s="24" t="s">
        <v>86</v>
      </c>
      <c r="D37" s="25" t="n">
        <v>15</v>
      </c>
      <c r="E37" s="26" t="n">
        <v>15</v>
      </c>
      <c r="F37" s="26" t="n">
        <v>0</v>
      </c>
      <c r="G37" s="26" t="s">
        <v>87</v>
      </c>
      <c r="H37" s="26" t="n">
        <v>36</v>
      </c>
      <c r="I37" s="6" t="n">
        <f aca="false">H37*2*8</f>
        <v>576</v>
      </c>
      <c r="K37" s="2" t="n">
        <f aca="false">I37/10 + 'Прайс и Навык'!$F$7</f>
        <v>97.6</v>
      </c>
    </row>
    <row r="38" customFormat="false" ht="30" hidden="false" customHeight="true" outlineLevel="0" collapsed="false">
      <c r="A38" s="23" t="s">
        <v>84</v>
      </c>
      <c r="B38" s="23" t="s">
        <v>88</v>
      </c>
      <c r="C38" s="24" t="s">
        <v>89</v>
      </c>
      <c r="D38" s="26" t="n">
        <v>0</v>
      </c>
      <c r="E38" s="26" t="n">
        <v>0</v>
      </c>
      <c r="F38" s="25" t="n">
        <v>6</v>
      </c>
      <c r="G38" s="26" t="n">
        <v>3</v>
      </c>
      <c r="H38" s="26" t="n">
        <v>36</v>
      </c>
      <c r="I38" s="6" t="n">
        <f aca="false">H38*2*8</f>
        <v>576</v>
      </c>
      <c r="K38" s="2" t="n">
        <f aca="false">I38/10 + 'Прайс и Навык'!$F$7</f>
        <v>97.6</v>
      </c>
    </row>
    <row r="39" customFormat="false" ht="52.95" hidden="false" customHeight="true" outlineLevel="0" collapsed="false">
      <c r="A39" s="23" t="s">
        <v>84</v>
      </c>
      <c r="B39" s="23" t="s">
        <v>90</v>
      </c>
      <c r="C39" s="24" t="s">
        <v>91</v>
      </c>
      <c r="D39" s="23" t="s">
        <v>54</v>
      </c>
      <c r="E39" s="26"/>
      <c r="F39" s="26"/>
      <c r="G39" s="23" t="s">
        <v>19</v>
      </c>
      <c r="H39" s="26" t="n">
        <v>26</v>
      </c>
      <c r="I39" s="6" t="n">
        <f aca="false">H39*2*8</f>
        <v>416</v>
      </c>
      <c r="K39" s="2" t="n">
        <f aca="false">I39/10 + 'Прайс и Навык'!$F$7</f>
        <v>81.6</v>
      </c>
    </row>
    <row r="40" customFormat="false" ht="72.35" hidden="false" customHeight="true" outlineLevel="0" collapsed="false">
      <c r="A40" s="23" t="s">
        <v>84</v>
      </c>
      <c r="B40" s="23" t="s">
        <v>92</v>
      </c>
      <c r="C40" s="24" t="s">
        <v>93</v>
      </c>
      <c r="D40" s="25" t="n">
        <v>10</v>
      </c>
      <c r="E40" s="26" t="s">
        <v>79</v>
      </c>
      <c r="F40" s="26" t="s">
        <v>79</v>
      </c>
      <c r="G40" s="26" t="n">
        <v>3</v>
      </c>
      <c r="H40" s="26" t="n">
        <v>29</v>
      </c>
      <c r="I40" s="6" t="n">
        <f aca="false">H40*2*8</f>
        <v>464</v>
      </c>
      <c r="K40" s="2" t="n">
        <f aca="false">I40/10 + 'Прайс и Навык'!$F$7</f>
        <v>86.4</v>
      </c>
    </row>
    <row r="41" customFormat="false" ht="57.75" hidden="false" customHeight="true" outlineLevel="0" collapsed="false">
      <c r="A41" s="23" t="s">
        <v>84</v>
      </c>
      <c r="B41" s="23" t="s">
        <v>94</v>
      </c>
      <c r="C41" s="24" t="s">
        <v>95</v>
      </c>
      <c r="D41" s="25" t="n">
        <v>15</v>
      </c>
      <c r="E41" s="26" t="n">
        <v>0</v>
      </c>
      <c r="F41" s="26" t="n">
        <v>0</v>
      </c>
      <c r="G41" s="26" t="n">
        <v>7</v>
      </c>
      <c r="H41" s="26" t="n">
        <v>30</v>
      </c>
      <c r="I41" s="6" t="n">
        <f aca="false">H41*2*8</f>
        <v>480</v>
      </c>
      <c r="J41" s="2" t="s">
        <v>96</v>
      </c>
      <c r="K41" s="2" t="n">
        <f aca="false">I41/10 + 'Прайс и Навык'!$F$7</f>
        <v>88</v>
      </c>
    </row>
    <row r="42" customFormat="false" ht="76.85" hidden="false" customHeight="true" outlineLevel="0" collapsed="false">
      <c r="A42" s="23" t="s">
        <v>84</v>
      </c>
      <c r="B42" s="23" t="s">
        <v>97</v>
      </c>
      <c r="C42" s="24" t="s">
        <v>98</v>
      </c>
      <c r="D42" s="24" t="n">
        <v>0</v>
      </c>
      <c r="E42" s="24" t="n">
        <v>0</v>
      </c>
      <c r="F42" s="27" t="n">
        <v>20</v>
      </c>
      <c r="G42" s="24" t="n">
        <v>10</v>
      </c>
      <c r="H42" s="24" t="n">
        <v>30</v>
      </c>
      <c r="I42" s="6" t="n">
        <f aca="false">H42*2*8</f>
        <v>480</v>
      </c>
      <c r="K42" s="2" t="n">
        <f aca="false">I42/10 + 'Прайс и Навык'!$F$7</f>
        <v>88</v>
      </c>
    </row>
    <row r="43" customFormat="false" ht="32.8" hidden="false" customHeight="true" outlineLevel="0" collapsed="false">
      <c r="A43" s="28" t="s">
        <v>99</v>
      </c>
      <c r="B43" s="1" t="s">
        <v>100</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9" activeCellId="0" sqref="E39"/>
    </sheetView>
  </sheetViews>
  <sheetFormatPr defaultColWidth="9.14453125" defaultRowHeight="13.8" zeroHeight="false" outlineLevelRow="0" outlineLevelCol="0"/>
  <cols>
    <col collapsed="false" customWidth="true" hidden="false" outlineLevel="0" max="1" min="1" style="29" width="16.2"/>
    <col collapsed="false" customWidth="true" hidden="false" outlineLevel="0" max="2" min="2" style="2" width="16.2"/>
    <col collapsed="false" customWidth="true" hidden="false" outlineLevel="0" max="3" min="3" style="2" width="34.95"/>
    <col collapsed="false" customWidth="true" hidden="false" outlineLevel="0" max="4" min="4" style="2" width="37.7"/>
    <col collapsed="false" customWidth="true" hidden="false" outlineLevel="0" max="5" min="5" style="2" width="40.35"/>
    <col collapsed="false" customWidth="false" hidden="false" outlineLevel="0" max="1023" min="6" style="2" width="9.14"/>
    <col collapsed="false" customWidth="false" hidden="false" outlineLevel="0" max="1024" min="1024" style="3" width="9.14"/>
  </cols>
  <sheetData>
    <row r="1" customFormat="false" ht="29.85" hidden="false" customHeight="false" outlineLevel="0" collapsed="false">
      <c r="A1" s="30" t="s">
        <v>101</v>
      </c>
      <c r="B1" s="31" t="s">
        <v>102</v>
      </c>
      <c r="C1" s="31" t="s">
        <v>103</v>
      </c>
      <c r="D1" s="31" t="s">
        <v>104</v>
      </c>
      <c r="E1" s="31" t="s">
        <v>105</v>
      </c>
    </row>
    <row r="2" customFormat="false" ht="68.65" hidden="false" customHeight="false" outlineLevel="0" collapsed="false">
      <c r="A2" s="32" t="s">
        <v>106</v>
      </c>
      <c r="B2" s="33" t="s">
        <v>107</v>
      </c>
      <c r="C2" s="33" t="s">
        <v>108</v>
      </c>
      <c r="D2" s="33" t="s">
        <v>109</v>
      </c>
      <c r="E2" s="33" t="s">
        <v>110</v>
      </c>
    </row>
    <row r="3" customFormat="false" ht="82.05" hidden="false" customHeight="false" outlineLevel="0" collapsed="false">
      <c r="A3" s="32" t="s">
        <v>106</v>
      </c>
      <c r="B3" s="33" t="s">
        <v>111</v>
      </c>
      <c r="C3" s="33" t="s">
        <v>112</v>
      </c>
      <c r="D3" s="33" t="s">
        <v>113</v>
      </c>
      <c r="E3" s="33" t="s">
        <v>114</v>
      </c>
    </row>
    <row r="4" customFormat="false" ht="82.05" hidden="false" customHeight="false" outlineLevel="0" collapsed="false">
      <c r="A4" s="32" t="s">
        <v>106</v>
      </c>
      <c r="B4" s="33" t="s">
        <v>115</v>
      </c>
      <c r="C4" s="33" t="s">
        <v>116</v>
      </c>
      <c r="D4" s="33" t="s">
        <v>117</v>
      </c>
      <c r="E4" s="33" t="s">
        <v>118</v>
      </c>
    </row>
    <row r="5" customFormat="false" ht="28.35" hidden="false" customHeight="false" outlineLevel="0" collapsed="false">
      <c r="A5" s="32" t="s">
        <v>106</v>
      </c>
      <c r="B5" s="33" t="s">
        <v>119</v>
      </c>
      <c r="C5" s="33" t="s">
        <v>120</v>
      </c>
      <c r="D5" s="33" t="s">
        <v>121</v>
      </c>
      <c r="E5" s="33" t="s">
        <v>122</v>
      </c>
    </row>
    <row r="6" customFormat="false" ht="41.75" hidden="false" customHeight="false" outlineLevel="0" collapsed="false">
      <c r="A6" s="32" t="s">
        <v>106</v>
      </c>
      <c r="B6" s="33" t="s">
        <v>123</v>
      </c>
      <c r="C6" s="33" t="s">
        <v>124</v>
      </c>
      <c r="D6" s="33" t="s">
        <v>125</v>
      </c>
      <c r="E6" s="33" t="s">
        <v>126</v>
      </c>
    </row>
    <row r="7" customFormat="false" ht="41.75" hidden="false" customHeight="false" outlineLevel="0" collapsed="false">
      <c r="A7" s="32" t="s">
        <v>106</v>
      </c>
      <c r="B7" s="33" t="s">
        <v>127</v>
      </c>
      <c r="C7" s="33" t="s">
        <v>128</v>
      </c>
      <c r="D7" s="33" t="s">
        <v>129</v>
      </c>
      <c r="E7" s="33" t="s">
        <v>130</v>
      </c>
    </row>
    <row r="8" customFormat="false" ht="55.2" hidden="false" customHeight="false" outlineLevel="0" collapsed="false">
      <c r="A8" s="32" t="s">
        <v>106</v>
      </c>
      <c r="B8" s="33" t="s">
        <v>131</v>
      </c>
      <c r="C8" s="33" t="s">
        <v>132</v>
      </c>
      <c r="D8" s="33" t="s">
        <v>133</v>
      </c>
      <c r="E8" s="33" t="s">
        <v>134</v>
      </c>
    </row>
    <row r="9" customFormat="false" ht="82.05" hidden="false" customHeight="false" outlineLevel="0" collapsed="false">
      <c r="A9" s="32" t="s">
        <v>106</v>
      </c>
      <c r="B9" s="33" t="s">
        <v>135</v>
      </c>
      <c r="C9" s="33" t="s">
        <v>136</v>
      </c>
      <c r="D9" s="33" t="s">
        <v>137</v>
      </c>
      <c r="E9" s="33" t="s">
        <v>138</v>
      </c>
    </row>
    <row r="10" customFormat="false" ht="68.65" hidden="false" customHeight="false" outlineLevel="0" collapsed="false">
      <c r="A10" s="32" t="s">
        <v>106</v>
      </c>
      <c r="B10" s="33" t="s">
        <v>139</v>
      </c>
      <c r="C10" s="33" t="s">
        <v>140</v>
      </c>
      <c r="D10" s="33" t="s">
        <v>141</v>
      </c>
      <c r="E10" s="33" t="s">
        <v>142</v>
      </c>
    </row>
    <row r="11" customFormat="false" ht="68.65" hidden="false" customHeight="false" outlineLevel="0" collapsed="false">
      <c r="A11" s="32" t="s">
        <v>106</v>
      </c>
      <c r="B11" s="33" t="s">
        <v>143</v>
      </c>
      <c r="C11" s="33" t="s">
        <v>144</v>
      </c>
      <c r="D11" s="33" t="s">
        <v>145</v>
      </c>
      <c r="E11" s="33" t="s">
        <v>114</v>
      </c>
    </row>
    <row r="12" customFormat="false" ht="41.75" hidden="false" customHeight="false" outlineLevel="0" collapsed="false">
      <c r="A12" s="34" t="s">
        <v>146</v>
      </c>
      <c r="B12" s="33" t="s">
        <v>147</v>
      </c>
      <c r="C12" s="33" t="s">
        <v>148</v>
      </c>
      <c r="D12" s="33" t="s">
        <v>149</v>
      </c>
      <c r="E12" s="33" t="n">
        <v>4</v>
      </c>
    </row>
    <row r="13" customFormat="false" ht="68.65" hidden="false" customHeight="false" outlineLevel="0" collapsed="false">
      <c r="A13" s="34" t="s">
        <v>146</v>
      </c>
      <c r="B13" s="33" t="s">
        <v>150</v>
      </c>
      <c r="C13" s="33" t="s">
        <v>151</v>
      </c>
      <c r="D13" s="33" t="s">
        <v>152</v>
      </c>
      <c r="E13" s="33" t="n">
        <v>1</v>
      </c>
    </row>
    <row r="14" customFormat="false" ht="41.75" hidden="false" customHeight="false" outlineLevel="0" collapsed="false">
      <c r="A14" s="34" t="s">
        <v>146</v>
      </c>
      <c r="B14" s="33" t="s">
        <v>153</v>
      </c>
      <c r="C14" s="33" t="s">
        <v>154</v>
      </c>
      <c r="D14" s="33" t="s">
        <v>155</v>
      </c>
      <c r="E14" s="33" t="n">
        <v>12</v>
      </c>
    </row>
    <row r="15" customFormat="false" ht="82.05" hidden="false" customHeight="false" outlineLevel="0" collapsed="false">
      <c r="A15" s="34" t="s">
        <v>146</v>
      </c>
      <c r="B15" s="33" t="s">
        <v>156</v>
      </c>
      <c r="C15" s="33" t="s">
        <v>157</v>
      </c>
      <c r="D15" s="33" t="s">
        <v>158</v>
      </c>
      <c r="E15" s="33" t="n">
        <v>3</v>
      </c>
    </row>
    <row r="16" customFormat="false" ht="55.2" hidden="false" customHeight="false" outlineLevel="0" collapsed="false">
      <c r="A16" s="34" t="s">
        <v>146</v>
      </c>
      <c r="B16" s="33" t="s">
        <v>159</v>
      </c>
      <c r="C16" s="33" t="s">
        <v>160</v>
      </c>
      <c r="D16" s="33" t="s">
        <v>161</v>
      </c>
      <c r="E16" s="33" t="s">
        <v>162</v>
      </c>
    </row>
    <row r="17" customFormat="false" ht="82.05" hidden="false" customHeight="false" outlineLevel="0" collapsed="false">
      <c r="A17" s="34" t="s">
        <v>146</v>
      </c>
      <c r="B17" s="33" t="s">
        <v>163</v>
      </c>
      <c r="C17" s="33" t="s">
        <v>164</v>
      </c>
      <c r="D17" s="33" t="s">
        <v>165</v>
      </c>
      <c r="E17" s="33" t="s">
        <v>162</v>
      </c>
    </row>
    <row r="18" customFormat="false" ht="68.65" hidden="false" customHeight="false" outlineLevel="0" collapsed="false">
      <c r="A18" s="34" t="s">
        <v>146</v>
      </c>
      <c r="B18" s="33" t="s">
        <v>166</v>
      </c>
      <c r="C18" s="33" t="s">
        <v>167</v>
      </c>
      <c r="D18" s="33" t="s">
        <v>168</v>
      </c>
      <c r="E18" s="33" t="n">
        <v>5</v>
      </c>
    </row>
    <row r="19" customFormat="false" ht="55.2" hidden="false" customHeight="false" outlineLevel="0" collapsed="false">
      <c r="A19" s="34" t="s">
        <v>146</v>
      </c>
      <c r="B19" s="33" t="s">
        <v>169</v>
      </c>
      <c r="C19" s="33" t="s">
        <v>170</v>
      </c>
      <c r="D19" s="33" t="s">
        <v>171</v>
      </c>
      <c r="E19" s="33" t="n">
        <v>7</v>
      </c>
    </row>
    <row r="20" customFormat="false" ht="95.5" hidden="false" customHeight="false" outlineLevel="0" collapsed="false">
      <c r="A20" s="34" t="s">
        <v>146</v>
      </c>
      <c r="B20" s="33" t="s">
        <v>172</v>
      </c>
      <c r="C20" s="33" t="s">
        <v>173</v>
      </c>
      <c r="D20" s="33" t="s">
        <v>174</v>
      </c>
      <c r="E20" s="33" t="n">
        <v>25</v>
      </c>
    </row>
    <row r="21" customFormat="false" ht="55.2" hidden="false" customHeight="false" outlineLevel="0" collapsed="false">
      <c r="A21" s="34" t="s">
        <v>146</v>
      </c>
      <c r="B21" s="33" t="s">
        <v>175</v>
      </c>
      <c r="C21" s="33" t="s">
        <v>176</v>
      </c>
      <c r="D21" s="33" t="s">
        <v>177</v>
      </c>
      <c r="E21" s="33" t="n">
        <v>7</v>
      </c>
    </row>
    <row r="22" customFormat="false" ht="68.65" hidden="false" customHeight="false" outlineLevel="0" collapsed="false">
      <c r="A22" s="34" t="s">
        <v>146</v>
      </c>
      <c r="B22" s="33" t="s">
        <v>178</v>
      </c>
      <c r="C22" s="33" t="s">
        <v>179</v>
      </c>
      <c r="D22" s="33" t="s">
        <v>180</v>
      </c>
      <c r="E22" s="33" t="s">
        <v>162</v>
      </c>
    </row>
    <row r="23" customFormat="false" ht="28.35" hidden="false" customHeight="false" outlineLevel="0" collapsed="false">
      <c r="A23" s="34" t="s">
        <v>146</v>
      </c>
      <c r="B23" s="33" t="s">
        <v>181</v>
      </c>
      <c r="C23" s="33" t="s">
        <v>182</v>
      </c>
      <c r="D23" s="33" t="s">
        <v>183</v>
      </c>
      <c r="E23" s="33" t="n">
        <v>5</v>
      </c>
    </row>
    <row r="24" customFormat="false" ht="95.5" hidden="false" customHeight="false" outlineLevel="0" collapsed="false">
      <c r="A24" s="34" t="s">
        <v>146</v>
      </c>
      <c r="B24" s="33" t="s">
        <v>184</v>
      </c>
      <c r="C24" s="33" t="s">
        <v>185</v>
      </c>
      <c r="D24" s="33" t="s">
        <v>186</v>
      </c>
      <c r="E24" s="33" t="n">
        <v>10</v>
      </c>
    </row>
    <row r="25" customFormat="false" ht="68.65" hidden="false" customHeight="false" outlineLevel="0" collapsed="false">
      <c r="A25" s="34" t="s">
        <v>146</v>
      </c>
      <c r="B25" s="33" t="s">
        <v>187</v>
      </c>
      <c r="C25" s="33" t="s">
        <v>188</v>
      </c>
      <c r="D25" s="33" t="s">
        <v>189</v>
      </c>
      <c r="E25" s="33" t="n">
        <v>6</v>
      </c>
    </row>
    <row r="26" customFormat="false" ht="108.95" hidden="false" customHeight="false" outlineLevel="0" collapsed="false">
      <c r="A26" s="34" t="s">
        <v>146</v>
      </c>
      <c r="B26" s="33" t="s">
        <v>190</v>
      </c>
      <c r="C26" s="33" t="s">
        <v>191</v>
      </c>
      <c r="D26" s="33" t="s">
        <v>192</v>
      </c>
      <c r="E26" s="33" t="n">
        <v>10</v>
      </c>
    </row>
    <row r="27" customFormat="false" ht="41.75" hidden="false" customHeight="false" outlineLevel="0" collapsed="false">
      <c r="A27" s="34" t="s">
        <v>146</v>
      </c>
      <c r="B27" s="33" t="s">
        <v>193</v>
      </c>
      <c r="C27" s="33" t="s">
        <v>194</v>
      </c>
      <c r="D27" s="33" t="s">
        <v>195</v>
      </c>
      <c r="E27" s="33" t="n">
        <v>5</v>
      </c>
    </row>
    <row r="28" customFormat="false" ht="68.65" hidden="false" customHeight="false" outlineLevel="0" collapsed="false">
      <c r="A28" s="34" t="s">
        <v>146</v>
      </c>
      <c r="B28" s="33" t="s">
        <v>196</v>
      </c>
      <c r="C28" s="33" t="s">
        <v>197</v>
      </c>
      <c r="D28" s="33" t="s">
        <v>198</v>
      </c>
      <c r="E28" s="33" t="n">
        <v>1</v>
      </c>
    </row>
    <row r="29" customFormat="false" ht="28.35" hidden="false" customHeight="false" outlineLevel="0" collapsed="false">
      <c r="A29" s="34" t="s">
        <v>146</v>
      </c>
      <c r="B29" s="33" t="s">
        <v>199</v>
      </c>
      <c r="C29" s="33" t="s">
        <v>200</v>
      </c>
      <c r="D29" s="33" t="s">
        <v>201</v>
      </c>
      <c r="E29" s="33" t="s">
        <v>162</v>
      </c>
    </row>
    <row r="30" customFormat="false" ht="28.35" hidden="false" customHeight="false" outlineLevel="0" collapsed="false">
      <c r="A30" s="34" t="s">
        <v>146</v>
      </c>
      <c r="B30" s="33" t="s">
        <v>202</v>
      </c>
      <c r="C30" s="33" t="s">
        <v>203</v>
      </c>
      <c r="D30" s="33" t="s">
        <v>204</v>
      </c>
      <c r="E30" s="33" t="s">
        <v>162</v>
      </c>
    </row>
    <row r="31" customFormat="false" ht="41.75" hidden="false" customHeight="false" outlineLevel="0" collapsed="false">
      <c r="A31" s="34" t="s">
        <v>146</v>
      </c>
      <c r="B31" s="33" t="s">
        <v>205</v>
      </c>
      <c r="C31" s="33" t="s">
        <v>206</v>
      </c>
      <c r="D31" s="33" t="s">
        <v>125</v>
      </c>
      <c r="E31" s="33" t="n">
        <v>3</v>
      </c>
    </row>
    <row r="32" customFormat="false" ht="41.75" hidden="false" customHeight="false" outlineLevel="0" collapsed="false">
      <c r="A32" s="34" t="s">
        <v>146</v>
      </c>
      <c r="B32" s="33" t="s">
        <v>207</v>
      </c>
      <c r="C32" s="33" t="s">
        <v>208</v>
      </c>
      <c r="D32" s="33" t="s">
        <v>209</v>
      </c>
      <c r="E32" s="33" t="n">
        <v>5</v>
      </c>
    </row>
    <row r="33" customFormat="false" ht="55.2" hidden="false" customHeight="false" outlineLevel="0" collapsed="false">
      <c r="A33" s="34" t="s">
        <v>146</v>
      </c>
      <c r="B33" s="33" t="s">
        <v>210</v>
      </c>
      <c r="C33" s="33" t="s">
        <v>211</v>
      </c>
      <c r="D33" s="33" t="s">
        <v>212</v>
      </c>
      <c r="E33" s="33" t="n">
        <v>7</v>
      </c>
    </row>
    <row r="34" customFormat="false" ht="95.5" hidden="false" customHeight="false" outlineLevel="0" collapsed="false">
      <c r="A34" s="34" t="s">
        <v>146</v>
      </c>
      <c r="B34" s="33" t="s">
        <v>213</v>
      </c>
      <c r="C34" s="33" t="s">
        <v>214</v>
      </c>
      <c r="D34" s="33" t="s">
        <v>215</v>
      </c>
      <c r="E34" s="33" t="n">
        <v>7</v>
      </c>
    </row>
    <row r="35" customFormat="false" ht="108.95" hidden="false" customHeight="false" outlineLevel="0" collapsed="false">
      <c r="A35" s="34" t="s">
        <v>146</v>
      </c>
      <c r="B35" s="33" t="s">
        <v>216</v>
      </c>
      <c r="C35" s="33" t="s">
        <v>217</v>
      </c>
      <c r="D35" s="33" t="s">
        <v>218</v>
      </c>
      <c r="E35" s="33" t="n">
        <v>12</v>
      </c>
    </row>
    <row r="36" customFormat="false" ht="95.5" hidden="false" customHeight="false" outlineLevel="0" collapsed="false">
      <c r="A36" s="34" t="s">
        <v>146</v>
      </c>
      <c r="B36" s="33" t="s">
        <v>219</v>
      </c>
      <c r="C36" s="33" t="s">
        <v>220</v>
      </c>
      <c r="D36" s="33" t="s">
        <v>221</v>
      </c>
      <c r="E36" s="33" t="n">
        <v>3</v>
      </c>
    </row>
    <row r="37" customFormat="false" ht="95.5" hidden="false" customHeight="false" outlineLevel="0" collapsed="false">
      <c r="A37" s="34" t="s">
        <v>146</v>
      </c>
      <c r="B37" s="33" t="s">
        <v>222</v>
      </c>
      <c r="C37" s="33" t="s">
        <v>223</v>
      </c>
      <c r="D37" s="33" t="s">
        <v>224</v>
      </c>
      <c r="E37" s="33" t="s">
        <v>162</v>
      </c>
    </row>
    <row r="38" customFormat="false" ht="41.75" hidden="false" customHeight="false" outlineLevel="0" collapsed="false">
      <c r="A38" s="34" t="s">
        <v>146</v>
      </c>
      <c r="B38" s="33" t="s">
        <v>225</v>
      </c>
      <c r="C38" s="33" t="s">
        <v>226</v>
      </c>
      <c r="D38" s="33" t="s">
        <v>227</v>
      </c>
      <c r="E38" s="33" t="n">
        <v>3</v>
      </c>
    </row>
    <row r="39" customFormat="false" ht="95.5" hidden="false" customHeight="false" outlineLevel="0" collapsed="false">
      <c r="A39" s="34" t="s">
        <v>146</v>
      </c>
      <c r="B39" s="33" t="s">
        <v>228</v>
      </c>
      <c r="C39" s="33" t="s">
        <v>229</v>
      </c>
      <c r="D39" s="33" t="s">
        <v>230</v>
      </c>
      <c r="E39" s="33" t="s">
        <v>162</v>
      </c>
    </row>
    <row r="40" customFormat="false" ht="55.2" hidden="false" customHeight="false" outlineLevel="0" collapsed="false">
      <c r="A40" s="32" t="s">
        <v>231</v>
      </c>
      <c r="B40" s="33" t="s">
        <v>232</v>
      </c>
      <c r="C40" s="33" t="s">
        <v>233</v>
      </c>
      <c r="D40" s="33" t="s">
        <v>234</v>
      </c>
      <c r="E40" s="33" t="s">
        <v>235</v>
      </c>
    </row>
    <row r="41" customFormat="false" ht="13.8" hidden="false" customHeight="false" outlineLevel="0" collapsed="false">
      <c r="A41" s="35" t="s">
        <v>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6" activeCellId="0" sqref="B36"/>
    </sheetView>
  </sheetViews>
  <sheetFormatPr defaultColWidth="14.4453125" defaultRowHeight="13.8" zeroHeight="false" outlineLevelRow="0" outlineLevelCol="0"/>
  <cols>
    <col collapsed="false" customWidth="true" hidden="false" outlineLevel="0" max="1" min="1" style="2" width="9.14"/>
    <col collapsed="false" customWidth="true" hidden="false" outlineLevel="0" max="2" min="2" style="2" width="23"/>
    <col collapsed="false" customWidth="true" hidden="false" outlineLevel="0" max="3" min="3" style="2" width="96.14"/>
    <col collapsed="false" customWidth="true" hidden="false" outlineLevel="0" max="4" min="4" style="2" width="12.9"/>
    <col collapsed="false" customWidth="true" hidden="false" outlineLevel="0" max="5" min="5" style="2" width="25.15"/>
    <col collapsed="false" customWidth="true" hidden="false" outlineLevel="0" max="6" min="6" style="2" width="9.14"/>
    <col collapsed="false" customWidth="true" hidden="false" outlineLevel="0" max="26" min="7" style="2" width="8.7"/>
    <col collapsed="false" customWidth="false" hidden="false" outlineLevel="0" max="1024" min="27" style="2" width="14.44"/>
  </cols>
  <sheetData>
    <row r="2" customFormat="false" ht="28.35" hidden="false" customHeight="false" outlineLevel="0" collapsed="false">
      <c r="B2" s="8" t="s">
        <v>236</v>
      </c>
      <c r="C2" s="8" t="s">
        <v>237</v>
      </c>
      <c r="D2" s="8" t="s">
        <v>238</v>
      </c>
      <c r="E2" s="2" t="s">
        <v>239</v>
      </c>
    </row>
    <row r="3" customFormat="false" ht="28.35" hidden="false" customHeight="true" outlineLevel="0" collapsed="false">
      <c r="B3" s="36" t="s">
        <v>240</v>
      </c>
      <c r="C3" s="36"/>
      <c r="D3" s="36"/>
    </row>
    <row r="4" customFormat="false" ht="28.35" hidden="false" customHeight="false" outlineLevel="0" collapsed="false">
      <c r="B4" s="37" t="s">
        <v>241</v>
      </c>
      <c r="C4" s="37" t="s">
        <v>242</v>
      </c>
      <c r="D4" s="37" t="s">
        <v>243</v>
      </c>
      <c r="E4" s="38" t="s">
        <v>244</v>
      </c>
    </row>
    <row r="5" customFormat="false" ht="28.35" hidden="false" customHeight="false" outlineLevel="0" collapsed="false">
      <c r="B5" s="37" t="s">
        <v>245</v>
      </c>
      <c r="C5" s="37" t="s">
        <v>246</v>
      </c>
      <c r="D5" s="37" t="s">
        <v>243</v>
      </c>
      <c r="E5" s="38" t="s">
        <v>247</v>
      </c>
    </row>
    <row r="6" customFormat="false" ht="14.9" hidden="false" customHeight="false" outlineLevel="0" collapsed="false">
      <c r="B6" s="37" t="s">
        <v>248</v>
      </c>
      <c r="C6" s="37" t="s">
        <v>249</v>
      </c>
      <c r="D6" s="37" t="s">
        <v>243</v>
      </c>
      <c r="E6" s="38" t="s">
        <v>250</v>
      </c>
    </row>
    <row r="7" customFormat="false" ht="14.9" hidden="false" customHeight="false" outlineLevel="0" collapsed="false">
      <c r="B7" s="37"/>
      <c r="C7" s="37"/>
      <c r="D7" s="37" t="s">
        <v>243</v>
      </c>
    </row>
    <row r="8" customFormat="false" ht="15" hidden="false" customHeight="true" outlineLevel="0" collapsed="false">
      <c r="B8" s="36" t="s">
        <v>251</v>
      </c>
      <c r="C8" s="36"/>
      <c r="D8" s="36"/>
    </row>
    <row r="9" customFormat="false" ht="28.35" hidden="false" customHeight="false" outlineLevel="0" collapsed="false">
      <c r="B9" s="33" t="s">
        <v>252</v>
      </c>
      <c r="C9" s="33" t="s">
        <v>253</v>
      </c>
      <c r="D9" s="33" t="s">
        <v>254</v>
      </c>
    </row>
    <row r="10" customFormat="false" ht="28.35" hidden="false" customHeight="false" outlineLevel="0" collapsed="false">
      <c r="B10" s="33" t="s">
        <v>255</v>
      </c>
      <c r="C10" s="33" t="s">
        <v>256</v>
      </c>
      <c r="D10" s="33" t="s">
        <v>254</v>
      </c>
    </row>
    <row r="11" customFormat="false" ht="28.35" hidden="false" customHeight="false" outlineLevel="0" collapsed="false">
      <c r="B11" s="33" t="s">
        <v>257</v>
      </c>
      <c r="C11" s="33" t="s">
        <v>258</v>
      </c>
      <c r="D11" s="33" t="s">
        <v>254</v>
      </c>
    </row>
    <row r="12" customFormat="false" ht="28.35" hidden="false" customHeight="false" outlineLevel="0" collapsed="false">
      <c r="B12" s="33" t="s">
        <v>259</v>
      </c>
      <c r="C12" s="33" t="s">
        <v>260</v>
      </c>
      <c r="D12" s="33" t="s">
        <v>254</v>
      </c>
    </row>
    <row r="13" customFormat="false" ht="28.35" hidden="false" customHeight="false" outlineLevel="0" collapsed="false">
      <c r="B13" s="33" t="s">
        <v>6</v>
      </c>
      <c r="C13" s="33" t="s">
        <v>261</v>
      </c>
      <c r="D13" s="33" t="s">
        <v>254</v>
      </c>
    </row>
    <row r="14" customFormat="false" ht="13.8" hidden="false" customHeight="false" outlineLevel="0" collapsed="false">
      <c r="B14" s="33"/>
      <c r="C14" s="33"/>
      <c r="D14" s="33"/>
    </row>
    <row r="15" customFormat="false" ht="13.8" hidden="false" customHeight="false" outlineLevel="0" collapsed="false">
      <c r="B15" s="33"/>
      <c r="C15" s="33"/>
      <c r="D15" s="33"/>
    </row>
    <row r="16" customFormat="false" ht="14.9" hidden="false" customHeight="false" outlineLevel="0" collapsed="false">
      <c r="B16" s="33" t="s">
        <v>262</v>
      </c>
      <c r="C16" s="33" t="s">
        <v>263</v>
      </c>
      <c r="D16" s="33" t="s">
        <v>264</v>
      </c>
      <c r="E16" s="38" t="s">
        <v>265</v>
      </c>
    </row>
    <row r="17" customFormat="false" ht="14.9" hidden="false" customHeight="false" outlineLevel="0" collapsed="false">
      <c r="B17" s="33"/>
      <c r="C17" s="33"/>
      <c r="D17" s="33"/>
    </row>
    <row r="18" customFormat="false" ht="14.9" hidden="false" customHeight="true" outlineLevel="0" collapsed="false">
      <c r="B18" s="39" t="s">
        <v>266</v>
      </c>
      <c r="C18" s="39"/>
      <c r="D18" s="39"/>
    </row>
    <row r="19" customFormat="false" ht="28.35" hidden="false" customHeight="false" outlineLevel="0" collapsed="false">
      <c r="B19" s="40" t="s">
        <v>267</v>
      </c>
      <c r="C19" s="40" t="s">
        <v>268</v>
      </c>
      <c r="D19" s="40" t="s">
        <v>269</v>
      </c>
    </row>
    <row r="20" customFormat="false" ht="28.35" hidden="false" customHeight="false" outlineLevel="0" collapsed="false">
      <c r="B20" s="40" t="s">
        <v>270</v>
      </c>
      <c r="C20" s="40" t="s">
        <v>271</v>
      </c>
      <c r="D20" s="40" t="s">
        <v>269</v>
      </c>
    </row>
    <row r="21" customFormat="false" ht="28.35" hidden="false" customHeight="false" outlineLevel="0" collapsed="false">
      <c r="B21" s="40" t="s">
        <v>244</v>
      </c>
      <c r="C21" s="40" t="s">
        <v>272</v>
      </c>
      <c r="D21" s="40" t="s">
        <v>269</v>
      </c>
    </row>
    <row r="22" customFormat="false" ht="28.35" hidden="false" customHeight="false" outlineLevel="0" collapsed="false">
      <c r="B22" s="40" t="s">
        <v>247</v>
      </c>
      <c r="C22" s="40" t="s">
        <v>273</v>
      </c>
      <c r="D22" s="40" t="s">
        <v>269</v>
      </c>
    </row>
    <row r="23" customFormat="false" ht="28.35" hidden="false" customHeight="false" outlineLevel="0" collapsed="false">
      <c r="B23" s="40" t="s">
        <v>274</v>
      </c>
      <c r="C23" s="40" t="s">
        <v>275</v>
      </c>
      <c r="D23" s="40" t="s">
        <v>269</v>
      </c>
    </row>
    <row r="24" customFormat="false" ht="41.25" hidden="false" customHeight="true" outlineLevel="0" collapsed="false">
      <c r="B24" s="40" t="s">
        <v>250</v>
      </c>
      <c r="C24" s="40" t="s">
        <v>276</v>
      </c>
      <c r="D24" s="40" t="s">
        <v>269</v>
      </c>
    </row>
    <row r="25" customFormat="false" ht="34.3" hidden="false" customHeight="true" outlineLevel="0" collapsed="false">
      <c r="B25" s="40" t="s">
        <v>277</v>
      </c>
      <c r="C25" s="40" t="s">
        <v>278</v>
      </c>
      <c r="D25" s="40" t="s">
        <v>279</v>
      </c>
      <c r="E25" s="41" t="s">
        <v>280</v>
      </c>
    </row>
    <row r="26" customFormat="false" ht="42.5" hidden="false" customHeight="true" outlineLevel="0" collapsed="false">
      <c r="B26" s="40" t="s">
        <v>281</v>
      </c>
      <c r="C26" s="40" t="s">
        <v>282</v>
      </c>
      <c r="D26" s="40" t="s">
        <v>279</v>
      </c>
      <c r="E26" s="41" t="s">
        <v>283</v>
      </c>
    </row>
    <row r="27" customFormat="false" ht="35.05" hidden="false" customHeight="true" outlineLevel="0" collapsed="false">
      <c r="B27" s="40"/>
      <c r="C27" s="40"/>
      <c r="D27" s="40"/>
    </row>
    <row r="28" customFormat="false" ht="15.75" hidden="false" customHeight="true" outlineLevel="0" collapsed="false">
      <c r="B28" s="39" t="s">
        <v>284</v>
      </c>
      <c r="C28" s="39"/>
      <c r="D28" s="39"/>
    </row>
    <row r="29" customFormat="false" ht="38.8" hidden="false" customHeight="true" outlineLevel="0" collapsed="false">
      <c r="B29" s="42" t="s">
        <v>285</v>
      </c>
      <c r="C29" s="42" t="s">
        <v>286</v>
      </c>
      <c r="D29" s="42" t="s">
        <v>287</v>
      </c>
    </row>
    <row r="30" customFormat="false" ht="38.8" hidden="false" customHeight="true" outlineLevel="0" collapsed="false">
      <c r="B30" s="42" t="s">
        <v>288</v>
      </c>
      <c r="C30" s="42" t="s">
        <v>289</v>
      </c>
      <c r="D30" s="42" t="s">
        <v>287</v>
      </c>
    </row>
    <row r="31" customFormat="false" ht="67.15" hidden="false" customHeight="true" outlineLevel="0" collapsed="false">
      <c r="B31" s="42" t="s">
        <v>290</v>
      </c>
      <c r="C31" s="42" t="s">
        <v>291</v>
      </c>
      <c r="D31" s="42" t="s">
        <v>292</v>
      </c>
    </row>
    <row r="32" customFormat="false" ht="38.8" hidden="false" customHeight="true" outlineLevel="0" collapsed="false">
      <c r="B32" s="42" t="s">
        <v>293</v>
      </c>
      <c r="C32" s="42" t="s">
        <v>294</v>
      </c>
      <c r="D32" s="42" t="n">
        <v>7</v>
      </c>
    </row>
    <row r="33" customFormat="false" ht="38.8" hidden="false" customHeight="true" outlineLevel="0" collapsed="false">
      <c r="B33" s="42" t="s">
        <v>265</v>
      </c>
      <c r="C33" s="42" t="s">
        <v>295</v>
      </c>
      <c r="D33" s="42" t="s">
        <v>287</v>
      </c>
    </row>
    <row r="34" customFormat="false" ht="38.8" hidden="false" customHeight="true" outlineLevel="0" collapsed="false">
      <c r="B34" s="42" t="s">
        <v>296</v>
      </c>
      <c r="C34" s="42" t="s">
        <v>297</v>
      </c>
      <c r="D34" s="42" t="s">
        <v>298</v>
      </c>
    </row>
    <row r="35" customFormat="false" ht="38.8" hidden="false" customHeight="true" outlineLevel="0" collapsed="false">
      <c r="B35" s="42" t="s">
        <v>299</v>
      </c>
      <c r="C35" s="42" t="s">
        <v>300</v>
      </c>
      <c r="D35" s="42" t="s">
        <v>287</v>
      </c>
    </row>
    <row r="36" customFormat="false" ht="15.75" hidden="false" customHeight="true" outlineLevel="0" collapsed="false">
      <c r="B36" s="39" t="s">
        <v>301</v>
      </c>
      <c r="C36" s="39"/>
      <c r="D36" s="39"/>
    </row>
    <row r="37" customFormat="false" ht="47.75" hidden="false" customHeight="true" outlineLevel="0" collapsed="false">
      <c r="B37" s="43" t="s">
        <v>302</v>
      </c>
      <c r="C37" s="43" t="s">
        <v>303</v>
      </c>
      <c r="D37" s="43" t="s">
        <v>304</v>
      </c>
    </row>
    <row r="38" customFormat="false" ht="47.75" hidden="false" customHeight="true" outlineLevel="0" collapsed="false">
      <c r="B38" s="43" t="s">
        <v>305</v>
      </c>
      <c r="C38" s="43" t="s">
        <v>306</v>
      </c>
      <c r="D38" s="43" t="s">
        <v>304</v>
      </c>
    </row>
    <row r="39" customFormat="false" ht="40.25" hidden="false" customHeight="true" outlineLevel="0" collapsed="false">
      <c r="B39" s="43" t="s">
        <v>307</v>
      </c>
      <c r="C39" s="43" t="s">
        <v>308</v>
      </c>
      <c r="D39" s="43" t="s">
        <v>304</v>
      </c>
    </row>
    <row r="40" customFormat="false" ht="47" hidden="false" customHeight="true" outlineLevel="0" collapsed="false">
      <c r="B40" s="43" t="s">
        <v>309</v>
      </c>
      <c r="C40" s="43" t="s">
        <v>310</v>
      </c>
      <c r="D40" s="43" t="s">
        <v>304</v>
      </c>
    </row>
    <row r="41" customFormat="false" ht="47" hidden="false" customHeight="true" outlineLevel="0" collapsed="false">
      <c r="B41" s="43" t="s">
        <v>311</v>
      </c>
      <c r="C41" s="43" t="s">
        <v>312</v>
      </c>
      <c r="D41" s="43" t="s">
        <v>313</v>
      </c>
    </row>
    <row r="42" customFormat="false" ht="15.75" hidden="false" customHeight="true" outlineLevel="0" collapsed="false">
      <c r="B42" s="39" t="s">
        <v>314</v>
      </c>
      <c r="C42" s="39"/>
      <c r="D42" s="39"/>
    </row>
    <row r="43" customFormat="false" ht="26.85" hidden="false" customHeight="true" outlineLevel="0" collapsed="false">
      <c r="B43" s="44" t="s">
        <v>315</v>
      </c>
      <c r="C43" s="44" t="s">
        <v>316</v>
      </c>
      <c r="D43" s="44" t="s">
        <v>317</v>
      </c>
    </row>
    <row r="44" customFormat="false" ht="26.85" hidden="false" customHeight="true" outlineLevel="0" collapsed="false">
      <c r="B44" s="44" t="s">
        <v>318</v>
      </c>
      <c r="C44" s="44" t="s">
        <v>319</v>
      </c>
      <c r="D44" s="44" t="s">
        <v>317</v>
      </c>
    </row>
    <row r="45" customFormat="false" ht="42.5" hidden="false" customHeight="true" outlineLevel="0" collapsed="false">
      <c r="B45" s="44" t="s">
        <v>320</v>
      </c>
      <c r="C45" s="44" t="s">
        <v>321</v>
      </c>
      <c r="D45" s="44" t="s">
        <v>317</v>
      </c>
    </row>
    <row r="46" customFormat="false" ht="42.5" hidden="false" customHeight="true" outlineLevel="0" collapsed="false">
      <c r="B46" s="44" t="s">
        <v>322</v>
      </c>
      <c r="C46" s="44"/>
      <c r="D46" s="44" t="s">
        <v>323</v>
      </c>
    </row>
    <row r="47" customFormat="false" ht="15.75" hidden="false" customHeight="true" outlineLevel="0" collapsed="false">
      <c r="B47" s="45" t="s">
        <v>324</v>
      </c>
      <c r="C47" s="45"/>
      <c r="D47" s="45"/>
    </row>
    <row r="48" customFormat="false" ht="28.35" hidden="false" customHeight="true" outlineLevel="0" collapsed="false">
      <c r="B48" s="45" t="s">
        <v>325</v>
      </c>
      <c r="C48" s="45" t="s">
        <v>326</v>
      </c>
      <c r="D48" s="45" t="s">
        <v>327</v>
      </c>
    </row>
    <row r="49" customFormat="false" ht="36.55" hidden="false" customHeight="true" outlineLevel="0" collapsed="false">
      <c r="B49" s="45" t="s">
        <v>328</v>
      </c>
      <c r="C49" s="45" t="s">
        <v>329</v>
      </c>
      <c r="D49" s="45" t="s">
        <v>327</v>
      </c>
    </row>
    <row r="50" customFormat="false" ht="15.75" hidden="false" customHeight="true" outlineLevel="0" collapsed="false">
      <c r="B50" s="45"/>
      <c r="C50" s="45"/>
      <c r="D50" s="45"/>
    </row>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mergeCells count="7">
    <mergeCell ref="B3:D3"/>
    <mergeCell ref="B8:D8"/>
    <mergeCell ref="B18:D18"/>
    <mergeCell ref="B28:D28"/>
    <mergeCell ref="B36:D36"/>
    <mergeCell ref="B42:D42"/>
    <mergeCell ref="B47:D4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8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ColWidth="14.4453125" defaultRowHeight="13.8" zeroHeight="false" outlineLevelRow="0" outlineLevelCol="0"/>
  <cols>
    <col collapsed="false" customWidth="true" hidden="false" outlineLevel="0" max="1" min="1" style="46" width="10.81"/>
    <col collapsed="false" customWidth="true" hidden="false" outlineLevel="0" max="2" min="2" style="46" width="27.15"/>
    <col collapsed="false" customWidth="true" hidden="false" outlineLevel="0" max="5" min="3" style="46" width="20.17"/>
    <col collapsed="false" customWidth="true" hidden="false" outlineLevel="0" max="7" min="6" style="46" width="16.11"/>
    <col collapsed="false" customWidth="true" hidden="false" outlineLevel="0" max="8" min="8" style="46" width="21.15"/>
    <col collapsed="false" customWidth="true" hidden="false" outlineLevel="0" max="9" min="9" style="46" width="14.66"/>
    <col collapsed="false" customWidth="true" hidden="false" outlineLevel="0" max="10" min="10" style="46" width="18.52"/>
    <col collapsed="false" customWidth="true" hidden="false" outlineLevel="0" max="11" min="11" style="46" width="15.21"/>
    <col collapsed="false" customWidth="true" hidden="false" outlineLevel="0" max="12" min="12" style="46" width="14.33"/>
    <col collapsed="false" customWidth="true" hidden="false" outlineLevel="0" max="13" min="13" style="46" width="14.66"/>
    <col collapsed="false" customWidth="true" hidden="false" outlineLevel="0" max="14" min="14" style="46" width="15.87"/>
    <col collapsed="false" customWidth="true" hidden="false" outlineLevel="0" max="15" min="15" style="46" width="30.86"/>
    <col collapsed="false" customWidth="true" hidden="false" outlineLevel="0" max="16" min="16" style="46" width="24.86"/>
    <col collapsed="false" customWidth="true" hidden="false" outlineLevel="0" max="18" min="17" style="46" width="8.7"/>
    <col collapsed="false" customWidth="true" hidden="false" outlineLevel="0" max="19" min="19" style="46" width="25.15"/>
    <col collapsed="false" customWidth="true" hidden="false" outlineLevel="0" max="30" min="20" style="46" width="8.7"/>
    <col collapsed="false" customWidth="false" hidden="false" outlineLevel="0" max="1024" min="31" style="46" width="14.44"/>
  </cols>
  <sheetData>
    <row r="1" customFormat="false" ht="52.2" hidden="false" customHeight="true" outlineLevel="0" collapsed="false">
      <c r="A1" s="47"/>
      <c r="B1" s="47"/>
      <c r="C1" s="47"/>
      <c r="D1" s="47"/>
      <c r="E1" s="48" t="s">
        <v>330</v>
      </c>
      <c r="F1" s="48"/>
      <c r="G1" s="48" t="s">
        <v>331</v>
      </c>
      <c r="H1" s="48"/>
      <c r="I1" s="47"/>
      <c r="J1" s="47"/>
      <c r="K1" s="48" t="s">
        <v>332</v>
      </c>
      <c r="L1" s="48"/>
      <c r="M1" s="48" t="s">
        <v>333</v>
      </c>
      <c r="N1" s="48"/>
    </row>
    <row r="2" customFormat="false" ht="93.25" hidden="false" customHeight="true" outlineLevel="0" collapsed="false">
      <c r="A2" s="47" t="s">
        <v>0</v>
      </c>
      <c r="B2" s="47" t="s">
        <v>334</v>
      </c>
      <c r="C2" s="47" t="s">
        <v>335</v>
      </c>
      <c r="D2" s="47" t="s">
        <v>336</v>
      </c>
      <c r="E2" s="47" t="s">
        <v>337</v>
      </c>
      <c r="F2" s="47" t="s">
        <v>338</v>
      </c>
      <c r="G2" s="47" t="s">
        <v>337</v>
      </c>
      <c r="H2" s="47" t="s">
        <v>338</v>
      </c>
      <c r="I2" s="47" t="s">
        <v>339</v>
      </c>
      <c r="J2" s="47" t="s">
        <v>340</v>
      </c>
      <c r="K2" s="47" t="s">
        <v>341</v>
      </c>
      <c r="L2" s="47" t="s">
        <v>342</v>
      </c>
      <c r="M2" s="47" t="s">
        <v>341</v>
      </c>
      <c r="N2" s="47" t="s">
        <v>342</v>
      </c>
      <c r="O2" s="47" t="s">
        <v>0</v>
      </c>
    </row>
    <row r="3" customFormat="false" ht="38.05" hidden="false" customHeight="true" outlineLevel="0" collapsed="false">
      <c r="A3" s="49" t="s">
        <v>343</v>
      </c>
      <c r="B3" s="47" t="s">
        <v>344</v>
      </c>
      <c r="C3" s="47" t="n">
        <f aca="false">E12</f>
        <v>0.6</v>
      </c>
      <c r="D3" s="47" t="n">
        <f aca="false">F12</f>
        <v>1.2</v>
      </c>
      <c r="E3" s="47" t="n">
        <v>0.5</v>
      </c>
      <c r="F3" s="47" t="n">
        <v>1</v>
      </c>
      <c r="G3" s="47" t="n">
        <v>0</v>
      </c>
      <c r="H3" s="47" t="n">
        <v>0</v>
      </c>
      <c r="I3" s="47" t="n">
        <v>0</v>
      </c>
      <c r="J3" s="47" t="n">
        <f aca="false">G3*I3</f>
        <v>0</v>
      </c>
      <c r="K3" s="47" t="n">
        <f aca="false">C3+E3+G3*$I3</f>
        <v>1.1</v>
      </c>
      <c r="L3" s="50" t="n">
        <f aca="false">D3+F3+H3*$I3</f>
        <v>2.2</v>
      </c>
      <c r="M3" s="47" t="n">
        <f aca="false">K3*7</f>
        <v>7.7</v>
      </c>
      <c r="N3" s="50" t="n">
        <f aca="false">L3*7</f>
        <v>15.4</v>
      </c>
      <c r="O3" s="49" t="s">
        <v>343</v>
      </c>
    </row>
    <row r="4" customFormat="false" ht="38.05" hidden="false" customHeight="true" outlineLevel="0" collapsed="false">
      <c r="A4" s="51" t="s">
        <v>345</v>
      </c>
      <c r="B4" s="47" t="s">
        <v>346</v>
      </c>
      <c r="C4" s="47" t="n">
        <f aca="false">E13</f>
        <v>2.1</v>
      </c>
      <c r="D4" s="47" t="n">
        <f aca="false">F13</f>
        <v>3.3</v>
      </c>
      <c r="E4" s="47" t="n">
        <v>1.1</v>
      </c>
      <c r="F4" s="47" t="n">
        <v>2</v>
      </c>
      <c r="G4" s="47" t="n">
        <v>2.2</v>
      </c>
      <c r="H4" s="47" t="n">
        <v>4</v>
      </c>
      <c r="I4" s="47" t="n">
        <v>1</v>
      </c>
      <c r="J4" s="47" t="n">
        <f aca="false">G4*I4</f>
        <v>2.2</v>
      </c>
      <c r="K4" s="47" t="n">
        <f aca="false">C4+E4+G4*$I4</f>
        <v>5.4</v>
      </c>
      <c r="L4" s="50" t="n">
        <f aca="false">D4+F4+H4*$I4</f>
        <v>9.3</v>
      </c>
      <c r="M4" s="47" t="n">
        <f aca="false">K4*7</f>
        <v>37.8</v>
      </c>
      <c r="N4" s="50" t="n">
        <f aca="false">L4*7</f>
        <v>65.1</v>
      </c>
      <c r="O4" s="51" t="s">
        <v>345</v>
      </c>
    </row>
    <row r="5" customFormat="false" ht="38.05" hidden="false" customHeight="true" outlineLevel="0" collapsed="false">
      <c r="A5" s="52" t="s">
        <v>347</v>
      </c>
      <c r="B5" s="47" t="s">
        <v>348</v>
      </c>
      <c r="C5" s="47" t="n">
        <f aca="false">E14</f>
        <v>4.8</v>
      </c>
      <c r="D5" s="47" t="n">
        <f aca="false">F14</f>
        <v>6.8</v>
      </c>
      <c r="E5" s="47" t="n">
        <v>2.1</v>
      </c>
      <c r="F5" s="47" t="n">
        <v>5</v>
      </c>
      <c r="G5" s="47" t="n">
        <v>4.1</v>
      </c>
      <c r="H5" s="47" t="n">
        <v>8</v>
      </c>
      <c r="I5" s="47" t="n">
        <v>2</v>
      </c>
      <c r="J5" s="47" t="n">
        <f aca="false">G5*I5</f>
        <v>8.2</v>
      </c>
      <c r="K5" s="47" t="n">
        <f aca="false">C5+E5+G5*$I5</f>
        <v>15.1</v>
      </c>
      <c r="L5" s="50" t="n">
        <f aca="false">D5+F5+H5*$I5</f>
        <v>27.8</v>
      </c>
      <c r="M5" s="47" t="n">
        <f aca="false">K5*7</f>
        <v>105.7</v>
      </c>
      <c r="N5" s="50" t="n">
        <f aca="false">L5*7</f>
        <v>194.6</v>
      </c>
      <c r="O5" s="52" t="s">
        <v>347</v>
      </c>
    </row>
    <row r="6" customFormat="false" ht="38.05" hidden="false" customHeight="true" outlineLevel="0" collapsed="false">
      <c r="A6" s="53" t="s">
        <v>349</v>
      </c>
      <c r="B6" s="47" t="s">
        <v>350</v>
      </c>
      <c r="C6" s="47" t="n">
        <f aca="false">E15</f>
        <v>10.8</v>
      </c>
      <c r="D6" s="47" t="n">
        <f aca="false">F15</f>
        <v>15</v>
      </c>
      <c r="E6" s="47" t="n">
        <v>5.1</v>
      </c>
      <c r="F6" s="47" t="n">
        <v>10</v>
      </c>
      <c r="G6" s="47" t="n">
        <v>8.1</v>
      </c>
      <c r="H6" s="47" t="n">
        <v>20</v>
      </c>
      <c r="I6" s="47" t="n">
        <v>3</v>
      </c>
      <c r="J6" s="47" t="n">
        <f aca="false">G6*I6</f>
        <v>24.3</v>
      </c>
      <c r="K6" s="47" t="n">
        <f aca="false">C6+E6+G6*$I6</f>
        <v>40.2</v>
      </c>
      <c r="L6" s="50" t="n">
        <f aca="false">D6+F6+H6*$I6</f>
        <v>85</v>
      </c>
      <c r="M6" s="47" t="n">
        <f aca="false">K6*7</f>
        <v>281.4</v>
      </c>
      <c r="N6" s="50" t="n">
        <f aca="false">L6*7</f>
        <v>595</v>
      </c>
      <c r="O6" s="53" t="s">
        <v>349</v>
      </c>
    </row>
    <row r="7" customFormat="false" ht="38.05" hidden="false" customHeight="true" outlineLevel="0" collapsed="false">
      <c r="A7" s="54" t="s">
        <v>351</v>
      </c>
      <c r="B7" s="47" t="s">
        <v>84</v>
      </c>
      <c r="C7" s="47" t="n">
        <f aca="false">E16</f>
        <v>26</v>
      </c>
      <c r="D7" s="47" t="n">
        <f aca="false">F16</f>
        <v>36</v>
      </c>
      <c r="E7" s="47" t="n">
        <v>10.1</v>
      </c>
      <c r="F7" s="47" t="n">
        <v>40</v>
      </c>
      <c r="G7" s="47" t="n">
        <v>20.1</v>
      </c>
      <c r="H7" s="47" t="n">
        <v>80</v>
      </c>
      <c r="I7" s="47" t="n">
        <v>4</v>
      </c>
      <c r="J7" s="47" t="n">
        <f aca="false">G7*I7</f>
        <v>80.4</v>
      </c>
      <c r="K7" s="47" t="n">
        <f aca="false">C7+E7+G7*$I7</f>
        <v>116.5</v>
      </c>
      <c r="L7" s="50" t="n">
        <f aca="false">D7+F7+H7*$I7</f>
        <v>396</v>
      </c>
      <c r="M7" s="47" t="n">
        <f aca="false">K7*7</f>
        <v>815.5</v>
      </c>
      <c r="N7" s="50" t="n">
        <f aca="false">L7*7</f>
        <v>2772</v>
      </c>
      <c r="O7" s="54" t="s">
        <v>351</v>
      </c>
    </row>
    <row r="8" customFormat="false" ht="38.05" hidden="false" customHeight="true" outlineLevel="0" collapsed="false">
      <c r="A8" s="55" t="s">
        <v>352</v>
      </c>
      <c r="B8" s="47" t="s">
        <v>353</v>
      </c>
      <c r="C8" s="47" t="n">
        <f aca="false">E17</f>
        <v>59.2</v>
      </c>
      <c r="D8" s="47" t="n">
        <f aca="false">F17</f>
        <v>80</v>
      </c>
      <c r="E8" s="47"/>
      <c r="F8" s="47"/>
      <c r="G8" s="47"/>
      <c r="H8" s="47"/>
      <c r="I8" s="47"/>
      <c r="J8" s="47"/>
      <c r="K8" s="47"/>
      <c r="L8" s="47"/>
      <c r="M8" s="47"/>
      <c r="N8" s="47"/>
      <c r="O8" s="55" t="s">
        <v>352</v>
      </c>
    </row>
    <row r="9" customFormat="false" ht="38.05" hidden="false" customHeight="true" outlineLevel="0" collapsed="false">
      <c r="A9" s="56" t="s">
        <v>354</v>
      </c>
      <c r="B9" s="47"/>
      <c r="C9" s="47"/>
      <c r="D9" s="47"/>
      <c r="E9" s="47"/>
      <c r="F9" s="47"/>
      <c r="G9" s="47"/>
      <c r="H9" s="47"/>
      <c r="I9" s="47"/>
      <c r="J9" s="47"/>
      <c r="K9" s="47"/>
      <c r="L9" s="47"/>
      <c r="M9" s="47"/>
      <c r="N9" s="47"/>
      <c r="O9" s="56" t="s">
        <v>354</v>
      </c>
    </row>
    <row r="11" customFormat="false" ht="28.35" hidden="false" customHeight="false" outlineLevel="0" collapsed="false">
      <c r="A11" s="49"/>
      <c r="B11" s="47" t="s">
        <v>355</v>
      </c>
      <c r="C11" s="47" t="s">
        <v>356</v>
      </c>
      <c r="D11" s="47" t="s">
        <v>357</v>
      </c>
      <c r="E11" s="47" t="s">
        <v>358</v>
      </c>
      <c r="F11" s="47" t="s">
        <v>359</v>
      </c>
    </row>
    <row r="12" customFormat="false" ht="14.9" hidden="false" customHeight="false" outlineLevel="0" collapsed="false">
      <c r="A12" s="49" t="s">
        <v>343</v>
      </c>
      <c r="B12" s="48" t="n">
        <v>1</v>
      </c>
      <c r="C12" s="47" t="n">
        <v>3</v>
      </c>
      <c r="D12" s="47" t="n">
        <v>6</v>
      </c>
      <c r="E12" s="47" t="n">
        <f aca="false">C12*0.2*$B12</f>
        <v>0.6</v>
      </c>
      <c r="F12" s="47" t="n">
        <f aca="false">D12*0.2*$B12</f>
        <v>1.2</v>
      </c>
    </row>
    <row r="13" customFormat="false" ht="14.9" hidden="false" customHeight="false" outlineLevel="0" collapsed="false">
      <c r="A13" s="51" t="s">
        <v>345</v>
      </c>
      <c r="B13" s="48" t="n">
        <v>1.5</v>
      </c>
      <c r="C13" s="47" t="n">
        <v>7</v>
      </c>
      <c r="D13" s="47" t="n">
        <v>11</v>
      </c>
      <c r="E13" s="47" t="n">
        <f aca="false">C13*0.2*$B13</f>
        <v>2.1</v>
      </c>
      <c r="F13" s="47" t="n">
        <f aca="false">D13*0.2*$B13</f>
        <v>3.3</v>
      </c>
    </row>
    <row r="14" customFormat="false" ht="14.9" hidden="false" customHeight="false" outlineLevel="0" collapsed="false">
      <c r="A14" s="52" t="s">
        <v>347</v>
      </c>
      <c r="B14" s="48" t="n">
        <v>2</v>
      </c>
      <c r="C14" s="47" t="n">
        <v>12</v>
      </c>
      <c r="D14" s="47" t="n">
        <v>17</v>
      </c>
      <c r="E14" s="47" t="n">
        <f aca="false">C14*0.2*$B14</f>
        <v>4.8</v>
      </c>
      <c r="F14" s="47" t="n">
        <f aca="false">D14*0.2*$B14</f>
        <v>6.8</v>
      </c>
    </row>
    <row r="15" customFormat="false" ht="14.9" hidden="false" customHeight="false" outlineLevel="0" collapsed="false">
      <c r="A15" s="53" t="s">
        <v>349</v>
      </c>
      <c r="B15" s="48" t="n">
        <v>3</v>
      </c>
      <c r="C15" s="47" t="n">
        <v>18</v>
      </c>
      <c r="D15" s="47" t="n">
        <v>25</v>
      </c>
      <c r="E15" s="47" t="n">
        <f aca="false">C15*0.2*$B15</f>
        <v>10.8</v>
      </c>
      <c r="F15" s="47" t="n">
        <f aca="false">D15*0.2*$B15</f>
        <v>15</v>
      </c>
      <c r="G15" s="57"/>
      <c r="H15" s="57"/>
    </row>
    <row r="16" customFormat="false" ht="14.9" hidden="false" customHeight="false" outlineLevel="0" collapsed="false">
      <c r="A16" s="54" t="s">
        <v>351</v>
      </c>
      <c r="B16" s="48" t="n">
        <v>5</v>
      </c>
      <c r="C16" s="47" t="n">
        <v>26</v>
      </c>
      <c r="D16" s="47" t="n">
        <v>36</v>
      </c>
      <c r="E16" s="47" t="n">
        <f aca="false">C16*0.2*$B16</f>
        <v>26</v>
      </c>
      <c r="F16" s="47" t="n">
        <f aca="false">D16*0.2*$B16</f>
        <v>36</v>
      </c>
      <c r="G16" s="58"/>
      <c r="H16" s="58"/>
    </row>
    <row r="17" customFormat="false" ht="14.9" hidden="false" customHeight="false" outlineLevel="0" collapsed="false">
      <c r="A17" s="55" t="s">
        <v>352</v>
      </c>
      <c r="B17" s="47" t="n">
        <v>8</v>
      </c>
      <c r="C17" s="47" t="n">
        <v>37</v>
      </c>
      <c r="D17" s="47" t="n">
        <v>50</v>
      </c>
      <c r="E17" s="47" t="n">
        <f aca="false">C17*0.2*$B17</f>
        <v>59.2</v>
      </c>
      <c r="F17" s="47" t="n">
        <f aca="false">D17*0.2*$B17</f>
        <v>80</v>
      </c>
      <c r="G17" s="58"/>
      <c r="H17" s="58"/>
    </row>
    <row r="18" customFormat="false" ht="43.25" hidden="false" customHeight="true" outlineLevel="0" collapsed="false">
      <c r="A18" s="56" t="s">
        <v>354</v>
      </c>
      <c r="B18" s="47"/>
      <c r="C18" s="47"/>
      <c r="D18" s="47"/>
      <c r="E18" s="47"/>
      <c r="F18" s="47"/>
    </row>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4">
    <mergeCell ref="E1:F1"/>
    <mergeCell ref="G1:H1"/>
    <mergeCell ref="K1:L1"/>
    <mergeCell ref="M1:N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5" activeCellId="0" sqref="F15"/>
    </sheetView>
  </sheetViews>
  <sheetFormatPr defaultColWidth="9.171875" defaultRowHeight="12.8" zeroHeight="false" outlineLevelRow="0" outlineLevelCol="0"/>
  <sheetData>
    <row r="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739</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getrol</dc:creator>
  <dc:description/>
  <dc:language>ru-RU</dc:language>
  <cp:lastModifiedBy/>
  <dcterms:modified xsi:type="dcterms:W3CDTF">2022-11-01T22:13:34Z</dcterms:modified>
  <cp:revision>132</cp:revision>
  <dc:subject/>
  <dc:title/>
</cp:coreProperties>
</file>

<file path=docProps/custom.xml><?xml version="1.0" encoding="utf-8"?>
<Properties xmlns="http://schemas.openxmlformats.org/officeDocument/2006/custom-properties" xmlns:vt="http://schemas.openxmlformats.org/officeDocument/2006/docPropsVTypes"/>
</file>