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lemedford/Desktop/Projects/GuardantLandscape/AA_Final_Guardant/Final_Figures_2023/"/>
    </mc:Choice>
  </mc:AlternateContent>
  <xr:revisionPtr revIDLastSave="0" documentId="13_ncr:1_{0117B481-0620-F44A-8BF4-ED39E2667C76}" xr6:coauthVersionLast="47" xr6:coauthVersionMax="47" xr10:uidLastSave="{00000000-0000-0000-0000-000000000000}"/>
  <bookViews>
    <workbookView xWindow="40" yWindow="500" windowWidth="24700" windowHeight="16380" xr2:uid="{203E35D5-0A91-DA49-BA2F-411AE5D449BE}"/>
  </bookViews>
  <sheets>
    <sheet name="ExportFullFromR_Table2Code" sheetId="12" r:id="rId1"/>
    <sheet name="Top30Bar" sheetId="13" r:id="rId2"/>
    <sheet name="Stacked_ESCA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9" l="1"/>
  <c r="E14" i="9"/>
  <c r="F14" i="9"/>
  <c r="G14" i="9"/>
  <c r="C14" i="9"/>
  <c r="D13" i="9"/>
  <c r="E13" i="9"/>
  <c r="F13" i="9"/>
  <c r="G13" i="9"/>
  <c r="C13" i="9"/>
  <c r="D12" i="9"/>
  <c r="E12" i="9"/>
  <c r="F12" i="9"/>
  <c r="G12" i="9"/>
  <c r="C12" i="9"/>
  <c r="E24" i="13"/>
  <c r="E25" i="13"/>
  <c r="E26" i="13"/>
  <c r="C26" i="13" s="1"/>
  <c r="E27" i="13"/>
  <c r="E28" i="13"/>
  <c r="E29" i="13"/>
  <c r="E30" i="13"/>
  <c r="C30" i="13" s="1"/>
  <c r="E31" i="13"/>
  <c r="C31" i="13" s="1"/>
  <c r="E23" i="13"/>
  <c r="C23" i="13" s="1"/>
  <c r="B25" i="13"/>
  <c r="B26" i="13"/>
  <c r="B27" i="13"/>
  <c r="B28" i="13"/>
  <c r="B29" i="13"/>
  <c r="B30" i="13"/>
  <c r="B31" i="13"/>
  <c r="B24" i="13"/>
  <c r="B23" i="13"/>
  <c r="E9" i="13"/>
  <c r="J30" i="13"/>
  <c r="J31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2" i="13"/>
  <c r="C5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" i="13"/>
  <c r="E12" i="13"/>
  <c r="C12" i="13" s="1"/>
  <c r="E13" i="13"/>
  <c r="C13" i="13" s="1"/>
  <c r="E14" i="13"/>
  <c r="C14" i="13" s="1"/>
  <c r="E15" i="13"/>
  <c r="C15" i="13" s="1"/>
  <c r="E16" i="13"/>
  <c r="C16" i="13" s="1"/>
  <c r="E17" i="13"/>
  <c r="C17" i="13" s="1"/>
  <c r="E18" i="13"/>
  <c r="C18" i="13" s="1"/>
  <c r="E19" i="13"/>
  <c r="C19" i="13" s="1"/>
  <c r="E20" i="13"/>
  <c r="C20" i="13" s="1"/>
  <c r="E21" i="13"/>
  <c r="C21" i="13" s="1"/>
  <c r="E22" i="13"/>
  <c r="C22" i="13" s="1"/>
  <c r="C24" i="13"/>
  <c r="C25" i="13"/>
  <c r="C27" i="13"/>
  <c r="C28" i="13"/>
  <c r="C29" i="13"/>
  <c r="E7" i="13"/>
  <c r="C7" i="13" s="1"/>
  <c r="E8" i="13"/>
  <c r="C8" i="13" s="1"/>
  <c r="C9" i="13"/>
  <c r="E10" i="13"/>
  <c r="C10" i="13" s="1"/>
  <c r="E11" i="13"/>
  <c r="C11" i="13" s="1"/>
  <c r="E6" i="13"/>
  <c r="C6" i="13" s="1"/>
  <c r="E3" i="13"/>
  <c r="C3" i="13" s="1"/>
  <c r="E4" i="13"/>
  <c r="C4" i="13" s="1"/>
  <c r="E2" i="13"/>
  <c r="C2" i="13" s="1"/>
  <c r="C15" i="9"/>
  <c r="D15" i="9"/>
  <c r="E15" i="9"/>
  <c r="F15" i="9"/>
  <c r="G18" i="9"/>
  <c r="G19" i="9"/>
  <c r="G20" i="9"/>
  <c r="G21" i="9"/>
  <c r="G15" i="9" s="1"/>
  <c r="H12" i="9" l="1"/>
  <c r="H15" i="9"/>
  <c r="H13" i="9"/>
  <c r="H14" i="9"/>
</calcChain>
</file>

<file path=xl/sharedStrings.xml><?xml version="1.0" encoding="utf-8"?>
<sst xmlns="http://schemas.openxmlformats.org/spreadsheetml/2006/main" count="151" uniqueCount="105">
  <si>
    <t>ESR1</t>
  </si>
  <si>
    <t>PIK3CA</t>
  </si>
  <si>
    <t>TP53</t>
  </si>
  <si>
    <t>GATA3</t>
  </si>
  <si>
    <t>ARID1A</t>
  </si>
  <si>
    <t>KRAS</t>
  </si>
  <si>
    <t>ATM</t>
  </si>
  <si>
    <t>RB1</t>
  </si>
  <si>
    <t>PTEN</t>
  </si>
  <si>
    <t>ERBB2</t>
  </si>
  <si>
    <t>AKT1</t>
  </si>
  <si>
    <t>BRCA2</t>
  </si>
  <si>
    <t>SMAD4</t>
  </si>
  <si>
    <t>GNAS</t>
  </si>
  <si>
    <t>NF1</t>
  </si>
  <si>
    <t>BRAF</t>
  </si>
  <si>
    <t>CDH1</t>
  </si>
  <si>
    <t>FGFR2</t>
  </si>
  <si>
    <t>APC</t>
  </si>
  <si>
    <t>EGFR</t>
  </si>
  <si>
    <t>BRCA1</t>
  </si>
  <si>
    <t>CDKN2A</t>
  </si>
  <si>
    <t>RHOA</t>
  </si>
  <si>
    <t>STK11</t>
  </si>
  <si>
    <t>NRAS</t>
  </si>
  <si>
    <t>JAK2</t>
  </si>
  <si>
    <t>IDH2</t>
  </si>
  <si>
    <t>FGFR1</t>
  </si>
  <si>
    <t>CDK12</t>
  </si>
  <si>
    <t>NFE2L2</t>
  </si>
  <si>
    <t>MAP2K1</t>
  </si>
  <si>
    <t>MAPK1</t>
  </si>
  <si>
    <t>IDH1</t>
  </si>
  <si>
    <t>NOTCH1</t>
  </si>
  <si>
    <t>FBXW7</t>
  </si>
  <si>
    <t>HRAS</t>
  </si>
  <si>
    <t>TSC1</t>
  </si>
  <si>
    <t>CCND1</t>
  </si>
  <si>
    <t>PTPN11</t>
  </si>
  <si>
    <t>CTNNB1</t>
  </si>
  <si>
    <t>MPL</t>
  </si>
  <si>
    <t>PDGFRA</t>
  </si>
  <si>
    <t>RAF1</t>
  </si>
  <si>
    <t>KIT</t>
  </si>
  <si>
    <t>MTOR</t>
  </si>
  <si>
    <t>RET</t>
  </si>
  <si>
    <t>FGFR3</t>
  </si>
  <si>
    <t>VHL</t>
  </si>
  <si>
    <t>RIT1</t>
  </si>
  <si>
    <t>HNF1A</t>
  </si>
  <si>
    <t>MYC</t>
  </si>
  <si>
    <t>ALK</t>
  </si>
  <si>
    <t>MET</t>
  </si>
  <si>
    <t>EZH2</t>
  </si>
  <si>
    <t>ARAF</t>
  </si>
  <si>
    <t>CDK4</t>
  </si>
  <si>
    <t>JAK3</t>
  </si>
  <si>
    <t>MLH1</t>
  </si>
  <si>
    <t>NTRK1</t>
  </si>
  <si>
    <t>RHEB</t>
  </si>
  <si>
    <t>MAP2K2</t>
  </si>
  <si>
    <t>ROS1</t>
  </si>
  <si>
    <t>AR</t>
  </si>
  <si>
    <t>GNA11</t>
  </si>
  <si>
    <t>NPM1</t>
  </si>
  <si>
    <t>CCND2</t>
  </si>
  <si>
    <t>CCNE1</t>
  </si>
  <si>
    <t>CDK6</t>
  </si>
  <si>
    <t>DDR2</t>
  </si>
  <si>
    <t>GNAQ</t>
  </si>
  <si>
    <t>MAPK3</t>
  </si>
  <si>
    <t>NTRK3</t>
  </si>
  <si>
    <t>SMO</t>
  </si>
  <si>
    <t>TERT</t>
  </si>
  <si>
    <t>BRAF (amp)</t>
  </si>
  <si>
    <t>CCNE1 (amp)</t>
  </si>
  <si>
    <t>EGFR (amp)</t>
  </si>
  <si>
    <t>ERBB2 (amp)</t>
  </si>
  <si>
    <t>FGFR1 (amp)</t>
  </si>
  <si>
    <t>MYC (amp)</t>
  </si>
  <si>
    <t>PIK3CA (amp)</t>
  </si>
  <si>
    <t>No ESCAT</t>
  </si>
  <si>
    <t>ESCAT III</t>
  </si>
  <si>
    <t>ESCAT I</t>
  </si>
  <si>
    <t>ESCAT II</t>
  </si>
  <si>
    <t>ESCAT IV</t>
  </si>
  <si>
    <t>ESCAT</t>
  </si>
  <si>
    <t>ESCAT (%)</t>
  </si>
  <si>
    <t>NoSubtype</t>
  </si>
  <si>
    <t>All (n=11,456)</t>
  </si>
  <si>
    <t>Gene</t>
  </si>
  <si>
    <t>ESCAT variant (%)</t>
  </si>
  <si>
    <t>ESCAT mut (n)</t>
  </si>
  <si>
    <t>Amp (n)</t>
  </si>
  <si>
    <t>Amp (%)</t>
  </si>
  <si>
    <t>Total variants</t>
  </si>
  <si>
    <t>Non-ESCAT</t>
  </si>
  <si>
    <t>Non ESCAT (%)</t>
  </si>
  <si>
    <t>Total (%)</t>
  </si>
  <si>
    <t>Oncogenic mut (n)</t>
  </si>
  <si>
    <t>Oncogenic variant (%)</t>
  </si>
  <si>
    <t>ER+ 
(n=4,790)</t>
  </si>
  <si>
    <t>HER2+ 
(n=491)</t>
  </si>
  <si>
    <t>TNBC 
(n=1,431)</t>
  </si>
  <si>
    <t>Calculations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</si>
</sst>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3" fontId="1" fillId="0" borderId="0" xfId="0" applyNumberFormat="1" applyFont="1"/>
    <xf numFmtId="0" fontId="4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r>
              <a:rPr lang="en-US"/>
              <a:t>Tope 30 Alterations &amp; ESCAT Actionability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602959391312041E-2"/>
          <c:y val="1.095358401055483E-2"/>
          <c:w val="0.93738764044943823"/>
          <c:h val="0.895521355285134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Top30Bar!$B$1</c:f>
              <c:strCache>
                <c:ptCount val="1"/>
                <c:pt idx="0">
                  <c:v>ESCAT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3E-904D-B0C6-C05B653B538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E-904D-B0C6-C05B653B5388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E-904D-B0C6-C05B653B5388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83E-904D-B0C6-C05B653B5388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3E-904D-B0C6-C05B653B5388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83E-904D-B0C6-C05B653B5388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3E-904D-B0C6-C05B653B538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83E-904D-B0C6-C05B653B538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3E-904D-B0C6-C05B653B5388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83E-904D-B0C6-C05B653B5388}"/>
              </c:ext>
            </c:extLst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83E-904D-B0C6-C05B653B5388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83E-904D-B0C6-C05B653B5388}"/>
              </c:ext>
            </c:extLst>
          </c:dPt>
          <c:dPt>
            <c:idx val="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83E-904D-B0C6-C05B653B538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83E-904D-B0C6-C05B653B538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83E-904D-B0C6-C05B653B5388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3E-904D-B0C6-C05B653B5388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3E-904D-B0C6-C05B653B5388}"/>
              </c:ext>
            </c:extLst>
          </c:dPt>
          <c:cat>
            <c:strRef>
              <c:f>Top30Bar!$A$2:$A$31</c:f>
              <c:strCache>
                <c:ptCount val="30"/>
                <c:pt idx="0">
                  <c:v>TP53</c:v>
                </c:pt>
                <c:pt idx="1">
                  <c:v>PIK3CA</c:v>
                </c:pt>
                <c:pt idx="2">
                  <c:v>ESR1</c:v>
                </c:pt>
                <c:pt idx="3">
                  <c:v>FGFR1 (amp)</c:v>
                </c:pt>
                <c:pt idx="4">
                  <c:v>ATM</c:v>
                </c:pt>
                <c:pt idx="5">
                  <c:v>ARID1A</c:v>
                </c:pt>
                <c:pt idx="6">
                  <c:v>GATA3</c:v>
                </c:pt>
                <c:pt idx="7">
                  <c:v>BRCA2</c:v>
                </c:pt>
                <c:pt idx="8">
                  <c:v>EGFR</c:v>
                </c:pt>
                <c:pt idx="9">
                  <c:v>EGFR (amp)</c:v>
                </c:pt>
                <c:pt idx="10">
                  <c:v>ERBB2</c:v>
                </c:pt>
                <c:pt idx="11">
                  <c:v>PIK3CA (amp)</c:v>
                </c:pt>
                <c:pt idx="12">
                  <c:v>APC</c:v>
                </c:pt>
                <c:pt idx="13">
                  <c:v>PTEN</c:v>
                </c:pt>
                <c:pt idx="14">
                  <c:v>MYC (amp)</c:v>
                </c:pt>
                <c:pt idx="15">
                  <c:v>RB1</c:v>
                </c:pt>
                <c:pt idx="16">
                  <c:v>BRCA1</c:v>
                </c:pt>
                <c:pt idx="17">
                  <c:v>MET</c:v>
                </c:pt>
                <c:pt idx="18">
                  <c:v>NF1</c:v>
                </c:pt>
                <c:pt idx="19">
                  <c:v>CCNE1 (amp)</c:v>
                </c:pt>
                <c:pt idx="20">
                  <c:v>AR</c:v>
                </c:pt>
                <c:pt idx="21">
                  <c:v>FGFR2</c:v>
                </c:pt>
                <c:pt idx="22">
                  <c:v>KRAS</c:v>
                </c:pt>
                <c:pt idx="23">
                  <c:v>BRAF (amp)</c:v>
                </c:pt>
                <c:pt idx="24">
                  <c:v>BRAF</c:v>
                </c:pt>
                <c:pt idx="25">
                  <c:v>ERBB2 (amp)</c:v>
                </c:pt>
                <c:pt idx="26">
                  <c:v>AKT1</c:v>
                </c:pt>
                <c:pt idx="27">
                  <c:v>KIT</c:v>
                </c:pt>
                <c:pt idx="28">
                  <c:v>SMAD4</c:v>
                </c:pt>
                <c:pt idx="29">
                  <c:v>PDGFRA</c:v>
                </c:pt>
              </c:strCache>
            </c:strRef>
          </c:cat>
          <c:val>
            <c:numRef>
              <c:f>Top30Bar!$B$2:$B$31</c:f>
              <c:numCache>
                <c:formatCode>0.00%</c:formatCode>
                <c:ptCount val="30"/>
                <c:pt idx="0">
                  <c:v>0.49851606145251398</c:v>
                </c:pt>
                <c:pt idx="1">
                  <c:v>0.35902583798882681</c:v>
                </c:pt>
                <c:pt idx="2">
                  <c:v>0.26483938547486036</c:v>
                </c:pt>
                <c:pt idx="3">
                  <c:v>0</c:v>
                </c:pt>
                <c:pt idx="4">
                  <c:v>5.2636173184357544E-2</c:v>
                </c:pt>
                <c:pt idx="5">
                  <c:v>5.9008379888268153E-2</c:v>
                </c:pt>
                <c:pt idx="6">
                  <c:v>7.8910614525139658E-2</c:v>
                </c:pt>
                <c:pt idx="7">
                  <c:v>4.0764664804469275E-2</c:v>
                </c:pt>
                <c:pt idx="8">
                  <c:v>3.3170391061452514E-3</c:v>
                </c:pt>
                <c:pt idx="9">
                  <c:v>0</c:v>
                </c:pt>
                <c:pt idx="10">
                  <c:v>5.0803072625698324E-2</c:v>
                </c:pt>
                <c:pt idx="11">
                  <c:v>0</c:v>
                </c:pt>
                <c:pt idx="12">
                  <c:v>1.8942039106145253E-2</c:v>
                </c:pt>
                <c:pt idx="13">
                  <c:v>6.2849162011173187E-2</c:v>
                </c:pt>
                <c:pt idx="14">
                  <c:v>0</c:v>
                </c:pt>
                <c:pt idx="15">
                  <c:v>4.9755586592178769E-2</c:v>
                </c:pt>
                <c:pt idx="16">
                  <c:v>2.5226955307262568E-2</c:v>
                </c:pt>
                <c:pt idx="17">
                  <c:v>0</c:v>
                </c:pt>
                <c:pt idx="18">
                  <c:v>2.9067737430167599E-2</c:v>
                </c:pt>
                <c:pt idx="19">
                  <c:v>0</c:v>
                </c:pt>
                <c:pt idx="20">
                  <c:v>3.4916201117318437E-4</c:v>
                </c:pt>
                <c:pt idx="21">
                  <c:v>1.1347765363128493E-3</c:v>
                </c:pt>
                <c:pt idx="22">
                  <c:v>3.9280726256983242E-3</c:v>
                </c:pt>
                <c:pt idx="23">
                  <c:v>0</c:v>
                </c:pt>
                <c:pt idx="24">
                  <c:v>7.6815642458100556E-3</c:v>
                </c:pt>
                <c:pt idx="25">
                  <c:v>0</c:v>
                </c:pt>
                <c:pt idx="26">
                  <c:v>3.657472067039106E-2</c:v>
                </c:pt>
                <c:pt idx="27">
                  <c:v>1.4839385474860335E-3</c:v>
                </c:pt>
                <c:pt idx="28">
                  <c:v>0</c:v>
                </c:pt>
                <c:pt idx="29">
                  <c:v>1.1347765363128493E-3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E-904D-B0C6-C05B653B5388}"/>
            </c:ext>
          </c:extLst>
        </c:ser>
        <c:ser>
          <c:idx val="1"/>
          <c:order val="1"/>
          <c:tx>
            <c:strRef>
              <c:f>Top30Bar!$C$1</c:f>
              <c:strCache>
                <c:ptCount val="1"/>
                <c:pt idx="0">
                  <c:v>Non ESCAT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Top30Bar!$A$2:$A$31</c:f>
              <c:strCache>
                <c:ptCount val="30"/>
                <c:pt idx="0">
                  <c:v>TP53</c:v>
                </c:pt>
                <c:pt idx="1">
                  <c:v>PIK3CA</c:v>
                </c:pt>
                <c:pt idx="2">
                  <c:v>ESR1</c:v>
                </c:pt>
                <c:pt idx="3">
                  <c:v>FGFR1 (amp)</c:v>
                </c:pt>
                <c:pt idx="4">
                  <c:v>ATM</c:v>
                </c:pt>
                <c:pt idx="5">
                  <c:v>ARID1A</c:v>
                </c:pt>
                <c:pt idx="6">
                  <c:v>GATA3</c:v>
                </c:pt>
                <c:pt idx="7">
                  <c:v>BRCA2</c:v>
                </c:pt>
                <c:pt idx="8">
                  <c:v>EGFR</c:v>
                </c:pt>
                <c:pt idx="9">
                  <c:v>EGFR (amp)</c:v>
                </c:pt>
                <c:pt idx="10">
                  <c:v>ERBB2</c:v>
                </c:pt>
                <c:pt idx="11">
                  <c:v>PIK3CA (amp)</c:v>
                </c:pt>
                <c:pt idx="12">
                  <c:v>APC</c:v>
                </c:pt>
                <c:pt idx="13">
                  <c:v>PTEN</c:v>
                </c:pt>
                <c:pt idx="14">
                  <c:v>MYC (amp)</c:v>
                </c:pt>
                <c:pt idx="15">
                  <c:v>RB1</c:v>
                </c:pt>
                <c:pt idx="16">
                  <c:v>BRCA1</c:v>
                </c:pt>
                <c:pt idx="17">
                  <c:v>MET</c:v>
                </c:pt>
                <c:pt idx="18">
                  <c:v>NF1</c:v>
                </c:pt>
                <c:pt idx="19">
                  <c:v>CCNE1 (amp)</c:v>
                </c:pt>
                <c:pt idx="20">
                  <c:v>AR</c:v>
                </c:pt>
                <c:pt idx="21">
                  <c:v>FGFR2</c:v>
                </c:pt>
                <c:pt idx="22">
                  <c:v>KRAS</c:v>
                </c:pt>
                <c:pt idx="23">
                  <c:v>BRAF (amp)</c:v>
                </c:pt>
                <c:pt idx="24">
                  <c:v>BRAF</c:v>
                </c:pt>
                <c:pt idx="25">
                  <c:v>ERBB2 (amp)</c:v>
                </c:pt>
                <c:pt idx="26">
                  <c:v>AKT1</c:v>
                </c:pt>
                <c:pt idx="27">
                  <c:v>KIT</c:v>
                </c:pt>
                <c:pt idx="28">
                  <c:v>SMAD4</c:v>
                </c:pt>
                <c:pt idx="29">
                  <c:v>PDGFRA</c:v>
                </c:pt>
              </c:strCache>
            </c:strRef>
          </c:cat>
          <c:val>
            <c:numRef>
              <c:f>Top30Bar!$C$2:$C$31</c:f>
              <c:numCache>
                <c:formatCode>0.00%</c:formatCode>
                <c:ptCount val="30"/>
                <c:pt idx="0">
                  <c:v>3.0377094972067038E-2</c:v>
                </c:pt>
                <c:pt idx="1">
                  <c:v>2.094972067039106E-2</c:v>
                </c:pt>
                <c:pt idx="2">
                  <c:v>1.6061452513966481E-2</c:v>
                </c:pt>
                <c:pt idx="3">
                  <c:v>0.13355446927374301</c:v>
                </c:pt>
                <c:pt idx="4">
                  <c:v>7.5768156424581012E-2</c:v>
                </c:pt>
                <c:pt idx="5">
                  <c:v>4.6263966480446929E-2</c:v>
                </c:pt>
                <c:pt idx="6">
                  <c:v>2.278282122905028E-2</c:v>
                </c:pt>
                <c:pt idx="7">
                  <c:v>6.0841480446927373E-2</c:v>
                </c:pt>
                <c:pt idx="8">
                  <c:v>9.8027234636871505E-2</c:v>
                </c:pt>
                <c:pt idx="9">
                  <c:v>9.6979748603351956E-2</c:v>
                </c:pt>
                <c:pt idx="10">
                  <c:v>4.1462988826815643E-2</c:v>
                </c:pt>
                <c:pt idx="11">
                  <c:v>9.0083798882681559E-2</c:v>
                </c:pt>
                <c:pt idx="12">
                  <c:v>6.6602653631284911E-2</c:v>
                </c:pt>
                <c:pt idx="13">
                  <c:v>1.7545391061452514E-2</c:v>
                </c:pt>
                <c:pt idx="14">
                  <c:v>7.969622905027933E-2</c:v>
                </c:pt>
                <c:pt idx="15">
                  <c:v>2.6361731843575421E-2</c:v>
                </c:pt>
                <c:pt idx="16">
                  <c:v>4.7747905027932962E-2</c:v>
                </c:pt>
                <c:pt idx="17">
                  <c:v>6.1801675977653632E-2</c:v>
                </c:pt>
                <c:pt idx="18">
                  <c:v>3.2559357541899439E-2</c:v>
                </c:pt>
                <c:pt idx="19">
                  <c:v>5.4905726256983242E-2</c:v>
                </c:pt>
                <c:pt idx="20">
                  <c:v>5.4381983240223461E-2</c:v>
                </c:pt>
                <c:pt idx="21">
                  <c:v>5.1763268156424583E-2</c:v>
                </c:pt>
                <c:pt idx="22">
                  <c:v>4.8533519553072627E-2</c:v>
                </c:pt>
                <c:pt idx="23">
                  <c:v>4.7224162011173187E-2</c:v>
                </c:pt>
                <c:pt idx="24">
                  <c:v>3.7971368715083796E-2</c:v>
                </c:pt>
                <c:pt idx="25">
                  <c:v>4.4692737430167599E-2</c:v>
                </c:pt>
                <c:pt idx="26">
                  <c:v>5.8484636871508379E-3</c:v>
                </c:pt>
                <c:pt idx="27">
                  <c:v>4.0677374301675978E-2</c:v>
                </c:pt>
                <c:pt idx="28">
                  <c:v>4.2161312849162011E-2</c:v>
                </c:pt>
                <c:pt idx="29">
                  <c:v>3.9629888268156423E-2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E-904D-B0C6-C05B653B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693679"/>
        <c:axId val="1658691295"/>
      </c:barChart>
      <c:catAx>
        <c:axId val="12766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658691295"/>
        <c:crosses val="autoZero"/>
        <c:auto val="1"/>
        <c:lblAlgn val="ctr"/>
        <c:lblOffset val="100"/>
        <c:noMultiLvlLbl val="0"/>
      </c:catAx>
      <c:valAx>
        <c:axId val="1658691295"/>
        <c:scaling>
          <c:orientation val="minMax"/>
          <c:max val="0.55000000000000004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7669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venir Next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Stacked_ESCAT!$C$1</c:f>
              <c:strCache>
                <c:ptCount val="1"/>
                <c:pt idx="0">
                  <c:v>ESCAT 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Stacked_ESCAT!$B$2:$B$5</c:f>
              <c:strCache>
                <c:ptCount val="4"/>
                <c:pt idx="0">
                  <c:v>TNBC 
(n=1,431)</c:v>
                </c:pt>
                <c:pt idx="1">
                  <c:v>HER2+ 
(n=491)</c:v>
                </c:pt>
                <c:pt idx="2">
                  <c:v>ER+ 
(n=4,790)</c:v>
                </c:pt>
                <c:pt idx="3">
                  <c:v>All (n=11,456)</c:v>
                </c:pt>
              </c:strCache>
            </c:strRef>
          </c:cat>
          <c:val>
            <c:numRef>
              <c:f>Stacked_ESCAT!$C$2:$C$5</c:f>
              <c:numCache>
                <c:formatCode>0%</c:formatCode>
                <c:ptCount val="4"/>
                <c:pt idx="0">
                  <c:v>0.23060796645702306</c:v>
                </c:pt>
                <c:pt idx="1">
                  <c:v>0.45824847250509165</c:v>
                </c:pt>
                <c:pt idx="2">
                  <c:v>0.82693110647181634</c:v>
                </c:pt>
                <c:pt idx="3">
                  <c:v>0.58947276536312854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2-D247-A20F-81A3339AFA81}"/>
            </c:ext>
          </c:extLst>
        </c:ser>
        <c:ser>
          <c:idx val="1"/>
          <c:order val="1"/>
          <c:tx>
            <c:strRef>
              <c:f>Stacked_ESCAT!$D$1</c:f>
              <c:strCache>
                <c:ptCount val="1"/>
                <c:pt idx="0">
                  <c:v>ESCAT 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Stacked_ESCAT!$B$2:$B$5</c:f>
              <c:strCache>
                <c:ptCount val="4"/>
                <c:pt idx="0">
                  <c:v>TNBC 
(n=1,431)</c:v>
                </c:pt>
                <c:pt idx="1">
                  <c:v>HER2+ 
(n=491)</c:v>
                </c:pt>
                <c:pt idx="2">
                  <c:v>ER+ 
(n=4,790)</c:v>
                </c:pt>
                <c:pt idx="3">
                  <c:v>All (n=11,456)</c:v>
                </c:pt>
              </c:strCache>
            </c:strRef>
          </c:cat>
          <c:val>
            <c:numRef>
              <c:f>Stacked_ESCAT!$D$2:$D$5</c:f>
              <c:numCache>
                <c:formatCode>0%</c:formatCode>
                <c:ptCount val="4"/>
                <c:pt idx="0">
                  <c:v>5.0314465408805034E-2</c:v>
                </c:pt>
                <c:pt idx="1">
                  <c:v>9.368635437881874E-2</c:v>
                </c:pt>
                <c:pt idx="2">
                  <c:v>1.0647181628392484E-2</c:v>
                </c:pt>
                <c:pt idx="3">
                  <c:v>2.9067737430167599E-2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2-D247-A20F-81A3339AFA81}"/>
            </c:ext>
          </c:extLst>
        </c:ser>
        <c:ser>
          <c:idx val="2"/>
          <c:order val="2"/>
          <c:tx>
            <c:strRef>
              <c:f>Stacked_ESCAT!$E$1</c:f>
              <c:strCache>
                <c:ptCount val="1"/>
                <c:pt idx="0">
                  <c:v>ESCAT III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Stacked_ESCAT!$B$2:$B$5</c:f>
              <c:strCache>
                <c:ptCount val="4"/>
                <c:pt idx="0">
                  <c:v>TNBC 
(n=1,431)</c:v>
                </c:pt>
                <c:pt idx="1">
                  <c:v>HER2+ 
(n=491)</c:v>
                </c:pt>
                <c:pt idx="2">
                  <c:v>ER+ 
(n=4,790)</c:v>
                </c:pt>
                <c:pt idx="3">
                  <c:v>All (n=11,456)</c:v>
                </c:pt>
              </c:strCache>
            </c:strRef>
          </c:cat>
          <c:val>
            <c:numRef>
              <c:f>Stacked_ESCAT!$E$2:$E$5</c:f>
              <c:numCache>
                <c:formatCode>0%</c:formatCode>
                <c:ptCount val="4"/>
                <c:pt idx="0">
                  <c:v>6.2893081761006293E-3</c:v>
                </c:pt>
                <c:pt idx="1">
                  <c:v>8.1466395112016286E-3</c:v>
                </c:pt>
                <c:pt idx="2">
                  <c:v>3.1315240083507308E-3</c:v>
                </c:pt>
                <c:pt idx="3">
                  <c:v>7.4196927374301676E-3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2-D247-A20F-81A3339AFA81}"/>
            </c:ext>
          </c:extLst>
        </c:ser>
        <c:ser>
          <c:idx val="3"/>
          <c:order val="3"/>
          <c:tx>
            <c:strRef>
              <c:f>Stacked_ESCAT!$F$1</c:f>
              <c:strCache>
                <c:ptCount val="1"/>
                <c:pt idx="0">
                  <c:v>ESCAT IV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Stacked_ESCAT!$B$2:$B$5</c:f>
              <c:strCache>
                <c:ptCount val="4"/>
                <c:pt idx="0">
                  <c:v>TNBC 
(n=1,431)</c:v>
                </c:pt>
                <c:pt idx="1">
                  <c:v>HER2+ 
(n=491)</c:v>
                </c:pt>
                <c:pt idx="2">
                  <c:v>ER+ 
(n=4,790)</c:v>
                </c:pt>
                <c:pt idx="3">
                  <c:v>All (n=11,456)</c:v>
                </c:pt>
              </c:strCache>
            </c:strRef>
          </c:cat>
          <c:val>
            <c:numRef>
              <c:f>Stacked_ESCAT!$F$2:$F$5</c:f>
              <c:numCache>
                <c:formatCode>0%</c:formatCode>
                <c:ptCount val="4"/>
                <c:pt idx="0">
                  <c:v>0.61495457721872815</c:v>
                </c:pt>
                <c:pt idx="1">
                  <c:v>0.34012219959266804</c:v>
                </c:pt>
                <c:pt idx="2">
                  <c:v>7.7661795407098125E-2</c:v>
                </c:pt>
                <c:pt idx="3">
                  <c:v>0.21089385474860337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92-D247-A20F-81A3339AFA81}"/>
            </c:ext>
          </c:extLst>
        </c:ser>
        <c:ser>
          <c:idx val="4"/>
          <c:order val="4"/>
          <c:tx>
            <c:strRef>
              <c:f>Stacked_ESCAT!$G$1</c:f>
              <c:strCache>
                <c:ptCount val="1"/>
                <c:pt idx="0">
                  <c:v>No ESCAT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Stacked_ESCAT!$B$2:$B$5</c:f>
              <c:strCache>
                <c:ptCount val="4"/>
                <c:pt idx="0">
                  <c:v>TNBC 
(n=1,431)</c:v>
                </c:pt>
                <c:pt idx="1">
                  <c:v>HER2+ 
(n=491)</c:v>
                </c:pt>
                <c:pt idx="2">
                  <c:v>ER+ 
(n=4,790)</c:v>
                </c:pt>
                <c:pt idx="3">
                  <c:v>All (n=11,456)</c:v>
                </c:pt>
              </c:strCache>
            </c:strRef>
          </c:cat>
          <c:val>
            <c:numRef>
              <c:f>Stacked_ESCAT!$G$2:$G$5</c:f>
              <c:numCache>
                <c:formatCode>0%</c:formatCode>
                <c:ptCount val="4"/>
                <c:pt idx="0">
                  <c:v>9.9930118798043324E-2</c:v>
                </c:pt>
                <c:pt idx="1">
                  <c:v>0.10386965376782077</c:v>
                </c:pt>
                <c:pt idx="2">
                  <c:v>9.2693110647181623E-2</c:v>
                </c:pt>
                <c:pt idx="3">
                  <c:v>0.1631459497206704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92-D247-A20F-81A3339A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0476336"/>
        <c:axId val="930502000"/>
      </c:barChart>
      <c:catAx>
        <c:axId val="93047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0502000"/>
        <c:crosses val="autoZero"/>
        <c:auto val="1"/>
        <c:lblAlgn val="ctr"/>
        <c:lblOffset val="100"/>
        <c:noMultiLvlLbl val="0"/>
      </c:catAx>
      <c:valAx>
        <c:axId val="9305020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04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venir Next" panose="020B0503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venir Next" panose="020B0503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16</xdr:row>
      <xdr:rowOff>152400</xdr:rowOff>
    </xdr:from>
    <xdr:to>
      <xdr:col>20</xdr:col>
      <xdr:colOff>762000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10F9-9D37-57AC-025A-334325E7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5</xdr:row>
      <xdr:rowOff>152400</xdr:rowOff>
    </xdr:from>
    <xdr:to>
      <xdr:col>17</xdr:col>
      <xdr:colOff>419100</xdr:colOff>
      <xdr:row>17</xdr:row>
      <xdr:rowOff>419100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5C7186-F7C7-169A-458D-F0654D768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3A32-9379-B94B-81BF-ACAA00EF0C89}">
  <dimension ref="A1:H75"/>
  <sheetViews>
    <sheetView tabSelected="1" workbookViewId="0">
      <selection activeCell="F18" sqref="F18"/>
    </sheetView>
  </sheetViews>
  <sheetFormatPr baseColWidth="10" defaultColWidth="8.83203125" defaultRowHeight="16" x14ac:dyDescent="0.2"/>
  <cols>
    <col min="1" max="1" width="8" bestFit="1" customWidth="1"/>
    <col min="2" max="2" width="15.1640625" bestFit="1" customWidth="1"/>
    <col min="3" max="3" width="17.83203125" bestFit="1" customWidth="1"/>
    <col min="4" max="4" width="7.1640625" bestFit="1" customWidth="1"/>
    <col min="5" max="5" width="12.1640625" bestFit="1" customWidth="1"/>
    <col min="6" max="6" width="11.6640625" bestFit="1" customWidth="1"/>
    <col min="7" max="7" width="14.1640625" bestFit="1" customWidth="1"/>
    <col min="8" max="8" width="11.33203125" bestFit="1" customWidth="1"/>
  </cols>
  <sheetData>
    <row r="1" spans="1:8" s="7" customFormat="1" ht="15" x14ac:dyDescent="0.2">
      <c r="A1" s="7" t="s">
        <v>90</v>
      </c>
      <c r="B1" s="7" t="s">
        <v>99</v>
      </c>
      <c r="C1" s="7" t="s">
        <v>100</v>
      </c>
      <c r="D1" s="7" t="s">
        <v>93</v>
      </c>
      <c r="E1" s="7" t="s">
        <v>94</v>
      </c>
      <c r="F1" s="7" t="s">
        <v>92</v>
      </c>
      <c r="G1" s="7" t="s">
        <v>91</v>
      </c>
      <c r="H1" s="7" t="s">
        <v>95</v>
      </c>
    </row>
    <row r="2" spans="1:8" x14ac:dyDescent="0.2">
      <c r="A2" t="s">
        <v>2</v>
      </c>
      <c r="B2">
        <v>5711</v>
      </c>
      <c r="C2">
        <v>0.49851606145251398</v>
      </c>
      <c r="F2">
        <v>5711</v>
      </c>
      <c r="G2">
        <v>0.49851606145251398</v>
      </c>
      <c r="H2">
        <v>6059</v>
      </c>
    </row>
    <row r="3" spans="1:8" x14ac:dyDescent="0.2">
      <c r="A3" t="s">
        <v>1</v>
      </c>
      <c r="B3">
        <v>4113</v>
      </c>
      <c r="C3">
        <v>0.35902583798882681</v>
      </c>
      <c r="D3">
        <v>1032</v>
      </c>
      <c r="E3">
        <v>9.0083798882681559E-2</v>
      </c>
      <c r="F3">
        <v>4113</v>
      </c>
      <c r="G3">
        <v>0.35902583798882681</v>
      </c>
      <c r="H3">
        <v>4353</v>
      </c>
    </row>
    <row r="4" spans="1:8" x14ac:dyDescent="0.2">
      <c r="A4" t="s">
        <v>0</v>
      </c>
      <c r="B4">
        <v>3034</v>
      </c>
      <c r="C4">
        <v>0.26483938547486041</v>
      </c>
      <c r="F4">
        <v>3034</v>
      </c>
      <c r="G4">
        <v>0.26483938547486041</v>
      </c>
      <c r="H4">
        <v>3218</v>
      </c>
    </row>
    <row r="5" spans="1:8" x14ac:dyDescent="0.2">
      <c r="A5" t="s">
        <v>6</v>
      </c>
      <c r="B5">
        <v>603</v>
      </c>
      <c r="C5">
        <v>5.2636173184357538E-2</v>
      </c>
      <c r="F5">
        <v>603</v>
      </c>
      <c r="G5">
        <v>5.2636173184357538E-2</v>
      </c>
      <c r="H5">
        <v>1471</v>
      </c>
    </row>
    <row r="6" spans="1:8" x14ac:dyDescent="0.2">
      <c r="A6" t="s">
        <v>4</v>
      </c>
      <c r="B6">
        <v>676</v>
      </c>
      <c r="C6">
        <v>5.9008379888268153E-2</v>
      </c>
      <c r="F6">
        <v>676</v>
      </c>
      <c r="G6">
        <v>5.9008379888268153E-2</v>
      </c>
      <c r="H6">
        <v>1206</v>
      </c>
    </row>
    <row r="7" spans="1:8" x14ac:dyDescent="0.2">
      <c r="A7" t="s">
        <v>3</v>
      </c>
      <c r="B7">
        <v>904</v>
      </c>
      <c r="C7">
        <v>7.8910614525139658E-2</v>
      </c>
      <c r="F7">
        <v>904</v>
      </c>
      <c r="G7">
        <v>7.8910614525139658E-2</v>
      </c>
      <c r="H7">
        <v>1165</v>
      </c>
    </row>
    <row r="8" spans="1:8" x14ac:dyDescent="0.2">
      <c r="A8" t="s">
        <v>11</v>
      </c>
      <c r="B8">
        <v>467</v>
      </c>
      <c r="C8">
        <v>4.0764664804469268E-2</v>
      </c>
      <c r="F8">
        <v>467</v>
      </c>
      <c r="G8">
        <v>4.0764664804469268E-2</v>
      </c>
      <c r="H8">
        <v>1164</v>
      </c>
    </row>
    <row r="9" spans="1:8" x14ac:dyDescent="0.2">
      <c r="A9" t="s">
        <v>19</v>
      </c>
      <c r="B9">
        <v>165</v>
      </c>
      <c r="C9">
        <v>1.4402932960893851E-2</v>
      </c>
      <c r="D9">
        <v>1111</v>
      </c>
      <c r="E9">
        <v>9.6979748603351956E-2</v>
      </c>
      <c r="F9">
        <v>38</v>
      </c>
      <c r="G9">
        <v>3.3170391061452509E-3</v>
      </c>
      <c r="H9">
        <v>1161</v>
      </c>
    </row>
    <row r="10" spans="1:8" x14ac:dyDescent="0.2">
      <c r="A10" t="s">
        <v>9</v>
      </c>
      <c r="B10">
        <v>582</v>
      </c>
      <c r="C10">
        <v>5.0803072625698317E-2</v>
      </c>
      <c r="D10">
        <v>512</v>
      </c>
      <c r="E10">
        <v>4.4692737430167599E-2</v>
      </c>
      <c r="F10">
        <v>585</v>
      </c>
      <c r="G10">
        <v>5.1064944134078208E-2</v>
      </c>
      <c r="H10">
        <v>1057</v>
      </c>
    </row>
    <row r="11" spans="1:8" x14ac:dyDescent="0.2">
      <c r="A11" t="s">
        <v>18</v>
      </c>
      <c r="B11">
        <v>217</v>
      </c>
      <c r="C11">
        <v>1.894203910614525E-2</v>
      </c>
      <c r="H11">
        <v>980</v>
      </c>
    </row>
    <row r="12" spans="1:8" x14ac:dyDescent="0.2">
      <c r="A12" t="s">
        <v>8</v>
      </c>
      <c r="B12">
        <v>720</v>
      </c>
      <c r="C12">
        <v>6.2849162011173187E-2</v>
      </c>
      <c r="F12">
        <v>720</v>
      </c>
      <c r="G12">
        <v>6.2849162011173187E-2</v>
      </c>
      <c r="H12">
        <v>921</v>
      </c>
    </row>
    <row r="13" spans="1:8" x14ac:dyDescent="0.2">
      <c r="A13" t="s">
        <v>7</v>
      </c>
      <c r="B13">
        <v>570</v>
      </c>
      <c r="C13">
        <v>4.9755586592178769E-2</v>
      </c>
      <c r="H13">
        <v>872</v>
      </c>
    </row>
    <row r="14" spans="1:8" x14ac:dyDescent="0.2">
      <c r="A14" t="s">
        <v>20</v>
      </c>
      <c r="B14">
        <v>289</v>
      </c>
      <c r="C14">
        <v>2.5226955307262568E-2</v>
      </c>
      <c r="F14">
        <v>289</v>
      </c>
      <c r="G14">
        <v>2.5226955307262568E-2</v>
      </c>
      <c r="H14">
        <v>836</v>
      </c>
    </row>
    <row r="15" spans="1:8" x14ac:dyDescent="0.2">
      <c r="A15" t="s">
        <v>52</v>
      </c>
      <c r="B15">
        <v>10</v>
      </c>
      <c r="C15">
        <v>8.7290502793296084E-4</v>
      </c>
      <c r="D15">
        <v>314</v>
      </c>
      <c r="E15">
        <v>2.7409217877094969E-2</v>
      </c>
      <c r="H15">
        <v>708</v>
      </c>
    </row>
    <row r="16" spans="1:8" x14ac:dyDescent="0.2">
      <c r="A16" t="s">
        <v>14</v>
      </c>
      <c r="B16">
        <v>333</v>
      </c>
      <c r="C16">
        <v>2.9067737430167599E-2</v>
      </c>
      <c r="F16">
        <v>333</v>
      </c>
      <c r="G16">
        <v>2.9067737430167599E-2</v>
      </c>
      <c r="H16">
        <v>706</v>
      </c>
    </row>
    <row r="17" spans="1:8" x14ac:dyDescent="0.2">
      <c r="A17" t="s">
        <v>62</v>
      </c>
      <c r="B17">
        <v>4</v>
      </c>
      <c r="C17">
        <v>3.4916201117318442E-4</v>
      </c>
      <c r="D17">
        <v>177</v>
      </c>
      <c r="E17">
        <v>1.545041899441341E-2</v>
      </c>
      <c r="H17">
        <v>627</v>
      </c>
    </row>
    <row r="18" spans="1:8" x14ac:dyDescent="0.2">
      <c r="A18" t="s">
        <v>17</v>
      </c>
      <c r="B18">
        <v>157</v>
      </c>
      <c r="C18">
        <v>1.370460893854749E-2</v>
      </c>
      <c r="D18">
        <v>174</v>
      </c>
      <c r="E18">
        <v>1.5188547486033519E-2</v>
      </c>
      <c r="F18">
        <v>13</v>
      </c>
      <c r="G18">
        <v>1.134776536312849E-3</v>
      </c>
      <c r="H18">
        <v>606</v>
      </c>
    </row>
    <row r="19" spans="1:8" x14ac:dyDescent="0.2">
      <c r="A19" t="s">
        <v>5</v>
      </c>
      <c r="B19">
        <v>541</v>
      </c>
      <c r="C19">
        <v>4.7224162011173187E-2</v>
      </c>
      <c r="D19">
        <v>315</v>
      </c>
      <c r="E19">
        <v>2.749650837988827E-2</v>
      </c>
      <c r="F19">
        <v>45</v>
      </c>
      <c r="G19">
        <v>3.9280726256983242E-3</v>
      </c>
      <c r="H19">
        <v>601</v>
      </c>
    </row>
    <row r="20" spans="1:8" x14ac:dyDescent="0.2">
      <c r="A20" t="s">
        <v>15</v>
      </c>
      <c r="B20">
        <v>252</v>
      </c>
      <c r="C20">
        <v>2.1997206703910619E-2</v>
      </c>
      <c r="D20">
        <v>541</v>
      </c>
      <c r="E20">
        <v>4.7224162011173187E-2</v>
      </c>
      <c r="F20">
        <v>88</v>
      </c>
      <c r="G20">
        <v>7.6815642458100556E-3</v>
      </c>
      <c r="H20">
        <v>523</v>
      </c>
    </row>
    <row r="21" spans="1:8" x14ac:dyDescent="0.2">
      <c r="A21" t="s">
        <v>10</v>
      </c>
      <c r="B21">
        <v>419</v>
      </c>
      <c r="C21">
        <v>3.657472067039106E-2</v>
      </c>
      <c r="F21">
        <v>419</v>
      </c>
      <c r="G21">
        <v>3.657472067039106E-2</v>
      </c>
      <c r="H21">
        <v>486</v>
      </c>
    </row>
    <row r="22" spans="1:8" x14ac:dyDescent="0.2">
      <c r="A22" t="s">
        <v>43</v>
      </c>
      <c r="B22">
        <v>33</v>
      </c>
      <c r="C22">
        <v>2.8805865921787709E-3</v>
      </c>
      <c r="D22">
        <v>236</v>
      </c>
      <c r="E22">
        <v>2.060055865921788E-2</v>
      </c>
      <c r="F22">
        <v>17</v>
      </c>
      <c r="G22">
        <v>1.483938547486033E-3</v>
      </c>
      <c r="H22">
        <v>483</v>
      </c>
    </row>
    <row r="23" spans="1:8" x14ac:dyDescent="0.2">
      <c r="A23" t="s">
        <v>12</v>
      </c>
      <c r="B23">
        <v>331</v>
      </c>
      <c r="C23">
        <v>2.8893156424581009E-2</v>
      </c>
      <c r="H23">
        <v>483</v>
      </c>
    </row>
    <row r="24" spans="1:8" x14ac:dyDescent="0.2">
      <c r="A24" t="s">
        <v>41</v>
      </c>
      <c r="B24">
        <v>30</v>
      </c>
      <c r="C24">
        <v>2.618715083798883E-3</v>
      </c>
      <c r="D24">
        <v>237</v>
      </c>
      <c r="E24">
        <v>2.068784916201117E-2</v>
      </c>
      <c r="F24">
        <v>13</v>
      </c>
      <c r="G24">
        <v>1.134776536312849E-3</v>
      </c>
      <c r="H24">
        <v>467</v>
      </c>
    </row>
    <row r="25" spans="1:8" x14ac:dyDescent="0.2">
      <c r="A25" t="s">
        <v>13</v>
      </c>
      <c r="B25">
        <v>339</v>
      </c>
      <c r="C25">
        <v>2.959148044692737E-2</v>
      </c>
      <c r="H25">
        <v>370</v>
      </c>
    </row>
    <row r="26" spans="1:8" x14ac:dyDescent="0.2">
      <c r="A26" t="s">
        <v>27</v>
      </c>
      <c r="B26">
        <v>60</v>
      </c>
      <c r="C26">
        <v>5.237430167597765E-3</v>
      </c>
      <c r="D26">
        <v>1530</v>
      </c>
      <c r="E26">
        <v>0.13355446927374301</v>
      </c>
      <c r="H26">
        <v>353</v>
      </c>
    </row>
    <row r="27" spans="1:8" x14ac:dyDescent="0.2">
      <c r="A27" t="s">
        <v>16</v>
      </c>
      <c r="B27">
        <v>213</v>
      </c>
      <c r="C27">
        <v>1.8592877094972069E-2</v>
      </c>
      <c r="F27">
        <v>213</v>
      </c>
      <c r="G27">
        <v>1.8592877094972069E-2</v>
      </c>
      <c r="H27">
        <v>344</v>
      </c>
    </row>
    <row r="28" spans="1:8" x14ac:dyDescent="0.2">
      <c r="A28" t="s">
        <v>44</v>
      </c>
      <c r="B28">
        <v>14</v>
      </c>
      <c r="C28">
        <v>1.222067039106145E-3</v>
      </c>
      <c r="H28">
        <v>344</v>
      </c>
    </row>
    <row r="29" spans="1:8" x14ac:dyDescent="0.2">
      <c r="A29" t="s">
        <v>33</v>
      </c>
      <c r="B29">
        <v>58</v>
      </c>
      <c r="C29">
        <v>5.062849162011173E-3</v>
      </c>
      <c r="H29">
        <v>343</v>
      </c>
    </row>
    <row r="30" spans="1:8" x14ac:dyDescent="0.2">
      <c r="A30" t="s">
        <v>28</v>
      </c>
      <c r="B30">
        <v>63</v>
      </c>
      <c r="C30">
        <v>5.4993016759776539E-3</v>
      </c>
      <c r="H30">
        <v>316</v>
      </c>
    </row>
    <row r="31" spans="1:8" x14ac:dyDescent="0.2">
      <c r="A31" t="s">
        <v>51</v>
      </c>
      <c r="B31">
        <v>14</v>
      </c>
      <c r="C31">
        <v>1.222067039106145E-3</v>
      </c>
      <c r="F31">
        <v>7</v>
      </c>
      <c r="G31">
        <v>6.1103351955307263E-4</v>
      </c>
      <c r="H31">
        <v>299</v>
      </c>
    </row>
    <row r="32" spans="1:8" x14ac:dyDescent="0.2">
      <c r="A32" t="s">
        <v>50</v>
      </c>
      <c r="B32">
        <v>7</v>
      </c>
      <c r="C32">
        <v>6.1103351955307263E-4</v>
      </c>
      <c r="D32">
        <v>913</v>
      </c>
      <c r="E32">
        <v>7.969622905027933E-2</v>
      </c>
      <c r="F32">
        <v>7</v>
      </c>
      <c r="G32">
        <v>6.1103351955307263E-4</v>
      </c>
      <c r="H32">
        <v>295</v>
      </c>
    </row>
    <row r="33" spans="1:8" x14ac:dyDescent="0.2">
      <c r="A33" t="s">
        <v>21</v>
      </c>
      <c r="B33">
        <v>152</v>
      </c>
      <c r="C33">
        <v>1.3268156424581011E-2</v>
      </c>
      <c r="H33">
        <v>257</v>
      </c>
    </row>
    <row r="34" spans="1:8" x14ac:dyDescent="0.2">
      <c r="A34" t="s">
        <v>58</v>
      </c>
      <c r="B34">
        <v>9</v>
      </c>
      <c r="C34">
        <v>7.8561452513966484E-4</v>
      </c>
      <c r="F34">
        <v>6</v>
      </c>
      <c r="G34">
        <v>5.2374301675977653E-4</v>
      </c>
      <c r="H34">
        <v>242</v>
      </c>
    </row>
    <row r="35" spans="1:8" x14ac:dyDescent="0.2">
      <c r="A35" t="s">
        <v>23</v>
      </c>
      <c r="B35">
        <v>94</v>
      </c>
      <c r="C35">
        <v>8.2053072625698324E-3</v>
      </c>
      <c r="H35">
        <v>226</v>
      </c>
    </row>
    <row r="36" spans="1:8" x14ac:dyDescent="0.2">
      <c r="A36" t="s">
        <v>73</v>
      </c>
      <c r="H36">
        <v>222</v>
      </c>
    </row>
    <row r="37" spans="1:8" x14ac:dyDescent="0.2">
      <c r="A37" t="s">
        <v>61</v>
      </c>
      <c r="B37">
        <v>7</v>
      </c>
      <c r="C37">
        <v>6.1103351955307263E-4</v>
      </c>
      <c r="H37">
        <v>183</v>
      </c>
    </row>
    <row r="38" spans="1:8" x14ac:dyDescent="0.2">
      <c r="A38" t="s">
        <v>31</v>
      </c>
      <c r="B38">
        <v>40</v>
      </c>
      <c r="C38">
        <v>3.4916201117318429E-3</v>
      </c>
      <c r="H38">
        <v>165</v>
      </c>
    </row>
    <row r="39" spans="1:8" x14ac:dyDescent="0.2">
      <c r="A39" t="s">
        <v>35</v>
      </c>
      <c r="B39">
        <v>75</v>
      </c>
      <c r="C39">
        <v>6.5467877094972067E-3</v>
      </c>
      <c r="H39">
        <v>164</v>
      </c>
    </row>
    <row r="40" spans="1:8" x14ac:dyDescent="0.2">
      <c r="A40" t="s">
        <v>68</v>
      </c>
      <c r="H40">
        <v>161</v>
      </c>
    </row>
    <row r="41" spans="1:8" x14ac:dyDescent="0.2">
      <c r="A41" t="s">
        <v>42</v>
      </c>
      <c r="B41">
        <v>26</v>
      </c>
      <c r="C41">
        <v>2.269553072625699E-3</v>
      </c>
      <c r="D41">
        <v>350</v>
      </c>
      <c r="E41">
        <v>3.0551675977653629E-2</v>
      </c>
      <c r="H41">
        <v>157</v>
      </c>
    </row>
    <row r="42" spans="1:8" x14ac:dyDescent="0.2">
      <c r="A42" t="s">
        <v>24</v>
      </c>
      <c r="B42">
        <v>75</v>
      </c>
      <c r="C42">
        <v>6.5467877094972067E-3</v>
      </c>
      <c r="H42">
        <v>150</v>
      </c>
    </row>
    <row r="43" spans="1:8" x14ac:dyDescent="0.2">
      <c r="A43" t="s">
        <v>36</v>
      </c>
      <c r="B43">
        <v>50</v>
      </c>
      <c r="C43">
        <v>4.3645251396648042E-3</v>
      </c>
      <c r="H43">
        <v>150</v>
      </c>
    </row>
    <row r="44" spans="1:8" x14ac:dyDescent="0.2">
      <c r="A44" t="s">
        <v>70</v>
      </c>
      <c r="H44">
        <v>146</v>
      </c>
    </row>
    <row r="45" spans="1:8" x14ac:dyDescent="0.2">
      <c r="A45" t="s">
        <v>45</v>
      </c>
      <c r="B45">
        <v>24</v>
      </c>
      <c r="C45">
        <v>2.0949720670391061E-3</v>
      </c>
      <c r="F45">
        <v>4</v>
      </c>
      <c r="G45">
        <v>3.4916201117318442E-4</v>
      </c>
      <c r="H45">
        <v>145</v>
      </c>
    </row>
    <row r="46" spans="1:8" x14ac:dyDescent="0.2">
      <c r="A46" t="s">
        <v>66</v>
      </c>
      <c r="D46">
        <v>629</v>
      </c>
      <c r="E46">
        <v>5.4905726256983242E-2</v>
      </c>
      <c r="H46">
        <v>143</v>
      </c>
    </row>
    <row r="47" spans="1:8" x14ac:dyDescent="0.2">
      <c r="A47" t="s">
        <v>22</v>
      </c>
      <c r="B47">
        <v>106</v>
      </c>
      <c r="C47">
        <v>9.2527932960893861E-3</v>
      </c>
      <c r="H47">
        <v>141</v>
      </c>
    </row>
    <row r="48" spans="1:8" x14ac:dyDescent="0.2">
      <c r="A48" t="s">
        <v>37</v>
      </c>
      <c r="B48">
        <v>22</v>
      </c>
      <c r="C48">
        <v>1.9203910614525139E-3</v>
      </c>
      <c r="D48">
        <v>1246</v>
      </c>
      <c r="E48">
        <v>0.10876396648044689</v>
      </c>
      <c r="H48">
        <v>138</v>
      </c>
    </row>
    <row r="49" spans="1:8" x14ac:dyDescent="0.2">
      <c r="A49" t="s">
        <v>65</v>
      </c>
      <c r="D49">
        <v>236</v>
      </c>
      <c r="E49">
        <v>2.060055865921788E-2</v>
      </c>
      <c r="H49">
        <v>135</v>
      </c>
    </row>
    <row r="50" spans="1:8" x14ac:dyDescent="0.2">
      <c r="A50" t="s">
        <v>34</v>
      </c>
      <c r="B50">
        <v>49</v>
      </c>
      <c r="C50">
        <v>4.2772346368715082E-3</v>
      </c>
      <c r="H50">
        <v>113</v>
      </c>
    </row>
    <row r="51" spans="1:8" x14ac:dyDescent="0.2">
      <c r="A51" t="s">
        <v>55</v>
      </c>
      <c r="B51">
        <v>1</v>
      </c>
      <c r="C51">
        <v>8.7290502793296092E-5</v>
      </c>
      <c r="D51">
        <v>263</v>
      </c>
      <c r="E51">
        <v>2.2957402234636871E-2</v>
      </c>
      <c r="H51">
        <v>110</v>
      </c>
    </row>
    <row r="52" spans="1:8" x14ac:dyDescent="0.2">
      <c r="A52" t="s">
        <v>46</v>
      </c>
      <c r="B52">
        <v>38</v>
      </c>
      <c r="C52">
        <v>3.3170391061452509E-3</v>
      </c>
      <c r="H52">
        <v>106</v>
      </c>
    </row>
    <row r="53" spans="1:8" x14ac:dyDescent="0.2">
      <c r="A53" t="s">
        <v>32</v>
      </c>
      <c r="B53">
        <v>52</v>
      </c>
      <c r="C53">
        <v>4.5391061452513971E-3</v>
      </c>
      <c r="F53">
        <v>46</v>
      </c>
      <c r="G53">
        <v>4.0153631284916202E-3</v>
      </c>
      <c r="H53">
        <v>98</v>
      </c>
    </row>
    <row r="54" spans="1:8" x14ac:dyDescent="0.2">
      <c r="A54" t="s">
        <v>67</v>
      </c>
      <c r="D54">
        <v>417</v>
      </c>
      <c r="E54">
        <v>3.6400139664804473E-2</v>
      </c>
      <c r="H54">
        <v>94</v>
      </c>
    </row>
    <row r="55" spans="1:8" x14ac:dyDescent="0.2">
      <c r="A55" t="s">
        <v>71</v>
      </c>
      <c r="H55">
        <v>94</v>
      </c>
    </row>
    <row r="56" spans="1:8" x14ac:dyDescent="0.2">
      <c r="A56" t="s">
        <v>25</v>
      </c>
      <c r="B56">
        <v>83</v>
      </c>
      <c r="C56">
        <v>7.2451117318435756E-3</v>
      </c>
      <c r="H56">
        <v>90</v>
      </c>
    </row>
    <row r="57" spans="1:8" x14ac:dyDescent="0.2">
      <c r="A57" t="s">
        <v>26</v>
      </c>
      <c r="B57">
        <v>70</v>
      </c>
      <c r="C57">
        <v>6.1103351955307259E-3</v>
      </c>
      <c r="F57">
        <v>6</v>
      </c>
      <c r="G57">
        <v>5.2374301675977653E-4</v>
      </c>
      <c r="H57">
        <v>86</v>
      </c>
    </row>
    <row r="58" spans="1:8" x14ac:dyDescent="0.2">
      <c r="A58" t="s">
        <v>30</v>
      </c>
      <c r="B58">
        <v>34</v>
      </c>
      <c r="C58">
        <v>2.9678770949720669E-3</v>
      </c>
      <c r="H58">
        <v>82</v>
      </c>
    </row>
    <row r="59" spans="1:8" x14ac:dyDescent="0.2">
      <c r="A59" t="s">
        <v>29</v>
      </c>
      <c r="B59">
        <v>51</v>
      </c>
      <c r="C59">
        <v>4.4518156424581002E-3</v>
      </c>
      <c r="H59">
        <v>80</v>
      </c>
    </row>
    <row r="60" spans="1:8" x14ac:dyDescent="0.2">
      <c r="A60" t="s">
        <v>49</v>
      </c>
      <c r="B60">
        <v>12</v>
      </c>
      <c r="C60">
        <v>1.0474860335195531E-3</v>
      </c>
      <c r="H60">
        <v>77</v>
      </c>
    </row>
    <row r="61" spans="1:8" x14ac:dyDescent="0.2">
      <c r="A61" t="s">
        <v>38</v>
      </c>
      <c r="B61">
        <v>45</v>
      </c>
      <c r="C61">
        <v>3.9280726256983242E-3</v>
      </c>
      <c r="H61">
        <v>70</v>
      </c>
    </row>
    <row r="62" spans="1:8" x14ac:dyDescent="0.2">
      <c r="A62" t="s">
        <v>60</v>
      </c>
      <c r="B62">
        <v>12</v>
      </c>
      <c r="C62">
        <v>1.0474860335195531E-3</v>
      </c>
      <c r="H62">
        <v>68</v>
      </c>
    </row>
    <row r="63" spans="1:8" x14ac:dyDescent="0.2">
      <c r="A63" t="s">
        <v>63</v>
      </c>
      <c r="B63">
        <v>1</v>
      </c>
      <c r="C63">
        <v>8.7290502793296092E-5</v>
      </c>
      <c r="H63">
        <v>63</v>
      </c>
    </row>
    <row r="64" spans="1:8" x14ac:dyDescent="0.2">
      <c r="A64" t="s">
        <v>54</v>
      </c>
      <c r="B64">
        <v>3</v>
      </c>
      <c r="C64">
        <v>2.6187150837988832E-4</v>
      </c>
      <c r="H64">
        <v>61</v>
      </c>
    </row>
    <row r="65" spans="1:8" x14ac:dyDescent="0.2">
      <c r="A65" t="s">
        <v>48</v>
      </c>
      <c r="B65">
        <v>18</v>
      </c>
      <c r="C65">
        <v>1.5712290502793299E-3</v>
      </c>
      <c r="H65">
        <v>59</v>
      </c>
    </row>
    <row r="66" spans="1:8" x14ac:dyDescent="0.2">
      <c r="A66" t="s">
        <v>57</v>
      </c>
      <c r="B66">
        <v>4</v>
      </c>
      <c r="C66">
        <v>3.4916201117318442E-4</v>
      </c>
      <c r="H66">
        <v>56</v>
      </c>
    </row>
    <row r="67" spans="1:8" x14ac:dyDescent="0.2">
      <c r="A67" t="s">
        <v>72</v>
      </c>
      <c r="H67">
        <v>46</v>
      </c>
    </row>
    <row r="68" spans="1:8" x14ac:dyDescent="0.2">
      <c r="A68" t="s">
        <v>47</v>
      </c>
      <c r="B68">
        <v>15</v>
      </c>
      <c r="C68">
        <v>1.309357541899441E-3</v>
      </c>
      <c r="H68">
        <v>44</v>
      </c>
    </row>
    <row r="69" spans="1:8" x14ac:dyDescent="0.2">
      <c r="A69" t="s">
        <v>39</v>
      </c>
      <c r="B69">
        <v>22</v>
      </c>
      <c r="C69">
        <v>1.9203910614525139E-3</v>
      </c>
      <c r="H69">
        <v>42</v>
      </c>
    </row>
    <row r="70" spans="1:8" x14ac:dyDescent="0.2">
      <c r="A70" t="s">
        <v>40</v>
      </c>
      <c r="B70">
        <v>32</v>
      </c>
      <c r="C70">
        <v>2.7932960893854749E-3</v>
      </c>
      <c r="H70">
        <v>33</v>
      </c>
    </row>
    <row r="71" spans="1:8" x14ac:dyDescent="0.2">
      <c r="A71" t="s">
        <v>53</v>
      </c>
      <c r="B71">
        <v>5</v>
      </c>
      <c r="C71">
        <v>4.3645251396648042E-4</v>
      </c>
      <c r="H71">
        <v>22</v>
      </c>
    </row>
    <row r="72" spans="1:8" x14ac:dyDescent="0.2">
      <c r="A72" t="s">
        <v>69</v>
      </c>
      <c r="H72">
        <v>20</v>
      </c>
    </row>
    <row r="73" spans="1:8" x14ac:dyDescent="0.2">
      <c r="A73" t="s">
        <v>56</v>
      </c>
      <c r="B73">
        <v>1</v>
      </c>
      <c r="C73">
        <v>8.7290502793296092E-5</v>
      </c>
      <c r="H73">
        <v>8</v>
      </c>
    </row>
    <row r="74" spans="1:8" x14ac:dyDescent="0.2">
      <c r="A74" t="s">
        <v>59</v>
      </c>
      <c r="B74">
        <v>3</v>
      </c>
      <c r="C74">
        <v>2.6187150837988832E-4</v>
      </c>
      <c r="H74">
        <v>6</v>
      </c>
    </row>
    <row r="75" spans="1:8" x14ac:dyDescent="0.2">
      <c r="A75" t="s">
        <v>64</v>
      </c>
      <c r="B75">
        <v>1</v>
      </c>
      <c r="C75">
        <v>8.7290502793296092E-5</v>
      </c>
      <c r="H7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2F35-007F-1C4C-AD27-1008BBE2DB64}">
  <dimension ref="A1:N57"/>
  <sheetViews>
    <sheetView topLeftCell="E1" zoomScale="67" workbookViewId="0">
      <selection activeCell="K28" sqref="K28"/>
    </sheetView>
  </sheetViews>
  <sheetFormatPr baseColWidth="10" defaultRowHeight="16" x14ac:dyDescent="0.2"/>
  <cols>
    <col min="1" max="1" width="12.33203125" bestFit="1" customWidth="1"/>
    <col min="2" max="3" width="11.6640625" customWidth="1"/>
    <col min="4" max="4" width="11.6640625" bestFit="1" customWidth="1"/>
    <col min="5" max="5" width="11.6640625" customWidth="1"/>
    <col min="6" max="6" width="14.1640625" bestFit="1" customWidth="1"/>
    <col min="7" max="7" width="7.1640625" bestFit="1" customWidth="1"/>
    <col min="8" max="8" width="12.1640625" bestFit="1" customWidth="1"/>
    <col min="9" max="9" width="13.1640625" bestFit="1" customWidth="1"/>
    <col min="12" max="12" width="11.6640625" bestFit="1" customWidth="1"/>
    <col min="13" max="14" width="14.1640625" bestFit="1" customWidth="1"/>
  </cols>
  <sheetData>
    <row r="1" spans="1:14" x14ac:dyDescent="0.2">
      <c r="A1" s="7" t="s">
        <v>90</v>
      </c>
      <c r="B1" s="7" t="s">
        <v>87</v>
      </c>
      <c r="C1" s="7" t="s">
        <v>97</v>
      </c>
      <c r="D1" s="7" t="s">
        <v>86</v>
      </c>
      <c r="E1" s="7" t="s">
        <v>96</v>
      </c>
      <c r="F1" s="7" t="s">
        <v>91</v>
      </c>
      <c r="G1" s="7" t="s">
        <v>93</v>
      </c>
      <c r="H1" s="7" t="s">
        <v>94</v>
      </c>
      <c r="I1" s="7" t="s">
        <v>95</v>
      </c>
      <c r="J1" s="7" t="s">
        <v>98</v>
      </c>
      <c r="L1" s="7" t="s">
        <v>92</v>
      </c>
      <c r="M1" s="7" t="s">
        <v>91</v>
      </c>
      <c r="N1" s="7" t="s">
        <v>91</v>
      </c>
    </row>
    <row r="2" spans="1:14" x14ac:dyDescent="0.2">
      <c r="A2" t="s">
        <v>2</v>
      </c>
      <c r="B2" s="8">
        <f>D2/11456</f>
        <v>0.49851606145251398</v>
      </c>
      <c r="C2" s="8">
        <f>E2/11456</f>
        <v>3.0377094972067038E-2</v>
      </c>
      <c r="D2">
        <v>5711</v>
      </c>
      <c r="E2">
        <f>I2-D2</f>
        <v>348</v>
      </c>
      <c r="F2">
        <v>0.49851606145251398</v>
      </c>
      <c r="I2">
        <v>6059</v>
      </c>
      <c r="J2" s="8">
        <f>I2/11456</f>
        <v>0.52889315642458101</v>
      </c>
      <c r="L2">
        <v>5711</v>
      </c>
      <c r="M2">
        <v>0.49851606145251398</v>
      </c>
    </row>
    <row r="3" spans="1:14" x14ac:dyDescent="0.2">
      <c r="A3" t="s">
        <v>1</v>
      </c>
      <c r="B3" s="8">
        <f>D3/11456</f>
        <v>0.35902583798882681</v>
      </c>
      <c r="C3" s="8">
        <f>E3/11456</f>
        <v>2.094972067039106E-2</v>
      </c>
      <c r="D3">
        <v>4113</v>
      </c>
      <c r="E3">
        <f>I3-D3</f>
        <v>240</v>
      </c>
      <c r="F3">
        <v>0.35902583798882681</v>
      </c>
      <c r="G3">
        <v>1032</v>
      </c>
      <c r="H3">
        <v>9.0083798882681559E-2</v>
      </c>
      <c r="I3">
        <v>4353</v>
      </c>
      <c r="J3" s="8">
        <f>I3/11456</f>
        <v>0.37997555865921789</v>
      </c>
      <c r="L3">
        <v>4113</v>
      </c>
      <c r="M3">
        <v>0.35902583798882681</v>
      </c>
      <c r="N3">
        <v>0.35902583798882681</v>
      </c>
    </row>
    <row r="4" spans="1:14" x14ac:dyDescent="0.2">
      <c r="A4" t="s">
        <v>0</v>
      </c>
      <c r="B4" s="8">
        <f>D4/11456</f>
        <v>0.26483938547486036</v>
      </c>
      <c r="C4" s="8">
        <f>E4/11456</f>
        <v>1.6061452513966481E-2</v>
      </c>
      <c r="D4">
        <v>3034</v>
      </c>
      <c r="E4">
        <f>I4-D4</f>
        <v>184</v>
      </c>
      <c r="F4">
        <v>0.26483938547486041</v>
      </c>
      <c r="I4">
        <v>3218</v>
      </c>
      <c r="J4" s="8">
        <f>I4/11456</f>
        <v>0.28090083798882681</v>
      </c>
      <c r="L4">
        <v>3034</v>
      </c>
      <c r="M4">
        <v>0.26483938547486041</v>
      </c>
      <c r="N4">
        <v>0.26483938547486041</v>
      </c>
    </row>
    <row r="5" spans="1:14" x14ac:dyDescent="0.2">
      <c r="A5" t="s">
        <v>78</v>
      </c>
      <c r="B5" s="8">
        <f>D5/11456</f>
        <v>0</v>
      </c>
      <c r="C5" s="8">
        <f>E5/11456</f>
        <v>0.13355446927374301</v>
      </c>
      <c r="E5">
        <v>1530</v>
      </c>
      <c r="H5">
        <v>0.13355446927374301</v>
      </c>
      <c r="I5">
        <v>1530</v>
      </c>
      <c r="J5" s="8">
        <f>I5/11456</f>
        <v>0.13355446927374301</v>
      </c>
    </row>
    <row r="6" spans="1:14" x14ac:dyDescent="0.2">
      <c r="A6" t="s">
        <v>6</v>
      </c>
      <c r="B6" s="8">
        <f>D6/11456</f>
        <v>5.2636173184357544E-2</v>
      </c>
      <c r="C6" s="8">
        <f>E6/11456</f>
        <v>7.5768156424581012E-2</v>
      </c>
      <c r="D6">
        <v>603</v>
      </c>
      <c r="E6">
        <f>I6-D6</f>
        <v>868</v>
      </c>
      <c r="F6">
        <v>5.2636173184357538E-2</v>
      </c>
      <c r="I6">
        <v>1471</v>
      </c>
      <c r="J6" s="8">
        <f>I6/11456</f>
        <v>0.12840432960893855</v>
      </c>
      <c r="L6">
        <v>603</v>
      </c>
      <c r="M6">
        <v>5.2636173184357538E-2</v>
      </c>
    </row>
    <row r="7" spans="1:14" x14ac:dyDescent="0.2">
      <c r="A7" t="s">
        <v>4</v>
      </c>
      <c r="B7" s="8">
        <f>D7/11456</f>
        <v>5.9008379888268153E-2</v>
      </c>
      <c r="C7" s="8">
        <f>E7/11456</f>
        <v>4.6263966480446929E-2</v>
      </c>
      <c r="D7">
        <v>676</v>
      </c>
      <c r="E7">
        <f>I7-D7</f>
        <v>530</v>
      </c>
      <c r="F7">
        <v>5.9008379888268153E-2</v>
      </c>
      <c r="I7">
        <v>1206</v>
      </c>
      <c r="J7" s="8">
        <f>I7/11456</f>
        <v>0.10527234636871509</v>
      </c>
      <c r="L7">
        <v>676</v>
      </c>
      <c r="M7">
        <v>5.9008379888268153E-2</v>
      </c>
    </row>
    <row r="8" spans="1:14" x14ac:dyDescent="0.2">
      <c r="A8" t="s">
        <v>3</v>
      </c>
      <c r="B8" s="8">
        <f>D8/11456</f>
        <v>7.8910614525139658E-2</v>
      </c>
      <c r="C8" s="8">
        <f>E8/11456</f>
        <v>2.278282122905028E-2</v>
      </c>
      <c r="D8">
        <v>904</v>
      </c>
      <c r="E8">
        <f>I8-D8</f>
        <v>261</v>
      </c>
      <c r="F8">
        <v>7.8910614525139658E-2</v>
      </c>
      <c r="I8">
        <v>1165</v>
      </c>
      <c r="J8" s="8">
        <f>I8/11456</f>
        <v>0.10169343575418995</v>
      </c>
      <c r="L8">
        <v>904</v>
      </c>
      <c r="M8">
        <v>7.8910614525139658E-2</v>
      </c>
    </row>
    <row r="9" spans="1:14" x14ac:dyDescent="0.2">
      <c r="A9" t="s">
        <v>11</v>
      </c>
      <c r="B9" s="8">
        <f>D9/11456</f>
        <v>4.0764664804469275E-2</v>
      </c>
      <c r="C9" s="8">
        <f>E9/11456</f>
        <v>6.0841480446927373E-2</v>
      </c>
      <c r="D9">
        <v>467</v>
      </c>
      <c r="E9">
        <f>I9-D9</f>
        <v>697</v>
      </c>
      <c r="F9">
        <v>4.0764664804469268E-2</v>
      </c>
      <c r="I9">
        <v>1164</v>
      </c>
      <c r="J9" s="8">
        <f>I9/11456</f>
        <v>0.10160614525139665</v>
      </c>
      <c r="L9">
        <v>467</v>
      </c>
      <c r="M9">
        <v>4.0764664804469268E-2</v>
      </c>
      <c r="N9">
        <v>4.0764664804469268E-2</v>
      </c>
    </row>
    <row r="10" spans="1:14" x14ac:dyDescent="0.2">
      <c r="A10" t="s">
        <v>19</v>
      </c>
      <c r="B10" s="8">
        <f>D10/11456</f>
        <v>3.3170391061452514E-3</v>
      </c>
      <c r="C10" s="8">
        <f>E10/11456</f>
        <v>9.8027234636871505E-2</v>
      </c>
      <c r="D10">
        <v>38</v>
      </c>
      <c r="E10">
        <f>I10-D10</f>
        <v>1123</v>
      </c>
      <c r="F10">
        <v>3.3170391061452509E-3</v>
      </c>
      <c r="H10">
        <v>9.6979748603351956E-2</v>
      </c>
      <c r="I10">
        <v>1161</v>
      </c>
      <c r="J10" s="8">
        <f>I10/11456</f>
        <v>0.10134427374301676</v>
      </c>
      <c r="L10">
        <v>38</v>
      </c>
      <c r="M10">
        <v>3.3170391061452509E-3</v>
      </c>
      <c r="N10">
        <v>3.3170391061452509E-3</v>
      </c>
    </row>
    <row r="11" spans="1:14" x14ac:dyDescent="0.2">
      <c r="A11" t="s">
        <v>76</v>
      </c>
      <c r="B11" s="8">
        <f>D11/11456</f>
        <v>0</v>
      </c>
      <c r="C11" s="8">
        <f>E11/11456</f>
        <v>9.6979748603351956E-2</v>
      </c>
      <c r="E11">
        <f>I11-D11</f>
        <v>1111</v>
      </c>
      <c r="H11">
        <v>9.6979748603351956E-2</v>
      </c>
      <c r="I11">
        <v>1111</v>
      </c>
      <c r="J11" s="8">
        <f>I11/11456</f>
        <v>9.6979748603351956E-2</v>
      </c>
    </row>
    <row r="12" spans="1:14" x14ac:dyDescent="0.2">
      <c r="A12" t="s">
        <v>9</v>
      </c>
      <c r="B12" s="8">
        <f>D12/11456</f>
        <v>5.0803072625698324E-2</v>
      </c>
      <c r="C12" s="8">
        <f>E12/11456</f>
        <v>4.1462988826815643E-2</v>
      </c>
      <c r="D12">
        <v>582</v>
      </c>
      <c r="E12">
        <f>I12-D12</f>
        <v>475</v>
      </c>
      <c r="F12">
        <v>5.0803072625698317E-2</v>
      </c>
      <c r="H12">
        <v>4.4692737430167599E-2</v>
      </c>
      <c r="I12">
        <v>1057</v>
      </c>
      <c r="J12" s="8">
        <f>I12/11456</f>
        <v>9.2266061452513967E-2</v>
      </c>
      <c r="L12">
        <v>585</v>
      </c>
      <c r="M12">
        <v>5.1064944134078208E-2</v>
      </c>
      <c r="N12">
        <v>5.1064944134078208E-2</v>
      </c>
    </row>
    <row r="13" spans="1:14" x14ac:dyDescent="0.2">
      <c r="A13" t="s">
        <v>80</v>
      </c>
      <c r="B13" s="8">
        <f>D13/11456</f>
        <v>0</v>
      </c>
      <c r="C13" s="8">
        <f>E13/11456</f>
        <v>9.0083798882681559E-2</v>
      </c>
      <c r="E13">
        <f>I13-D13</f>
        <v>1032</v>
      </c>
      <c r="H13">
        <v>9.0083798882681559E-2</v>
      </c>
      <c r="I13">
        <v>1032</v>
      </c>
      <c r="J13" s="8">
        <f>I13/11456</f>
        <v>9.0083798882681559E-2</v>
      </c>
    </row>
    <row r="14" spans="1:14" x14ac:dyDescent="0.2">
      <c r="A14" t="s">
        <v>18</v>
      </c>
      <c r="B14" s="8">
        <f>D14/11456</f>
        <v>1.8942039106145253E-2</v>
      </c>
      <c r="C14" s="8">
        <f>E14/11456</f>
        <v>6.6602653631284911E-2</v>
      </c>
      <c r="D14">
        <v>217</v>
      </c>
      <c r="E14">
        <f>I14-D14</f>
        <v>763</v>
      </c>
      <c r="F14">
        <v>1.894203910614525E-2</v>
      </c>
      <c r="I14">
        <v>980</v>
      </c>
      <c r="J14" s="8">
        <f>I14/11456</f>
        <v>8.5544692737430164E-2</v>
      </c>
    </row>
    <row r="15" spans="1:14" x14ac:dyDescent="0.2">
      <c r="A15" t="s">
        <v>8</v>
      </c>
      <c r="B15" s="8">
        <f>D15/11456</f>
        <v>6.2849162011173187E-2</v>
      </c>
      <c r="C15" s="8">
        <f>E15/11456</f>
        <v>1.7545391061452514E-2</v>
      </c>
      <c r="D15">
        <v>720</v>
      </c>
      <c r="E15">
        <f>I15-D15</f>
        <v>201</v>
      </c>
      <c r="F15">
        <v>6.2849162011173187E-2</v>
      </c>
      <c r="I15">
        <v>921</v>
      </c>
      <c r="J15" s="8">
        <f>I15/11456</f>
        <v>8.0394553072625705E-2</v>
      </c>
      <c r="L15">
        <v>720</v>
      </c>
      <c r="M15">
        <v>6.2849162011173187E-2</v>
      </c>
      <c r="N15">
        <v>6.2849162011173187E-2</v>
      </c>
    </row>
    <row r="16" spans="1:14" x14ac:dyDescent="0.2">
      <c r="A16" t="s">
        <v>79</v>
      </c>
      <c r="B16" s="8">
        <f>D16/11456</f>
        <v>0</v>
      </c>
      <c r="C16" s="8">
        <f>E16/11456</f>
        <v>7.969622905027933E-2</v>
      </c>
      <c r="E16">
        <f>I16-D16</f>
        <v>913</v>
      </c>
      <c r="H16">
        <v>7.969622905027933E-2</v>
      </c>
      <c r="I16">
        <v>913</v>
      </c>
      <c r="J16" s="8">
        <f>I16/11456</f>
        <v>7.969622905027933E-2</v>
      </c>
    </row>
    <row r="17" spans="1:14" x14ac:dyDescent="0.2">
      <c r="A17" t="s">
        <v>7</v>
      </c>
      <c r="B17" s="8">
        <f>D17/11456</f>
        <v>4.9755586592178769E-2</v>
      </c>
      <c r="C17" s="8">
        <f>E17/11456</f>
        <v>2.6361731843575421E-2</v>
      </c>
      <c r="D17">
        <v>570</v>
      </c>
      <c r="E17">
        <f>I17-D17</f>
        <v>302</v>
      </c>
      <c r="F17">
        <v>4.9755586592178769E-2</v>
      </c>
      <c r="I17">
        <v>872</v>
      </c>
      <c r="J17" s="8">
        <f>I17/11456</f>
        <v>7.6117318435754186E-2</v>
      </c>
    </row>
    <row r="18" spans="1:14" x14ac:dyDescent="0.2">
      <c r="A18" t="s">
        <v>20</v>
      </c>
      <c r="B18" s="8">
        <f>D18/11456</f>
        <v>2.5226955307262568E-2</v>
      </c>
      <c r="C18" s="8">
        <f>E18/11456</f>
        <v>4.7747905027932962E-2</v>
      </c>
      <c r="D18">
        <v>289</v>
      </c>
      <c r="E18">
        <f>I18-D18</f>
        <v>547</v>
      </c>
      <c r="F18">
        <v>2.5226955307262568E-2</v>
      </c>
      <c r="I18">
        <v>836</v>
      </c>
      <c r="J18" s="8">
        <f>I18/11456</f>
        <v>7.2974860335195527E-2</v>
      </c>
      <c r="L18">
        <v>289</v>
      </c>
      <c r="M18">
        <v>2.5226955307262568E-2</v>
      </c>
      <c r="N18">
        <v>2.5226955307262568E-2</v>
      </c>
    </row>
    <row r="19" spans="1:14" x14ac:dyDescent="0.2">
      <c r="A19" t="s">
        <v>52</v>
      </c>
      <c r="B19" s="8">
        <f>D19/11456</f>
        <v>0</v>
      </c>
      <c r="C19" s="8">
        <f>E19/11456</f>
        <v>6.1801675977653632E-2</v>
      </c>
      <c r="E19">
        <f>I19-D19</f>
        <v>708</v>
      </c>
      <c r="F19">
        <v>8.7290502793296084E-4</v>
      </c>
      <c r="H19">
        <v>2.7409217877094969E-2</v>
      </c>
      <c r="I19">
        <v>708</v>
      </c>
      <c r="J19" s="8">
        <f>I19/11456</f>
        <v>6.1801675977653632E-2</v>
      </c>
    </row>
    <row r="20" spans="1:14" x14ac:dyDescent="0.2">
      <c r="A20" t="s">
        <v>14</v>
      </c>
      <c r="B20" s="8">
        <f>D20/11456</f>
        <v>2.9067737430167599E-2</v>
      </c>
      <c r="C20" s="8">
        <f>E20/11456</f>
        <v>3.2559357541899439E-2</v>
      </c>
      <c r="D20">
        <v>333</v>
      </c>
      <c r="E20">
        <f>I20-D20</f>
        <v>373</v>
      </c>
      <c r="F20">
        <v>2.9067737430167599E-2</v>
      </c>
      <c r="I20">
        <v>706</v>
      </c>
      <c r="J20" s="8">
        <f>I20/11456</f>
        <v>6.1627094972067038E-2</v>
      </c>
      <c r="L20">
        <v>333</v>
      </c>
      <c r="M20">
        <v>2.9067737430167599E-2</v>
      </c>
    </row>
    <row r="21" spans="1:14" x14ac:dyDescent="0.2">
      <c r="A21" t="s">
        <v>75</v>
      </c>
      <c r="B21" s="8">
        <f>D21/11456</f>
        <v>0</v>
      </c>
      <c r="C21" s="8">
        <f>E21/11456</f>
        <v>5.4905726256983242E-2</v>
      </c>
      <c r="E21">
        <f>I21-D21</f>
        <v>629</v>
      </c>
      <c r="H21">
        <v>5.4905726256983242E-2</v>
      </c>
      <c r="I21">
        <v>629</v>
      </c>
      <c r="J21" s="8">
        <f>I21/11456</f>
        <v>5.4905726256983242E-2</v>
      </c>
    </row>
    <row r="22" spans="1:14" x14ac:dyDescent="0.2">
      <c r="A22" t="s">
        <v>62</v>
      </c>
      <c r="B22" s="8">
        <f>D22/11456</f>
        <v>3.4916201117318437E-4</v>
      </c>
      <c r="C22" s="8">
        <f>E22/11456</f>
        <v>5.4381983240223461E-2</v>
      </c>
      <c r="D22">
        <v>4</v>
      </c>
      <c r="E22">
        <f>I22-D22</f>
        <v>623</v>
      </c>
      <c r="F22">
        <v>3.4916201117318442E-4</v>
      </c>
      <c r="G22">
        <v>177</v>
      </c>
      <c r="H22">
        <v>1.545041899441341E-2</v>
      </c>
      <c r="I22">
        <v>627</v>
      </c>
      <c r="J22" s="8">
        <f>I22/11456</f>
        <v>5.4731145251396648E-2</v>
      </c>
    </row>
    <row r="23" spans="1:14" x14ac:dyDescent="0.2">
      <c r="A23" t="s">
        <v>17</v>
      </c>
      <c r="B23" s="8">
        <f>D23/11456</f>
        <v>1.1347765363128493E-3</v>
      </c>
      <c r="C23" s="8">
        <f>E23/11456</f>
        <v>5.1763268156424583E-2</v>
      </c>
      <c r="D23">
        <v>13</v>
      </c>
      <c r="E23">
        <f>I23-D23</f>
        <v>593</v>
      </c>
      <c r="F23">
        <v>1.134776536312849E-3</v>
      </c>
      <c r="G23">
        <v>174</v>
      </c>
      <c r="H23">
        <v>1.5188547486033519E-2</v>
      </c>
      <c r="I23">
        <v>606</v>
      </c>
      <c r="J23" s="8">
        <f>I23/11456</f>
        <v>5.2898044692737428E-2</v>
      </c>
      <c r="M23">
        <v>1.134776536312849E-3</v>
      </c>
    </row>
    <row r="24" spans="1:14" x14ac:dyDescent="0.2">
      <c r="A24" t="s">
        <v>5</v>
      </c>
      <c r="B24" s="8">
        <f>D24/11456</f>
        <v>3.9280726256983242E-3</v>
      </c>
      <c r="C24" s="8">
        <f>E24/11456</f>
        <v>4.8533519553072627E-2</v>
      </c>
      <c r="D24">
        <v>45</v>
      </c>
      <c r="E24">
        <f t="shared" ref="E24:E31" si="0">I24-D24</f>
        <v>556</v>
      </c>
      <c r="F24">
        <v>3.9280726256983242E-3</v>
      </c>
      <c r="G24">
        <v>315</v>
      </c>
      <c r="H24">
        <v>2.749650837988827E-2</v>
      </c>
      <c r="I24">
        <v>601</v>
      </c>
      <c r="J24" s="8">
        <f>I24/11456</f>
        <v>5.2461592178770951E-2</v>
      </c>
      <c r="M24">
        <v>3.9280726256983242E-3</v>
      </c>
    </row>
    <row r="25" spans="1:14" x14ac:dyDescent="0.2">
      <c r="A25" t="s">
        <v>74</v>
      </c>
      <c r="B25" s="8">
        <f t="shared" ref="B25:B31" si="1">D25/11456</f>
        <v>0</v>
      </c>
      <c r="C25" s="8">
        <f>E25/11456</f>
        <v>4.7224162011173187E-2</v>
      </c>
      <c r="E25">
        <f t="shared" si="0"/>
        <v>541</v>
      </c>
      <c r="H25">
        <v>4.7224162011173187E-2</v>
      </c>
      <c r="I25">
        <v>541</v>
      </c>
      <c r="J25" s="8">
        <f>I25/11456</f>
        <v>4.7224162011173187E-2</v>
      </c>
    </row>
    <row r="26" spans="1:14" x14ac:dyDescent="0.2">
      <c r="A26" t="s">
        <v>15</v>
      </c>
      <c r="B26" s="8">
        <f t="shared" si="1"/>
        <v>7.6815642458100556E-3</v>
      </c>
      <c r="C26" s="8">
        <f>E26/11456</f>
        <v>3.7971368715083796E-2</v>
      </c>
      <c r="D26">
        <v>88</v>
      </c>
      <c r="E26">
        <f t="shared" si="0"/>
        <v>435</v>
      </c>
      <c r="F26">
        <v>7.6815642458100556E-3</v>
      </c>
      <c r="G26">
        <v>541</v>
      </c>
      <c r="H26">
        <v>4.7224162011173187E-2</v>
      </c>
      <c r="I26">
        <v>523</v>
      </c>
      <c r="J26" s="8">
        <f>I26/11456</f>
        <v>4.5652932960893858E-2</v>
      </c>
      <c r="M26">
        <v>7.6815642458100556E-3</v>
      </c>
    </row>
    <row r="27" spans="1:14" x14ac:dyDescent="0.2">
      <c r="A27" t="s">
        <v>77</v>
      </c>
      <c r="B27" s="8">
        <f t="shared" si="1"/>
        <v>0</v>
      </c>
      <c r="C27" s="8">
        <f>E27/11456</f>
        <v>4.4692737430167599E-2</v>
      </c>
      <c r="E27">
        <f t="shared" si="0"/>
        <v>512</v>
      </c>
      <c r="G27">
        <v>512</v>
      </c>
      <c r="H27">
        <v>4.4692737430167599E-2</v>
      </c>
      <c r="I27">
        <v>512</v>
      </c>
      <c r="J27" s="8">
        <f>I27/11456</f>
        <v>4.4692737430167599E-2</v>
      </c>
    </row>
    <row r="28" spans="1:14" x14ac:dyDescent="0.2">
      <c r="A28" t="s">
        <v>10</v>
      </c>
      <c r="B28" s="8">
        <f t="shared" si="1"/>
        <v>3.657472067039106E-2</v>
      </c>
      <c r="C28" s="8">
        <f>E28/11456</f>
        <v>5.8484636871508379E-3</v>
      </c>
      <c r="D28">
        <v>419</v>
      </c>
      <c r="E28">
        <f t="shared" si="0"/>
        <v>67</v>
      </c>
      <c r="F28">
        <v>3.657472067039106E-2</v>
      </c>
      <c r="I28">
        <v>486</v>
      </c>
      <c r="J28" s="8">
        <f>I28/11456</f>
        <v>4.2423184357541902E-2</v>
      </c>
      <c r="M28">
        <v>3.657472067039106E-2</v>
      </c>
    </row>
    <row r="29" spans="1:14" x14ac:dyDescent="0.2">
      <c r="A29" t="s">
        <v>43</v>
      </c>
      <c r="B29" s="8">
        <f t="shared" si="1"/>
        <v>1.4839385474860335E-3</v>
      </c>
      <c r="C29" s="8">
        <f>E29/11456</f>
        <v>4.0677374301675978E-2</v>
      </c>
      <c r="D29">
        <v>17</v>
      </c>
      <c r="E29">
        <f t="shared" si="0"/>
        <v>466</v>
      </c>
      <c r="F29">
        <v>1.483938547486033E-3</v>
      </c>
      <c r="G29">
        <v>236</v>
      </c>
      <c r="H29">
        <v>2.060055865921788E-2</v>
      </c>
      <c r="I29">
        <v>483</v>
      </c>
      <c r="J29" s="8">
        <f>I29/11456</f>
        <v>4.2161312849162011E-2</v>
      </c>
      <c r="M29">
        <v>1.483938547486033E-3</v>
      </c>
    </row>
    <row r="30" spans="1:14" x14ac:dyDescent="0.2">
      <c r="A30" t="s">
        <v>12</v>
      </c>
      <c r="B30" s="8">
        <f t="shared" si="1"/>
        <v>0</v>
      </c>
      <c r="C30" s="8">
        <f>E30/11456</f>
        <v>4.2161312849162011E-2</v>
      </c>
      <c r="E30">
        <f t="shared" si="0"/>
        <v>483</v>
      </c>
      <c r="I30">
        <v>483</v>
      </c>
      <c r="J30" s="8">
        <f>I30/11456</f>
        <v>4.2161312849162011E-2</v>
      </c>
    </row>
    <row r="31" spans="1:14" x14ac:dyDescent="0.2">
      <c r="A31" t="s">
        <v>41</v>
      </c>
      <c r="B31" s="8">
        <f t="shared" si="1"/>
        <v>1.1347765363128493E-3</v>
      </c>
      <c r="C31" s="8">
        <f>E31/11456</f>
        <v>3.9629888268156423E-2</v>
      </c>
      <c r="D31">
        <v>13</v>
      </c>
      <c r="E31">
        <f t="shared" si="0"/>
        <v>454</v>
      </c>
      <c r="F31">
        <v>1.134776536312849E-3</v>
      </c>
      <c r="G31">
        <v>237</v>
      </c>
      <c r="H31">
        <v>2.068784916201117E-2</v>
      </c>
      <c r="I31">
        <v>467</v>
      </c>
      <c r="J31" s="8">
        <f>I31/11456</f>
        <v>4.0764664804469275E-2</v>
      </c>
      <c r="M31">
        <v>1.134776536312849E-3</v>
      </c>
    </row>
    <row r="53" spans="12:14" x14ac:dyDescent="0.2">
      <c r="L53">
        <v>46</v>
      </c>
      <c r="M53">
        <v>4.0153631284916202E-3</v>
      </c>
      <c r="N53">
        <v>4.0153631284916202E-3</v>
      </c>
    </row>
    <row r="57" spans="12:14" x14ac:dyDescent="0.2">
      <c r="L57">
        <v>6</v>
      </c>
      <c r="M57">
        <v>5.2374301675977653E-4</v>
      </c>
      <c r="N57">
        <v>5.2374301675977653E-4</v>
      </c>
    </row>
  </sheetData>
  <sortState xmlns:xlrd2="http://schemas.microsoft.com/office/spreadsheetml/2017/richdata2" ref="M2:N88">
    <sortCondition descending="1" ref="N2:N8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C5BC-AD26-D546-9AE6-ED04530E34BA}">
  <dimension ref="A1:W44"/>
  <sheetViews>
    <sheetView workbookViewId="0">
      <selection activeCell="K20" sqref="K20"/>
    </sheetView>
  </sheetViews>
  <sheetFormatPr baseColWidth="10" defaultRowHeight="16" x14ac:dyDescent="0.2"/>
  <sheetData>
    <row r="1" spans="1:23" x14ac:dyDescent="0.2">
      <c r="A1" s="1"/>
      <c r="B1" s="2"/>
      <c r="C1" s="1" t="s">
        <v>83</v>
      </c>
      <c r="D1" s="1" t="s">
        <v>84</v>
      </c>
      <c r="E1" s="1" t="s">
        <v>82</v>
      </c>
      <c r="F1" s="1" t="s">
        <v>85</v>
      </c>
      <c r="G1" s="1" t="s">
        <v>81</v>
      </c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34" x14ac:dyDescent="0.2">
      <c r="A2" s="1"/>
      <c r="B2" s="4" t="s">
        <v>103</v>
      </c>
      <c r="C2" s="3">
        <v>0.23060796645702306</v>
      </c>
      <c r="D2" s="3">
        <v>5.0314465408805034E-2</v>
      </c>
      <c r="E2" s="3">
        <v>6.2893081761006293E-3</v>
      </c>
      <c r="F2" s="3">
        <v>0.61495457721872815</v>
      </c>
      <c r="G2" s="3">
        <v>9.9930118798043324E-2</v>
      </c>
      <c r="H2" s="1">
        <v>1.0020964360587001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4" x14ac:dyDescent="0.2">
      <c r="A3" s="1"/>
      <c r="B3" s="4" t="s">
        <v>102</v>
      </c>
      <c r="C3" s="3">
        <v>0.45824847250509165</v>
      </c>
      <c r="D3" s="3">
        <v>9.368635437881874E-2</v>
      </c>
      <c r="E3" s="3">
        <v>8.1466395112016286E-3</v>
      </c>
      <c r="F3" s="3">
        <v>0.34012219959266804</v>
      </c>
      <c r="G3" s="3">
        <v>0.10386965376782077</v>
      </c>
      <c r="H3" s="1">
        <v>1.0040733197556009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34" x14ac:dyDescent="0.2">
      <c r="A4" s="1"/>
      <c r="B4" s="4" t="s">
        <v>101</v>
      </c>
      <c r="C4" s="3">
        <v>0.82693110647181634</v>
      </c>
      <c r="D4" s="3">
        <v>1.0647181628392484E-2</v>
      </c>
      <c r="E4" s="3">
        <v>3.1315240083507308E-3</v>
      </c>
      <c r="F4" s="3">
        <v>7.7661795407098125E-2</v>
      </c>
      <c r="G4" s="3">
        <v>9.2693110647181623E-2</v>
      </c>
      <c r="H4" s="3">
        <v>1.0110647181628394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4" x14ac:dyDescent="0.2">
      <c r="A5" s="1" t="s">
        <v>88</v>
      </c>
      <c r="B5" s="4" t="s">
        <v>89</v>
      </c>
      <c r="C5" s="3">
        <v>0.58947276536312854</v>
      </c>
      <c r="D5" s="3">
        <v>2.9067737430167599E-2</v>
      </c>
      <c r="E5" s="3">
        <v>7.4196927374301676E-3</v>
      </c>
      <c r="F5" s="3">
        <v>0.21089385474860337</v>
      </c>
      <c r="G5" s="3">
        <v>0.1631459497206704</v>
      </c>
      <c r="H5" s="3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s="1"/>
      <c r="B9" s="2" t="s">
        <v>104</v>
      </c>
      <c r="C9" s="1"/>
      <c r="D9" s="1"/>
      <c r="E9" s="1"/>
      <c r="F9" s="1"/>
      <c r="G9" s="1"/>
      <c r="H9" s="1"/>
      <c r="I9" s="1"/>
      <c r="J9" s="2"/>
      <c r="K9" s="3"/>
      <c r="L9" s="3"/>
      <c r="M9" s="3"/>
      <c r="N9" s="3"/>
      <c r="O9" s="3"/>
      <c r="P9" s="1"/>
      <c r="Q9" s="1"/>
      <c r="R9" s="1"/>
      <c r="S9" s="1"/>
      <c r="T9" s="1"/>
      <c r="U9" s="1"/>
      <c r="V9" s="1"/>
      <c r="W9" s="1"/>
    </row>
    <row r="10" spans="1:23" x14ac:dyDescent="0.2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s="1"/>
      <c r="B11" s="2"/>
      <c r="C11" s="1" t="s">
        <v>83</v>
      </c>
      <c r="D11" s="1" t="s">
        <v>84</v>
      </c>
      <c r="E11" s="1" t="s">
        <v>82</v>
      </c>
      <c r="F11" s="1" t="s">
        <v>85</v>
      </c>
      <c r="G11" s="1" t="s">
        <v>81</v>
      </c>
      <c r="H11" s="1"/>
      <c r="I11" s="4"/>
      <c r="J11" s="3"/>
      <c r="K11" s="3"/>
      <c r="L11" s="3"/>
      <c r="M11" s="3"/>
      <c r="N11" s="3"/>
      <c r="O11" s="3"/>
      <c r="P11" s="1"/>
      <c r="Q11" s="1"/>
      <c r="R11" s="1"/>
      <c r="S11" s="1"/>
      <c r="T11" s="1"/>
      <c r="U11" s="1"/>
      <c r="V11" s="1"/>
      <c r="W11" s="1"/>
    </row>
    <row r="12" spans="1:23" ht="34" x14ac:dyDescent="0.2">
      <c r="A12" s="1"/>
      <c r="B12" s="4" t="s">
        <v>103</v>
      </c>
      <c r="C12" s="3">
        <f>C18/1431</f>
        <v>0.23060796645702306</v>
      </c>
      <c r="D12" s="3">
        <f t="shared" ref="D12:G12" si="0">D18/1431</f>
        <v>5.0314465408805034E-2</v>
      </c>
      <c r="E12" s="3">
        <f t="shared" si="0"/>
        <v>6.2893081761006293E-3</v>
      </c>
      <c r="F12" s="3">
        <f t="shared" si="0"/>
        <v>0.61495457721872815</v>
      </c>
      <c r="G12" s="3">
        <f t="shared" si="0"/>
        <v>9.9930118798043324E-2</v>
      </c>
      <c r="H12" s="3">
        <f t="shared" ref="H12:H14" si="1">SUM(C12:G12)</f>
        <v>1.0020964360587001</v>
      </c>
      <c r="I12" s="4"/>
      <c r="J12" s="3"/>
      <c r="K12" s="3"/>
      <c r="L12" s="3"/>
      <c r="M12" s="3"/>
      <c r="N12" s="3"/>
      <c r="O12" s="1"/>
      <c r="P12" s="1"/>
      <c r="Q12" s="1"/>
      <c r="R12" s="1"/>
      <c r="S12" s="1"/>
      <c r="T12" s="1"/>
      <c r="U12" s="1"/>
      <c r="V12" s="1"/>
      <c r="W12" s="1"/>
    </row>
    <row r="13" spans="1:23" ht="34" x14ac:dyDescent="0.2">
      <c r="A13" s="1"/>
      <c r="B13" s="4" t="s">
        <v>102</v>
      </c>
      <c r="C13" s="3">
        <f>C19/491</f>
        <v>0.45824847250509165</v>
      </c>
      <c r="D13" s="3">
        <f t="shared" ref="D13:G13" si="2">D19/491</f>
        <v>9.368635437881874E-2</v>
      </c>
      <c r="E13" s="3">
        <f t="shared" si="2"/>
        <v>8.1466395112016286E-3</v>
      </c>
      <c r="F13" s="3">
        <f t="shared" si="2"/>
        <v>0.34012219959266804</v>
      </c>
      <c r="G13" s="3">
        <f t="shared" si="2"/>
        <v>0.10386965376782077</v>
      </c>
      <c r="H13" s="3">
        <f t="shared" si="1"/>
        <v>1.0040733197556009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34" x14ac:dyDescent="0.2">
      <c r="A14" s="1"/>
      <c r="B14" s="4" t="s">
        <v>101</v>
      </c>
      <c r="C14" s="3">
        <f>C20/4790</f>
        <v>0.82693110647181634</v>
      </c>
      <c r="D14" s="3">
        <f t="shared" ref="D14:G14" si="3">D20/4790</f>
        <v>1.0647181628392484E-2</v>
      </c>
      <c r="E14" s="3">
        <f t="shared" si="3"/>
        <v>3.1315240083507308E-3</v>
      </c>
      <c r="F14" s="3">
        <f t="shared" si="3"/>
        <v>7.7661795407098125E-2</v>
      </c>
      <c r="G14" s="3">
        <f t="shared" si="3"/>
        <v>9.2693110647181623E-2</v>
      </c>
      <c r="H14" s="3">
        <f t="shared" si="1"/>
        <v>1.0110647181628394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34" x14ac:dyDescent="0.2">
      <c r="A15" s="1" t="s">
        <v>88</v>
      </c>
      <c r="B15" s="4" t="s">
        <v>89</v>
      </c>
      <c r="C15" s="3">
        <f t="shared" ref="C15:F15" si="4">C21/11456</f>
        <v>0.58947276536312854</v>
      </c>
      <c r="D15" s="3">
        <f t="shared" si="4"/>
        <v>2.9067737430167599E-2</v>
      </c>
      <c r="E15" s="3">
        <f t="shared" si="4"/>
        <v>7.4196927374301676E-3</v>
      </c>
      <c r="F15" s="3">
        <f t="shared" si="4"/>
        <v>0.21089385474860337</v>
      </c>
      <c r="G15" s="3">
        <f>G21/11456</f>
        <v>0.1631459497206704</v>
      </c>
      <c r="H15" s="3">
        <f>SUM(C15:G15)</f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">
      <c r="A16" s="1"/>
      <c r="B16" s="4"/>
      <c r="C16" s="3"/>
      <c r="D16" s="3"/>
      <c r="E16" s="3"/>
      <c r="F16" s="3"/>
      <c r="G16" s="3"/>
      <c r="H16" s="3"/>
      <c r="I16" s="1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4"/>
      <c r="C17" s="1"/>
      <c r="D17" s="1"/>
      <c r="E17" s="1"/>
      <c r="F17" s="1"/>
      <c r="G17" s="1"/>
      <c r="H17" s="1"/>
      <c r="I17" s="1"/>
      <c r="J17" s="1"/>
      <c r="K17" s="5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34" x14ac:dyDescent="0.2">
      <c r="A18" s="1"/>
      <c r="B18" s="4" t="s">
        <v>103</v>
      </c>
      <c r="C18" s="1">
        <v>330</v>
      </c>
      <c r="D18" s="1">
        <v>72</v>
      </c>
      <c r="E18" s="1">
        <v>9</v>
      </c>
      <c r="F18" s="1">
        <v>880</v>
      </c>
      <c r="G18" s="6">
        <f t="shared" ref="G18:G20" si="5">H18-F18-E18-D18-C18</f>
        <v>143</v>
      </c>
      <c r="H18" s="1">
        <v>1434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34" x14ac:dyDescent="0.2">
      <c r="A19" s="1"/>
      <c r="B19" s="4" t="s">
        <v>102</v>
      </c>
      <c r="C19" s="6">
        <v>225</v>
      </c>
      <c r="D19" s="6">
        <v>46</v>
      </c>
      <c r="E19" s="1">
        <v>4</v>
      </c>
      <c r="F19" s="1">
        <v>167</v>
      </c>
      <c r="G19" s="6">
        <f t="shared" si="5"/>
        <v>51</v>
      </c>
      <c r="H19" s="6">
        <v>493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34" x14ac:dyDescent="0.2">
      <c r="A20" s="1"/>
      <c r="B20" s="4" t="s">
        <v>101</v>
      </c>
      <c r="C20" s="1">
        <v>3961</v>
      </c>
      <c r="D20" s="1">
        <v>51</v>
      </c>
      <c r="E20" s="1">
        <v>15</v>
      </c>
      <c r="F20" s="1">
        <v>372</v>
      </c>
      <c r="G20" s="6">
        <f t="shared" si="5"/>
        <v>444</v>
      </c>
      <c r="H20" s="6">
        <v>4843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34" x14ac:dyDescent="0.2">
      <c r="A21" s="1" t="s">
        <v>88</v>
      </c>
      <c r="B21" s="4" t="s">
        <v>89</v>
      </c>
      <c r="C21" s="1">
        <v>6753</v>
      </c>
      <c r="D21" s="1">
        <v>333</v>
      </c>
      <c r="E21" s="1">
        <v>85</v>
      </c>
      <c r="F21" s="1">
        <v>2416</v>
      </c>
      <c r="G21" s="6">
        <f>H21-F21-E21-D21-C21</f>
        <v>1869</v>
      </c>
      <c r="H21" s="6">
        <v>11456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4"/>
      <c r="C22" s="1"/>
      <c r="D22" s="1"/>
      <c r="E22" s="1"/>
      <c r="F22" s="1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">
      <c r="A27" s="1"/>
      <c r="B27" s="2"/>
      <c r="C27" s="6"/>
      <c r="D27" s="6"/>
      <c r="E27" s="1"/>
      <c r="F27" s="1"/>
      <c r="G27" s="1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">
      <c r="A28" s="1"/>
      <c r="B28" s="2"/>
      <c r="C28" s="1"/>
      <c r="D28" s="1"/>
      <c r="E28" s="1"/>
      <c r="F28" s="1"/>
      <c r="G28" s="1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">
      <c r="A29" s="1"/>
      <c r="B29" s="2"/>
      <c r="C29" s="1"/>
      <c r="D29" s="1"/>
      <c r="E29" s="1"/>
      <c r="F29" s="1"/>
      <c r="G29" s="1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ExportFullFromR_Table2Code</vt:lpstr>
      <vt:lpstr>Top30Bar</vt:lpstr>
      <vt:lpstr>Stacked_ESCAT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Arielle Medford</cp:lastModifiedBy>
  <dcterms:created xsi:type="dcterms:W3CDTF">2023-02-20T01:10:30Z</dcterms:created>
  <dcterms:modified xsi:type="dcterms:W3CDTF">2023-12-17T23:15:23Z</dcterms:modified>
</cp:coreProperties>
</file>