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20230831\"/>
    </mc:Choice>
  </mc:AlternateContent>
  <bookViews>
    <workbookView xWindow="5496" yWindow="420" windowWidth="14016" windowHeight="6852" tabRatio="828"/>
  </bookViews>
  <sheets>
    <sheet name="요약" sheetId="2542" r:id="rId1"/>
    <sheet name="고객용OTP" sheetId="2543" r:id="rId2"/>
    <sheet name="ARS 2채널 인증" sheetId="2544" r:id="rId3"/>
    <sheet name="FDR 검역소" sheetId="2545" r:id="rId4"/>
    <sheet name="개인정보암호화" sheetId="2546" r:id="rId5"/>
    <sheet name="시스템점검" sheetId="2547" r:id="rId6"/>
    <sheet name="하나패스" sheetId="2548" r:id="rId7"/>
    <sheet name="공동인증" sheetId="2549" r:id="rId8"/>
    <sheet name="얼굴인증" sheetId="2550" r:id="rId9"/>
    <sheet name="사설인증" sheetId="2551" r:id="rId10"/>
    <sheet name="2채널인증" sheetId="2552" r:id="rId11"/>
    <sheet name="SSO" sheetId="2553" r:id="rId12"/>
    <sheet name="웹서버" sheetId="2554" r:id="rId13"/>
    <sheet name="FDS" sheetId="2555" r:id="rId14"/>
    <sheet name="단말정보수집" sheetId="2556" r:id="rId15"/>
    <sheet name="웹위변조" sheetId="2557" r:id="rId16"/>
    <sheet name="바이오(장정맥)" sheetId="2558" r:id="rId17"/>
    <sheet name="전사표준암호화" sheetId="2559" r:id="rId18"/>
    <sheet name="개인정보 모니터링 시스템" sheetId="2560" r:id="rId19"/>
  </sheets>
  <definedNames>
    <definedName name="_xlnm.Print_Area" localSheetId="0">요약!$A$1:$F$54</definedName>
  </definedNames>
  <calcPr calcId="162913"/>
</workbook>
</file>

<file path=xl/calcChain.xml><?xml version="1.0" encoding="utf-8"?>
<calcChain xmlns="http://schemas.openxmlformats.org/spreadsheetml/2006/main">
  <c r="G8" i="2560" l="1"/>
  <c r="J8" i="2560"/>
  <c r="M8" i="2560"/>
  <c r="G9" i="2560"/>
  <c r="J9" i="2560"/>
  <c r="M9" i="2560"/>
  <c r="G10" i="2560"/>
  <c r="J10" i="2560"/>
  <c r="G11" i="2560"/>
  <c r="J11" i="2560"/>
  <c r="G12" i="2560"/>
  <c r="J12" i="2560"/>
  <c r="G8" i="2559" l="1"/>
  <c r="H8" i="2559"/>
  <c r="J8" i="2559"/>
  <c r="G9" i="2559"/>
  <c r="H9" i="2559"/>
  <c r="J9" i="2559"/>
  <c r="G8" i="2558"/>
  <c r="J8" i="2558"/>
  <c r="M8" i="2558"/>
  <c r="G9" i="2558"/>
  <c r="M9" i="2558"/>
  <c r="C27" i="2558"/>
  <c r="F27" i="2558"/>
  <c r="G31" i="2558"/>
  <c r="B5" i="2557"/>
  <c r="E5" i="2557" s="1"/>
  <c r="C5" i="2557"/>
  <c r="G7" i="2556"/>
  <c r="J7" i="2556"/>
  <c r="G8" i="2556"/>
  <c r="J8" i="2556"/>
  <c r="G12" i="2555"/>
  <c r="J12" i="2555"/>
  <c r="M12" i="2555"/>
  <c r="P12" i="2555"/>
  <c r="G13" i="2555"/>
  <c r="J13" i="2555"/>
  <c r="M13" i="2555"/>
  <c r="P13" i="2555"/>
  <c r="G14" i="2555"/>
  <c r="J14" i="2555"/>
  <c r="M14" i="2555"/>
  <c r="G15" i="2555"/>
  <c r="J15" i="2555"/>
  <c r="M15" i="2555"/>
  <c r="G16" i="2555"/>
  <c r="J16" i="2555"/>
  <c r="M16" i="2555"/>
  <c r="G17" i="2555"/>
  <c r="J17" i="2555"/>
  <c r="M17" i="2555"/>
  <c r="G18" i="2555"/>
  <c r="J18" i="2555"/>
  <c r="M18" i="2555"/>
  <c r="G19" i="2555"/>
  <c r="J19" i="2555"/>
  <c r="M19" i="2555"/>
  <c r="G20" i="2555"/>
  <c r="J20" i="2555"/>
  <c r="M20" i="2555"/>
  <c r="G21" i="2555"/>
  <c r="J21" i="2555"/>
  <c r="M21" i="2555"/>
  <c r="G22" i="2555"/>
  <c r="J22" i="2555"/>
  <c r="M22" i="2555"/>
  <c r="G23" i="2555"/>
  <c r="M23" i="2555"/>
  <c r="G8" i="2554" l="1"/>
  <c r="J8" i="2554"/>
  <c r="M8" i="2554"/>
  <c r="G9" i="2554"/>
  <c r="J9" i="2554"/>
  <c r="M9" i="2554"/>
  <c r="F8" i="2553"/>
  <c r="I8" i="2553"/>
  <c r="M8" i="2553"/>
  <c r="F9" i="2553"/>
  <c r="I9" i="2553"/>
  <c r="M9" i="2553"/>
  <c r="F10" i="2553"/>
  <c r="I10" i="2553"/>
  <c r="F11" i="2553"/>
  <c r="I11" i="2553"/>
  <c r="F8" i="2552"/>
  <c r="G8" i="2552"/>
  <c r="I8" i="2552"/>
  <c r="J8" i="2552"/>
  <c r="L8" i="2552"/>
  <c r="M8" i="2552"/>
  <c r="O8" i="2552"/>
  <c r="P8" i="2552"/>
  <c r="F9" i="2552"/>
  <c r="G9" i="2552"/>
  <c r="I9" i="2552"/>
  <c r="J9" i="2552"/>
  <c r="L9" i="2552"/>
  <c r="M9" i="2552"/>
  <c r="O9" i="2552"/>
  <c r="P9" i="2552"/>
  <c r="F10" i="2552"/>
  <c r="G10" i="2552"/>
  <c r="I10" i="2552"/>
  <c r="J10" i="2552"/>
  <c r="L10" i="2552"/>
  <c r="M10" i="2552"/>
  <c r="O10" i="2552"/>
  <c r="P10" i="2552"/>
  <c r="F11" i="2552"/>
  <c r="G11" i="2552"/>
  <c r="I11" i="2552"/>
  <c r="J11" i="2552"/>
  <c r="L11" i="2552"/>
  <c r="M11" i="2552"/>
  <c r="O11" i="2552"/>
  <c r="P11" i="2552"/>
  <c r="G8" i="2551"/>
  <c r="J8" i="2551"/>
  <c r="M8" i="2551"/>
  <c r="P8" i="2551"/>
  <c r="G9" i="2551"/>
  <c r="J9" i="2551"/>
  <c r="M9" i="2551"/>
  <c r="P9" i="2551"/>
  <c r="G10" i="2551"/>
  <c r="J10" i="2551"/>
  <c r="M10" i="2551"/>
  <c r="P10" i="2551"/>
  <c r="G11" i="2551"/>
  <c r="J11" i="2551"/>
  <c r="M11" i="2551"/>
  <c r="P11" i="2551"/>
  <c r="G12" i="2551"/>
  <c r="J12" i="2551"/>
  <c r="M12" i="2551"/>
  <c r="P12" i="2551"/>
  <c r="G13" i="2551"/>
  <c r="J13" i="2551"/>
  <c r="M13" i="2551"/>
  <c r="P13" i="2551"/>
  <c r="G14" i="2551"/>
  <c r="J14" i="2551"/>
  <c r="M14" i="2551"/>
  <c r="P14" i="2551"/>
  <c r="G15" i="2551"/>
  <c r="J15" i="2551"/>
  <c r="M15" i="2551"/>
  <c r="P15" i="2551"/>
  <c r="G9" i="2550" l="1"/>
  <c r="J9" i="2550"/>
  <c r="M9" i="2550"/>
  <c r="P9" i="2550"/>
  <c r="G10" i="2550"/>
  <c r="J10" i="2550"/>
  <c r="M10" i="2550"/>
  <c r="P10" i="2550"/>
  <c r="G11" i="2550"/>
  <c r="J11" i="2550"/>
  <c r="M11" i="2550"/>
  <c r="P11" i="2550"/>
  <c r="G12" i="2550"/>
  <c r="J12" i="2550"/>
  <c r="M12" i="2550"/>
  <c r="P12" i="2550"/>
  <c r="G13" i="2550"/>
  <c r="J13" i="2550"/>
  <c r="M13" i="2550"/>
  <c r="P13" i="2550"/>
  <c r="G14" i="2550"/>
  <c r="J14" i="2550"/>
  <c r="M14" i="2550"/>
  <c r="P14" i="2550"/>
  <c r="G15" i="2550"/>
  <c r="J15" i="2550"/>
  <c r="M15" i="2550"/>
  <c r="P15" i="2550"/>
  <c r="G16" i="2550"/>
  <c r="J16" i="2550"/>
  <c r="M16" i="2550"/>
  <c r="P16" i="2550"/>
  <c r="G17" i="2550"/>
  <c r="J17" i="2550"/>
  <c r="M17" i="2550"/>
  <c r="G18" i="2550"/>
  <c r="J18" i="2550"/>
  <c r="M18" i="2550"/>
  <c r="G19" i="2550"/>
  <c r="J19" i="2550"/>
  <c r="M19" i="2550"/>
  <c r="G20" i="2550"/>
  <c r="J20" i="2550"/>
  <c r="M20" i="2550"/>
  <c r="G9" i="2549"/>
  <c r="J9" i="2549"/>
  <c r="P9" i="2549"/>
  <c r="G10" i="2549"/>
  <c r="J10" i="2549"/>
  <c r="P10" i="2549"/>
  <c r="G8" i="2548"/>
  <c r="J8" i="2548"/>
  <c r="M8" i="2548"/>
  <c r="P8" i="2548"/>
  <c r="S8" i="2548"/>
  <c r="G9" i="2548"/>
  <c r="J9" i="2548"/>
  <c r="M9" i="2548"/>
  <c r="P9" i="2548"/>
  <c r="S9" i="2548"/>
  <c r="G10" i="2548"/>
  <c r="J10" i="2548"/>
  <c r="M10" i="2548"/>
  <c r="P10" i="2548"/>
  <c r="S10" i="2548"/>
  <c r="G11" i="2548"/>
  <c r="J11" i="2548"/>
  <c r="M11" i="2548"/>
  <c r="P11" i="2548"/>
  <c r="S11" i="2548"/>
  <c r="G12" i="2548"/>
  <c r="J12" i="2548"/>
  <c r="M12" i="2548"/>
  <c r="P12" i="2548"/>
  <c r="S12" i="2548"/>
  <c r="G13" i="2548"/>
  <c r="J13" i="2548"/>
  <c r="M13" i="2548"/>
  <c r="P13" i="2548"/>
  <c r="S13" i="2548"/>
  <c r="G8" i="2547" l="1"/>
  <c r="J8" i="2547"/>
  <c r="M8" i="2547"/>
  <c r="P8" i="2547"/>
  <c r="G9" i="2547"/>
  <c r="J9" i="2547"/>
  <c r="M9" i="2547"/>
  <c r="P9" i="2547"/>
  <c r="G10" i="2547"/>
  <c r="J10" i="2547"/>
  <c r="M10" i="2547"/>
  <c r="P10" i="2547"/>
  <c r="G11" i="2547"/>
  <c r="J11" i="2547"/>
  <c r="M11" i="2547"/>
  <c r="P11" i="2547"/>
  <c r="G38" i="2547"/>
  <c r="J38" i="2547"/>
  <c r="M38" i="2547"/>
  <c r="P38" i="2547"/>
  <c r="S38" i="2547"/>
  <c r="G39" i="2547"/>
  <c r="J39" i="2547"/>
  <c r="M39" i="2547"/>
  <c r="P39" i="2547"/>
  <c r="S39" i="2547"/>
  <c r="G40" i="2547"/>
  <c r="J40" i="2547"/>
  <c r="M40" i="2547"/>
  <c r="P40" i="2547"/>
  <c r="G41" i="2547"/>
  <c r="J41" i="2547"/>
  <c r="M41" i="2547"/>
  <c r="P41" i="2547"/>
  <c r="G8" i="2546" l="1"/>
  <c r="J8" i="2546"/>
  <c r="M8" i="2546"/>
  <c r="G9" i="2546"/>
  <c r="M9" i="2546"/>
  <c r="G10" i="2546"/>
  <c r="M10" i="2546"/>
  <c r="G11" i="2546"/>
  <c r="M11" i="2546"/>
  <c r="G34" i="2546"/>
  <c r="J34" i="2546"/>
  <c r="G35" i="2546"/>
  <c r="J35" i="2546"/>
  <c r="G36" i="2546"/>
  <c r="J36" i="2546"/>
  <c r="G37" i="2546"/>
  <c r="J37" i="2546"/>
  <c r="G60" i="2546"/>
  <c r="J60" i="2546"/>
  <c r="G61" i="2546"/>
  <c r="G62" i="2546"/>
  <c r="F8" i="2545" l="1"/>
  <c r="J8" i="2545"/>
  <c r="M8" i="2545"/>
  <c r="P8" i="2545"/>
  <c r="F9" i="2545"/>
  <c r="J9" i="2545"/>
  <c r="M9" i="2545"/>
  <c r="P9" i="2545"/>
  <c r="F7" i="2544"/>
  <c r="J7" i="2544"/>
  <c r="N7" i="2544"/>
  <c r="N8" i="2544"/>
  <c r="N9" i="2544"/>
  <c r="F10" i="2543"/>
  <c r="I10" i="2543"/>
  <c r="F11" i="2543"/>
  <c r="I11" i="2543"/>
  <c r="C19" i="2542"/>
</calcChain>
</file>

<file path=xl/sharedStrings.xml><?xml version="1.0" encoding="utf-8"?>
<sst xmlns="http://schemas.openxmlformats.org/spreadsheetml/2006/main" count="1593" uniqueCount="520">
  <si>
    <t>정상</t>
    <phoneticPr fontId="156" type="noConversion"/>
  </si>
  <si>
    <t>구분</t>
    <phoneticPr fontId="156" type="noConversion"/>
  </si>
  <si>
    <t>수량</t>
    <phoneticPr fontId="156" type="noConversion"/>
  </si>
  <si>
    <t>정상가동 여부</t>
    <phoneticPr fontId="156" type="noConversion"/>
  </si>
  <si>
    <t>비고</t>
  </si>
  <si>
    <t>System</t>
    <phoneticPr fontId="156" type="noConversion"/>
  </si>
  <si>
    <t>Application</t>
    <phoneticPr fontId="156" type="noConversion"/>
  </si>
  <si>
    <t>FDS</t>
    <phoneticPr fontId="156" type="noConversion"/>
  </si>
  <si>
    <t>단말정보수집</t>
    <phoneticPr fontId="156" type="noConversion"/>
  </si>
  <si>
    <t>생체/모바일OTP/대체</t>
    <phoneticPr fontId="156" type="noConversion"/>
  </si>
  <si>
    <t>합계</t>
    <phoneticPr fontId="156" type="noConversion"/>
  </si>
  <si>
    <t>바이오(장정맥)</t>
    <phoneticPr fontId="156" type="noConversion"/>
  </si>
  <si>
    <t>얼굴인증</t>
    <phoneticPr fontId="156" type="noConversion"/>
  </si>
  <si>
    <t>뱅크사인</t>
    <phoneticPr fontId="156" type="noConversion"/>
  </si>
  <si>
    <t>개인정보암호화</t>
    <phoneticPr fontId="156" type="noConversion"/>
  </si>
  <si>
    <t>하나원사인</t>
    <phoneticPr fontId="156" type="noConversion"/>
  </si>
  <si>
    <t>전사표준암호화</t>
    <phoneticPr fontId="156" type="noConversion"/>
  </si>
  <si>
    <t>2(0)</t>
    <phoneticPr fontId="156" type="noConversion"/>
  </si>
  <si>
    <t>검역소</t>
    <phoneticPr fontId="156" type="noConversion"/>
  </si>
  <si>
    <t>얼굴인증 1,2호기
시스템 자원공유</t>
    <phoneticPr fontId="156" type="noConversion"/>
  </si>
  <si>
    <t>공동인증</t>
    <phoneticPr fontId="156" type="noConversion"/>
  </si>
  <si>
    <t>손님용OTP</t>
    <phoneticPr fontId="156" type="noConversion"/>
  </si>
  <si>
    <t>ARS 2채널</t>
    <phoneticPr fontId="156" type="noConversion"/>
  </si>
  <si>
    <t>SSG(그룹)</t>
    <phoneticPr fontId="156" type="noConversion"/>
  </si>
  <si>
    <t>SSB(은행)</t>
    <phoneticPr fontId="156" type="noConversion"/>
  </si>
  <si>
    <t>2. 고객용OTP 시스템 점검 결과</t>
    <phoneticPr fontId="156" type="noConversion"/>
  </si>
  <si>
    <t>구분</t>
  </si>
  <si>
    <t>임계치</t>
    <phoneticPr fontId="156" type="noConversion"/>
  </si>
  <si>
    <t>점검결과</t>
    <phoneticPr fontId="156" type="noConversion"/>
  </si>
  <si>
    <t>[운영]고객용OTP 1호기</t>
    <phoneticPr fontId="156" type="noConversion"/>
  </si>
  <si>
    <t>[운영]고객용OTP 2호기</t>
  </si>
  <si>
    <t>콘솔접속</t>
  </si>
  <si>
    <t>-</t>
    <phoneticPr fontId="156" type="noConversion"/>
  </si>
  <si>
    <t>정상</t>
  </si>
  <si>
    <t>DB 상태</t>
    <phoneticPr fontId="156" type="noConversion"/>
  </si>
  <si>
    <t>개인정보암호모듈</t>
    <phoneticPr fontId="156" type="noConversion"/>
  </si>
  <si>
    <t>시스템 상태 점검
(CPU/Disk)</t>
    <phoneticPr fontId="156" type="noConversion"/>
  </si>
  <si>
    <t>[CPU Idle 수치%]
- Normal: 90~99
- Warning: 70~89
- Critical: 10미만</t>
    <phoneticPr fontId="156" type="noConversion"/>
  </si>
  <si>
    <r>
      <rPr>
        <sz val="10"/>
        <color rgb="FF0000FF"/>
        <rFont val="하나 청명 B"/>
        <family val="1"/>
        <charset val="129"/>
      </rPr>
      <t>정상</t>
    </r>
    <r>
      <rPr>
        <sz val="10"/>
        <color rgb="FF000000"/>
        <rFont val="하나 청명 B"/>
        <family val="1"/>
        <charset val="129"/>
      </rPr>
      <t xml:space="preserve">
CPU idle: 95~99%</t>
    </r>
    <phoneticPr fontId="156" type="noConversion"/>
  </si>
  <si>
    <t>[논리디스크 사용률(%)]
- Normal: 70미만
- Warning: 70~89
- Critical: 90이상</t>
    <phoneticPr fontId="156" type="noConversion"/>
  </si>
  <si>
    <t>업무로그
tail -f 당일날짜.log</t>
    <phoneticPr fontId="156" type="noConversion"/>
  </si>
  <si>
    <t>mccube 통신세션</t>
  </si>
  <si>
    <r>
      <rPr>
        <sz val="10"/>
        <color rgb="FF0000FF"/>
        <rFont val="하나 청명 B"/>
        <family val="1"/>
        <charset val="129"/>
      </rPr>
      <t>정상</t>
    </r>
    <r>
      <rPr>
        <sz val="10"/>
        <color rgb="FF000000"/>
        <rFont val="하나 청명 B"/>
        <family val="1"/>
        <charset val="129"/>
      </rPr>
      <t xml:space="preserve">
        관리 RECV Total :  4     SEND Total :  4
        관리 RECV Total :  4     SEND Total :  4
NeoFrame RECV Total :  4     SEND Total :  4</t>
    </r>
    <phoneticPr fontId="156" type="noConversion"/>
  </si>
  <si>
    <t>OTP 서비스 데몬 점검</t>
    <phoneticPr fontId="156" type="noConversion"/>
  </si>
  <si>
    <r>
      <t xml:space="preserve"> </t>
    </r>
    <r>
      <rPr>
        <sz val="10"/>
        <color rgb="FF0000FF"/>
        <rFont val="하나 청명 B"/>
        <family val="1"/>
        <charset val="129"/>
      </rPr>
      <t>정상</t>
    </r>
    <r>
      <rPr>
        <sz val="10"/>
        <rFont val="하나 청명 B"/>
        <family val="1"/>
        <charset val="129"/>
      </rPr>
      <t xml:space="preserve">
    ( 명령어 : otpcmd check )</t>
    </r>
    <phoneticPr fontId="156" type="noConversion"/>
  </si>
  <si>
    <t>3. ARS 2채널 인증 시스템 점검 결과</t>
    <phoneticPr fontId="156" type="noConversion"/>
  </si>
  <si>
    <t>점검결과</t>
  </si>
  <si>
    <t>[운영]ARS 1호기</t>
  </si>
  <si>
    <t>[운영]ARS 2호기</t>
  </si>
  <si>
    <t>[운영]SWAT</t>
    <phoneticPr fontId="156" type="noConversion"/>
  </si>
  <si>
    <r>
      <rPr>
        <sz val="10"/>
        <color indexed="12"/>
        <rFont val="하나 청명 B"/>
        <family val="1"/>
        <charset val="129"/>
      </rPr>
      <t>정상</t>
    </r>
    <r>
      <rPr>
        <sz val="10"/>
        <color indexed="8"/>
        <rFont val="하나 청명 B"/>
        <family val="1"/>
        <charset val="129"/>
      </rPr>
      <t xml:space="preserve">
CPU idle: 95~99%</t>
    </r>
  </si>
  <si>
    <t>업무로그
tail -f 당일날짜.log</t>
  </si>
  <si>
    <t>서비스 데몬 프로세스
[ARS] IR Server Process
[SWAT] IO Server Process</t>
    <phoneticPr fontId="156" type="noConversion"/>
  </si>
  <si>
    <t>N/A</t>
    <phoneticPr fontId="156" type="noConversion"/>
  </si>
  <si>
    <t>ISDN 데몬 점검</t>
  </si>
  <si>
    <t xml:space="preserve">TBAdapter 데몬 점검                          </t>
  </si>
  <si>
    <t>WAS 점검</t>
    <phoneticPr fontId="156" type="noConversion"/>
  </si>
  <si>
    <r>
      <rPr>
        <sz val="10"/>
        <color rgb="FF0000FF"/>
        <rFont val="하나 청명 B"/>
        <family val="1"/>
        <charset val="129"/>
      </rPr>
      <t>정상</t>
    </r>
    <r>
      <rPr>
        <sz val="10"/>
        <color rgb="FF000000"/>
        <rFont val="하나 청명 B"/>
        <family val="1"/>
        <charset val="129"/>
      </rPr>
      <t xml:space="preserve">
( * 명령어 : ps -ef |grep jboss )</t>
    </r>
    <phoneticPr fontId="156" type="noConversion"/>
  </si>
  <si>
    <t>Network Port 확인</t>
  </si>
  <si>
    <t>FDR 뱅킹 검역소 시스템 점검 결과</t>
    <phoneticPr fontId="156" type="noConversion"/>
  </si>
  <si>
    <t>[ 자원 사용율]</t>
    <phoneticPr fontId="196" type="noConversion"/>
  </si>
  <si>
    <t>동작여부</t>
    <phoneticPr fontId="156" type="noConversion"/>
  </si>
  <si>
    <t>CPU 
사용율(%)</t>
    <phoneticPr fontId="196" type="noConversion"/>
  </si>
  <si>
    <t>메모리</t>
    <phoneticPr fontId="196" type="noConversion"/>
  </si>
  <si>
    <t>C:\</t>
    <phoneticPr fontId="156" type="noConversion"/>
  </si>
  <si>
    <t>D:\</t>
    <phoneticPr fontId="196" type="noConversion"/>
  </si>
  <si>
    <t>E:\</t>
    <phoneticPr fontId="196" type="noConversion"/>
  </si>
  <si>
    <t>전체(GB)</t>
  </si>
  <si>
    <t>사용(GB)</t>
    <phoneticPr fontId="196" type="noConversion"/>
  </si>
  <si>
    <t>사용율(%)</t>
    <phoneticPr fontId="196" type="noConversion"/>
  </si>
  <si>
    <t>전체 (G)</t>
    <phoneticPr fontId="156" type="noConversion"/>
  </si>
  <si>
    <t>사용 (G)</t>
    <phoneticPr fontId="156" type="noConversion"/>
  </si>
  <si>
    <t>사용율 (%)</t>
    <phoneticPr fontId="156" type="noConversion"/>
  </si>
  <si>
    <t>전체 (TB)</t>
    <phoneticPr fontId="156" type="noConversion"/>
  </si>
  <si>
    <t>Normal:~80% Warning:80~95% Critical:95%~</t>
    <phoneticPr fontId="156" type="noConversion"/>
  </si>
  <si>
    <t>Normal: 0~70%  Warning: 70~89% Critical: 90% 이상</t>
    <phoneticPr fontId="156" type="noConversion"/>
  </si>
  <si>
    <t>fdrapp11</t>
    <phoneticPr fontId="156" type="noConversion"/>
  </si>
  <si>
    <t>정상 (Standby)</t>
    <phoneticPr fontId="156" type="noConversion"/>
  </si>
  <si>
    <t>fdrapp12</t>
    <phoneticPr fontId="156" type="noConversion"/>
  </si>
  <si>
    <t>정상 (Active)</t>
    <phoneticPr fontId="156" type="noConversion"/>
  </si>
  <si>
    <t>전체 (GB)</t>
    <phoneticPr fontId="156" type="noConversion"/>
  </si>
  <si>
    <t>사용 (GB)</t>
    <phoneticPr fontId="156" type="noConversion"/>
  </si>
  <si>
    <t>otp</t>
    <phoneticPr fontId="156" type="noConversion"/>
  </si>
  <si>
    <t>logs</t>
    <phoneticPr fontId="156" type="noConversion"/>
  </si>
  <si>
    <t>사용률 (%)</t>
    <phoneticPr fontId="156" type="noConversion"/>
  </si>
  <si>
    <t>bridgetec</t>
    <phoneticPr fontId="156" type="noConversion"/>
  </si>
  <si>
    <t>파일시스템</t>
    <phoneticPr fontId="156" type="noConversion"/>
  </si>
  <si>
    <t>oraback</t>
    <phoneticPr fontId="156" type="noConversion"/>
  </si>
  <si>
    <t>oradata</t>
    <phoneticPr fontId="156" type="noConversion"/>
  </si>
  <si>
    <r>
      <rPr>
        <sz val="10"/>
        <color rgb="FF0000FF"/>
        <rFont val="하나 청명 B"/>
        <family val="1"/>
        <charset val="129"/>
      </rPr>
      <t>정상</t>
    </r>
    <r>
      <rPr>
        <sz val="10"/>
        <color rgb="FF000000"/>
        <rFont val="하나 청명 B"/>
        <family val="1"/>
        <charset val="129"/>
      </rPr>
      <t xml:space="preserve">
PORT : 7000 (ARS 데몬)
</t>
    </r>
    <phoneticPr fontId="156" type="noConversion"/>
  </si>
  <si>
    <r>
      <rPr>
        <sz val="10"/>
        <color rgb="FF0000FF"/>
        <rFont val="하나 청명 B"/>
        <family val="1"/>
        <charset val="129"/>
      </rPr>
      <t>정상</t>
    </r>
    <r>
      <rPr>
        <sz val="10"/>
        <color rgb="FF000000"/>
        <rFont val="하나 청명 B"/>
        <family val="1"/>
        <charset val="129"/>
      </rPr>
      <t xml:space="preserve">
PORT : 8443 (SWAT 관리자 웹)
PROT : 9302-9304 (DB data 교환)</t>
    </r>
    <phoneticPr fontId="156" type="noConversion"/>
  </si>
  <si>
    <r>
      <rPr>
        <sz val="10"/>
        <color rgb="FF0000FF"/>
        <rFont val="하나 청명 B"/>
        <family val="1"/>
        <charset val="129"/>
      </rPr>
      <t>정상</t>
    </r>
    <r>
      <rPr>
        <sz val="10"/>
        <color rgb="FF000000"/>
        <rFont val="하나 청명 B"/>
        <family val="1"/>
        <charset val="129"/>
      </rPr>
      <t xml:space="preserve">
        관리 RECV Total :  4     SEND Total :  4
        관리 RECV Total :  4     SEND Total :  4
NeoFrame RECV Total :  4   SEND Total :  4</t>
    </r>
    <phoneticPr fontId="156" type="noConversion"/>
  </si>
  <si>
    <t>SaniTrans</t>
    <phoneticPr fontId="156" type="noConversion"/>
  </si>
  <si>
    <t>서버명</t>
    <phoneticPr fontId="156" type="noConversion"/>
  </si>
  <si>
    <t>/</t>
    <phoneticPr fontId="156" type="noConversion"/>
  </si>
  <si>
    <t>디스크 사용률(%)</t>
    <phoneticPr fontId="156" type="noConversion"/>
  </si>
  <si>
    <t>메모리 사용률(%)</t>
    <phoneticPr fontId="156" type="noConversion"/>
  </si>
  <si>
    <t>CPU 사용률(%)</t>
    <phoneticPr fontId="196" type="noConversion"/>
  </si>
  <si>
    <t>[자원 사용률]</t>
    <phoneticPr fontId="196" type="noConversion"/>
  </si>
  <si>
    <t xml:space="preserve"> </t>
    <phoneticPr fontId="156" type="noConversion"/>
  </si>
  <si>
    <t xml:space="preserve"> </t>
    <phoneticPr fontId="196" type="noConversion"/>
  </si>
  <si>
    <t>경로</t>
    <phoneticPr fontId="196" type="noConversion"/>
  </si>
  <si>
    <t>Normal: 1~59%, Warning: 60~79%, Critical: 80% 이상</t>
    <phoneticPr fontId="156" type="noConversion"/>
  </si>
  <si>
    <t>/sw</t>
    <phoneticPr fontId="156" type="noConversion"/>
  </si>
  <si>
    <t>/bea</t>
    <phoneticPr fontId="156" type="noConversion"/>
  </si>
  <si>
    <t>/logs</t>
    <phoneticPr fontId="156" type="noConversion"/>
  </si>
  <si>
    <t>정상</t>
    <phoneticPr fontId="196" type="noConversion"/>
  </si>
  <si>
    <t>nsoapp12</t>
    <phoneticPr fontId="156" type="noConversion"/>
  </si>
  <si>
    <t>/opt/penta/isign/ss-ath/logs/ss-ath.log</t>
    <phoneticPr fontId="156" type="noConversion"/>
  </si>
  <si>
    <t>nsoapp11</t>
    <phoneticPr fontId="156" type="noConversion"/>
  </si>
  <si>
    <t>asiapp14</t>
  </si>
  <si>
    <t>asiapp13</t>
  </si>
  <si>
    <t>asiapp12</t>
    <phoneticPr fontId="156" type="noConversion"/>
  </si>
  <si>
    <t>/opt/penta/isign/APC_GW/logs</t>
    <phoneticPr fontId="156" type="noConversion"/>
  </si>
  <si>
    <t>asiapp11</t>
    <phoneticPr fontId="156" type="noConversion"/>
  </si>
  <si>
    <t>동작여부</t>
    <phoneticPr fontId="196" type="noConversion"/>
  </si>
  <si>
    <t>[로그 확인]</t>
    <phoneticPr fontId="196" type="noConversion"/>
  </si>
  <si>
    <t>ps -ef | grep APC_GW
ps -ef | grep APC_Console
ps -ef | grep hanaAuthGetPw</t>
    <phoneticPr fontId="156" type="noConversion"/>
  </si>
  <si>
    <t>명령어</t>
    <phoneticPr fontId="156" type="noConversion"/>
  </si>
  <si>
    <t>[프로세스 확인]</t>
    <phoneticPr fontId="156" type="noConversion"/>
  </si>
  <si>
    <t>10.72.110.36:9081</t>
    <phoneticPr fontId="196" type="noConversion"/>
  </si>
  <si>
    <t>10.72.110.31:9081</t>
    <phoneticPr fontId="196" type="noConversion"/>
  </si>
  <si>
    <t>10.72.11.36:9081</t>
    <phoneticPr fontId="156" type="noConversion"/>
  </si>
  <si>
    <t>10.72.11.31:9081</t>
    <phoneticPr fontId="156" type="noConversion"/>
  </si>
  <si>
    <t>10.72.11.26:9081</t>
    <phoneticPr fontId="156" type="noConversion"/>
  </si>
  <si>
    <t>10.72.11.21:9081</t>
    <phoneticPr fontId="196" type="noConversion"/>
  </si>
  <si>
    <t>IP</t>
    <phoneticPr fontId="196" type="noConversion"/>
  </si>
  <si>
    <t>접속여부</t>
    <phoneticPr fontId="196" type="noConversion"/>
  </si>
  <si>
    <t>[관리자 웹페이지]</t>
    <phoneticPr fontId="196" type="noConversion"/>
  </si>
  <si>
    <t>9080(서비스)
9081(관리자페이지)
80(인증서비스)</t>
    <phoneticPr fontId="156" type="noConversion"/>
  </si>
  <si>
    <t>9080(서비스)
9081(관리자페이지)
8082(비밀번호 확인)</t>
    <phoneticPr fontId="156" type="noConversion"/>
  </si>
  <si>
    <t>Network Port</t>
    <phoneticPr fontId="156" type="noConversion"/>
  </si>
  <si>
    <t>사용율(%)</t>
    <phoneticPr fontId="156" type="noConversion"/>
  </si>
  <si>
    <t>사용(GB)</t>
    <phoneticPr fontId="156" type="noConversion"/>
  </si>
  <si>
    <t>전체(GB)</t>
    <phoneticPr fontId="156" type="noConversion"/>
  </si>
  <si>
    <t>/dev/sda7</t>
    <phoneticPr fontId="156" type="noConversion"/>
  </si>
  <si>
    <t>/dev/sdb1</t>
    <phoneticPr fontId="156" type="noConversion"/>
  </si>
  <si>
    <t>/dev/sda8</t>
    <phoneticPr fontId="156" type="noConversion"/>
  </si>
  <si>
    <t>내부인증체계 시스템 점검 결과</t>
    <phoneticPr fontId="156" type="noConversion"/>
  </si>
  <si>
    <t>clefaapp02</t>
    <phoneticPr fontId="156" type="noConversion"/>
  </si>
  <si>
    <t>/logs/efaapp/ulog/APP로그
/sw/efaapp/EAI/logs</t>
    <phoneticPr fontId="156" type="noConversion"/>
  </si>
  <si>
    <t>clefaapp01</t>
    <phoneticPr fontId="156" type="noConversion"/>
  </si>
  <si>
    <t>baiapp14</t>
    <phoneticPr fontId="156" type="noConversion"/>
  </si>
  <si>
    <t>baiapp13</t>
    <phoneticPr fontId="156" type="noConversion"/>
  </si>
  <si>
    <t>baiapp12</t>
    <phoneticPr fontId="156" type="noConversion"/>
  </si>
  <si>
    <t>/logs/osfapp/ulog/APP로그
/logs/osfapp/ulog/EXT로그</t>
    <phoneticPr fontId="156" type="noConversion"/>
  </si>
  <si>
    <t>baiapp11</t>
    <phoneticPr fontId="156" type="noConversion"/>
  </si>
  <si>
    <t>bioapp14</t>
    <phoneticPr fontId="156" type="noConversion"/>
  </si>
  <si>
    <t>bioapp13</t>
    <phoneticPr fontId="156" type="noConversion"/>
  </si>
  <si>
    <t>bioapp12</t>
    <phoneticPr fontId="196" type="noConversion"/>
  </si>
  <si>
    <t>/logs/osfapp/ulog/APP로그
/logs/osfapp/ulog/ULOG로그</t>
    <phoneticPr fontId="156" type="noConversion"/>
  </si>
  <si>
    <t>bioapp11</t>
    <phoneticPr fontId="156" type="noConversion"/>
  </si>
  <si>
    <t>ps -ef |grep EZMON
ps -ef |grep EXTRACT</t>
    <phoneticPr fontId="156" type="noConversion"/>
  </si>
  <si>
    <t>ps -ef |grep EZMON
ps -ef |grep GWEXTRACT (01-04)
ps -ef |grep osfSvr |grep weblogic.Server</t>
    <phoneticPr fontId="156" type="noConversion"/>
  </si>
  <si>
    <t>[데몬 프로세스 확인]</t>
    <phoneticPr fontId="156" type="noConversion"/>
  </si>
  <si>
    <t>10.157.31.162:18080</t>
    <phoneticPr fontId="156" type="noConversion"/>
  </si>
  <si>
    <t>10.157.31.143:18080</t>
    <phoneticPr fontId="156" type="noConversion"/>
  </si>
  <si>
    <t>10.72.40.46:18280</t>
    <phoneticPr fontId="156" type="noConversion"/>
  </si>
  <si>
    <t>10.72.40.41:18280</t>
    <phoneticPr fontId="156" type="noConversion"/>
  </si>
  <si>
    <t>10.72.40.26:18280</t>
    <phoneticPr fontId="156" type="noConversion"/>
  </si>
  <si>
    <t>10.72.40.21:18280</t>
    <phoneticPr fontId="196" type="noConversion"/>
  </si>
  <si>
    <t>bioapp11</t>
    <phoneticPr fontId="196" type="noConversion"/>
  </si>
  <si>
    <t>clefawsp02</t>
    <phoneticPr fontId="156" type="noConversion"/>
  </si>
  <si>
    <t>18443(재택근무 사용자)</t>
    <phoneticPr fontId="156" type="noConversion"/>
  </si>
  <si>
    <t>clefawsp01</t>
    <phoneticPr fontId="156" type="noConversion"/>
  </si>
  <si>
    <t>5230, 5240(직원얼굴인증)
18080(내부통제 관리자)</t>
    <phoneticPr fontId="156" type="noConversion"/>
  </si>
  <si>
    <t>baiapp14</t>
  </si>
  <si>
    <t>baiapp13</t>
  </si>
  <si>
    <t>5222-5225(AP서버 통신)</t>
    <phoneticPr fontId="156" type="noConversion"/>
  </si>
  <si>
    <t>bioapp14</t>
  </si>
  <si>
    <t>bioapp13</t>
  </si>
  <si>
    <t>bioapp12</t>
    <phoneticPr fontId="156" type="noConversion"/>
  </si>
  <si>
    <t>5230(뱅킹PT 인입)
5330(비대면화상상담 EAI)
18280(얼굴 관리자)
5222-5225(AI서버 통신)</t>
    <phoneticPr fontId="156" type="noConversion"/>
  </si>
  <si>
    <t>[Network Port 확인]</t>
    <phoneticPr fontId="196" type="noConversion"/>
  </si>
  <si>
    <t>/bea, /data</t>
  </si>
  <si>
    <t>/logs</t>
  </si>
  <si>
    <t>/sw</t>
  </si>
  <si>
    <t>1. 얼굴인증 시스템 점검 결과</t>
    <phoneticPr fontId="156" type="noConversion"/>
  </si>
  <si>
    <t>ldapsearch -h 10.166.1.26 -p 7389 -b c=kr serial=</t>
    <phoneticPr fontId="196" type="noConversion"/>
  </si>
  <si>
    <t>cerapp12</t>
    <phoneticPr fontId="156" type="noConversion"/>
  </si>
  <si>
    <t>ldapsearch -h 10.166.1.21 -p 7389 -b c=kr serial=</t>
    <phoneticPr fontId="196" type="noConversion"/>
  </si>
  <si>
    <t>cerapp11</t>
    <phoneticPr fontId="156" type="noConversion"/>
  </si>
  <si>
    <t>명령어</t>
    <phoneticPr fontId="196" type="noConversion"/>
  </si>
  <si>
    <t>[Local LDAP에서 인증서 조회]</t>
    <phoneticPr fontId="196" type="noConversion"/>
  </si>
  <si>
    <t>/initech/OPPRA/tools/SystemStatus 01 (금융결제원)
/initech/OPPRA/tools/SystemStatus 03 (한국전자인증)
/initech/OPPRA/tools/SystemStatus 05 (한국정보인증)</t>
    <phoneticPr fontId="156" type="noConversion"/>
  </si>
  <si>
    <t>[CA서비스 상태 조회]</t>
    <phoneticPr fontId="196" type="noConversion"/>
  </si>
  <si>
    <t>SearchCert 01 3 04 111111</t>
    <phoneticPr fontId="156" type="noConversion"/>
  </si>
  <si>
    <t>[주민번호/사업자번호로 인증서 유효성 체크]</t>
    <phoneticPr fontId="196" type="noConversion"/>
  </si>
  <si>
    <t>ps -ef |grep OPPRAServiceKFTC
ps -ef |grep OPPRANoticeKFTC
ps -ef |grep OPPRAServiceCrossCert
ps -ef |grep OPPRANoticeCrossCert
ps -ef |grep OPPRAServiceSignGate
ps -ef |grep OPPRANoticeSignGate
ps -ef |grep ocspgd
ps -ef |grep slapd</t>
    <phoneticPr fontId="156" type="noConversion"/>
  </si>
  <si>
    <t>7389(자/타행 LDAP)
6389(타기관 LDAP)
14970(금융결제원)
13970(한국전자인증)
12970(한국정보인증)
4100(OCSP)</t>
    <phoneticPr fontId="156" type="noConversion"/>
  </si>
  <si>
    <t>/ldap</t>
  </si>
  <si>
    <t>/initech</t>
  </si>
  <si>
    <t>2. 공동인증 시스템 점검 결과</t>
    <phoneticPr fontId="156" type="noConversion"/>
  </si>
  <si>
    <t>osswsp14</t>
  </si>
  <si>
    <t>osswsp13</t>
  </si>
  <si>
    <t>osswsp12</t>
    <phoneticPr fontId="156" type="noConversion"/>
  </si>
  <si>
    <t>/logs/osshfg/pinsign25/hanacert.log
/logs/weblogic/hfgDomain01/logs/hfgSvr*</t>
    <phoneticPr fontId="156" type="noConversion"/>
  </si>
  <si>
    <t>osswsp11</t>
    <phoneticPr fontId="156" type="noConversion"/>
  </si>
  <si>
    <t>ossapp14</t>
  </si>
  <si>
    <t>ossapp13</t>
  </si>
  <si>
    <t>ossapp12</t>
    <phoneticPr fontId="156" type="noConversion"/>
  </si>
  <si>
    <t>/logs/ossapp/pinsign25/pinsign25.log
/logs/weblogic/ossDomain01/logs/ossSvr*</t>
    <phoneticPr fontId="156" type="noConversion"/>
  </si>
  <si>
    <t>ossapp11</t>
    <phoneticPr fontId="156" type="noConversion"/>
  </si>
  <si>
    <t>ps -ef |grep hfgSvr
(*서버별 인스턴스 6개)</t>
    <phoneticPr fontId="156" type="noConversion"/>
  </si>
  <si>
    <t>ps -ef |grep ossSvr
(*서버별 인스턴스 6개)</t>
    <phoneticPr fontId="156" type="noConversion"/>
  </si>
  <si>
    <t>10.72.41.36:18080</t>
    <phoneticPr fontId="156" type="noConversion"/>
  </si>
  <si>
    <t>10.72.41.31:18080</t>
    <phoneticPr fontId="196" type="noConversion"/>
  </si>
  <si>
    <t>10.72.41.26:18080</t>
    <phoneticPr fontId="156" type="noConversion"/>
  </si>
  <si>
    <t>ossapp12</t>
    <phoneticPr fontId="196" type="noConversion"/>
  </si>
  <si>
    <t>10.72.41.21:18080</t>
    <phoneticPr fontId="196" type="noConversion"/>
  </si>
  <si>
    <t>ossapp11</t>
    <phoneticPr fontId="196" type="noConversion"/>
  </si>
  <si>
    <t>18080(서비스 포트)</t>
    <phoneticPr fontId="156" type="noConversion"/>
  </si>
  <si>
    <t>1. 사설인증 시스템 점검 결과</t>
    <phoneticPr fontId="156" type="noConversion"/>
  </si>
  <si>
    <t>/sw/egrapp/certgate/logs/egrSvr101~402/egr_egrSvr101.log
(egrSvr101~egrSvr402.log)
egr_egrSvr101_batch.log (배치삭제로그)</t>
    <phoneticPr fontId="156" type="noConversion"/>
  </si>
  <si>
    <t>egrapp</t>
    <phoneticPr fontId="156" type="noConversion"/>
  </si>
  <si>
    <t>/sw/egsapp/certgate/logs/egsSvr101~402/egs_egsSvr101.log
(egsSvr101~egsSvr402.log)
egs_egsSvr101_batch.log (배치삭제로그)</t>
    <phoneticPr fontId="156" type="noConversion"/>
  </si>
  <si>
    <t>egsapp</t>
    <phoneticPr fontId="156" type="noConversion"/>
  </si>
  <si>
    <t>인스턴스명</t>
    <phoneticPr fontId="156" type="noConversion"/>
  </si>
  <si>
    <t>egrSvr401,402</t>
    <phoneticPr fontId="156" type="noConversion"/>
  </si>
  <si>
    <t>egrSvr301,302</t>
    <phoneticPr fontId="156" type="noConversion"/>
  </si>
  <si>
    <t>egrSvr201,202</t>
    <phoneticPr fontId="156" type="noConversion"/>
  </si>
  <si>
    <t>ps -ef |grep egrSvr
(*서버별 인스턴스 2개)</t>
    <phoneticPr fontId="156" type="noConversion"/>
  </si>
  <si>
    <t>egrSvr101,102</t>
    <phoneticPr fontId="156" type="noConversion"/>
  </si>
  <si>
    <t>egsSvr401,402</t>
    <phoneticPr fontId="156" type="noConversion"/>
  </si>
  <si>
    <t>egsSvr301,302</t>
    <phoneticPr fontId="156" type="noConversion"/>
  </si>
  <si>
    <t>egsSvr201,202</t>
    <phoneticPr fontId="156" type="noConversion"/>
  </si>
  <si>
    <t>ps -ef |grep egsSvr
(*서버별 인스턴스 2개)</t>
    <phoneticPr fontId="156" type="noConversion"/>
  </si>
  <si>
    <t>egsSvr101,102</t>
    <phoneticPr fontId="156" type="noConversion"/>
  </si>
  <si>
    <t>18180(Egs 포트)
18280(Egr 포트)</t>
    <phoneticPr fontId="156" type="noConversion"/>
  </si>
  <si>
    <t>2. 2채널인증 시스템 점검 결과</t>
    <phoneticPr fontId="156" type="noConversion"/>
  </si>
  <si>
    <r>
      <t xml:space="preserve">-- BIC_SSO_IBS10019 MCOM_ORG_BASE_TMS_ITF
-- BIC_SSO_IBS10015 MCOM_EMP_BASE_TMS_ITF
-- BIC_SSO_IBS10021 MCOM_ORG_EMP_REL_TMS_ITF
-- BIC_SSO_IBS10023 MCOM_CD_TYP_CD_TMS_ITF
</t>
    </r>
    <r>
      <rPr>
        <b/>
        <sz val="9"/>
        <color theme="1"/>
        <rFont val="하나 청명 B"/>
        <family val="1"/>
        <charset val="129"/>
      </rPr>
      <t xml:space="preserve">-- BIC_SSO_IBS10017 MCOM_OFFCR_BASE_TMS_ITF
</t>
    </r>
    <r>
      <rPr>
        <sz val="9"/>
        <color theme="1"/>
        <rFont val="하나 청명 B"/>
        <family val="1"/>
        <charset val="129"/>
      </rPr>
      <t>-- BIC_SSO_IBS10025 MCOM_COM_CD_TMS_ITF
-- BIC_SSO_IBS10027 MCOM_EMP_OFCR_REL_TMS_ITF
-- BIC_SSO_IBS10029 MCOM_ORG_OFCR__REL_TMS_ITF
-- BIC_SSO_IBS10031 MCOM_HEMP_INFO_RCV_ITF
-- BIC_SSO_IBS10032 MCOM_EMP_DGD_PTCL_TMS_ITF</t>
    </r>
    <phoneticPr fontId="156" type="noConversion"/>
  </si>
  <si>
    <t>ssoapp12</t>
    <phoneticPr fontId="156" type="noConversion"/>
  </si>
  <si>
    <t xml:space="preserve">-- BIC_SSB_IBS00241 MCOM_CD_TYP_CD_TMS_ITF    
-- BIC_SSB_IBS00242 MCOM_COM_CD_TMS_ITF      
-- BIC_SSB_IBS00243 MCOM_EMP_BASE_TMS_ITF    
-- BIC_SSB_IBS00244 MCOM_EMP_DGD_PTCL_TMS_ITF  
-- BIC_SSB_IBS00245 MCOM_EMP_OFCR_REL_TMS_ITF  
-- BIC_SSB_IBS00250 MCOM_HEMP_INFO_RCV_ITF
-- BIC_SSB_IBS00246 MCOM_OFFCR_BASE_TMS_ITF  
-- BIC_SSB_IBS00247 MCOM_ORG_BASE_TMS_ITF 
-- BIC_SSB_IBS00248 MCOM_ORG_EMP_REL_TMS_ITF 
-- BIC_SSB_IBS00249 MCOM_ORG_OFCR_REL_TMS_ITF
-- CBS_SSB_IBS02719 ACOM_EMP_INFO_BASE_ITF  </t>
    <phoneticPr fontId="156" type="noConversion"/>
  </si>
  <si>
    <t>ssbapp12</t>
    <phoneticPr fontId="156" type="noConversion"/>
  </si>
  <si>
    <t>로그 확인</t>
    <phoneticPr fontId="196" type="noConversion"/>
  </si>
  <si>
    <t>[EAI 인사연동 확인]</t>
    <phoneticPr fontId="196" type="noConversion"/>
  </si>
  <si>
    <t>ssoapp11</t>
    <phoneticPr fontId="156" type="noConversion"/>
  </si>
  <si>
    <t>/logs/nexess/NexessDaemon</t>
    <phoneticPr fontId="156" type="noConversion"/>
  </si>
  <si>
    <t>ssbapp11</t>
    <phoneticPr fontId="156" type="noConversion"/>
  </si>
  <si>
    <t>ps -ef |grep Dnd</t>
    <phoneticPr fontId="156" type="noConversion"/>
  </si>
  <si>
    <t>SessionManager</t>
    <phoneticPr fontId="156" type="noConversion"/>
  </si>
  <si>
    <t>NexessDaemon</t>
    <phoneticPr fontId="156" type="noConversion"/>
  </si>
  <si>
    <t>PID</t>
    <phoneticPr fontId="156" type="noConversion"/>
  </si>
  <si>
    <t>5480(nexess 데몬)
18080(NLS WAS)</t>
    <phoneticPr fontId="156" type="noConversion"/>
  </si>
  <si>
    <t>5480(nexess 데몬)
18080(NLS WAS)
15481(SessionManager 데몬)</t>
    <phoneticPr fontId="156" type="noConversion"/>
  </si>
  <si>
    <t>/logs/websphere</t>
    <phoneticPr fontId="156" type="noConversion"/>
  </si>
  <si>
    <t>/logs/nexess</t>
    <phoneticPr fontId="156" type="noConversion"/>
  </si>
  <si>
    <t>3. SSO 시스템 점검 결과</t>
    <phoneticPr fontId="156" type="noConversion"/>
  </si>
  <si>
    <t>baswbp12</t>
    <phoneticPr fontId="156" type="noConversion"/>
  </si>
  <si>
    <t>baswbp11</t>
    <phoneticPr fontId="156" type="noConversion"/>
  </si>
  <si>
    <t>/basftp</t>
    <phoneticPr fontId="156" type="noConversion"/>
  </si>
  <si>
    <t>4. 웹서버 점검 결과</t>
    <phoneticPr fontId="156" type="noConversion"/>
  </si>
  <si>
    <t>하나패스</t>
    <phoneticPr fontId="156" type="noConversion"/>
  </si>
  <si>
    <t>/dev/sda5</t>
    <phoneticPr fontId="156" type="noConversion"/>
  </si>
  <si>
    <t>상태</t>
    <phoneticPr fontId="196" type="noConversion"/>
  </si>
  <si>
    <t>총</t>
    <phoneticPr fontId="196" type="noConversion"/>
  </si>
  <si>
    <t>수집대상</t>
    <phoneticPr fontId="196" type="noConversion"/>
  </si>
  <si>
    <t>[ 수집 ]</t>
    <phoneticPr fontId="196" type="noConversion"/>
  </si>
  <si>
    <t>10.166.5.26</t>
    <phoneticPr fontId="156" type="noConversion"/>
  </si>
  <si>
    <t>idsapp12</t>
    <phoneticPr fontId="156" type="noConversion"/>
  </si>
  <si>
    <t>10.166.5.21</t>
    <phoneticPr fontId="196" type="noConversion"/>
  </si>
  <si>
    <t>idsapp11</t>
    <phoneticPr fontId="196" type="noConversion"/>
  </si>
  <si>
    <t>10.166.5.20</t>
    <phoneticPr fontId="196" type="noConversion"/>
  </si>
  <si>
    <t>idsapp</t>
    <phoneticPr fontId="196" type="noConversion"/>
  </si>
  <si>
    <t>port번호</t>
    <phoneticPr fontId="196" type="noConversion"/>
  </si>
  <si>
    <t>[관리자웹 서비스]</t>
    <phoneticPr fontId="196" type="noConversion"/>
  </si>
  <si>
    <t>대외 채널</t>
    <phoneticPr fontId="156" type="noConversion"/>
  </si>
  <si>
    <t>eaiapp</t>
    <phoneticPr fontId="156" type="noConversion"/>
  </si>
  <si>
    <t>지점 정보</t>
    <phoneticPr fontId="156" type="noConversion"/>
  </si>
  <si>
    <t>orginf</t>
    <phoneticPr fontId="156" type="noConversion"/>
  </si>
  <si>
    <t>대면 채널</t>
    <phoneticPr fontId="156" type="noConversion"/>
  </si>
  <si>
    <t>mcaapp</t>
    <phoneticPr fontId="156" type="noConversion"/>
  </si>
  <si>
    <t>Agent</t>
    <phoneticPr fontId="156" type="noConversion"/>
  </si>
  <si>
    <t>직원 정보</t>
    <phoneticPr fontId="156" type="noConversion"/>
  </si>
  <si>
    <t>empinf</t>
    <phoneticPr fontId="156" type="noConversion"/>
  </si>
  <si>
    <t>원큐심플</t>
    <phoneticPr fontId="156" type="noConversion"/>
  </si>
  <si>
    <t>SNB</t>
    <phoneticPr fontId="156" type="noConversion"/>
  </si>
  <si>
    <t>AICC</t>
    <phoneticPr fontId="156" type="noConversion"/>
  </si>
  <si>
    <t>CAC</t>
    <phoneticPr fontId="156" type="noConversion"/>
  </si>
  <si>
    <t>외국인전용앱</t>
    <phoneticPr fontId="156" type="noConversion"/>
  </si>
  <si>
    <t>SFB</t>
    <phoneticPr fontId="156" type="noConversion"/>
  </si>
  <si>
    <t>직원 지점</t>
    <phoneticPr fontId="156" type="noConversion"/>
  </si>
  <si>
    <t>emporg</t>
    <phoneticPr fontId="156" type="noConversion"/>
  </si>
  <si>
    <t>개인뱅킹</t>
    <phoneticPr fontId="156" type="noConversion"/>
  </si>
  <si>
    <t>PBK</t>
    <phoneticPr fontId="156" type="noConversion"/>
  </si>
  <si>
    <t>주의사고코드</t>
    <phoneticPr fontId="156" type="noConversion"/>
  </si>
  <si>
    <t>updexc</t>
    <phoneticPr fontId="156" type="noConversion"/>
  </si>
  <si>
    <t>기업 오픈뱅킹</t>
    <phoneticPr fontId="156" type="noConversion"/>
  </si>
  <si>
    <t>OCP</t>
    <phoneticPr fontId="156" type="noConversion"/>
  </si>
  <si>
    <t>고객/계좌정보</t>
    <phoneticPr fontId="156" type="noConversion"/>
  </si>
  <si>
    <t>cusinf</t>
    <phoneticPr fontId="156" type="noConversion"/>
  </si>
  <si>
    <t>기업 모바일뱅킹</t>
    <phoneticPr fontId="156" type="noConversion"/>
  </si>
  <si>
    <t>CMB</t>
    <phoneticPr fontId="156" type="noConversion"/>
  </si>
  <si>
    <t>ATM 위치 정보</t>
    <phoneticPr fontId="156" type="noConversion"/>
  </si>
  <si>
    <t>atminf</t>
    <phoneticPr fontId="156" type="noConversion"/>
  </si>
  <si>
    <t>아이부자</t>
    <phoneticPr fontId="156" type="noConversion"/>
  </si>
  <si>
    <t>GFP</t>
    <phoneticPr fontId="156" type="noConversion"/>
  </si>
  <si>
    <t>입출금거래</t>
    <phoneticPr fontId="156" type="noConversion"/>
  </si>
  <si>
    <t>alltns</t>
    <phoneticPr fontId="156" type="noConversion"/>
  </si>
  <si>
    <t>File</t>
    <phoneticPr fontId="156" type="noConversion"/>
  </si>
  <si>
    <t>뉴하나원큐</t>
    <phoneticPr fontId="156" type="noConversion"/>
  </si>
  <si>
    <t>MBP</t>
    <phoneticPr fontId="156" type="noConversion"/>
  </si>
  <si>
    <t>bankpt</t>
    <phoneticPr fontId="156" type="noConversion"/>
  </si>
  <si>
    <t>비고</t>
    <phoneticPr fontId="156" type="noConversion"/>
  </si>
  <si>
    <t>삭제</t>
    <phoneticPr fontId="156" type="noConversion"/>
  </si>
  <si>
    <t>수집내용</t>
  </si>
  <si>
    <t>수집내용</t>
    <phoneticPr fontId="196" type="noConversion"/>
  </si>
  <si>
    <t>총</t>
    <phoneticPr fontId="156" type="noConversion"/>
  </si>
  <si>
    <t>idsapp17</t>
    <phoneticPr fontId="156" type="noConversion"/>
  </si>
  <si>
    <t>DMZ</t>
    <phoneticPr fontId="156" type="noConversion"/>
  </si>
  <si>
    <t>idsapp16</t>
    <phoneticPr fontId="156" type="noConversion"/>
  </si>
  <si>
    <t>AI</t>
    <phoneticPr fontId="156" type="noConversion"/>
  </si>
  <si>
    <t>idsapp38</t>
  </si>
  <si>
    <t>idsapp37</t>
  </si>
  <si>
    <t>idsapp36</t>
  </si>
  <si>
    <t>idsapp35</t>
  </si>
  <si>
    <t>idsapp34</t>
  </si>
  <si>
    <t>idsapp33</t>
  </si>
  <si>
    <t>idsapp32</t>
  </si>
  <si>
    <t>idsapp31</t>
    <phoneticPr fontId="156" type="noConversion"/>
  </si>
  <si>
    <t>분석</t>
    <phoneticPr fontId="156" type="noConversion"/>
  </si>
  <si>
    <t>idsapp11</t>
    <phoneticPr fontId="156" type="noConversion"/>
  </si>
  <si>
    <t>전처리</t>
    <phoneticPr fontId="156" type="noConversion"/>
  </si>
  <si>
    <t>idsftp</t>
    <phoneticPr fontId="196" type="noConversion"/>
  </si>
  <si>
    <t>sw</t>
    <phoneticPr fontId="196" type="noConversion"/>
  </si>
  <si>
    <t>docker(logs/data)</t>
    <phoneticPr fontId="156" type="noConversion"/>
  </si>
  <si>
    <t xml:space="preserve">50 GB </t>
    <phoneticPr fontId="156" type="noConversion"/>
  </si>
  <si>
    <t>전일 사용량</t>
    <phoneticPr fontId="196" type="noConversion"/>
  </si>
  <si>
    <t>기준치</t>
    <phoneticPr fontId="156" type="noConversion"/>
  </si>
  <si>
    <t>상태</t>
    <phoneticPr fontId="156" type="noConversion"/>
  </si>
  <si>
    <t>라이선스
 사용량</t>
    <phoneticPr fontId="196" type="noConversion"/>
  </si>
  <si>
    <t>[Splunk License Check]</t>
    <phoneticPr fontId="196" type="noConversion"/>
  </si>
  <si>
    <t>6. FDS 시스템 점검 결과</t>
    <phoneticPr fontId="156" type="noConversion"/>
  </si>
  <si>
    <r>
      <rPr>
        <sz val="10"/>
        <rFont val="돋움"/>
        <family val="3"/>
        <charset val="129"/>
      </rPr>
      <t>프로세스</t>
    </r>
    <r>
      <rPr>
        <sz val="10"/>
        <rFont val="Arial"/>
        <family val="2"/>
      </rPr>
      <t xml:space="preserve"> : ps -ef |grep ipinside</t>
    </r>
    <phoneticPr fontId="156" type="noConversion"/>
  </si>
  <si>
    <r>
      <rPr>
        <sz val="10"/>
        <rFont val="돋움"/>
        <family val="3"/>
        <charset val="129"/>
      </rPr>
      <t>업무로그</t>
    </r>
    <r>
      <rPr>
        <sz val="10"/>
        <rFont val="Arial"/>
        <family val="2"/>
      </rPr>
      <t xml:space="preserve"> : tail -f /ipinside/socket/logs/I3G.log</t>
    </r>
    <phoneticPr fontId="156" type="noConversion"/>
  </si>
  <si>
    <t>ipinside2</t>
    <phoneticPr fontId="156" type="noConversion"/>
  </si>
  <si>
    <t>ipinside1</t>
    <phoneticPr fontId="156" type="noConversion"/>
  </si>
  <si>
    <t>7. 단말정보수집 시스템 점검 결과</t>
    <phoneticPr fontId="156" type="noConversion"/>
  </si>
  <si>
    <t>변경후 값</t>
    <phoneticPr fontId="156" type="noConversion"/>
  </si>
  <si>
    <t>변경전값</t>
    <phoneticPr fontId="156" type="noConversion"/>
  </si>
  <si>
    <t>오/정탐</t>
  </si>
  <si>
    <t>검증월</t>
    <phoneticPr fontId="156" type="noConversion"/>
  </si>
  <si>
    <t>검증일시</t>
  </si>
  <si>
    <t>검증
결과</t>
    <phoneticPr fontId="156" type="noConversion"/>
  </si>
  <si>
    <t>호스트명
/WAS</t>
    <phoneticPr fontId="156" type="noConversion"/>
  </si>
  <si>
    <t>고객번호</t>
    <phoneticPr fontId="156" type="noConversion"/>
  </si>
  <si>
    <t>단말IP</t>
  </si>
  <si>
    <t>URL(파일명)</t>
    <phoneticPr fontId="156" type="noConversion"/>
  </si>
  <si>
    <r>
      <rPr>
        <sz val="12"/>
        <rFont val="돋움"/>
        <family val="3"/>
        <charset val="129"/>
      </rPr>
      <t>합계</t>
    </r>
    <phoneticPr fontId="156" type="noConversion"/>
  </si>
  <si>
    <r>
      <rPr>
        <sz val="12"/>
        <rFont val="돋움"/>
        <family val="3"/>
        <charset val="129"/>
      </rPr>
      <t>테스트</t>
    </r>
    <phoneticPr fontId="156" type="noConversion"/>
  </si>
  <si>
    <r>
      <rPr>
        <sz val="12"/>
        <rFont val="돋움"/>
        <family val="3"/>
        <charset val="129"/>
      </rPr>
      <t>오탐</t>
    </r>
    <phoneticPr fontId="156" type="noConversion"/>
  </si>
  <si>
    <r>
      <rPr>
        <sz val="12"/>
        <rFont val="돋움"/>
        <family val="3"/>
        <charset val="129"/>
      </rPr>
      <t>정탐</t>
    </r>
    <phoneticPr fontId="156" type="noConversion"/>
  </si>
  <si>
    <t>기간</t>
    <phoneticPr fontId="156" type="noConversion"/>
  </si>
  <si>
    <t>웹위변조 점검 결과</t>
    <phoneticPr fontId="156" type="noConversion"/>
  </si>
  <si>
    <t>설치지점</t>
    <phoneticPr fontId="196" type="noConversion"/>
  </si>
  <si>
    <t>센서설치</t>
    <phoneticPr fontId="196" type="noConversion"/>
  </si>
  <si>
    <t>AAT</t>
    <phoneticPr fontId="196" type="noConversion"/>
  </si>
  <si>
    <t>TOD</t>
    <phoneticPr fontId="196" type="noConversion"/>
  </si>
  <si>
    <t>TOV</t>
    <phoneticPr fontId="196" type="noConversion"/>
  </si>
  <si>
    <t>STM</t>
    <phoneticPr fontId="196" type="noConversion"/>
  </si>
  <si>
    <t>구분</t>
    <phoneticPr fontId="196" type="noConversion"/>
  </si>
  <si>
    <t>[설치]</t>
    <phoneticPr fontId="196" type="noConversion"/>
  </si>
  <si>
    <t>총계</t>
    <phoneticPr fontId="196" type="noConversion"/>
  </si>
  <si>
    <t>소계</t>
    <phoneticPr fontId="196" type="noConversion"/>
  </si>
  <si>
    <t>전일</t>
    <phoneticPr fontId="196" type="noConversion"/>
  </si>
  <si>
    <t>인증수(건)</t>
    <phoneticPr fontId="196" type="noConversion"/>
  </si>
  <si>
    <t>등록수(명)</t>
    <phoneticPr fontId="196" type="noConversion"/>
  </si>
  <si>
    <t>[일별 거래 내용]</t>
    <phoneticPr fontId="156" type="noConversion"/>
  </si>
  <si>
    <t>10.72.40.26</t>
    <phoneticPr fontId="196" type="noConversion"/>
  </si>
  <si>
    <t>10.72.40.21</t>
    <phoneticPr fontId="196" type="noConversion"/>
  </si>
  <si>
    <t>실행 개수</t>
    <phoneticPr fontId="156" type="noConversion"/>
  </si>
  <si>
    <t>총 개수</t>
    <phoneticPr fontId="156" type="noConversion"/>
  </si>
  <si>
    <t>IP</t>
    <phoneticPr fontId="156" type="noConversion"/>
  </si>
  <si>
    <t>[금결원 통신여부]</t>
    <phoneticPr fontId="156" type="noConversion"/>
  </si>
  <si>
    <t>[서비스 확인]</t>
    <phoneticPr fontId="156" type="noConversion"/>
  </si>
  <si>
    <t>10.72.40.20</t>
    <phoneticPr fontId="196" type="noConversion"/>
  </si>
  <si>
    <t>bioapp</t>
    <phoneticPr fontId="156" type="noConversion"/>
  </si>
  <si>
    <t>수집</t>
    <phoneticPr fontId="196" type="noConversion"/>
  </si>
  <si>
    <t>정상여부</t>
    <phoneticPr fontId="156" type="noConversion"/>
  </si>
  <si>
    <t>port</t>
    <phoneticPr fontId="156" type="noConversion"/>
  </si>
  <si>
    <t>접속여부</t>
    <phoneticPr fontId="156" type="noConversion"/>
  </si>
  <si>
    <t>[배치]</t>
    <phoneticPr fontId="156" type="noConversion"/>
  </si>
  <si>
    <t>[관리자웹 서비스]</t>
    <phoneticPr fontId="156" type="noConversion"/>
  </si>
  <si>
    <t>Normal:70% 미만 Warning:70~89% Critical:90% 이상</t>
    <phoneticPr fontId="156" type="noConversion"/>
  </si>
  <si>
    <t>logs</t>
    <phoneticPr fontId="196" type="noConversion"/>
  </si>
  <si>
    <t>sw</t>
    <phoneticPr fontId="156" type="noConversion"/>
  </si>
  <si>
    <t>8-1. 장정맥 시스템 점검 결과</t>
    <phoneticPr fontId="156" type="noConversion"/>
  </si>
  <si>
    <t>10.97.10.31</t>
    <phoneticPr fontId="156" type="noConversion"/>
  </si>
  <si>
    <t>hkmapr11</t>
    <phoneticPr fontId="156" type="noConversion"/>
  </si>
  <si>
    <t>10.165.70.31</t>
    <phoneticPr fontId="156" type="noConversion"/>
  </si>
  <si>
    <t>hkmapp11</t>
    <phoneticPr fontId="156" type="noConversion"/>
  </si>
  <si>
    <t>13. 전사표준암호화 점검 결과</t>
    <phoneticPr fontId="156" type="noConversion"/>
  </si>
  <si>
    <t xml:space="preserve">/home/dguard/policy/logs/policy.log | grep ERROR | grep -v "NetUtil:" 
/home/dguard/policy30/logs/policy.log | grep ERROR | grep -v "NetUtil:" </t>
    <phoneticPr fontId="156" type="noConversion"/>
  </si>
  <si>
    <t>encapp23</t>
  </si>
  <si>
    <t>encapp22</t>
  </si>
  <si>
    <t>encapp21</t>
    <phoneticPr fontId="156" type="noConversion"/>
  </si>
  <si>
    <t>로그</t>
    <phoneticPr fontId="196" type="noConversion"/>
  </si>
  <si>
    <t>[로그  확인]</t>
    <phoneticPr fontId="196" type="noConversion"/>
  </si>
  <si>
    <t>9999, 7777</t>
    <phoneticPr fontId="196" type="noConversion"/>
  </si>
  <si>
    <t>6 ea ↑</t>
    <phoneticPr fontId="196" type="noConversion"/>
  </si>
  <si>
    <t>2 ea (2↑)</t>
    <phoneticPr fontId="196" type="noConversion"/>
  </si>
  <si>
    <t>9999, 7777, 7443</t>
    <phoneticPr fontId="196" type="noConversion"/>
  </si>
  <si>
    <t>8 ea ↑</t>
    <phoneticPr fontId="196" type="noConversion"/>
  </si>
  <si>
    <t>3 ea (2↑)</t>
    <phoneticPr fontId="196" type="noConversion"/>
  </si>
  <si>
    <t>Port</t>
    <phoneticPr fontId="156" type="noConversion"/>
  </si>
  <si>
    <t>postgres</t>
    <phoneticPr fontId="156" type="noConversion"/>
  </si>
  <si>
    <t>policy</t>
    <phoneticPr fontId="196" type="noConversion"/>
  </si>
  <si>
    <t>[Process/Port  확인]</t>
    <phoneticPr fontId="196" type="noConversion"/>
  </si>
  <si>
    <t>사용률(%)</t>
    <phoneticPr fontId="156" type="noConversion"/>
  </si>
  <si>
    <t>사용(G)</t>
    <phoneticPr fontId="156" type="noConversion"/>
  </si>
  <si>
    <t>전체((G)</t>
    <phoneticPr fontId="156" type="noConversion"/>
  </si>
  <si>
    <t>13-2.  개인정보암호화(MyData) 시스템 점검 결과</t>
    <phoneticPr fontId="196" type="noConversion"/>
  </si>
  <si>
    <t xml:space="preserve">/sw/appsec/sec/policy_one/bin/logs/policy.log | grep ERROR | grep -v selfTest | grep -v "NetUtil: readMsg common header read" </t>
    <phoneticPr fontId="156" type="noConversion"/>
  </si>
  <si>
    <t>encapp04</t>
  </si>
  <si>
    <t>encapp03</t>
  </si>
  <si>
    <t>encapp02</t>
  </si>
  <si>
    <t>encapp01</t>
    <phoneticPr fontId="156" type="noConversion"/>
  </si>
  <si>
    <t>9999, 8443</t>
    <phoneticPr fontId="196" type="noConversion"/>
  </si>
  <si>
    <t>2 ea (1↑)</t>
    <phoneticPr fontId="196" type="noConversion"/>
  </si>
  <si>
    <t>13-1.  개인정보암호화(프로젝트ONE) 시스템 점검 결과</t>
    <phoneticPr fontId="196" type="noConversion"/>
  </si>
  <si>
    <t xml:space="preserve">/sw/appsec/sec/dguard/policy/logs/policy.log | grep ERROR | grep -v "NetUtil:" </t>
    <phoneticPr fontId="156" type="noConversion"/>
  </si>
  <si>
    <t>glnencapp1</t>
    <phoneticPr fontId="156" type="noConversion"/>
  </si>
  <si>
    <t>encapp13</t>
    <phoneticPr fontId="156" type="noConversion"/>
  </si>
  <si>
    <t>encapp12</t>
    <phoneticPr fontId="156" type="noConversion"/>
  </si>
  <si>
    <r>
      <t xml:space="preserve">/home/dguard/policy/logs/policy.log | grep ERROR | grep -v "NetUtil:"  </t>
    </r>
    <r>
      <rPr>
        <sz val="9"/>
        <color rgb="FFFF0000"/>
        <rFont val="하나 청명 B"/>
        <family val="1"/>
        <charset val="129"/>
      </rPr>
      <t xml:space="preserve"> </t>
    </r>
    <r>
      <rPr>
        <sz val="9"/>
        <color theme="1"/>
        <rFont val="하나 청명 B"/>
        <family val="1"/>
        <charset val="129"/>
      </rPr>
      <t xml:space="preserve">
/home/dguard/policy_nt/logs/policy.log | grep ERROR | grep -v "NetUtil:" 
/home/dguard/policy30/logs/policy.log | grep ERROR | grep -v "NetUtil:" </t>
    </r>
    <phoneticPr fontId="156" type="noConversion"/>
  </si>
  <si>
    <t>encapp11</t>
    <phoneticPr fontId="156" type="noConversion"/>
  </si>
  <si>
    <t>1 ea (0↑)</t>
    <phoneticPr fontId="196" type="noConversion"/>
  </si>
  <si>
    <t>9999, 7777, 7443 , 8888</t>
    <phoneticPr fontId="196" type="noConversion"/>
  </si>
  <si>
    <t>4 ea (3↑)</t>
    <phoneticPr fontId="196" type="noConversion"/>
  </si>
  <si>
    <t>9999, 7777, 8888</t>
    <phoneticPr fontId="196" type="noConversion"/>
  </si>
  <si>
    <t>3 ea (3↑)</t>
    <phoneticPr fontId="196" type="noConversion"/>
  </si>
  <si>
    <t>N/A</t>
    <phoneticPr fontId="196" type="noConversion"/>
  </si>
  <si>
    <t>/home</t>
    <phoneticPr fontId="156" type="noConversion"/>
  </si>
  <si>
    <t>13. 개인정보암호화 시스템 점검 결과</t>
    <phoneticPr fontId="196" type="noConversion"/>
  </si>
  <si>
    <t>/log/fdid/ftp/frps_node.log 
/log/fdid/ftp/frpc_node.log</t>
    <phoneticPr fontId="196" type="noConversion"/>
  </si>
  <si>
    <t xml:space="preserve">frp  </t>
    <phoneticPr fontId="196" type="noConversion"/>
  </si>
  <si>
    <t>fbcwbp11/12</t>
    <phoneticPr fontId="156" type="noConversion"/>
  </si>
  <si>
    <t>/log/fdid/omo_server/node-batch/application-node-batch.log</t>
    <phoneticPr fontId="196" type="noConversion"/>
  </si>
  <si>
    <t>omni_server</t>
    <phoneticPr fontId="156" type="noConversion"/>
  </si>
  <si>
    <t>/log/fdid/mysql/log/mysql.err</t>
    <phoneticPr fontId="196" type="noConversion"/>
  </si>
  <si>
    <t>mysql</t>
    <phoneticPr fontId="156" type="noConversion"/>
  </si>
  <si>
    <t>/log/fdid/ftp/frpc_node.log</t>
    <phoneticPr fontId="196" type="noConversion"/>
  </si>
  <si>
    <t>frp</t>
    <phoneticPr fontId="156" type="noConversion"/>
  </si>
  <si>
    <t>fbcapp11/12</t>
    <phoneticPr fontId="156" type="noConversion"/>
  </si>
  <si>
    <t>/log//fdid/Full_Node_W-1/logs/nodeos.log</t>
    <phoneticPr fontId="196" type="noConversion"/>
  </si>
  <si>
    <t>Full_Node_W_1</t>
    <phoneticPr fontId="196" type="noConversion"/>
  </si>
  <si>
    <t>fbcapp12</t>
    <phoneticPr fontId="156" type="noConversion"/>
  </si>
  <si>
    <t>/log//fdid/BP_Node_producer13/logs/nodeos.log</t>
    <phoneticPr fontId="196" type="noConversion"/>
  </si>
  <si>
    <t>BP_Node_producer13</t>
    <phoneticPr fontId="196" type="noConversion"/>
  </si>
  <si>
    <t>fbcapp11</t>
    <phoneticPr fontId="196" type="noConversion"/>
  </si>
  <si>
    <t>업무명</t>
    <phoneticPr fontId="156" type="noConversion"/>
  </si>
  <si>
    <t>[로그 확인]</t>
  </si>
  <si>
    <t>fbcwbp12</t>
    <phoneticPr fontId="156" type="noConversion"/>
  </si>
  <si>
    <t>tincd,  frpc(server), frpc(client), keosd(fbcwbp11)</t>
    <phoneticPr fontId="156" type="noConversion"/>
  </si>
  <si>
    <t>fbcwbp11</t>
    <phoneticPr fontId="156" type="noConversion"/>
  </si>
  <si>
    <t xml:space="preserve">nodeos (3ea),   keosd (3ea),  java (4ea),  mysqld_safe,  mariadb,  frpc </t>
    <phoneticPr fontId="156" type="noConversion"/>
  </si>
  <si>
    <t>ps -ef | grep fdid</t>
    <phoneticPr fontId="156" type="noConversion"/>
  </si>
  <si>
    <t>fbcapp11</t>
    <phoneticPr fontId="156" type="noConversion"/>
  </si>
  <si>
    <t>[Process 확인]</t>
    <phoneticPr fontId="196" type="noConversion"/>
  </si>
  <si>
    <t>fbcwbp12</t>
    <phoneticPr fontId="196" type="noConversion"/>
  </si>
  <si>
    <t>fbcwbp11</t>
    <phoneticPr fontId="196" type="noConversion"/>
  </si>
  <si>
    <t>사용(G)</t>
    <phoneticPr fontId="196" type="noConversion"/>
  </si>
  <si>
    <t>전체 (G)</t>
    <phoneticPr fontId="196" type="noConversion"/>
  </si>
  <si>
    <t>/data</t>
    <phoneticPr fontId="156" type="noConversion"/>
  </si>
  <si>
    <t>/log</t>
    <phoneticPr fontId="156" type="noConversion"/>
  </si>
  <si>
    <t>/app</t>
    <phoneticPr fontId="156" type="noConversion"/>
  </si>
  <si>
    <t xml:space="preserve">디스크 </t>
    <phoneticPr fontId="156" type="noConversion"/>
  </si>
  <si>
    <t>메모리</t>
    <phoneticPr fontId="156" type="noConversion"/>
  </si>
  <si>
    <t>9-1. 뱅크ID 시스템 점검 결과(BT/PT)</t>
    <phoneticPr fontId="196" type="noConversion"/>
  </si>
  <si>
    <t xml:space="preserve"> tail -1000 /logs/weblogic/tzoDomain01/logs/tzoSvr101(~4)/tzoSvr101(~4).out | grep -I 'Exception'</t>
    <phoneticPr fontId="156" type="noConversion"/>
  </si>
  <si>
    <t>TzOTP</t>
    <phoneticPr fontId="156" type="noConversion"/>
  </si>
  <si>
    <t xml:space="preserve"> tail -1000 /logs/weblogic/pusDomain01/logs/pusSvr101(~4)/pusSvr101(~4).out | grep -I 'Exception'</t>
    <phoneticPr fontId="156" type="noConversion"/>
  </si>
  <si>
    <t>대체인증</t>
    <phoneticPr fontId="156" type="noConversion"/>
  </si>
  <si>
    <t xml:space="preserve"> tail -1000 /logs/weblogic/gsnDomain01/logs/gsnSvr101(~4)/gsnSvr101(~4).out | grep -I 'Exception'</t>
    <phoneticPr fontId="156" type="noConversion"/>
  </si>
  <si>
    <t>글로벌모바일OTP</t>
    <phoneticPr fontId="156" type="noConversion"/>
  </si>
  <si>
    <t xml:space="preserve"> tail -1000 /logs/weblogic/bfnDomain01/logs/bfnSvr101(~4)/bfnSvr101(~4).out | grep -I 'Exception'</t>
    <phoneticPr fontId="156" type="noConversion"/>
  </si>
  <si>
    <t>기업모바일OTP</t>
    <phoneticPr fontId="156" type="noConversion"/>
  </si>
  <si>
    <t xml:space="preserve"> tail -1000 /logs/weblogic/sfnDomain01/logs/sfnSvr101(~6)/sfnSvr101(~6).out | grep -I 'Exception'</t>
    <phoneticPr fontId="156" type="noConversion"/>
  </si>
  <si>
    <t>모바일OTP</t>
    <phoneticPr fontId="156" type="noConversion"/>
  </si>
  <si>
    <t xml:space="preserve"> tail -1000 /logs/weblogic/basDomain01/logs/basSvr101(~6)/basSvr101(~6).out | grep -I 'Exception'</t>
    <phoneticPr fontId="156" type="noConversion"/>
  </si>
  <si>
    <t>생체인증</t>
    <phoneticPr fontId="156" type="noConversion"/>
  </si>
  <si>
    <t>basapp11
basapp12</t>
    <phoneticPr fontId="156" type="noConversion"/>
  </si>
  <si>
    <t>ps - ef | grep -I tzodomain  (tzosvr101,tzosvr102,tzosvr103,tzosvr104)
ps - ef | grep -I tzodomain  (tzosvr201,tzosvr202,tzosvr203,tzosvr204)</t>
    <phoneticPr fontId="156" type="noConversion"/>
  </si>
  <si>
    <t>ps - ef | grep -I pusdomain  (pussvr101,pussvr102,pussvr103,pussvr104)
ps - ef | grep -I pusdomain  (pussvr201,pussvr202,pussvr203,pussvr204)</t>
    <phoneticPr fontId="156" type="noConversion"/>
  </si>
  <si>
    <t>ps - ef | grep -I gsndomain  (gsnsvr101,gsnsvr102,gsnsvr103,gsnsvr104)
ps - ef | grep -I gsndomain  (gsnsvr201,gsnsvr202,gsnsvr203,gsnsvr204)</t>
    <phoneticPr fontId="156" type="noConversion"/>
  </si>
  <si>
    <t>ps - ef | grep -I bfdomain  (bfnsvr101,bfnsvr102,bfnsvr103,bfnsvr104)
ps - ef | grep -I bfndomain  (bfnsvr201,bfnsvr202,bfnsvr203,bfnsvr204)</t>
    <phoneticPr fontId="156" type="noConversion"/>
  </si>
  <si>
    <t>ps - ef | grep -I sfndomain  (sfnsvr101,sfnsvr102,sfnsvr103,sfnsvr104,sfnsvr105,sfnsvr106)
ps - ef | grep -I sfndomain  (sfnsvr201,sfnsvr202,sfnsvr203,sfnsvr204,sfnsvr205,sfnsvr206)</t>
    <phoneticPr fontId="156" type="noConversion"/>
  </si>
  <si>
    <t>ps - ef | grep -I basdomain (bassvr101,bassvr102,bassvr103,bassvr104,bassvr106,bassvr107,basmngsvr101)
ps - ef | grep -I basdomain (bassvr201,bassvr202,bassvr203,bassvr204,bassvr206,bassvr207)</t>
    <phoneticPr fontId="156" type="noConversion"/>
  </si>
  <si>
    <t>baswbp12</t>
    <phoneticPr fontId="196" type="noConversion"/>
  </si>
  <si>
    <t>baswbp11</t>
    <phoneticPr fontId="196" type="noConversion"/>
  </si>
  <si>
    <t>basapp12</t>
    <phoneticPr fontId="156" type="noConversion"/>
  </si>
  <si>
    <t>basapp11</t>
    <phoneticPr fontId="156" type="noConversion"/>
  </si>
  <si>
    <t>디스크 사용율</t>
    <phoneticPr fontId="156" type="noConversion"/>
  </si>
  <si>
    <t>메모리 사용율</t>
    <phoneticPr fontId="156" type="noConversion"/>
  </si>
  <si>
    <t>9. 생체인증 시스템 점검 결과(BT/PT)</t>
    <phoneticPr fontId="196" type="noConversion"/>
  </si>
  <si>
    <r>
      <rPr>
        <sz val="10"/>
        <color rgb="FF0000FF"/>
        <rFont val="하나 청명 B"/>
        <family val="1"/>
        <charset val="129"/>
      </rPr>
      <t xml:space="preserve">   정상</t>
    </r>
    <r>
      <rPr>
        <sz val="10"/>
        <color rgb="FF000000"/>
        <rFont val="하나 청명 B"/>
        <family val="1"/>
        <charset val="129"/>
      </rPr>
      <t xml:space="preserve">
[EIC어댑터 상태 확인]
TBAdapter ARS2CH0-2 : Running
TBAdapter ARS2CH TEST0-T3 : Running</t>
    </r>
    <phoneticPr fontId="156" type="noConversion"/>
  </si>
  <si>
    <r>
      <t xml:space="preserve">   </t>
    </r>
    <r>
      <rPr>
        <sz val="10"/>
        <color indexed="12"/>
        <rFont val="하나 청명 B"/>
        <family val="1"/>
        <charset val="129"/>
      </rPr>
      <t>정상</t>
    </r>
    <r>
      <rPr>
        <sz val="10"/>
        <color indexed="8"/>
        <rFont val="하나 청명 B"/>
        <family val="1"/>
        <charset val="129"/>
      </rPr>
      <t xml:space="preserve">
[EIC어댑터 상태 확인]
TBAdapter ARS2CH0-2 : Running
TBAdapter ARS2CH TEST0-T3 : Running</t>
    </r>
    <phoneticPr fontId="156" type="noConversion"/>
  </si>
  <si>
    <r>
      <t xml:space="preserve">  </t>
    </r>
    <r>
      <rPr>
        <sz val="10"/>
        <color indexed="12"/>
        <rFont val="하나 청명 B"/>
        <family val="1"/>
        <charset val="129"/>
      </rPr>
      <t>정상</t>
    </r>
    <r>
      <rPr>
        <sz val="10"/>
        <color indexed="8"/>
        <rFont val="하나 청명 B"/>
        <family val="1"/>
        <charset val="129"/>
      </rPr>
      <t xml:space="preserve">
[ISDN 외부통신상태 확인]
ISDN PRI0-7 : Running</t>
    </r>
    <phoneticPr fontId="156" type="noConversion"/>
  </si>
  <si>
    <t>ps -ef | grep ss-sus
ps -ef | grep ss-suc
ss -nt|wc -l</t>
    <phoneticPr fontId="156" type="noConversion"/>
  </si>
  <si>
    <t>10.76.3.72</t>
    <phoneticPr fontId="156" type="noConversion"/>
  </si>
  <si>
    <t>hiplmapsp02</t>
    <phoneticPr fontId="156" type="noConversion"/>
  </si>
  <si>
    <t>10.76.3.71</t>
    <phoneticPr fontId="196" type="noConversion"/>
  </si>
  <si>
    <t>hiplmapsp01</t>
    <phoneticPr fontId="196" type="noConversion"/>
  </si>
  <si>
    <t>10.77.247.30</t>
    <phoneticPr fontId="196" type="noConversion"/>
  </si>
  <si>
    <t>plm.infohana.com</t>
    <phoneticPr fontId="196" type="noConversion"/>
  </si>
  <si>
    <t>hiplmapsp05</t>
  </si>
  <si>
    <t>hiplmapsp04</t>
  </si>
  <si>
    <t>hiplmapsp03</t>
  </si>
  <si>
    <t>hiplmapsp02</t>
  </si>
  <si>
    <t>hiplmapsp01</t>
    <phoneticPr fontId="156" type="noConversion"/>
  </si>
  <si>
    <t>plmftp</t>
    <phoneticPr fontId="196" type="noConversion"/>
  </si>
  <si>
    <t>data</t>
    <phoneticPr fontId="156" type="noConversion"/>
  </si>
  <si>
    <t>14. 개인정보 모니터링 시스템</t>
    <phoneticPr fontId="156" type="noConversion"/>
  </si>
  <si>
    <t>비대면실명확인 본인확인거래</t>
    <phoneticPr fontId="156" type="noConversion"/>
  </si>
  <si>
    <t>SPW</t>
    <phoneticPr fontId="156" type="noConversion"/>
  </si>
  <si>
    <t>`</t>
    <phoneticPr fontId="156" type="noConversion"/>
  </si>
  <si>
    <t>9999, 9998, 7777, 8888</t>
    <phoneticPr fontId="196" type="noConversion"/>
  </si>
  <si>
    <t>4 ea (4↑)</t>
    <phoneticPr fontId="196" type="noConversion"/>
  </si>
  <si>
    <t>70%~Warn, 80%~Critical</t>
    <phoneticPr fontId="196" type="noConversion"/>
  </si>
  <si>
    <t>~2024.08.15</t>
    <phoneticPr fontId="1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</si>
</sst>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%"/>
    <numFmt numFmtId="177" formatCode="0_);[Red]\(0\)"/>
    <numFmt numFmtId="178" formatCode="0.0"/>
    <numFmt numFmtId="179" formatCode="#,##0_ "/>
    <numFmt numFmtId="180" formatCode="0_ "/>
    <numFmt numFmtId="181" formatCode="0.00_ "/>
    <numFmt numFmtId="182" formatCode="0.0_ "/>
    <numFmt numFmtId="183" formatCode="0&quot;GB Avail&quot;"/>
    <numFmt numFmtId="184" formatCode="0.0\ &quot;GB&quot;"/>
    <numFmt numFmtId="185" formatCode="yyyy\/mm\/dd\ h:mm:ss"/>
    <numFmt numFmtId="186" formatCode="#,##0_);[Red]\(#,##0\)"/>
    <numFmt numFmtId="187" formatCode="0.0_);[Red]\(0.0\)"/>
  </numFmts>
  <fonts count="226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1"/>
      <name val="하나 UL"/>
      <family val="1"/>
      <charset val="129"/>
    </font>
    <font>
      <sz val="8"/>
      <name val="돋움"/>
      <family val="3"/>
      <charset val="129"/>
    </font>
    <font>
      <b/>
      <sz val="11"/>
      <name val="하나 UL"/>
      <family val="1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sz val="11"/>
      <color indexed="17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하나 청명 L"/>
      <family val="2"/>
      <charset val="129"/>
    </font>
    <font>
      <sz val="11"/>
      <name val="돋움"/>
      <family val="3"/>
      <charset val="129"/>
    </font>
    <font>
      <sz val="10"/>
      <name val="하나 청명 B"/>
      <family val="1"/>
      <charset val="129"/>
    </font>
    <font>
      <sz val="11"/>
      <color theme="1"/>
      <name val="하나 청명 L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0"/>
      <name val="하나 UL"/>
      <family val="1"/>
      <charset val="129"/>
    </font>
    <font>
      <sz val="11"/>
      <color theme="0" tint="-0.249977111117893"/>
      <name val="하나 UL"/>
      <family val="1"/>
      <charset val="129"/>
    </font>
    <font>
      <b/>
      <sz val="11"/>
      <color rgb="FF000000"/>
      <name val="하나 UL"/>
      <family val="1"/>
      <charset val="129"/>
    </font>
    <font>
      <sz val="11"/>
      <color rgb="FF000000"/>
      <name val="하나 UL"/>
      <family val="1"/>
      <charset val="129"/>
    </font>
    <font>
      <sz val="9"/>
      <color rgb="FF000000"/>
      <name val="하나 UL"/>
      <family val="1"/>
      <charset val="129"/>
    </font>
    <font>
      <sz val="10"/>
      <color rgb="FF000000"/>
      <name val="하나 UL"/>
      <family val="1"/>
      <charset val="129"/>
    </font>
    <font>
      <sz val="10"/>
      <name val="돋움"/>
      <family val="3"/>
      <charset val="129"/>
    </font>
    <font>
      <sz val="20"/>
      <name val="하나 청명 B"/>
      <family val="1"/>
      <charset val="129"/>
    </font>
    <font>
      <b/>
      <sz val="14"/>
      <color rgb="FF000000"/>
      <name val="하나 청명 B"/>
      <family val="1"/>
      <charset val="129"/>
    </font>
    <font>
      <sz val="10"/>
      <color rgb="FF000000"/>
      <name val="하나 청명 B"/>
      <family val="1"/>
      <charset val="129"/>
    </font>
    <font>
      <sz val="10"/>
      <color rgb="FF0000FF"/>
      <name val="하나 청명 B"/>
      <family val="1"/>
      <charset val="129"/>
    </font>
    <font>
      <sz val="10"/>
      <color indexed="12"/>
      <name val="하나 청명 B"/>
      <family val="1"/>
      <charset val="129"/>
    </font>
    <font>
      <sz val="10"/>
      <color indexed="8"/>
      <name val="하나 청명 B"/>
      <family val="1"/>
      <charset val="129"/>
    </font>
    <font>
      <b/>
      <sz val="10"/>
      <color rgb="FF000000"/>
      <name val="하나 청명 B"/>
      <family val="1"/>
      <charset val="129"/>
    </font>
    <font>
      <sz val="10"/>
      <color theme="1"/>
      <name val="하나 청명 B"/>
      <family val="1"/>
      <charset val="129"/>
    </font>
    <font>
      <sz val="10"/>
      <color theme="0" tint="-0.249977111117893"/>
      <name val="하나 청명 B"/>
      <family val="1"/>
      <charset val="129"/>
    </font>
    <font>
      <sz val="9"/>
      <color theme="1"/>
      <name val="하나 청명 B"/>
      <family val="1"/>
      <charset val="129"/>
    </font>
    <font>
      <b/>
      <sz val="10"/>
      <color theme="1"/>
      <name val="하나 청명 B"/>
      <family val="1"/>
      <charset val="129"/>
    </font>
    <font>
      <b/>
      <sz val="10"/>
      <name val="하나 청명 B"/>
      <family val="1"/>
      <charset val="129"/>
    </font>
    <font>
      <sz val="10"/>
      <color theme="0"/>
      <name val="Arial"/>
      <family val="2"/>
    </font>
    <font>
      <sz val="20"/>
      <name val="하나 CM"/>
      <family val="1"/>
      <charset val="129"/>
    </font>
    <font>
      <sz val="8"/>
      <color theme="1"/>
      <name val="하나 청명 B"/>
      <family val="1"/>
      <charset val="129"/>
    </font>
    <font>
      <b/>
      <sz val="9"/>
      <color theme="1"/>
      <name val="하나 청명 B"/>
      <family val="1"/>
      <charset val="129"/>
    </font>
    <font>
      <b/>
      <sz val="10"/>
      <name val="돋움"/>
      <family val="3"/>
      <charset val="129"/>
    </font>
    <font>
      <b/>
      <sz val="10"/>
      <name val="맑은 고딕"/>
      <family val="3"/>
      <charset val="129"/>
      <scheme val="major"/>
    </font>
    <font>
      <sz val="12"/>
      <name val="Arial"/>
      <family val="2"/>
    </font>
    <font>
      <sz val="12"/>
      <name val="돋움"/>
      <family val="3"/>
      <charset val="129"/>
    </font>
    <font>
      <sz val="11"/>
      <name val="맑은 고딕"/>
      <family val="3"/>
      <charset val="129"/>
    </font>
    <font>
      <sz val="9"/>
      <color rgb="FFFF0000"/>
      <name val="하나 청명 B"/>
      <family val="1"/>
      <charset val="129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indexed="65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02">
    <xf numFmtId="0" fontId="0" fillId="0" borderId="0"/>
    <xf numFmtId="0" fontId="154" fillId="0" borderId="0"/>
    <xf numFmtId="0" fontId="158" fillId="33" borderId="0" applyNumberFormat="0" applyBorder="0" applyAlignment="0" applyProtection="0">
      <alignment vertical="center"/>
    </xf>
    <xf numFmtId="0" fontId="159" fillId="10" borderId="0" applyNumberFormat="0" applyBorder="0" applyAlignment="0" applyProtection="0">
      <alignment vertical="center"/>
    </xf>
    <xf numFmtId="0" fontId="159" fillId="10" borderId="0" applyNumberFormat="0" applyBorder="0" applyAlignment="0" applyProtection="0">
      <alignment vertical="center"/>
    </xf>
    <xf numFmtId="0" fontId="159" fillId="10" borderId="0" applyNumberFormat="0" applyBorder="0" applyAlignment="0" applyProtection="0">
      <alignment vertical="center"/>
    </xf>
    <xf numFmtId="0" fontId="159" fillId="10" borderId="0" applyNumberFormat="0" applyBorder="0" applyAlignment="0" applyProtection="0">
      <alignment vertical="center"/>
    </xf>
    <xf numFmtId="0" fontId="159" fillId="10" borderId="0" applyNumberFormat="0" applyBorder="0" applyAlignment="0" applyProtection="0">
      <alignment vertical="center"/>
    </xf>
    <xf numFmtId="0" fontId="159" fillId="10" borderId="0" applyNumberFormat="0" applyBorder="0" applyAlignment="0" applyProtection="0">
      <alignment vertical="center"/>
    </xf>
    <xf numFmtId="0" fontId="159" fillId="10" borderId="0" applyNumberFormat="0" applyBorder="0" applyAlignment="0" applyProtection="0">
      <alignment vertical="center"/>
    </xf>
    <xf numFmtId="0" fontId="159" fillId="10" borderId="0" applyNumberFormat="0" applyBorder="0" applyAlignment="0" applyProtection="0">
      <alignment vertical="center"/>
    </xf>
    <xf numFmtId="0" fontId="159" fillId="10" borderId="0" applyNumberFormat="0" applyBorder="0" applyAlignment="0" applyProtection="0">
      <alignment vertical="center"/>
    </xf>
    <xf numFmtId="0" fontId="159" fillId="10" borderId="0" applyNumberFormat="0" applyBorder="0" applyAlignment="0" applyProtection="0">
      <alignment vertical="center"/>
    </xf>
    <xf numFmtId="0" fontId="137" fillId="10" borderId="0" applyNumberFormat="0" applyBorder="0" applyAlignment="0" applyProtection="0">
      <alignment vertical="center"/>
    </xf>
    <xf numFmtId="0" fontId="137" fillId="10" borderId="0" applyNumberFormat="0" applyBorder="0" applyAlignment="0" applyProtection="0">
      <alignment vertical="center"/>
    </xf>
    <xf numFmtId="0" fontId="137" fillId="10" borderId="0" applyNumberFormat="0" applyBorder="0" applyAlignment="0" applyProtection="0">
      <alignment vertical="center"/>
    </xf>
    <xf numFmtId="0" fontId="137" fillId="10" borderId="0" applyNumberFormat="0" applyBorder="0" applyAlignment="0" applyProtection="0">
      <alignment vertical="center"/>
    </xf>
    <xf numFmtId="0" fontId="137" fillId="10" borderId="0" applyNumberFormat="0" applyBorder="0" applyAlignment="0" applyProtection="0">
      <alignment vertical="center"/>
    </xf>
    <xf numFmtId="0" fontId="137" fillId="10" borderId="0" applyNumberFormat="0" applyBorder="0" applyAlignment="0" applyProtection="0">
      <alignment vertical="center"/>
    </xf>
    <xf numFmtId="0" fontId="137" fillId="10" borderId="0" applyNumberFormat="0" applyBorder="0" applyAlignment="0" applyProtection="0">
      <alignment vertical="center"/>
    </xf>
    <xf numFmtId="0" fontId="137" fillId="10" borderId="0" applyNumberFormat="0" applyBorder="0" applyAlignment="0" applyProtection="0">
      <alignment vertical="center"/>
    </xf>
    <xf numFmtId="0" fontId="158" fillId="34" borderId="0" applyNumberFormat="0" applyBorder="0" applyAlignment="0" applyProtection="0">
      <alignment vertical="center"/>
    </xf>
    <xf numFmtId="0" fontId="159" fillId="14" borderId="0" applyNumberFormat="0" applyBorder="0" applyAlignment="0" applyProtection="0">
      <alignment vertical="center"/>
    </xf>
    <xf numFmtId="0" fontId="159" fillId="14" borderId="0" applyNumberFormat="0" applyBorder="0" applyAlignment="0" applyProtection="0">
      <alignment vertical="center"/>
    </xf>
    <xf numFmtId="0" fontId="159" fillId="14" borderId="0" applyNumberFormat="0" applyBorder="0" applyAlignment="0" applyProtection="0">
      <alignment vertical="center"/>
    </xf>
    <xf numFmtId="0" fontId="159" fillId="14" borderId="0" applyNumberFormat="0" applyBorder="0" applyAlignment="0" applyProtection="0">
      <alignment vertical="center"/>
    </xf>
    <xf numFmtId="0" fontId="159" fillId="14" borderId="0" applyNumberFormat="0" applyBorder="0" applyAlignment="0" applyProtection="0">
      <alignment vertical="center"/>
    </xf>
    <xf numFmtId="0" fontId="159" fillId="14" borderId="0" applyNumberFormat="0" applyBorder="0" applyAlignment="0" applyProtection="0">
      <alignment vertical="center"/>
    </xf>
    <xf numFmtId="0" fontId="159" fillId="14" borderId="0" applyNumberFormat="0" applyBorder="0" applyAlignment="0" applyProtection="0">
      <alignment vertical="center"/>
    </xf>
    <xf numFmtId="0" fontId="159" fillId="14" borderId="0" applyNumberFormat="0" applyBorder="0" applyAlignment="0" applyProtection="0">
      <alignment vertical="center"/>
    </xf>
    <xf numFmtId="0" fontId="159" fillId="14" borderId="0" applyNumberFormat="0" applyBorder="0" applyAlignment="0" applyProtection="0">
      <alignment vertical="center"/>
    </xf>
    <xf numFmtId="0" fontId="159" fillId="14" borderId="0" applyNumberFormat="0" applyBorder="0" applyAlignment="0" applyProtection="0">
      <alignment vertical="center"/>
    </xf>
    <xf numFmtId="0" fontId="137" fillId="14" borderId="0" applyNumberFormat="0" applyBorder="0" applyAlignment="0" applyProtection="0">
      <alignment vertical="center"/>
    </xf>
    <xf numFmtId="0" fontId="137" fillId="14" borderId="0" applyNumberFormat="0" applyBorder="0" applyAlignment="0" applyProtection="0">
      <alignment vertical="center"/>
    </xf>
    <xf numFmtId="0" fontId="137" fillId="14" borderId="0" applyNumberFormat="0" applyBorder="0" applyAlignment="0" applyProtection="0">
      <alignment vertical="center"/>
    </xf>
    <xf numFmtId="0" fontId="137" fillId="14" borderId="0" applyNumberFormat="0" applyBorder="0" applyAlignment="0" applyProtection="0">
      <alignment vertical="center"/>
    </xf>
    <xf numFmtId="0" fontId="137" fillId="14" borderId="0" applyNumberFormat="0" applyBorder="0" applyAlignment="0" applyProtection="0">
      <alignment vertical="center"/>
    </xf>
    <xf numFmtId="0" fontId="137" fillId="14" borderId="0" applyNumberFormat="0" applyBorder="0" applyAlignment="0" applyProtection="0">
      <alignment vertical="center"/>
    </xf>
    <xf numFmtId="0" fontId="137" fillId="14" borderId="0" applyNumberFormat="0" applyBorder="0" applyAlignment="0" applyProtection="0">
      <alignment vertical="center"/>
    </xf>
    <xf numFmtId="0" fontId="137" fillId="14" borderId="0" applyNumberFormat="0" applyBorder="0" applyAlignment="0" applyProtection="0">
      <alignment vertical="center"/>
    </xf>
    <xf numFmtId="0" fontId="158" fillId="35" borderId="0" applyNumberFormat="0" applyBorder="0" applyAlignment="0" applyProtection="0">
      <alignment vertical="center"/>
    </xf>
    <xf numFmtId="0" fontId="159" fillId="18" borderId="0" applyNumberFormat="0" applyBorder="0" applyAlignment="0" applyProtection="0">
      <alignment vertical="center"/>
    </xf>
    <xf numFmtId="0" fontId="159" fillId="18" borderId="0" applyNumberFormat="0" applyBorder="0" applyAlignment="0" applyProtection="0">
      <alignment vertical="center"/>
    </xf>
    <xf numFmtId="0" fontId="159" fillId="18" borderId="0" applyNumberFormat="0" applyBorder="0" applyAlignment="0" applyProtection="0">
      <alignment vertical="center"/>
    </xf>
    <xf numFmtId="0" fontId="159" fillId="18" borderId="0" applyNumberFormat="0" applyBorder="0" applyAlignment="0" applyProtection="0">
      <alignment vertical="center"/>
    </xf>
    <xf numFmtId="0" fontId="159" fillId="18" borderId="0" applyNumberFormat="0" applyBorder="0" applyAlignment="0" applyProtection="0">
      <alignment vertical="center"/>
    </xf>
    <xf numFmtId="0" fontId="159" fillId="18" borderId="0" applyNumberFormat="0" applyBorder="0" applyAlignment="0" applyProtection="0">
      <alignment vertical="center"/>
    </xf>
    <xf numFmtId="0" fontId="159" fillId="18" borderId="0" applyNumberFormat="0" applyBorder="0" applyAlignment="0" applyProtection="0">
      <alignment vertical="center"/>
    </xf>
    <xf numFmtId="0" fontId="159" fillId="18" borderId="0" applyNumberFormat="0" applyBorder="0" applyAlignment="0" applyProtection="0">
      <alignment vertical="center"/>
    </xf>
    <xf numFmtId="0" fontId="159" fillId="18" borderId="0" applyNumberFormat="0" applyBorder="0" applyAlignment="0" applyProtection="0">
      <alignment vertical="center"/>
    </xf>
    <xf numFmtId="0" fontId="159" fillId="18" borderId="0" applyNumberFormat="0" applyBorder="0" applyAlignment="0" applyProtection="0">
      <alignment vertical="center"/>
    </xf>
    <xf numFmtId="0" fontId="137" fillId="18" borderId="0" applyNumberFormat="0" applyBorder="0" applyAlignment="0" applyProtection="0">
      <alignment vertical="center"/>
    </xf>
    <xf numFmtId="0" fontId="137" fillId="18" borderId="0" applyNumberFormat="0" applyBorder="0" applyAlignment="0" applyProtection="0">
      <alignment vertical="center"/>
    </xf>
    <xf numFmtId="0" fontId="137" fillId="18" borderId="0" applyNumberFormat="0" applyBorder="0" applyAlignment="0" applyProtection="0">
      <alignment vertical="center"/>
    </xf>
    <xf numFmtId="0" fontId="137" fillId="18" borderId="0" applyNumberFormat="0" applyBorder="0" applyAlignment="0" applyProtection="0">
      <alignment vertical="center"/>
    </xf>
    <xf numFmtId="0" fontId="137" fillId="18" borderId="0" applyNumberFormat="0" applyBorder="0" applyAlignment="0" applyProtection="0">
      <alignment vertical="center"/>
    </xf>
    <xf numFmtId="0" fontId="137" fillId="18" borderId="0" applyNumberFormat="0" applyBorder="0" applyAlignment="0" applyProtection="0">
      <alignment vertical="center"/>
    </xf>
    <xf numFmtId="0" fontId="137" fillId="18" borderId="0" applyNumberFormat="0" applyBorder="0" applyAlignment="0" applyProtection="0">
      <alignment vertical="center"/>
    </xf>
    <xf numFmtId="0" fontId="137" fillId="18" borderId="0" applyNumberFormat="0" applyBorder="0" applyAlignment="0" applyProtection="0">
      <alignment vertical="center"/>
    </xf>
    <xf numFmtId="0" fontId="158" fillId="36" borderId="0" applyNumberFormat="0" applyBorder="0" applyAlignment="0" applyProtection="0">
      <alignment vertical="center"/>
    </xf>
    <xf numFmtId="0" fontId="159" fillId="22" borderId="0" applyNumberFormat="0" applyBorder="0" applyAlignment="0" applyProtection="0">
      <alignment vertical="center"/>
    </xf>
    <xf numFmtId="0" fontId="159" fillId="22" borderId="0" applyNumberFormat="0" applyBorder="0" applyAlignment="0" applyProtection="0">
      <alignment vertical="center"/>
    </xf>
    <xf numFmtId="0" fontId="159" fillId="22" borderId="0" applyNumberFormat="0" applyBorder="0" applyAlignment="0" applyProtection="0">
      <alignment vertical="center"/>
    </xf>
    <xf numFmtId="0" fontId="159" fillId="22" borderId="0" applyNumberFormat="0" applyBorder="0" applyAlignment="0" applyProtection="0">
      <alignment vertical="center"/>
    </xf>
    <xf numFmtId="0" fontId="159" fillId="22" borderId="0" applyNumberFormat="0" applyBorder="0" applyAlignment="0" applyProtection="0">
      <alignment vertical="center"/>
    </xf>
    <xf numFmtId="0" fontId="159" fillId="22" borderId="0" applyNumberFormat="0" applyBorder="0" applyAlignment="0" applyProtection="0">
      <alignment vertical="center"/>
    </xf>
    <xf numFmtId="0" fontId="159" fillId="22" borderId="0" applyNumberFormat="0" applyBorder="0" applyAlignment="0" applyProtection="0">
      <alignment vertical="center"/>
    </xf>
    <xf numFmtId="0" fontId="159" fillId="22" borderId="0" applyNumberFormat="0" applyBorder="0" applyAlignment="0" applyProtection="0">
      <alignment vertical="center"/>
    </xf>
    <xf numFmtId="0" fontId="159" fillId="22" borderId="0" applyNumberFormat="0" applyBorder="0" applyAlignment="0" applyProtection="0">
      <alignment vertical="center"/>
    </xf>
    <xf numFmtId="0" fontId="159" fillId="22" borderId="0" applyNumberFormat="0" applyBorder="0" applyAlignment="0" applyProtection="0">
      <alignment vertical="center"/>
    </xf>
    <xf numFmtId="0" fontId="137" fillId="22" borderId="0" applyNumberFormat="0" applyBorder="0" applyAlignment="0" applyProtection="0">
      <alignment vertical="center"/>
    </xf>
    <xf numFmtId="0" fontId="137" fillId="22" borderId="0" applyNumberFormat="0" applyBorder="0" applyAlignment="0" applyProtection="0">
      <alignment vertical="center"/>
    </xf>
    <xf numFmtId="0" fontId="137" fillId="22" borderId="0" applyNumberFormat="0" applyBorder="0" applyAlignment="0" applyProtection="0">
      <alignment vertical="center"/>
    </xf>
    <xf numFmtId="0" fontId="137" fillId="22" borderId="0" applyNumberFormat="0" applyBorder="0" applyAlignment="0" applyProtection="0">
      <alignment vertical="center"/>
    </xf>
    <xf numFmtId="0" fontId="137" fillId="22" borderId="0" applyNumberFormat="0" applyBorder="0" applyAlignment="0" applyProtection="0">
      <alignment vertical="center"/>
    </xf>
    <xf numFmtId="0" fontId="137" fillId="22" borderId="0" applyNumberFormat="0" applyBorder="0" applyAlignment="0" applyProtection="0">
      <alignment vertical="center"/>
    </xf>
    <xf numFmtId="0" fontId="137" fillId="22" borderId="0" applyNumberFormat="0" applyBorder="0" applyAlignment="0" applyProtection="0">
      <alignment vertical="center"/>
    </xf>
    <xf numFmtId="0" fontId="137" fillId="22" borderId="0" applyNumberFormat="0" applyBorder="0" applyAlignment="0" applyProtection="0">
      <alignment vertical="center"/>
    </xf>
    <xf numFmtId="0" fontId="158" fillId="37" borderId="0" applyNumberFormat="0" applyBorder="0" applyAlignment="0" applyProtection="0">
      <alignment vertical="center"/>
    </xf>
    <xf numFmtId="0" fontId="159" fillId="26" borderId="0" applyNumberFormat="0" applyBorder="0" applyAlignment="0" applyProtection="0">
      <alignment vertical="center"/>
    </xf>
    <xf numFmtId="0" fontId="159" fillId="26" borderId="0" applyNumberFormat="0" applyBorder="0" applyAlignment="0" applyProtection="0">
      <alignment vertical="center"/>
    </xf>
    <xf numFmtId="0" fontId="159" fillId="26" borderId="0" applyNumberFormat="0" applyBorder="0" applyAlignment="0" applyProtection="0">
      <alignment vertical="center"/>
    </xf>
    <xf numFmtId="0" fontId="159" fillId="26" borderId="0" applyNumberFormat="0" applyBorder="0" applyAlignment="0" applyProtection="0">
      <alignment vertical="center"/>
    </xf>
    <xf numFmtId="0" fontId="159" fillId="26" borderId="0" applyNumberFormat="0" applyBorder="0" applyAlignment="0" applyProtection="0">
      <alignment vertical="center"/>
    </xf>
    <xf numFmtId="0" fontId="159" fillId="26" borderId="0" applyNumberFormat="0" applyBorder="0" applyAlignment="0" applyProtection="0">
      <alignment vertical="center"/>
    </xf>
    <xf numFmtId="0" fontId="159" fillId="26" borderId="0" applyNumberFormat="0" applyBorder="0" applyAlignment="0" applyProtection="0">
      <alignment vertical="center"/>
    </xf>
    <xf numFmtId="0" fontId="159" fillId="26" borderId="0" applyNumberFormat="0" applyBorder="0" applyAlignment="0" applyProtection="0">
      <alignment vertical="center"/>
    </xf>
    <xf numFmtId="0" fontId="159" fillId="26" borderId="0" applyNumberFormat="0" applyBorder="0" applyAlignment="0" applyProtection="0">
      <alignment vertical="center"/>
    </xf>
    <xf numFmtId="0" fontId="159" fillId="26" borderId="0" applyNumberFormat="0" applyBorder="0" applyAlignment="0" applyProtection="0">
      <alignment vertical="center"/>
    </xf>
    <xf numFmtId="0" fontId="137" fillId="26" borderId="0" applyNumberFormat="0" applyBorder="0" applyAlignment="0" applyProtection="0">
      <alignment vertical="center"/>
    </xf>
    <xf numFmtId="0" fontId="137" fillId="26" borderId="0" applyNumberFormat="0" applyBorder="0" applyAlignment="0" applyProtection="0">
      <alignment vertical="center"/>
    </xf>
    <xf numFmtId="0" fontId="137" fillId="26" borderId="0" applyNumberFormat="0" applyBorder="0" applyAlignment="0" applyProtection="0">
      <alignment vertical="center"/>
    </xf>
    <xf numFmtId="0" fontId="137" fillId="26" borderId="0" applyNumberFormat="0" applyBorder="0" applyAlignment="0" applyProtection="0">
      <alignment vertical="center"/>
    </xf>
    <xf numFmtId="0" fontId="137" fillId="26" borderId="0" applyNumberFormat="0" applyBorder="0" applyAlignment="0" applyProtection="0">
      <alignment vertical="center"/>
    </xf>
    <xf numFmtId="0" fontId="137" fillId="26" borderId="0" applyNumberFormat="0" applyBorder="0" applyAlignment="0" applyProtection="0">
      <alignment vertical="center"/>
    </xf>
    <xf numFmtId="0" fontId="137" fillId="26" borderId="0" applyNumberFormat="0" applyBorder="0" applyAlignment="0" applyProtection="0">
      <alignment vertical="center"/>
    </xf>
    <xf numFmtId="0" fontId="137" fillId="26" borderId="0" applyNumberFormat="0" applyBorder="0" applyAlignment="0" applyProtection="0">
      <alignment vertical="center"/>
    </xf>
    <xf numFmtId="0" fontId="158" fillId="38" borderId="0" applyNumberFormat="0" applyBorder="0" applyAlignment="0" applyProtection="0">
      <alignment vertical="center"/>
    </xf>
    <xf numFmtId="0" fontId="159" fillId="30" borderId="0" applyNumberFormat="0" applyBorder="0" applyAlignment="0" applyProtection="0">
      <alignment vertical="center"/>
    </xf>
    <xf numFmtId="0" fontId="159" fillId="30" borderId="0" applyNumberFormat="0" applyBorder="0" applyAlignment="0" applyProtection="0">
      <alignment vertical="center"/>
    </xf>
    <xf numFmtId="0" fontId="159" fillId="30" borderId="0" applyNumberFormat="0" applyBorder="0" applyAlignment="0" applyProtection="0">
      <alignment vertical="center"/>
    </xf>
    <xf numFmtId="0" fontId="159" fillId="30" borderId="0" applyNumberFormat="0" applyBorder="0" applyAlignment="0" applyProtection="0">
      <alignment vertical="center"/>
    </xf>
    <xf numFmtId="0" fontId="159" fillId="30" borderId="0" applyNumberFormat="0" applyBorder="0" applyAlignment="0" applyProtection="0">
      <alignment vertical="center"/>
    </xf>
    <xf numFmtId="0" fontId="159" fillId="30" borderId="0" applyNumberFormat="0" applyBorder="0" applyAlignment="0" applyProtection="0">
      <alignment vertical="center"/>
    </xf>
    <xf numFmtId="0" fontId="159" fillId="30" borderId="0" applyNumberFormat="0" applyBorder="0" applyAlignment="0" applyProtection="0">
      <alignment vertical="center"/>
    </xf>
    <xf numFmtId="0" fontId="159" fillId="30" borderId="0" applyNumberFormat="0" applyBorder="0" applyAlignment="0" applyProtection="0">
      <alignment vertical="center"/>
    </xf>
    <xf numFmtId="0" fontId="159" fillId="30" borderId="0" applyNumberFormat="0" applyBorder="0" applyAlignment="0" applyProtection="0">
      <alignment vertical="center"/>
    </xf>
    <xf numFmtId="0" fontId="159" fillId="30" borderId="0" applyNumberFormat="0" applyBorder="0" applyAlignment="0" applyProtection="0">
      <alignment vertical="center"/>
    </xf>
    <xf numFmtId="0" fontId="137" fillId="30" borderId="0" applyNumberFormat="0" applyBorder="0" applyAlignment="0" applyProtection="0">
      <alignment vertical="center"/>
    </xf>
    <xf numFmtId="0" fontId="137" fillId="30" borderId="0" applyNumberFormat="0" applyBorder="0" applyAlignment="0" applyProtection="0">
      <alignment vertical="center"/>
    </xf>
    <xf numFmtId="0" fontId="137" fillId="30" borderId="0" applyNumberFormat="0" applyBorder="0" applyAlignment="0" applyProtection="0">
      <alignment vertical="center"/>
    </xf>
    <xf numFmtId="0" fontId="137" fillId="30" borderId="0" applyNumberFormat="0" applyBorder="0" applyAlignment="0" applyProtection="0">
      <alignment vertical="center"/>
    </xf>
    <xf numFmtId="0" fontId="137" fillId="30" borderId="0" applyNumberFormat="0" applyBorder="0" applyAlignment="0" applyProtection="0">
      <alignment vertical="center"/>
    </xf>
    <xf numFmtId="0" fontId="137" fillId="30" borderId="0" applyNumberFormat="0" applyBorder="0" applyAlignment="0" applyProtection="0">
      <alignment vertical="center"/>
    </xf>
    <xf numFmtId="0" fontId="137" fillId="30" borderId="0" applyNumberFormat="0" applyBorder="0" applyAlignment="0" applyProtection="0">
      <alignment vertical="center"/>
    </xf>
    <xf numFmtId="0" fontId="137" fillId="30" borderId="0" applyNumberFormat="0" applyBorder="0" applyAlignment="0" applyProtection="0">
      <alignment vertical="center"/>
    </xf>
    <xf numFmtId="0" fontId="158" fillId="39" borderId="0" applyNumberFormat="0" applyBorder="0" applyAlignment="0" applyProtection="0">
      <alignment vertical="center"/>
    </xf>
    <xf numFmtId="0" fontId="159" fillId="11" borderId="0" applyNumberFormat="0" applyBorder="0" applyAlignment="0" applyProtection="0">
      <alignment vertical="center"/>
    </xf>
    <xf numFmtId="0" fontId="159" fillId="11" borderId="0" applyNumberFormat="0" applyBorder="0" applyAlignment="0" applyProtection="0">
      <alignment vertical="center"/>
    </xf>
    <xf numFmtId="0" fontId="159" fillId="11" borderId="0" applyNumberFormat="0" applyBorder="0" applyAlignment="0" applyProtection="0">
      <alignment vertical="center"/>
    </xf>
    <xf numFmtId="0" fontId="159" fillId="11" borderId="0" applyNumberFormat="0" applyBorder="0" applyAlignment="0" applyProtection="0">
      <alignment vertical="center"/>
    </xf>
    <xf numFmtId="0" fontId="159" fillId="11" borderId="0" applyNumberFormat="0" applyBorder="0" applyAlignment="0" applyProtection="0">
      <alignment vertical="center"/>
    </xf>
    <xf numFmtId="0" fontId="159" fillId="11" borderId="0" applyNumberFormat="0" applyBorder="0" applyAlignment="0" applyProtection="0">
      <alignment vertical="center"/>
    </xf>
    <xf numFmtId="0" fontId="159" fillId="11" borderId="0" applyNumberFormat="0" applyBorder="0" applyAlignment="0" applyProtection="0">
      <alignment vertical="center"/>
    </xf>
    <xf numFmtId="0" fontId="159" fillId="11" borderId="0" applyNumberFormat="0" applyBorder="0" applyAlignment="0" applyProtection="0">
      <alignment vertical="center"/>
    </xf>
    <xf numFmtId="0" fontId="159" fillId="11" borderId="0" applyNumberFormat="0" applyBorder="0" applyAlignment="0" applyProtection="0">
      <alignment vertical="center"/>
    </xf>
    <xf numFmtId="0" fontId="159" fillId="11" borderId="0" applyNumberFormat="0" applyBorder="0" applyAlignment="0" applyProtection="0">
      <alignment vertical="center"/>
    </xf>
    <xf numFmtId="0" fontId="137" fillId="11" borderId="0" applyNumberFormat="0" applyBorder="0" applyAlignment="0" applyProtection="0">
      <alignment vertical="center"/>
    </xf>
    <xf numFmtId="0" fontId="137" fillId="11" borderId="0" applyNumberFormat="0" applyBorder="0" applyAlignment="0" applyProtection="0">
      <alignment vertical="center"/>
    </xf>
    <xf numFmtId="0" fontId="137" fillId="11" borderId="0" applyNumberFormat="0" applyBorder="0" applyAlignment="0" applyProtection="0">
      <alignment vertical="center"/>
    </xf>
    <xf numFmtId="0" fontId="137" fillId="11" borderId="0" applyNumberFormat="0" applyBorder="0" applyAlignment="0" applyProtection="0">
      <alignment vertical="center"/>
    </xf>
    <xf numFmtId="0" fontId="137" fillId="11" borderId="0" applyNumberFormat="0" applyBorder="0" applyAlignment="0" applyProtection="0">
      <alignment vertical="center"/>
    </xf>
    <xf numFmtId="0" fontId="137" fillId="11" borderId="0" applyNumberFormat="0" applyBorder="0" applyAlignment="0" applyProtection="0">
      <alignment vertical="center"/>
    </xf>
    <xf numFmtId="0" fontId="137" fillId="11" borderId="0" applyNumberFormat="0" applyBorder="0" applyAlignment="0" applyProtection="0">
      <alignment vertical="center"/>
    </xf>
    <xf numFmtId="0" fontId="137" fillId="11" borderId="0" applyNumberFormat="0" applyBorder="0" applyAlignment="0" applyProtection="0">
      <alignment vertical="center"/>
    </xf>
    <xf numFmtId="0" fontId="158" fillId="40" borderId="0" applyNumberFormat="0" applyBorder="0" applyAlignment="0" applyProtection="0">
      <alignment vertical="center"/>
    </xf>
    <xf numFmtId="0" fontId="159" fillId="15" borderId="0" applyNumberFormat="0" applyBorder="0" applyAlignment="0" applyProtection="0">
      <alignment vertical="center"/>
    </xf>
    <xf numFmtId="0" fontId="159" fillId="15" borderId="0" applyNumberFormat="0" applyBorder="0" applyAlignment="0" applyProtection="0">
      <alignment vertical="center"/>
    </xf>
    <xf numFmtId="0" fontId="159" fillId="15" borderId="0" applyNumberFormat="0" applyBorder="0" applyAlignment="0" applyProtection="0">
      <alignment vertical="center"/>
    </xf>
    <xf numFmtId="0" fontId="159" fillId="15" borderId="0" applyNumberFormat="0" applyBorder="0" applyAlignment="0" applyProtection="0">
      <alignment vertical="center"/>
    </xf>
    <xf numFmtId="0" fontId="159" fillId="15" borderId="0" applyNumberFormat="0" applyBorder="0" applyAlignment="0" applyProtection="0">
      <alignment vertical="center"/>
    </xf>
    <xf numFmtId="0" fontId="159" fillId="15" borderId="0" applyNumberFormat="0" applyBorder="0" applyAlignment="0" applyProtection="0">
      <alignment vertical="center"/>
    </xf>
    <xf numFmtId="0" fontId="159" fillId="15" borderId="0" applyNumberFormat="0" applyBorder="0" applyAlignment="0" applyProtection="0">
      <alignment vertical="center"/>
    </xf>
    <xf numFmtId="0" fontId="159" fillId="15" borderId="0" applyNumberFormat="0" applyBorder="0" applyAlignment="0" applyProtection="0">
      <alignment vertical="center"/>
    </xf>
    <xf numFmtId="0" fontId="159" fillId="15" borderId="0" applyNumberFormat="0" applyBorder="0" applyAlignment="0" applyProtection="0">
      <alignment vertical="center"/>
    </xf>
    <xf numFmtId="0" fontId="159" fillId="15" borderId="0" applyNumberFormat="0" applyBorder="0" applyAlignment="0" applyProtection="0">
      <alignment vertical="center"/>
    </xf>
    <xf numFmtId="0" fontId="137" fillId="15" borderId="0" applyNumberFormat="0" applyBorder="0" applyAlignment="0" applyProtection="0">
      <alignment vertical="center"/>
    </xf>
    <xf numFmtId="0" fontId="137" fillId="15" borderId="0" applyNumberFormat="0" applyBorder="0" applyAlignment="0" applyProtection="0">
      <alignment vertical="center"/>
    </xf>
    <xf numFmtId="0" fontId="137" fillId="15" borderId="0" applyNumberFormat="0" applyBorder="0" applyAlignment="0" applyProtection="0">
      <alignment vertical="center"/>
    </xf>
    <xf numFmtId="0" fontId="137" fillId="15" borderId="0" applyNumberFormat="0" applyBorder="0" applyAlignment="0" applyProtection="0">
      <alignment vertical="center"/>
    </xf>
    <xf numFmtId="0" fontId="137" fillId="15" borderId="0" applyNumberFormat="0" applyBorder="0" applyAlignment="0" applyProtection="0">
      <alignment vertical="center"/>
    </xf>
    <xf numFmtId="0" fontId="137" fillId="15" borderId="0" applyNumberFormat="0" applyBorder="0" applyAlignment="0" applyProtection="0">
      <alignment vertical="center"/>
    </xf>
    <xf numFmtId="0" fontId="137" fillId="15" borderId="0" applyNumberFormat="0" applyBorder="0" applyAlignment="0" applyProtection="0">
      <alignment vertical="center"/>
    </xf>
    <xf numFmtId="0" fontId="137" fillId="15" borderId="0" applyNumberFormat="0" applyBorder="0" applyAlignment="0" applyProtection="0">
      <alignment vertical="center"/>
    </xf>
    <xf numFmtId="0" fontId="158" fillId="41" borderId="0" applyNumberFormat="0" applyBorder="0" applyAlignment="0" applyProtection="0">
      <alignment vertical="center"/>
    </xf>
    <xf numFmtId="0" fontId="159" fillId="19" borderId="0" applyNumberFormat="0" applyBorder="0" applyAlignment="0" applyProtection="0">
      <alignment vertical="center"/>
    </xf>
    <xf numFmtId="0" fontId="159" fillId="19" borderId="0" applyNumberFormat="0" applyBorder="0" applyAlignment="0" applyProtection="0">
      <alignment vertical="center"/>
    </xf>
    <xf numFmtId="0" fontId="159" fillId="19" borderId="0" applyNumberFormat="0" applyBorder="0" applyAlignment="0" applyProtection="0">
      <alignment vertical="center"/>
    </xf>
    <xf numFmtId="0" fontId="159" fillId="19" borderId="0" applyNumberFormat="0" applyBorder="0" applyAlignment="0" applyProtection="0">
      <alignment vertical="center"/>
    </xf>
    <xf numFmtId="0" fontId="159" fillId="19" borderId="0" applyNumberFormat="0" applyBorder="0" applyAlignment="0" applyProtection="0">
      <alignment vertical="center"/>
    </xf>
    <xf numFmtId="0" fontId="159" fillId="19" borderId="0" applyNumberFormat="0" applyBorder="0" applyAlignment="0" applyProtection="0">
      <alignment vertical="center"/>
    </xf>
    <xf numFmtId="0" fontId="159" fillId="19" borderId="0" applyNumberFormat="0" applyBorder="0" applyAlignment="0" applyProtection="0">
      <alignment vertical="center"/>
    </xf>
    <xf numFmtId="0" fontId="159" fillId="19" borderId="0" applyNumberFormat="0" applyBorder="0" applyAlignment="0" applyProtection="0">
      <alignment vertical="center"/>
    </xf>
    <xf numFmtId="0" fontId="159" fillId="19" borderId="0" applyNumberFormat="0" applyBorder="0" applyAlignment="0" applyProtection="0">
      <alignment vertical="center"/>
    </xf>
    <xf numFmtId="0" fontId="159" fillId="19" borderId="0" applyNumberFormat="0" applyBorder="0" applyAlignment="0" applyProtection="0">
      <alignment vertical="center"/>
    </xf>
    <xf numFmtId="0" fontId="137" fillId="19" borderId="0" applyNumberFormat="0" applyBorder="0" applyAlignment="0" applyProtection="0">
      <alignment vertical="center"/>
    </xf>
    <xf numFmtId="0" fontId="137" fillId="19" borderId="0" applyNumberFormat="0" applyBorder="0" applyAlignment="0" applyProtection="0">
      <alignment vertical="center"/>
    </xf>
    <xf numFmtId="0" fontId="137" fillId="19" borderId="0" applyNumberFormat="0" applyBorder="0" applyAlignment="0" applyProtection="0">
      <alignment vertical="center"/>
    </xf>
    <xf numFmtId="0" fontId="137" fillId="19" borderId="0" applyNumberFormat="0" applyBorder="0" applyAlignment="0" applyProtection="0">
      <alignment vertical="center"/>
    </xf>
    <xf numFmtId="0" fontId="137" fillId="19" borderId="0" applyNumberFormat="0" applyBorder="0" applyAlignment="0" applyProtection="0">
      <alignment vertical="center"/>
    </xf>
    <xf numFmtId="0" fontId="137" fillId="19" borderId="0" applyNumberFormat="0" applyBorder="0" applyAlignment="0" applyProtection="0">
      <alignment vertical="center"/>
    </xf>
    <xf numFmtId="0" fontId="137" fillId="19" borderId="0" applyNumberFormat="0" applyBorder="0" applyAlignment="0" applyProtection="0">
      <alignment vertical="center"/>
    </xf>
    <xf numFmtId="0" fontId="137" fillId="19" borderId="0" applyNumberFormat="0" applyBorder="0" applyAlignment="0" applyProtection="0">
      <alignment vertical="center"/>
    </xf>
    <xf numFmtId="0" fontId="158" fillId="36" borderId="0" applyNumberFormat="0" applyBorder="0" applyAlignment="0" applyProtection="0">
      <alignment vertical="center"/>
    </xf>
    <xf numFmtId="0" fontId="159" fillId="23" borderId="0" applyNumberFormat="0" applyBorder="0" applyAlignment="0" applyProtection="0">
      <alignment vertical="center"/>
    </xf>
    <xf numFmtId="0" fontId="159" fillId="23" borderId="0" applyNumberFormat="0" applyBorder="0" applyAlignment="0" applyProtection="0">
      <alignment vertical="center"/>
    </xf>
    <xf numFmtId="0" fontId="159" fillId="23" borderId="0" applyNumberFormat="0" applyBorder="0" applyAlignment="0" applyProtection="0">
      <alignment vertical="center"/>
    </xf>
    <xf numFmtId="0" fontId="159" fillId="23" borderId="0" applyNumberFormat="0" applyBorder="0" applyAlignment="0" applyProtection="0">
      <alignment vertical="center"/>
    </xf>
    <xf numFmtId="0" fontId="159" fillId="23" borderId="0" applyNumberFormat="0" applyBorder="0" applyAlignment="0" applyProtection="0">
      <alignment vertical="center"/>
    </xf>
    <xf numFmtId="0" fontId="159" fillId="23" borderId="0" applyNumberFormat="0" applyBorder="0" applyAlignment="0" applyProtection="0">
      <alignment vertical="center"/>
    </xf>
    <xf numFmtId="0" fontId="159" fillId="23" borderId="0" applyNumberFormat="0" applyBorder="0" applyAlignment="0" applyProtection="0">
      <alignment vertical="center"/>
    </xf>
    <xf numFmtId="0" fontId="159" fillId="23" borderId="0" applyNumberFormat="0" applyBorder="0" applyAlignment="0" applyProtection="0">
      <alignment vertical="center"/>
    </xf>
    <xf numFmtId="0" fontId="159" fillId="23" borderId="0" applyNumberFormat="0" applyBorder="0" applyAlignment="0" applyProtection="0">
      <alignment vertical="center"/>
    </xf>
    <xf numFmtId="0" fontId="159" fillId="23" borderId="0" applyNumberFormat="0" applyBorder="0" applyAlignment="0" applyProtection="0">
      <alignment vertical="center"/>
    </xf>
    <xf numFmtId="0" fontId="137" fillId="23" borderId="0" applyNumberFormat="0" applyBorder="0" applyAlignment="0" applyProtection="0">
      <alignment vertical="center"/>
    </xf>
    <xf numFmtId="0" fontId="137" fillId="23" borderId="0" applyNumberFormat="0" applyBorder="0" applyAlignment="0" applyProtection="0">
      <alignment vertical="center"/>
    </xf>
    <xf numFmtId="0" fontId="137" fillId="23" borderId="0" applyNumberFormat="0" applyBorder="0" applyAlignment="0" applyProtection="0">
      <alignment vertical="center"/>
    </xf>
    <xf numFmtId="0" fontId="137" fillId="23" borderId="0" applyNumberFormat="0" applyBorder="0" applyAlignment="0" applyProtection="0">
      <alignment vertical="center"/>
    </xf>
    <xf numFmtId="0" fontId="137" fillId="23" borderId="0" applyNumberFormat="0" applyBorder="0" applyAlignment="0" applyProtection="0">
      <alignment vertical="center"/>
    </xf>
    <xf numFmtId="0" fontId="137" fillId="23" borderId="0" applyNumberFormat="0" applyBorder="0" applyAlignment="0" applyProtection="0">
      <alignment vertical="center"/>
    </xf>
    <xf numFmtId="0" fontId="137" fillId="23" borderId="0" applyNumberFormat="0" applyBorder="0" applyAlignment="0" applyProtection="0">
      <alignment vertical="center"/>
    </xf>
    <xf numFmtId="0" fontId="137" fillId="23" borderId="0" applyNumberFormat="0" applyBorder="0" applyAlignment="0" applyProtection="0">
      <alignment vertical="center"/>
    </xf>
    <xf numFmtId="0" fontId="158" fillId="39" borderId="0" applyNumberFormat="0" applyBorder="0" applyAlignment="0" applyProtection="0">
      <alignment vertical="center"/>
    </xf>
    <xf numFmtId="0" fontId="159" fillId="27" borderId="0" applyNumberFormat="0" applyBorder="0" applyAlignment="0" applyProtection="0">
      <alignment vertical="center"/>
    </xf>
    <xf numFmtId="0" fontId="159" fillId="27" borderId="0" applyNumberFormat="0" applyBorder="0" applyAlignment="0" applyProtection="0">
      <alignment vertical="center"/>
    </xf>
    <xf numFmtId="0" fontId="159" fillId="27" borderId="0" applyNumberFormat="0" applyBorder="0" applyAlignment="0" applyProtection="0">
      <alignment vertical="center"/>
    </xf>
    <xf numFmtId="0" fontId="159" fillId="27" borderId="0" applyNumberFormat="0" applyBorder="0" applyAlignment="0" applyProtection="0">
      <alignment vertical="center"/>
    </xf>
    <xf numFmtId="0" fontId="159" fillId="27" borderId="0" applyNumberFormat="0" applyBorder="0" applyAlignment="0" applyProtection="0">
      <alignment vertical="center"/>
    </xf>
    <xf numFmtId="0" fontId="159" fillId="27" borderId="0" applyNumberFormat="0" applyBorder="0" applyAlignment="0" applyProtection="0">
      <alignment vertical="center"/>
    </xf>
    <xf numFmtId="0" fontId="159" fillId="27" borderId="0" applyNumberFormat="0" applyBorder="0" applyAlignment="0" applyProtection="0">
      <alignment vertical="center"/>
    </xf>
    <xf numFmtId="0" fontId="159" fillId="27" borderId="0" applyNumberFormat="0" applyBorder="0" applyAlignment="0" applyProtection="0">
      <alignment vertical="center"/>
    </xf>
    <xf numFmtId="0" fontId="159" fillId="27" borderId="0" applyNumberFormat="0" applyBorder="0" applyAlignment="0" applyProtection="0">
      <alignment vertical="center"/>
    </xf>
    <xf numFmtId="0" fontId="159" fillId="27" borderId="0" applyNumberFormat="0" applyBorder="0" applyAlignment="0" applyProtection="0">
      <alignment vertical="center"/>
    </xf>
    <xf numFmtId="0" fontId="137" fillId="27" borderId="0" applyNumberFormat="0" applyBorder="0" applyAlignment="0" applyProtection="0">
      <alignment vertical="center"/>
    </xf>
    <xf numFmtId="0" fontId="137" fillId="27" borderId="0" applyNumberFormat="0" applyBorder="0" applyAlignment="0" applyProtection="0">
      <alignment vertical="center"/>
    </xf>
    <xf numFmtId="0" fontId="137" fillId="27" borderId="0" applyNumberFormat="0" applyBorder="0" applyAlignment="0" applyProtection="0">
      <alignment vertical="center"/>
    </xf>
    <xf numFmtId="0" fontId="137" fillId="27" borderId="0" applyNumberFormat="0" applyBorder="0" applyAlignment="0" applyProtection="0">
      <alignment vertical="center"/>
    </xf>
    <xf numFmtId="0" fontId="137" fillId="27" borderId="0" applyNumberFormat="0" applyBorder="0" applyAlignment="0" applyProtection="0">
      <alignment vertical="center"/>
    </xf>
    <xf numFmtId="0" fontId="137" fillId="27" borderId="0" applyNumberFormat="0" applyBorder="0" applyAlignment="0" applyProtection="0">
      <alignment vertical="center"/>
    </xf>
    <xf numFmtId="0" fontId="137" fillId="27" borderId="0" applyNumberFormat="0" applyBorder="0" applyAlignment="0" applyProtection="0">
      <alignment vertical="center"/>
    </xf>
    <xf numFmtId="0" fontId="137" fillId="27" borderId="0" applyNumberFormat="0" applyBorder="0" applyAlignment="0" applyProtection="0">
      <alignment vertical="center"/>
    </xf>
    <xf numFmtId="0" fontId="158" fillId="42" borderId="0" applyNumberFormat="0" applyBorder="0" applyAlignment="0" applyProtection="0">
      <alignment vertical="center"/>
    </xf>
    <xf numFmtId="0" fontId="159" fillId="31" borderId="0" applyNumberFormat="0" applyBorder="0" applyAlignment="0" applyProtection="0">
      <alignment vertical="center"/>
    </xf>
    <xf numFmtId="0" fontId="159" fillId="31" borderId="0" applyNumberFormat="0" applyBorder="0" applyAlignment="0" applyProtection="0">
      <alignment vertical="center"/>
    </xf>
    <xf numFmtId="0" fontId="159" fillId="31" borderId="0" applyNumberFormat="0" applyBorder="0" applyAlignment="0" applyProtection="0">
      <alignment vertical="center"/>
    </xf>
    <xf numFmtId="0" fontId="159" fillId="31" borderId="0" applyNumberFormat="0" applyBorder="0" applyAlignment="0" applyProtection="0">
      <alignment vertical="center"/>
    </xf>
    <xf numFmtId="0" fontId="159" fillId="31" borderId="0" applyNumberFormat="0" applyBorder="0" applyAlignment="0" applyProtection="0">
      <alignment vertical="center"/>
    </xf>
    <xf numFmtId="0" fontId="159" fillId="31" borderId="0" applyNumberFormat="0" applyBorder="0" applyAlignment="0" applyProtection="0">
      <alignment vertical="center"/>
    </xf>
    <xf numFmtId="0" fontId="159" fillId="31" borderId="0" applyNumberFormat="0" applyBorder="0" applyAlignment="0" applyProtection="0">
      <alignment vertical="center"/>
    </xf>
    <xf numFmtId="0" fontId="159" fillId="31" borderId="0" applyNumberFormat="0" applyBorder="0" applyAlignment="0" applyProtection="0">
      <alignment vertical="center"/>
    </xf>
    <xf numFmtId="0" fontId="159" fillId="31" borderId="0" applyNumberFormat="0" applyBorder="0" applyAlignment="0" applyProtection="0">
      <alignment vertical="center"/>
    </xf>
    <xf numFmtId="0" fontId="159" fillId="31" borderId="0" applyNumberFormat="0" applyBorder="0" applyAlignment="0" applyProtection="0">
      <alignment vertical="center"/>
    </xf>
    <xf numFmtId="0" fontId="137" fillId="31" borderId="0" applyNumberFormat="0" applyBorder="0" applyAlignment="0" applyProtection="0">
      <alignment vertical="center"/>
    </xf>
    <xf numFmtId="0" fontId="137" fillId="31" borderId="0" applyNumberFormat="0" applyBorder="0" applyAlignment="0" applyProtection="0">
      <alignment vertical="center"/>
    </xf>
    <xf numFmtId="0" fontId="137" fillId="31" borderId="0" applyNumberFormat="0" applyBorder="0" applyAlignment="0" applyProtection="0">
      <alignment vertical="center"/>
    </xf>
    <xf numFmtId="0" fontId="137" fillId="31" borderId="0" applyNumberFormat="0" applyBorder="0" applyAlignment="0" applyProtection="0">
      <alignment vertical="center"/>
    </xf>
    <xf numFmtId="0" fontId="137" fillId="31" borderId="0" applyNumberFormat="0" applyBorder="0" applyAlignment="0" applyProtection="0">
      <alignment vertical="center"/>
    </xf>
    <xf numFmtId="0" fontId="137" fillId="31" borderId="0" applyNumberFormat="0" applyBorder="0" applyAlignment="0" applyProtection="0">
      <alignment vertical="center"/>
    </xf>
    <xf numFmtId="0" fontId="137" fillId="31" borderId="0" applyNumberFormat="0" applyBorder="0" applyAlignment="0" applyProtection="0">
      <alignment vertical="center"/>
    </xf>
    <xf numFmtId="0" fontId="137" fillId="31" borderId="0" applyNumberFormat="0" applyBorder="0" applyAlignment="0" applyProtection="0">
      <alignment vertical="center"/>
    </xf>
    <xf numFmtId="0" fontId="160" fillId="43" borderId="0" applyNumberFormat="0" applyBorder="0" applyAlignment="0" applyProtection="0">
      <alignment vertical="center"/>
    </xf>
    <xf numFmtId="0" fontId="161" fillId="12" borderId="0" applyNumberFormat="0" applyBorder="0" applyAlignment="0" applyProtection="0">
      <alignment vertical="center"/>
    </xf>
    <xf numFmtId="0" fontId="161" fillId="12" borderId="0" applyNumberFormat="0" applyBorder="0" applyAlignment="0" applyProtection="0">
      <alignment vertical="center"/>
    </xf>
    <xf numFmtId="0" fontId="161" fillId="12" borderId="0" applyNumberFormat="0" applyBorder="0" applyAlignment="0" applyProtection="0">
      <alignment vertical="center"/>
    </xf>
    <xf numFmtId="0" fontId="161" fillId="12" borderId="0" applyNumberFormat="0" applyBorder="0" applyAlignment="0" applyProtection="0">
      <alignment vertical="center"/>
    </xf>
    <xf numFmtId="0" fontId="161" fillId="12" borderId="0" applyNumberFormat="0" applyBorder="0" applyAlignment="0" applyProtection="0">
      <alignment vertical="center"/>
    </xf>
    <xf numFmtId="0" fontId="161" fillId="12" borderId="0" applyNumberFormat="0" applyBorder="0" applyAlignment="0" applyProtection="0">
      <alignment vertical="center"/>
    </xf>
    <xf numFmtId="0" fontId="161" fillId="12" borderId="0" applyNumberFormat="0" applyBorder="0" applyAlignment="0" applyProtection="0">
      <alignment vertical="center"/>
    </xf>
    <xf numFmtId="0" fontId="161" fillId="12" borderId="0" applyNumberFormat="0" applyBorder="0" applyAlignment="0" applyProtection="0">
      <alignment vertical="center"/>
    </xf>
    <xf numFmtId="0" fontId="161" fillId="12" borderId="0" applyNumberFormat="0" applyBorder="0" applyAlignment="0" applyProtection="0">
      <alignment vertical="center"/>
    </xf>
    <xf numFmtId="0" fontId="161" fillId="12" borderId="0" applyNumberFormat="0" applyBorder="0" applyAlignment="0" applyProtection="0">
      <alignment vertical="center"/>
    </xf>
    <xf numFmtId="0" fontId="153" fillId="12" borderId="0" applyNumberFormat="0" applyBorder="0" applyAlignment="0" applyProtection="0">
      <alignment vertical="center"/>
    </xf>
    <xf numFmtId="0" fontId="160" fillId="40" borderId="0" applyNumberFormat="0" applyBorder="0" applyAlignment="0" applyProtection="0">
      <alignment vertical="center"/>
    </xf>
    <xf numFmtId="0" fontId="161" fillId="16" borderId="0" applyNumberFormat="0" applyBorder="0" applyAlignment="0" applyProtection="0">
      <alignment vertical="center"/>
    </xf>
    <xf numFmtId="0" fontId="161" fillId="16" borderId="0" applyNumberFormat="0" applyBorder="0" applyAlignment="0" applyProtection="0">
      <alignment vertical="center"/>
    </xf>
    <xf numFmtId="0" fontId="161" fillId="16" borderId="0" applyNumberFormat="0" applyBorder="0" applyAlignment="0" applyProtection="0">
      <alignment vertical="center"/>
    </xf>
    <xf numFmtId="0" fontId="161" fillId="16" borderId="0" applyNumberFormat="0" applyBorder="0" applyAlignment="0" applyProtection="0">
      <alignment vertical="center"/>
    </xf>
    <xf numFmtId="0" fontId="161" fillId="16" borderId="0" applyNumberFormat="0" applyBorder="0" applyAlignment="0" applyProtection="0">
      <alignment vertical="center"/>
    </xf>
    <xf numFmtId="0" fontId="161" fillId="16" borderId="0" applyNumberFormat="0" applyBorder="0" applyAlignment="0" applyProtection="0">
      <alignment vertical="center"/>
    </xf>
    <xf numFmtId="0" fontId="161" fillId="16" borderId="0" applyNumberFormat="0" applyBorder="0" applyAlignment="0" applyProtection="0">
      <alignment vertical="center"/>
    </xf>
    <xf numFmtId="0" fontId="161" fillId="16" borderId="0" applyNumberFormat="0" applyBorder="0" applyAlignment="0" applyProtection="0">
      <alignment vertical="center"/>
    </xf>
    <xf numFmtId="0" fontId="161" fillId="16" borderId="0" applyNumberFormat="0" applyBorder="0" applyAlignment="0" applyProtection="0">
      <alignment vertical="center"/>
    </xf>
    <xf numFmtId="0" fontId="161" fillId="16" borderId="0" applyNumberFormat="0" applyBorder="0" applyAlignment="0" applyProtection="0">
      <alignment vertical="center"/>
    </xf>
    <xf numFmtId="0" fontId="153" fillId="16" borderId="0" applyNumberFormat="0" applyBorder="0" applyAlignment="0" applyProtection="0">
      <alignment vertical="center"/>
    </xf>
    <xf numFmtId="0" fontId="160" fillId="41" borderId="0" applyNumberFormat="0" applyBorder="0" applyAlignment="0" applyProtection="0">
      <alignment vertical="center"/>
    </xf>
    <xf numFmtId="0" fontId="161" fillId="20" borderId="0" applyNumberFormat="0" applyBorder="0" applyAlignment="0" applyProtection="0">
      <alignment vertical="center"/>
    </xf>
    <xf numFmtId="0" fontId="161" fillId="20" borderId="0" applyNumberFormat="0" applyBorder="0" applyAlignment="0" applyProtection="0">
      <alignment vertical="center"/>
    </xf>
    <xf numFmtId="0" fontId="161" fillId="20" borderId="0" applyNumberFormat="0" applyBorder="0" applyAlignment="0" applyProtection="0">
      <alignment vertical="center"/>
    </xf>
    <xf numFmtId="0" fontId="161" fillId="20" borderId="0" applyNumberFormat="0" applyBorder="0" applyAlignment="0" applyProtection="0">
      <alignment vertical="center"/>
    </xf>
    <xf numFmtId="0" fontId="161" fillId="20" borderId="0" applyNumberFormat="0" applyBorder="0" applyAlignment="0" applyProtection="0">
      <alignment vertical="center"/>
    </xf>
    <xf numFmtId="0" fontId="161" fillId="20" borderId="0" applyNumberFormat="0" applyBorder="0" applyAlignment="0" applyProtection="0">
      <alignment vertical="center"/>
    </xf>
    <xf numFmtId="0" fontId="161" fillId="20" borderId="0" applyNumberFormat="0" applyBorder="0" applyAlignment="0" applyProtection="0">
      <alignment vertical="center"/>
    </xf>
    <xf numFmtId="0" fontId="161" fillId="20" borderId="0" applyNumberFormat="0" applyBorder="0" applyAlignment="0" applyProtection="0">
      <alignment vertical="center"/>
    </xf>
    <xf numFmtId="0" fontId="161" fillId="20" borderId="0" applyNumberFormat="0" applyBorder="0" applyAlignment="0" applyProtection="0">
      <alignment vertical="center"/>
    </xf>
    <xf numFmtId="0" fontId="161" fillId="20" borderId="0" applyNumberFormat="0" applyBorder="0" applyAlignment="0" applyProtection="0">
      <alignment vertical="center"/>
    </xf>
    <xf numFmtId="0" fontId="153" fillId="20" borderId="0" applyNumberFormat="0" applyBorder="0" applyAlignment="0" applyProtection="0">
      <alignment vertical="center"/>
    </xf>
    <xf numFmtId="0" fontId="160" fillId="44" borderId="0" applyNumberFormat="0" applyBorder="0" applyAlignment="0" applyProtection="0">
      <alignment vertical="center"/>
    </xf>
    <xf numFmtId="0" fontId="161" fillId="24" borderId="0" applyNumberFormat="0" applyBorder="0" applyAlignment="0" applyProtection="0">
      <alignment vertical="center"/>
    </xf>
    <xf numFmtId="0" fontId="161" fillId="24" borderId="0" applyNumberFormat="0" applyBorder="0" applyAlignment="0" applyProtection="0">
      <alignment vertical="center"/>
    </xf>
    <xf numFmtId="0" fontId="161" fillId="24" borderId="0" applyNumberFormat="0" applyBorder="0" applyAlignment="0" applyProtection="0">
      <alignment vertical="center"/>
    </xf>
    <xf numFmtId="0" fontId="161" fillId="24" borderId="0" applyNumberFormat="0" applyBorder="0" applyAlignment="0" applyProtection="0">
      <alignment vertical="center"/>
    </xf>
    <xf numFmtId="0" fontId="161" fillId="24" borderId="0" applyNumberFormat="0" applyBorder="0" applyAlignment="0" applyProtection="0">
      <alignment vertical="center"/>
    </xf>
    <xf numFmtId="0" fontId="161" fillId="24" borderId="0" applyNumberFormat="0" applyBorder="0" applyAlignment="0" applyProtection="0">
      <alignment vertical="center"/>
    </xf>
    <xf numFmtId="0" fontId="161" fillId="24" borderId="0" applyNumberFormat="0" applyBorder="0" applyAlignment="0" applyProtection="0">
      <alignment vertical="center"/>
    </xf>
    <xf numFmtId="0" fontId="161" fillId="24" borderId="0" applyNumberFormat="0" applyBorder="0" applyAlignment="0" applyProtection="0">
      <alignment vertical="center"/>
    </xf>
    <xf numFmtId="0" fontId="161" fillId="24" borderId="0" applyNumberFormat="0" applyBorder="0" applyAlignment="0" applyProtection="0">
      <alignment vertical="center"/>
    </xf>
    <xf numFmtId="0" fontId="161" fillId="24" borderId="0" applyNumberFormat="0" applyBorder="0" applyAlignment="0" applyProtection="0">
      <alignment vertical="center"/>
    </xf>
    <xf numFmtId="0" fontId="153" fillId="24" borderId="0" applyNumberFormat="0" applyBorder="0" applyAlignment="0" applyProtection="0">
      <alignment vertical="center"/>
    </xf>
    <xf numFmtId="0" fontId="160" fillId="45" borderId="0" applyNumberFormat="0" applyBorder="0" applyAlignment="0" applyProtection="0">
      <alignment vertical="center"/>
    </xf>
    <xf numFmtId="0" fontId="161" fillId="28" borderId="0" applyNumberFormat="0" applyBorder="0" applyAlignment="0" applyProtection="0">
      <alignment vertical="center"/>
    </xf>
    <xf numFmtId="0" fontId="161" fillId="28" borderId="0" applyNumberFormat="0" applyBorder="0" applyAlignment="0" applyProtection="0">
      <alignment vertical="center"/>
    </xf>
    <xf numFmtId="0" fontId="161" fillId="28" borderId="0" applyNumberFormat="0" applyBorder="0" applyAlignment="0" applyProtection="0">
      <alignment vertical="center"/>
    </xf>
    <xf numFmtId="0" fontId="161" fillId="28" borderId="0" applyNumberFormat="0" applyBorder="0" applyAlignment="0" applyProtection="0">
      <alignment vertical="center"/>
    </xf>
    <xf numFmtId="0" fontId="161" fillId="28" borderId="0" applyNumberFormat="0" applyBorder="0" applyAlignment="0" applyProtection="0">
      <alignment vertical="center"/>
    </xf>
    <xf numFmtId="0" fontId="161" fillId="28" borderId="0" applyNumberFormat="0" applyBorder="0" applyAlignment="0" applyProtection="0">
      <alignment vertical="center"/>
    </xf>
    <xf numFmtId="0" fontId="161" fillId="28" borderId="0" applyNumberFormat="0" applyBorder="0" applyAlignment="0" applyProtection="0">
      <alignment vertical="center"/>
    </xf>
    <xf numFmtId="0" fontId="161" fillId="28" borderId="0" applyNumberFormat="0" applyBorder="0" applyAlignment="0" applyProtection="0">
      <alignment vertical="center"/>
    </xf>
    <xf numFmtId="0" fontId="161" fillId="28" borderId="0" applyNumberFormat="0" applyBorder="0" applyAlignment="0" applyProtection="0">
      <alignment vertical="center"/>
    </xf>
    <xf numFmtId="0" fontId="161" fillId="28" borderId="0" applyNumberFormat="0" applyBorder="0" applyAlignment="0" applyProtection="0">
      <alignment vertical="center"/>
    </xf>
    <xf numFmtId="0" fontId="153" fillId="28" borderId="0" applyNumberFormat="0" applyBorder="0" applyAlignment="0" applyProtection="0">
      <alignment vertical="center"/>
    </xf>
    <xf numFmtId="0" fontId="160" fillId="46" borderId="0" applyNumberFormat="0" applyBorder="0" applyAlignment="0" applyProtection="0">
      <alignment vertical="center"/>
    </xf>
    <xf numFmtId="0" fontId="161" fillId="32" borderId="0" applyNumberFormat="0" applyBorder="0" applyAlignment="0" applyProtection="0">
      <alignment vertical="center"/>
    </xf>
    <xf numFmtId="0" fontId="161" fillId="32" borderId="0" applyNumberFormat="0" applyBorder="0" applyAlignment="0" applyProtection="0">
      <alignment vertical="center"/>
    </xf>
    <xf numFmtId="0" fontId="161" fillId="32" borderId="0" applyNumberFormat="0" applyBorder="0" applyAlignment="0" applyProtection="0">
      <alignment vertical="center"/>
    </xf>
    <xf numFmtId="0" fontId="161" fillId="32" borderId="0" applyNumberFormat="0" applyBorder="0" applyAlignment="0" applyProtection="0">
      <alignment vertical="center"/>
    </xf>
    <xf numFmtId="0" fontId="161" fillId="32" borderId="0" applyNumberFormat="0" applyBorder="0" applyAlignment="0" applyProtection="0">
      <alignment vertical="center"/>
    </xf>
    <xf numFmtId="0" fontId="161" fillId="32" borderId="0" applyNumberFormat="0" applyBorder="0" applyAlignment="0" applyProtection="0">
      <alignment vertical="center"/>
    </xf>
    <xf numFmtId="0" fontId="161" fillId="32" borderId="0" applyNumberFormat="0" applyBorder="0" applyAlignment="0" applyProtection="0">
      <alignment vertical="center"/>
    </xf>
    <xf numFmtId="0" fontId="161" fillId="32" borderId="0" applyNumberFormat="0" applyBorder="0" applyAlignment="0" applyProtection="0">
      <alignment vertical="center"/>
    </xf>
    <xf numFmtId="0" fontId="161" fillId="32" borderId="0" applyNumberFormat="0" applyBorder="0" applyAlignment="0" applyProtection="0">
      <alignment vertical="center"/>
    </xf>
    <xf numFmtId="0" fontId="161" fillId="32" borderId="0" applyNumberFormat="0" applyBorder="0" applyAlignment="0" applyProtection="0">
      <alignment vertical="center"/>
    </xf>
    <xf numFmtId="0" fontId="153" fillId="32" borderId="0" applyNumberFormat="0" applyBorder="0" applyAlignment="0" applyProtection="0">
      <alignment vertical="center"/>
    </xf>
    <xf numFmtId="0" fontId="160" fillId="47" borderId="0" applyNumberFormat="0" applyBorder="0" applyAlignment="0" applyProtection="0">
      <alignment vertical="center"/>
    </xf>
    <xf numFmtId="0" fontId="161" fillId="9" borderId="0" applyNumberFormat="0" applyBorder="0" applyAlignment="0" applyProtection="0">
      <alignment vertical="center"/>
    </xf>
    <xf numFmtId="0" fontId="161" fillId="9" borderId="0" applyNumberFormat="0" applyBorder="0" applyAlignment="0" applyProtection="0">
      <alignment vertical="center"/>
    </xf>
    <xf numFmtId="0" fontId="161" fillId="9" borderId="0" applyNumberFormat="0" applyBorder="0" applyAlignment="0" applyProtection="0">
      <alignment vertical="center"/>
    </xf>
    <xf numFmtId="0" fontId="161" fillId="9" borderId="0" applyNumberFormat="0" applyBorder="0" applyAlignment="0" applyProtection="0">
      <alignment vertical="center"/>
    </xf>
    <xf numFmtId="0" fontId="161" fillId="9" borderId="0" applyNumberFormat="0" applyBorder="0" applyAlignment="0" applyProtection="0">
      <alignment vertical="center"/>
    </xf>
    <xf numFmtId="0" fontId="161" fillId="9" borderId="0" applyNumberFormat="0" applyBorder="0" applyAlignment="0" applyProtection="0">
      <alignment vertical="center"/>
    </xf>
    <xf numFmtId="0" fontId="161" fillId="9" borderId="0" applyNumberFormat="0" applyBorder="0" applyAlignment="0" applyProtection="0">
      <alignment vertical="center"/>
    </xf>
    <xf numFmtId="0" fontId="161" fillId="9" borderId="0" applyNumberFormat="0" applyBorder="0" applyAlignment="0" applyProtection="0">
      <alignment vertical="center"/>
    </xf>
    <xf numFmtId="0" fontId="161" fillId="9" borderId="0" applyNumberFormat="0" applyBorder="0" applyAlignment="0" applyProtection="0">
      <alignment vertical="center"/>
    </xf>
    <xf numFmtId="0" fontId="161" fillId="9" borderId="0" applyNumberFormat="0" applyBorder="0" applyAlignment="0" applyProtection="0">
      <alignment vertical="center"/>
    </xf>
    <xf numFmtId="0" fontId="153" fillId="9" borderId="0" applyNumberFormat="0" applyBorder="0" applyAlignment="0" applyProtection="0">
      <alignment vertical="center"/>
    </xf>
    <xf numFmtId="0" fontId="160" fillId="48" borderId="0" applyNumberFormat="0" applyBorder="0" applyAlignment="0" applyProtection="0">
      <alignment vertical="center"/>
    </xf>
    <xf numFmtId="0" fontId="161" fillId="13" borderId="0" applyNumberFormat="0" applyBorder="0" applyAlignment="0" applyProtection="0">
      <alignment vertical="center"/>
    </xf>
    <xf numFmtId="0" fontId="161" fillId="13" borderId="0" applyNumberFormat="0" applyBorder="0" applyAlignment="0" applyProtection="0">
      <alignment vertical="center"/>
    </xf>
    <xf numFmtId="0" fontId="161" fillId="13" borderId="0" applyNumberFormat="0" applyBorder="0" applyAlignment="0" applyProtection="0">
      <alignment vertical="center"/>
    </xf>
    <xf numFmtId="0" fontId="161" fillId="13" borderId="0" applyNumberFormat="0" applyBorder="0" applyAlignment="0" applyProtection="0">
      <alignment vertical="center"/>
    </xf>
    <xf numFmtId="0" fontId="161" fillId="13" borderId="0" applyNumberFormat="0" applyBorder="0" applyAlignment="0" applyProtection="0">
      <alignment vertical="center"/>
    </xf>
    <xf numFmtId="0" fontId="161" fillId="13" borderId="0" applyNumberFormat="0" applyBorder="0" applyAlignment="0" applyProtection="0">
      <alignment vertical="center"/>
    </xf>
    <xf numFmtId="0" fontId="161" fillId="13" borderId="0" applyNumberFormat="0" applyBorder="0" applyAlignment="0" applyProtection="0">
      <alignment vertical="center"/>
    </xf>
    <xf numFmtId="0" fontId="161" fillId="13" borderId="0" applyNumberFormat="0" applyBorder="0" applyAlignment="0" applyProtection="0">
      <alignment vertical="center"/>
    </xf>
    <xf numFmtId="0" fontId="161" fillId="13" borderId="0" applyNumberFormat="0" applyBorder="0" applyAlignment="0" applyProtection="0">
      <alignment vertical="center"/>
    </xf>
    <xf numFmtId="0" fontId="161" fillId="13" borderId="0" applyNumberFormat="0" applyBorder="0" applyAlignment="0" applyProtection="0">
      <alignment vertical="center"/>
    </xf>
    <xf numFmtId="0" fontId="153" fillId="13" borderId="0" applyNumberFormat="0" applyBorder="0" applyAlignment="0" applyProtection="0">
      <alignment vertical="center"/>
    </xf>
    <xf numFmtId="0" fontId="160" fillId="49" borderId="0" applyNumberFormat="0" applyBorder="0" applyAlignment="0" applyProtection="0">
      <alignment vertical="center"/>
    </xf>
    <xf numFmtId="0" fontId="161" fillId="17" borderId="0" applyNumberFormat="0" applyBorder="0" applyAlignment="0" applyProtection="0">
      <alignment vertical="center"/>
    </xf>
    <xf numFmtId="0" fontId="161" fillId="17" borderId="0" applyNumberFormat="0" applyBorder="0" applyAlignment="0" applyProtection="0">
      <alignment vertical="center"/>
    </xf>
    <xf numFmtId="0" fontId="161" fillId="17" borderId="0" applyNumberFormat="0" applyBorder="0" applyAlignment="0" applyProtection="0">
      <alignment vertical="center"/>
    </xf>
    <xf numFmtId="0" fontId="161" fillId="17" borderId="0" applyNumberFormat="0" applyBorder="0" applyAlignment="0" applyProtection="0">
      <alignment vertical="center"/>
    </xf>
    <xf numFmtId="0" fontId="161" fillId="17" borderId="0" applyNumberFormat="0" applyBorder="0" applyAlignment="0" applyProtection="0">
      <alignment vertical="center"/>
    </xf>
    <xf numFmtId="0" fontId="161" fillId="17" borderId="0" applyNumberFormat="0" applyBorder="0" applyAlignment="0" applyProtection="0">
      <alignment vertical="center"/>
    </xf>
    <xf numFmtId="0" fontId="161" fillId="17" borderId="0" applyNumberFormat="0" applyBorder="0" applyAlignment="0" applyProtection="0">
      <alignment vertical="center"/>
    </xf>
    <xf numFmtId="0" fontId="161" fillId="17" borderId="0" applyNumberFormat="0" applyBorder="0" applyAlignment="0" applyProtection="0">
      <alignment vertical="center"/>
    </xf>
    <xf numFmtId="0" fontId="161" fillId="17" borderId="0" applyNumberFormat="0" applyBorder="0" applyAlignment="0" applyProtection="0">
      <alignment vertical="center"/>
    </xf>
    <xf numFmtId="0" fontId="161" fillId="17" borderId="0" applyNumberFormat="0" applyBorder="0" applyAlignment="0" applyProtection="0">
      <alignment vertical="center"/>
    </xf>
    <xf numFmtId="0" fontId="153" fillId="17" borderId="0" applyNumberFormat="0" applyBorder="0" applyAlignment="0" applyProtection="0">
      <alignment vertical="center"/>
    </xf>
    <xf numFmtId="0" fontId="160" fillId="44" borderId="0" applyNumberFormat="0" applyBorder="0" applyAlignment="0" applyProtection="0">
      <alignment vertical="center"/>
    </xf>
    <xf numFmtId="0" fontId="161" fillId="21" borderId="0" applyNumberFormat="0" applyBorder="0" applyAlignment="0" applyProtection="0">
      <alignment vertical="center"/>
    </xf>
    <xf numFmtId="0" fontId="161" fillId="21" borderId="0" applyNumberFormat="0" applyBorder="0" applyAlignment="0" applyProtection="0">
      <alignment vertical="center"/>
    </xf>
    <xf numFmtId="0" fontId="161" fillId="21" borderId="0" applyNumberFormat="0" applyBorder="0" applyAlignment="0" applyProtection="0">
      <alignment vertical="center"/>
    </xf>
    <xf numFmtId="0" fontId="161" fillId="21" borderId="0" applyNumberFormat="0" applyBorder="0" applyAlignment="0" applyProtection="0">
      <alignment vertical="center"/>
    </xf>
    <xf numFmtId="0" fontId="161" fillId="21" borderId="0" applyNumberFormat="0" applyBorder="0" applyAlignment="0" applyProtection="0">
      <alignment vertical="center"/>
    </xf>
    <xf numFmtId="0" fontId="161" fillId="21" borderId="0" applyNumberFormat="0" applyBorder="0" applyAlignment="0" applyProtection="0">
      <alignment vertical="center"/>
    </xf>
    <xf numFmtId="0" fontId="161" fillId="21" borderId="0" applyNumberFormat="0" applyBorder="0" applyAlignment="0" applyProtection="0">
      <alignment vertical="center"/>
    </xf>
    <xf numFmtId="0" fontId="161" fillId="21" borderId="0" applyNumberFormat="0" applyBorder="0" applyAlignment="0" applyProtection="0">
      <alignment vertical="center"/>
    </xf>
    <xf numFmtId="0" fontId="161" fillId="21" borderId="0" applyNumberFormat="0" applyBorder="0" applyAlignment="0" applyProtection="0">
      <alignment vertical="center"/>
    </xf>
    <xf numFmtId="0" fontId="161" fillId="21" borderId="0" applyNumberFormat="0" applyBorder="0" applyAlignment="0" applyProtection="0">
      <alignment vertical="center"/>
    </xf>
    <xf numFmtId="0" fontId="153" fillId="21" borderId="0" applyNumberFormat="0" applyBorder="0" applyAlignment="0" applyProtection="0">
      <alignment vertical="center"/>
    </xf>
    <xf numFmtId="0" fontId="160" fillId="45" borderId="0" applyNumberFormat="0" applyBorder="0" applyAlignment="0" applyProtection="0">
      <alignment vertical="center"/>
    </xf>
    <xf numFmtId="0" fontId="161" fillId="25" borderId="0" applyNumberFormat="0" applyBorder="0" applyAlignment="0" applyProtection="0">
      <alignment vertical="center"/>
    </xf>
    <xf numFmtId="0" fontId="161" fillId="25" borderId="0" applyNumberFormat="0" applyBorder="0" applyAlignment="0" applyProtection="0">
      <alignment vertical="center"/>
    </xf>
    <xf numFmtId="0" fontId="161" fillId="25" borderId="0" applyNumberFormat="0" applyBorder="0" applyAlignment="0" applyProtection="0">
      <alignment vertical="center"/>
    </xf>
    <xf numFmtId="0" fontId="161" fillId="25" borderId="0" applyNumberFormat="0" applyBorder="0" applyAlignment="0" applyProtection="0">
      <alignment vertical="center"/>
    </xf>
    <xf numFmtId="0" fontId="161" fillId="25" borderId="0" applyNumberFormat="0" applyBorder="0" applyAlignment="0" applyProtection="0">
      <alignment vertical="center"/>
    </xf>
    <xf numFmtId="0" fontId="161" fillId="25" borderId="0" applyNumberFormat="0" applyBorder="0" applyAlignment="0" applyProtection="0">
      <alignment vertical="center"/>
    </xf>
    <xf numFmtId="0" fontId="161" fillId="25" borderId="0" applyNumberFormat="0" applyBorder="0" applyAlignment="0" applyProtection="0">
      <alignment vertical="center"/>
    </xf>
    <xf numFmtId="0" fontId="161" fillId="25" borderId="0" applyNumberFormat="0" applyBorder="0" applyAlignment="0" applyProtection="0">
      <alignment vertical="center"/>
    </xf>
    <xf numFmtId="0" fontId="161" fillId="25" borderId="0" applyNumberFormat="0" applyBorder="0" applyAlignment="0" applyProtection="0">
      <alignment vertical="center"/>
    </xf>
    <xf numFmtId="0" fontId="161" fillId="25" borderId="0" applyNumberFormat="0" applyBorder="0" applyAlignment="0" applyProtection="0">
      <alignment vertical="center"/>
    </xf>
    <xf numFmtId="0" fontId="153" fillId="25" borderId="0" applyNumberFormat="0" applyBorder="0" applyAlignment="0" applyProtection="0">
      <alignment vertical="center"/>
    </xf>
    <xf numFmtId="0" fontId="160" fillId="50" borderId="0" applyNumberFormat="0" applyBorder="0" applyAlignment="0" applyProtection="0">
      <alignment vertical="center"/>
    </xf>
    <xf numFmtId="0" fontId="161" fillId="29" borderId="0" applyNumberFormat="0" applyBorder="0" applyAlignment="0" applyProtection="0">
      <alignment vertical="center"/>
    </xf>
    <xf numFmtId="0" fontId="161" fillId="29" borderId="0" applyNumberFormat="0" applyBorder="0" applyAlignment="0" applyProtection="0">
      <alignment vertical="center"/>
    </xf>
    <xf numFmtId="0" fontId="161" fillId="29" borderId="0" applyNumberFormat="0" applyBorder="0" applyAlignment="0" applyProtection="0">
      <alignment vertical="center"/>
    </xf>
    <xf numFmtId="0" fontId="161" fillId="29" borderId="0" applyNumberFormat="0" applyBorder="0" applyAlignment="0" applyProtection="0">
      <alignment vertical="center"/>
    </xf>
    <xf numFmtId="0" fontId="161" fillId="29" borderId="0" applyNumberFormat="0" applyBorder="0" applyAlignment="0" applyProtection="0">
      <alignment vertical="center"/>
    </xf>
    <xf numFmtId="0" fontId="161" fillId="29" borderId="0" applyNumberFormat="0" applyBorder="0" applyAlignment="0" applyProtection="0">
      <alignment vertical="center"/>
    </xf>
    <xf numFmtId="0" fontId="161" fillId="29" borderId="0" applyNumberFormat="0" applyBorder="0" applyAlignment="0" applyProtection="0">
      <alignment vertical="center"/>
    </xf>
    <xf numFmtId="0" fontId="161" fillId="29" borderId="0" applyNumberFormat="0" applyBorder="0" applyAlignment="0" applyProtection="0">
      <alignment vertical="center"/>
    </xf>
    <xf numFmtId="0" fontId="161" fillId="29" borderId="0" applyNumberFormat="0" applyBorder="0" applyAlignment="0" applyProtection="0">
      <alignment vertical="center"/>
    </xf>
    <xf numFmtId="0" fontId="161" fillId="29" borderId="0" applyNumberFormat="0" applyBorder="0" applyAlignment="0" applyProtection="0">
      <alignment vertical="center"/>
    </xf>
    <xf numFmtId="0" fontId="153" fillId="29" borderId="0" applyNumberFormat="0" applyBorder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64" fillId="51" borderId="11" applyNumberFormat="0" applyAlignment="0" applyProtection="0">
      <alignment vertical="center"/>
    </xf>
    <xf numFmtId="0" fontId="165" fillId="6" borderId="4" applyNumberFormat="0" applyAlignment="0" applyProtection="0">
      <alignment vertical="center"/>
    </xf>
    <xf numFmtId="0" fontId="165" fillId="6" borderId="4" applyNumberFormat="0" applyAlignment="0" applyProtection="0">
      <alignment vertical="center"/>
    </xf>
    <xf numFmtId="0" fontId="165" fillId="6" borderId="4" applyNumberFormat="0" applyAlignment="0" applyProtection="0">
      <alignment vertical="center"/>
    </xf>
    <xf numFmtId="0" fontId="165" fillId="6" borderId="4" applyNumberFormat="0" applyAlignment="0" applyProtection="0">
      <alignment vertical="center"/>
    </xf>
    <xf numFmtId="0" fontId="165" fillId="6" borderId="4" applyNumberFormat="0" applyAlignment="0" applyProtection="0">
      <alignment vertical="center"/>
    </xf>
    <xf numFmtId="0" fontId="165" fillId="6" borderId="4" applyNumberFormat="0" applyAlignment="0" applyProtection="0">
      <alignment vertical="center"/>
    </xf>
    <xf numFmtId="0" fontId="165" fillId="6" borderId="4" applyNumberFormat="0" applyAlignment="0" applyProtection="0">
      <alignment vertical="center"/>
    </xf>
    <xf numFmtId="0" fontId="165" fillId="6" borderId="4" applyNumberFormat="0" applyAlignment="0" applyProtection="0">
      <alignment vertical="center"/>
    </xf>
    <xf numFmtId="0" fontId="165" fillId="6" borderId="4" applyNumberFormat="0" applyAlignment="0" applyProtection="0">
      <alignment vertical="center"/>
    </xf>
    <xf numFmtId="0" fontId="165" fillId="6" borderId="4" applyNumberFormat="0" applyAlignment="0" applyProtection="0">
      <alignment vertical="center"/>
    </xf>
    <xf numFmtId="0" fontId="147" fillId="6" borderId="4" applyNumberFormat="0" applyAlignment="0" applyProtection="0">
      <alignment vertical="center"/>
    </xf>
    <xf numFmtId="0" fontId="166" fillId="34" borderId="0" applyNumberFormat="0" applyBorder="0" applyAlignment="0" applyProtection="0">
      <alignment vertical="center"/>
    </xf>
    <xf numFmtId="0" fontId="167" fillId="3" borderId="0" applyNumberFormat="0" applyBorder="0" applyAlignment="0" applyProtection="0">
      <alignment vertical="center"/>
    </xf>
    <xf numFmtId="0" fontId="167" fillId="3" borderId="0" applyNumberFormat="0" applyBorder="0" applyAlignment="0" applyProtection="0">
      <alignment vertical="center"/>
    </xf>
    <xf numFmtId="0" fontId="167" fillId="3" borderId="0" applyNumberFormat="0" applyBorder="0" applyAlignment="0" applyProtection="0">
      <alignment vertical="center"/>
    </xf>
    <xf numFmtId="0" fontId="167" fillId="3" borderId="0" applyNumberFormat="0" applyBorder="0" applyAlignment="0" applyProtection="0">
      <alignment vertical="center"/>
    </xf>
    <xf numFmtId="0" fontId="167" fillId="3" borderId="0" applyNumberFormat="0" applyBorder="0" applyAlignment="0" applyProtection="0">
      <alignment vertical="center"/>
    </xf>
    <xf numFmtId="0" fontId="167" fillId="3" borderId="0" applyNumberFormat="0" applyBorder="0" applyAlignment="0" applyProtection="0">
      <alignment vertical="center"/>
    </xf>
    <xf numFmtId="0" fontId="167" fillId="3" borderId="0" applyNumberFormat="0" applyBorder="0" applyAlignment="0" applyProtection="0">
      <alignment vertical="center"/>
    </xf>
    <xf numFmtId="0" fontId="167" fillId="3" borderId="0" applyNumberFormat="0" applyBorder="0" applyAlignment="0" applyProtection="0">
      <alignment vertical="center"/>
    </xf>
    <xf numFmtId="0" fontId="167" fillId="3" borderId="0" applyNumberFormat="0" applyBorder="0" applyAlignment="0" applyProtection="0">
      <alignment vertical="center"/>
    </xf>
    <xf numFmtId="0" fontId="167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58" fillId="52" borderId="12" applyNumberFormat="0" applyFont="0" applyAlignment="0" applyProtection="0">
      <alignment vertical="center"/>
    </xf>
    <xf numFmtId="0" fontId="158" fillId="8" borderId="8" applyNumberFormat="0" applyFont="0" applyAlignment="0" applyProtection="0">
      <alignment vertical="center"/>
    </xf>
    <xf numFmtId="0" fontId="158" fillId="8" borderId="8" applyNumberFormat="0" applyFont="0" applyAlignment="0" applyProtection="0">
      <alignment vertical="center"/>
    </xf>
    <xf numFmtId="0" fontId="158" fillId="8" borderId="8" applyNumberFormat="0" applyFont="0" applyAlignment="0" applyProtection="0">
      <alignment vertical="center"/>
    </xf>
    <xf numFmtId="0" fontId="158" fillId="8" borderId="8" applyNumberFormat="0" applyFont="0" applyAlignment="0" applyProtection="0">
      <alignment vertical="center"/>
    </xf>
    <xf numFmtId="0" fontId="158" fillId="8" borderId="8" applyNumberFormat="0" applyFont="0" applyAlignment="0" applyProtection="0">
      <alignment vertical="center"/>
    </xf>
    <xf numFmtId="0" fontId="158" fillId="8" borderId="8" applyNumberFormat="0" applyFont="0" applyAlignment="0" applyProtection="0">
      <alignment vertical="center"/>
    </xf>
    <xf numFmtId="0" fontId="158" fillId="8" borderId="8" applyNumberFormat="0" applyFont="0" applyAlignment="0" applyProtection="0">
      <alignment vertical="center"/>
    </xf>
    <xf numFmtId="0" fontId="158" fillId="8" borderId="8" applyNumberFormat="0" applyFont="0" applyAlignment="0" applyProtection="0">
      <alignment vertical="center"/>
    </xf>
    <xf numFmtId="0" fontId="158" fillId="8" borderId="8" applyNumberFormat="0" applyFont="0" applyAlignment="0" applyProtection="0">
      <alignment vertical="center"/>
    </xf>
    <xf numFmtId="0" fontId="158" fillId="8" borderId="8" applyNumberFormat="0" applyFont="0" applyAlignment="0" applyProtection="0">
      <alignment vertical="center"/>
    </xf>
    <xf numFmtId="0" fontId="158" fillId="8" borderId="8" applyNumberFormat="0" applyFont="0" applyAlignment="0" applyProtection="0">
      <alignment vertical="center"/>
    </xf>
    <xf numFmtId="0" fontId="158" fillId="8" borderId="8" applyNumberFormat="0" applyFont="0" applyAlignment="0" applyProtection="0">
      <alignment vertical="center"/>
    </xf>
    <xf numFmtId="0" fontId="158" fillId="8" borderId="8" applyNumberFormat="0" applyFont="0" applyAlignment="0" applyProtection="0">
      <alignment vertical="center"/>
    </xf>
    <xf numFmtId="0" fontId="158" fillId="8" borderId="8" applyNumberFormat="0" applyFont="0" applyAlignment="0" applyProtection="0">
      <alignment vertical="center"/>
    </xf>
    <xf numFmtId="0" fontId="158" fillId="8" borderId="8" applyNumberFormat="0" applyFont="0" applyAlignment="0" applyProtection="0">
      <alignment vertical="center"/>
    </xf>
    <xf numFmtId="0" fontId="158" fillId="8" borderId="8" applyNumberFormat="0" applyFont="0" applyAlignment="0" applyProtection="0">
      <alignment vertical="center"/>
    </xf>
    <xf numFmtId="0" fontId="137" fillId="8" borderId="8" applyNumberFormat="0" applyFont="0" applyAlignment="0" applyProtection="0">
      <alignment vertical="center"/>
    </xf>
    <xf numFmtId="0" fontId="137" fillId="8" borderId="8" applyNumberFormat="0" applyFont="0" applyAlignment="0" applyProtection="0">
      <alignment vertical="center"/>
    </xf>
    <xf numFmtId="0" fontId="137" fillId="8" borderId="8" applyNumberFormat="0" applyFont="0" applyAlignment="0" applyProtection="0">
      <alignment vertical="center"/>
    </xf>
    <xf numFmtId="0" fontId="137" fillId="8" borderId="8" applyNumberFormat="0" applyFont="0" applyAlignment="0" applyProtection="0">
      <alignment vertical="center"/>
    </xf>
    <xf numFmtId="0" fontId="137" fillId="8" borderId="8" applyNumberFormat="0" applyFont="0" applyAlignment="0" applyProtection="0">
      <alignment vertical="center"/>
    </xf>
    <xf numFmtId="0" fontId="137" fillId="8" borderId="8" applyNumberFormat="0" applyFont="0" applyAlignment="0" applyProtection="0">
      <alignment vertical="center"/>
    </xf>
    <xf numFmtId="0" fontId="137" fillId="8" borderId="8" applyNumberFormat="0" applyFont="0" applyAlignment="0" applyProtection="0">
      <alignment vertical="center"/>
    </xf>
    <xf numFmtId="0" fontId="137" fillId="8" borderId="8" applyNumberFormat="0" applyFont="0" applyAlignment="0" applyProtection="0">
      <alignment vertical="center"/>
    </xf>
    <xf numFmtId="0" fontId="168" fillId="53" borderId="0" applyNumberFormat="0" applyBorder="0" applyAlignment="0" applyProtection="0">
      <alignment vertical="center"/>
    </xf>
    <xf numFmtId="0" fontId="169" fillId="4" borderId="0" applyNumberFormat="0" applyBorder="0" applyAlignment="0" applyProtection="0">
      <alignment vertical="center"/>
    </xf>
    <xf numFmtId="0" fontId="169" fillId="4" borderId="0" applyNumberFormat="0" applyBorder="0" applyAlignment="0" applyProtection="0">
      <alignment vertical="center"/>
    </xf>
    <xf numFmtId="0" fontId="169" fillId="4" borderId="0" applyNumberFormat="0" applyBorder="0" applyAlignment="0" applyProtection="0">
      <alignment vertical="center"/>
    </xf>
    <xf numFmtId="0" fontId="169" fillId="4" borderId="0" applyNumberFormat="0" applyBorder="0" applyAlignment="0" applyProtection="0">
      <alignment vertical="center"/>
    </xf>
    <xf numFmtId="0" fontId="169" fillId="4" borderId="0" applyNumberFormat="0" applyBorder="0" applyAlignment="0" applyProtection="0">
      <alignment vertical="center"/>
    </xf>
    <xf numFmtId="0" fontId="169" fillId="4" borderId="0" applyNumberFormat="0" applyBorder="0" applyAlignment="0" applyProtection="0">
      <alignment vertical="center"/>
    </xf>
    <xf numFmtId="0" fontId="169" fillId="4" borderId="0" applyNumberFormat="0" applyBorder="0" applyAlignment="0" applyProtection="0">
      <alignment vertical="center"/>
    </xf>
    <xf numFmtId="0" fontId="169" fillId="4" borderId="0" applyNumberFormat="0" applyBorder="0" applyAlignment="0" applyProtection="0">
      <alignment vertical="center"/>
    </xf>
    <xf numFmtId="0" fontId="169" fillId="4" borderId="0" applyNumberFormat="0" applyBorder="0" applyAlignment="0" applyProtection="0">
      <alignment vertical="center"/>
    </xf>
    <xf numFmtId="0" fontId="169" fillId="4" borderId="0" applyNumberFormat="0" applyBorder="0" applyAlignment="0" applyProtection="0">
      <alignment vertical="center"/>
    </xf>
    <xf numFmtId="0" fontId="144" fillId="4" borderId="0" applyNumberFormat="0" applyBorder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72" fillId="54" borderId="13" applyNumberFormat="0" applyAlignment="0" applyProtection="0">
      <alignment vertical="center"/>
    </xf>
    <xf numFmtId="0" fontId="173" fillId="7" borderId="7" applyNumberFormat="0" applyAlignment="0" applyProtection="0">
      <alignment vertical="center"/>
    </xf>
    <xf numFmtId="0" fontId="173" fillId="7" borderId="7" applyNumberFormat="0" applyAlignment="0" applyProtection="0">
      <alignment vertical="center"/>
    </xf>
    <xf numFmtId="0" fontId="173" fillId="7" borderId="7" applyNumberFormat="0" applyAlignment="0" applyProtection="0">
      <alignment vertical="center"/>
    </xf>
    <xf numFmtId="0" fontId="173" fillId="7" borderId="7" applyNumberFormat="0" applyAlignment="0" applyProtection="0">
      <alignment vertical="center"/>
    </xf>
    <xf numFmtId="0" fontId="173" fillId="7" borderId="7" applyNumberFormat="0" applyAlignment="0" applyProtection="0">
      <alignment vertical="center"/>
    </xf>
    <xf numFmtId="0" fontId="173" fillId="7" borderId="7" applyNumberFormat="0" applyAlignment="0" applyProtection="0">
      <alignment vertical="center"/>
    </xf>
    <xf numFmtId="0" fontId="173" fillId="7" borderId="7" applyNumberFormat="0" applyAlignment="0" applyProtection="0">
      <alignment vertical="center"/>
    </xf>
    <xf numFmtId="0" fontId="173" fillId="7" borderId="7" applyNumberFormat="0" applyAlignment="0" applyProtection="0">
      <alignment vertical="center"/>
    </xf>
    <xf numFmtId="0" fontId="173" fillId="7" borderId="7" applyNumberFormat="0" applyAlignment="0" applyProtection="0">
      <alignment vertical="center"/>
    </xf>
    <xf numFmtId="0" fontId="173" fillId="7" borderId="7" applyNumberFormat="0" applyAlignment="0" applyProtection="0">
      <alignment vertical="center"/>
    </xf>
    <xf numFmtId="0" fontId="149" fillId="7" borderId="7" applyNumberFormat="0" applyAlignment="0" applyProtection="0">
      <alignment vertical="center"/>
    </xf>
    <xf numFmtId="0" fontId="174" fillId="0" borderId="14" applyNumberFormat="0" applyFill="0" applyAlignment="0" applyProtection="0">
      <alignment vertical="center"/>
    </xf>
    <xf numFmtId="0" fontId="175" fillId="0" borderId="6" applyNumberFormat="0" applyFill="0" applyAlignment="0" applyProtection="0">
      <alignment vertical="center"/>
    </xf>
    <xf numFmtId="0" fontId="175" fillId="0" borderId="6" applyNumberFormat="0" applyFill="0" applyAlignment="0" applyProtection="0">
      <alignment vertical="center"/>
    </xf>
    <xf numFmtId="0" fontId="175" fillId="0" borderId="6" applyNumberFormat="0" applyFill="0" applyAlignment="0" applyProtection="0">
      <alignment vertical="center"/>
    </xf>
    <xf numFmtId="0" fontId="175" fillId="0" borderId="6" applyNumberFormat="0" applyFill="0" applyAlignment="0" applyProtection="0">
      <alignment vertical="center"/>
    </xf>
    <xf numFmtId="0" fontId="175" fillId="0" borderId="6" applyNumberFormat="0" applyFill="0" applyAlignment="0" applyProtection="0">
      <alignment vertical="center"/>
    </xf>
    <xf numFmtId="0" fontId="175" fillId="0" borderId="6" applyNumberFormat="0" applyFill="0" applyAlignment="0" applyProtection="0">
      <alignment vertical="center"/>
    </xf>
    <xf numFmtId="0" fontId="175" fillId="0" borderId="6" applyNumberFormat="0" applyFill="0" applyAlignment="0" applyProtection="0">
      <alignment vertical="center"/>
    </xf>
    <xf numFmtId="0" fontId="175" fillId="0" borderId="6" applyNumberFormat="0" applyFill="0" applyAlignment="0" applyProtection="0">
      <alignment vertical="center"/>
    </xf>
    <xf numFmtId="0" fontId="175" fillId="0" borderId="6" applyNumberFormat="0" applyFill="0" applyAlignment="0" applyProtection="0">
      <alignment vertical="center"/>
    </xf>
    <xf numFmtId="0" fontId="175" fillId="0" borderId="6" applyNumberFormat="0" applyFill="0" applyAlignment="0" applyProtection="0">
      <alignment vertical="center"/>
    </xf>
    <xf numFmtId="0" fontId="148" fillId="0" borderId="6" applyNumberFormat="0" applyFill="0" applyAlignment="0" applyProtection="0">
      <alignment vertical="center"/>
    </xf>
    <xf numFmtId="0" fontId="176" fillId="0" borderId="15" applyNumberFormat="0" applyFill="0" applyAlignment="0" applyProtection="0">
      <alignment vertical="center"/>
    </xf>
    <xf numFmtId="0" fontId="177" fillId="0" borderId="9" applyNumberFormat="0" applyFill="0" applyAlignment="0" applyProtection="0">
      <alignment vertical="center"/>
    </xf>
    <xf numFmtId="0" fontId="177" fillId="0" borderId="9" applyNumberFormat="0" applyFill="0" applyAlignment="0" applyProtection="0">
      <alignment vertical="center"/>
    </xf>
    <xf numFmtId="0" fontId="177" fillId="0" borderId="9" applyNumberFormat="0" applyFill="0" applyAlignment="0" applyProtection="0">
      <alignment vertical="center"/>
    </xf>
    <xf numFmtId="0" fontId="177" fillId="0" borderId="9" applyNumberFormat="0" applyFill="0" applyAlignment="0" applyProtection="0">
      <alignment vertical="center"/>
    </xf>
    <xf numFmtId="0" fontId="177" fillId="0" borderId="9" applyNumberFormat="0" applyFill="0" applyAlignment="0" applyProtection="0">
      <alignment vertical="center"/>
    </xf>
    <xf numFmtId="0" fontId="177" fillId="0" borderId="9" applyNumberFormat="0" applyFill="0" applyAlignment="0" applyProtection="0">
      <alignment vertical="center"/>
    </xf>
    <xf numFmtId="0" fontId="177" fillId="0" borderId="9" applyNumberFormat="0" applyFill="0" applyAlignment="0" applyProtection="0">
      <alignment vertical="center"/>
    </xf>
    <xf numFmtId="0" fontId="177" fillId="0" borderId="9" applyNumberFormat="0" applyFill="0" applyAlignment="0" applyProtection="0">
      <alignment vertical="center"/>
    </xf>
    <xf numFmtId="0" fontId="177" fillId="0" borderId="9" applyNumberFormat="0" applyFill="0" applyAlignment="0" applyProtection="0">
      <alignment vertical="center"/>
    </xf>
    <xf numFmtId="0" fontId="177" fillId="0" borderId="9" applyNumberFormat="0" applyFill="0" applyAlignment="0" applyProtection="0">
      <alignment vertical="center"/>
    </xf>
    <xf numFmtId="0" fontId="152" fillId="0" borderId="9" applyNumberFormat="0" applyFill="0" applyAlignment="0" applyProtection="0">
      <alignment vertical="center"/>
    </xf>
    <xf numFmtId="0" fontId="178" fillId="38" borderId="11" applyNumberFormat="0" applyAlignment="0" applyProtection="0">
      <alignment vertical="center"/>
    </xf>
    <xf numFmtId="0" fontId="179" fillId="5" borderId="4" applyNumberFormat="0" applyAlignment="0" applyProtection="0">
      <alignment vertical="center"/>
    </xf>
    <xf numFmtId="0" fontId="179" fillId="5" borderId="4" applyNumberFormat="0" applyAlignment="0" applyProtection="0">
      <alignment vertical="center"/>
    </xf>
    <xf numFmtId="0" fontId="179" fillId="5" borderId="4" applyNumberFormat="0" applyAlignment="0" applyProtection="0">
      <alignment vertical="center"/>
    </xf>
    <xf numFmtId="0" fontId="179" fillId="5" borderId="4" applyNumberFormat="0" applyAlignment="0" applyProtection="0">
      <alignment vertical="center"/>
    </xf>
    <xf numFmtId="0" fontId="179" fillId="5" borderId="4" applyNumberFormat="0" applyAlignment="0" applyProtection="0">
      <alignment vertical="center"/>
    </xf>
    <xf numFmtId="0" fontId="179" fillId="5" borderId="4" applyNumberFormat="0" applyAlignment="0" applyProtection="0">
      <alignment vertical="center"/>
    </xf>
    <xf numFmtId="0" fontId="179" fillId="5" borderId="4" applyNumberFormat="0" applyAlignment="0" applyProtection="0">
      <alignment vertical="center"/>
    </xf>
    <xf numFmtId="0" fontId="179" fillId="5" borderId="4" applyNumberFormat="0" applyAlignment="0" applyProtection="0">
      <alignment vertical="center"/>
    </xf>
    <xf numFmtId="0" fontId="179" fillId="5" borderId="4" applyNumberFormat="0" applyAlignment="0" applyProtection="0">
      <alignment vertical="center"/>
    </xf>
    <xf numFmtId="0" fontId="179" fillId="5" borderId="4" applyNumberFormat="0" applyAlignment="0" applyProtection="0">
      <alignment vertical="center"/>
    </xf>
    <xf numFmtId="0" fontId="145" fillId="5" borderId="4" applyNumberFormat="0" applyAlignment="0" applyProtection="0">
      <alignment vertical="center"/>
    </xf>
    <xf numFmtId="0" fontId="180" fillId="0" borderId="16" applyNumberFormat="0" applyFill="0" applyAlignment="0" applyProtection="0">
      <alignment vertical="center"/>
    </xf>
    <xf numFmtId="0" fontId="181" fillId="0" borderId="1" applyNumberFormat="0" applyFill="0" applyAlignment="0" applyProtection="0">
      <alignment vertical="center"/>
    </xf>
    <xf numFmtId="0" fontId="181" fillId="0" borderId="1" applyNumberFormat="0" applyFill="0" applyAlignment="0" applyProtection="0">
      <alignment vertical="center"/>
    </xf>
    <xf numFmtId="0" fontId="181" fillId="0" borderId="1" applyNumberFormat="0" applyFill="0" applyAlignment="0" applyProtection="0">
      <alignment vertical="center"/>
    </xf>
    <xf numFmtId="0" fontId="181" fillId="0" borderId="1" applyNumberFormat="0" applyFill="0" applyAlignment="0" applyProtection="0">
      <alignment vertical="center"/>
    </xf>
    <xf numFmtId="0" fontId="181" fillId="0" borderId="1" applyNumberFormat="0" applyFill="0" applyAlignment="0" applyProtection="0">
      <alignment vertical="center"/>
    </xf>
    <xf numFmtId="0" fontId="181" fillId="0" borderId="1" applyNumberFormat="0" applyFill="0" applyAlignment="0" applyProtection="0">
      <alignment vertical="center"/>
    </xf>
    <xf numFmtId="0" fontId="181" fillId="0" borderId="1" applyNumberFormat="0" applyFill="0" applyAlignment="0" applyProtection="0">
      <alignment vertical="center"/>
    </xf>
    <xf numFmtId="0" fontId="181" fillId="0" borderId="1" applyNumberFormat="0" applyFill="0" applyAlignment="0" applyProtection="0">
      <alignment vertical="center"/>
    </xf>
    <xf numFmtId="0" fontId="181" fillId="0" borderId="1" applyNumberFormat="0" applyFill="0" applyAlignment="0" applyProtection="0">
      <alignment vertical="center"/>
    </xf>
    <xf numFmtId="0" fontId="181" fillId="0" borderId="1" applyNumberFormat="0" applyFill="0" applyAlignment="0" applyProtection="0">
      <alignment vertical="center"/>
    </xf>
    <xf numFmtId="0" fontId="139" fillId="0" borderId="1" applyNumberFormat="0" applyFill="0" applyAlignment="0" applyProtection="0">
      <alignment vertical="center"/>
    </xf>
    <xf numFmtId="0" fontId="182" fillId="0" borderId="17" applyNumberFormat="0" applyFill="0" applyAlignment="0" applyProtection="0">
      <alignment vertical="center"/>
    </xf>
    <xf numFmtId="0" fontId="183" fillId="0" borderId="2" applyNumberFormat="0" applyFill="0" applyAlignment="0" applyProtection="0">
      <alignment vertical="center"/>
    </xf>
    <xf numFmtId="0" fontId="183" fillId="0" borderId="2" applyNumberFormat="0" applyFill="0" applyAlignment="0" applyProtection="0">
      <alignment vertical="center"/>
    </xf>
    <xf numFmtId="0" fontId="183" fillId="0" borderId="2" applyNumberFormat="0" applyFill="0" applyAlignment="0" applyProtection="0">
      <alignment vertical="center"/>
    </xf>
    <xf numFmtId="0" fontId="183" fillId="0" borderId="2" applyNumberFormat="0" applyFill="0" applyAlignment="0" applyProtection="0">
      <alignment vertical="center"/>
    </xf>
    <xf numFmtId="0" fontId="183" fillId="0" borderId="2" applyNumberFormat="0" applyFill="0" applyAlignment="0" applyProtection="0">
      <alignment vertical="center"/>
    </xf>
    <xf numFmtId="0" fontId="183" fillId="0" borderId="2" applyNumberFormat="0" applyFill="0" applyAlignment="0" applyProtection="0">
      <alignment vertical="center"/>
    </xf>
    <xf numFmtId="0" fontId="183" fillId="0" borderId="2" applyNumberFormat="0" applyFill="0" applyAlignment="0" applyProtection="0">
      <alignment vertical="center"/>
    </xf>
    <xf numFmtId="0" fontId="183" fillId="0" borderId="2" applyNumberFormat="0" applyFill="0" applyAlignment="0" applyProtection="0">
      <alignment vertical="center"/>
    </xf>
    <xf numFmtId="0" fontId="183" fillId="0" borderId="2" applyNumberFormat="0" applyFill="0" applyAlignment="0" applyProtection="0">
      <alignment vertical="center"/>
    </xf>
    <xf numFmtId="0" fontId="183" fillId="0" borderId="2" applyNumberFormat="0" applyFill="0" applyAlignment="0" applyProtection="0">
      <alignment vertical="center"/>
    </xf>
    <xf numFmtId="0" fontId="140" fillId="0" borderId="2" applyNumberFormat="0" applyFill="0" applyAlignment="0" applyProtection="0">
      <alignment vertical="center"/>
    </xf>
    <xf numFmtId="0" fontId="184" fillId="0" borderId="18" applyNumberFormat="0" applyFill="0" applyAlignment="0" applyProtection="0">
      <alignment vertical="center"/>
    </xf>
    <xf numFmtId="0" fontId="185" fillId="0" borderId="3" applyNumberFormat="0" applyFill="0" applyAlignment="0" applyProtection="0">
      <alignment vertical="center"/>
    </xf>
    <xf numFmtId="0" fontId="185" fillId="0" borderId="3" applyNumberFormat="0" applyFill="0" applyAlignment="0" applyProtection="0">
      <alignment vertical="center"/>
    </xf>
    <xf numFmtId="0" fontId="185" fillId="0" borderId="3" applyNumberFormat="0" applyFill="0" applyAlignment="0" applyProtection="0">
      <alignment vertical="center"/>
    </xf>
    <xf numFmtId="0" fontId="185" fillId="0" borderId="3" applyNumberFormat="0" applyFill="0" applyAlignment="0" applyProtection="0">
      <alignment vertical="center"/>
    </xf>
    <xf numFmtId="0" fontId="185" fillId="0" borderId="3" applyNumberFormat="0" applyFill="0" applyAlignment="0" applyProtection="0">
      <alignment vertical="center"/>
    </xf>
    <xf numFmtId="0" fontId="185" fillId="0" borderId="3" applyNumberFormat="0" applyFill="0" applyAlignment="0" applyProtection="0">
      <alignment vertical="center"/>
    </xf>
    <xf numFmtId="0" fontId="185" fillId="0" borderId="3" applyNumberFormat="0" applyFill="0" applyAlignment="0" applyProtection="0">
      <alignment vertical="center"/>
    </xf>
    <xf numFmtId="0" fontId="185" fillId="0" borderId="3" applyNumberFormat="0" applyFill="0" applyAlignment="0" applyProtection="0">
      <alignment vertical="center"/>
    </xf>
    <xf numFmtId="0" fontId="185" fillId="0" borderId="3" applyNumberFormat="0" applyFill="0" applyAlignment="0" applyProtection="0">
      <alignment vertical="center"/>
    </xf>
    <xf numFmtId="0" fontId="185" fillId="0" borderId="3" applyNumberFormat="0" applyFill="0" applyAlignment="0" applyProtection="0">
      <alignment vertical="center"/>
    </xf>
    <xf numFmtId="0" fontId="141" fillId="0" borderId="3" applyNumberFormat="0" applyFill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86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88" fillId="35" borderId="0" applyNumberFormat="0" applyBorder="0" applyAlignment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142" fillId="2" borderId="0" applyNumberFormat="0" applyBorder="0" applyAlignment="0" applyProtection="0">
      <alignment vertical="center"/>
    </xf>
    <xf numFmtId="0" fontId="190" fillId="51" borderId="19" applyNumberFormat="0" applyAlignment="0" applyProtection="0">
      <alignment vertical="center"/>
    </xf>
    <xf numFmtId="0" fontId="191" fillId="6" borderId="5" applyNumberFormat="0" applyAlignment="0" applyProtection="0">
      <alignment vertical="center"/>
    </xf>
    <xf numFmtId="0" fontId="191" fillId="6" borderId="5" applyNumberFormat="0" applyAlignment="0" applyProtection="0">
      <alignment vertical="center"/>
    </xf>
    <xf numFmtId="0" fontId="191" fillId="6" borderId="5" applyNumberFormat="0" applyAlignment="0" applyProtection="0">
      <alignment vertical="center"/>
    </xf>
    <xf numFmtId="0" fontId="191" fillId="6" borderId="5" applyNumberFormat="0" applyAlignment="0" applyProtection="0">
      <alignment vertical="center"/>
    </xf>
    <xf numFmtId="0" fontId="191" fillId="6" borderId="5" applyNumberFormat="0" applyAlignment="0" applyProtection="0">
      <alignment vertical="center"/>
    </xf>
    <xf numFmtId="0" fontId="191" fillId="6" borderId="5" applyNumberFormat="0" applyAlignment="0" applyProtection="0">
      <alignment vertical="center"/>
    </xf>
    <xf numFmtId="0" fontId="191" fillId="6" borderId="5" applyNumberFormat="0" applyAlignment="0" applyProtection="0">
      <alignment vertical="center"/>
    </xf>
    <xf numFmtId="0" fontId="191" fillId="6" borderId="5" applyNumberFormat="0" applyAlignment="0" applyProtection="0">
      <alignment vertical="center"/>
    </xf>
    <xf numFmtId="0" fontId="191" fillId="6" borderId="5" applyNumberFormat="0" applyAlignment="0" applyProtection="0">
      <alignment vertical="center"/>
    </xf>
    <xf numFmtId="0" fontId="191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0" fontId="159" fillId="0" borderId="0">
      <alignment vertical="center"/>
    </xf>
    <xf numFmtId="0" fontId="159" fillId="0" borderId="0">
      <alignment vertical="center"/>
    </xf>
    <xf numFmtId="0" fontId="159" fillId="0" borderId="0">
      <alignment vertical="center"/>
    </xf>
    <xf numFmtId="0" fontId="192" fillId="0" borderId="0">
      <alignment vertical="center"/>
    </xf>
    <xf numFmtId="0" fontId="154" fillId="0" borderId="0"/>
    <xf numFmtId="0" fontId="137" fillId="0" borderId="0">
      <alignment vertical="center"/>
    </xf>
    <xf numFmtId="0" fontId="137" fillId="0" borderId="0">
      <alignment vertical="center"/>
    </xf>
    <xf numFmtId="0" fontId="154" fillId="0" borderId="0" applyNumberFormat="0" applyFont="0" applyFill="0" applyBorder="0" applyAlignment="0" applyProtection="0"/>
    <xf numFmtId="0" fontId="193" fillId="0" borderId="0">
      <alignment vertical="center"/>
    </xf>
    <xf numFmtId="0" fontId="154" fillId="0" borderId="0"/>
    <xf numFmtId="0" fontId="159" fillId="0" borderId="0">
      <alignment vertical="center"/>
    </xf>
    <xf numFmtId="0" fontId="154" fillId="0" borderId="0"/>
    <xf numFmtId="0" fontId="159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59" fillId="0" borderId="0">
      <alignment vertical="center"/>
    </xf>
    <xf numFmtId="0" fontId="137" fillId="0" borderId="0">
      <alignment vertical="center"/>
    </xf>
    <xf numFmtId="0" fontId="154" fillId="0" borderId="0"/>
    <xf numFmtId="0" fontId="154" fillId="0" borderId="0"/>
    <xf numFmtId="0" fontId="136" fillId="0" borderId="0">
      <alignment vertical="center"/>
    </xf>
    <xf numFmtId="9" fontId="154" fillId="0" borderId="0" applyFont="0" applyFill="0" applyBorder="0" applyAlignment="0" applyProtection="0">
      <alignment vertical="center"/>
    </xf>
    <xf numFmtId="0" fontId="159" fillId="10" borderId="0" applyNumberFormat="0" applyBorder="0" applyAlignment="0" applyProtection="0">
      <alignment vertical="center"/>
    </xf>
    <xf numFmtId="0" fontId="159" fillId="10" borderId="0" applyNumberFormat="0" applyBorder="0" applyAlignment="0" applyProtection="0">
      <alignment vertical="center"/>
    </xf>
    <xf numFmtId="0" fontId="159" fillId="10" borderId="0" applyNumberFormat="0" applyBorder="0" applyAlignment="0" applyProtection="0">
      <alignment vertical="center"/>
    </xf>
    <xf numFmtId="0" fontId="159" fillId="10" borderId="0" applyNumberFormat="0" applyBorder="0" applyAlignment="0" applyProtection="0">
      <alignment vertical="center"/>
    </xf>
    <xf numFmtId="0" fontId="159" fillId="10" borderId="0" applyNumberFormat="0" applyBorder="0" applyAlignment="0" applyProtection="0">
      <alignment vertical="center"/>
    </xf>
    <xf numFmtId="0" fontId="159" fillId="10" borderId="0" applyNumberFormat="0" applyBorder="0" applyAlignment="0" applyProtection="0">
      <alignment vertical="center"/>
    </xf>
    <xf numFmtId="0" fontId="159" fillId="10" borderId="0" applyNumberFormat="0" applyBorder="0" applyAlignment="0" applyProtection="0">
      <alignment vertical="center"/>
    </xf>
    <xf numFmtId="0" fontId="159" fillId="10" borderId="0" applyNumberFormat="0" applyBorder="0" applyAlignment="0" applyProtection="0">
      <alignment vertical="center"/>
    </xf>
    <xf numFmtId="0" fontId="159" fillId="14" borderId="0" applyNumberFormat="0" applyBorder="0" applyAlignment="0" applyProtection="0">
      <alignment vertical="center"/>
    </xf>
    <xf numFmtId="0" fontId="159" fillId="14" borderId="0" applyNumberFormat="0" applyBorder="0" applyAlignment="0" applyProtection="0">
      <alignment vertical="center"/>
    </xf>
    <xf numFmtId="0" fontId="159" fillId="14" borderId="0" applyNumberFormat="0" applyBorder="0" applyAlignment="0" applyProtection="0">
      <alignment vertical="center"/>
    </xf>
    <xf numFmtId="0" fontId="159" fillId="14" borderId="0" applyNumberFormat="0" applyBorder="0" applyAlignment="0" applyProtection="0">
      <alignment vertical="center"/>
    </xf>
    <xf numFmtId="0" fontId="159" fillId="14" borderId="0" applyNumberFormat="0" applyBorder="0" applyAlignment="0" applyProtection="0">
      <alignment vertical="center"/>
    </xf>
    <xf numFmtId="0" fontId="159" fillId="14" borderId="0" applyNumberFormat="0" applyBorder="0" applyAlignment="0" applyProtection="0">
      <alignment vertical="center"/>
    </xf>
    <xf numFmtId="0" fontId="159" fillId="14" borderId="0" applyNumberFormat="0" applyBorder="0" applyAlignment="0" applyProtection="0">
      <alignment vertical="center"/>
    </xf>
    <xf numFmtId="0" fontId="159" fillId="14" borderId="0" applyNumberFormat="0" applyBorder="0" applyAlignment="0" applyProtection="0">
      <alignment vertical="center"/>
    </xf>
    <xf numFmtId="0" fontId="159" fillId="18" borderId="0" applyNumberFormat="0" applyBorder="0" applyAlignment="0" applyProtection="0">
      <alignment vertical="center"/>
    </xf>
    <xf numFmtId="0" fontId="159" fillId="18" borderId="0" applyNumberFormat="0" applyBorder="0" applyAlignment="0" applyProtection="0">
      <alignment vertical="center"/>
    </xf>
    <xf numFmtId="0" fontId="159" fillId="18" borderId="0" applyNumberFormat="0" applyBorder="0" applyAlignment="0" applyProtection="0">
      <alignment vertical="center"/>
    </xf>
    <xf numFmtId="0" fontId="159" fillId="18" borderId="0" applyNumberFormat="0" applyBorder="0" applyAlignment="0" applyProtection="0">
      <alignment vertical="center"/>
    </xf>
    <xf numFmtId="0" fontId="159" fillId="18" borderId="0" applyNumberFormat="0" applyBorder="0" applyAlignment="0" applyProtection="0">
      <alignment vertical="center"/>
    </xf>
    <xf numFmtId="0" fontId="159" fillId="18" borderId="0" applyNumberFormat="0" applyBorder="0" applyAlignment="0" applyProtection="0">
      <alignment vertical="center"/>
    </xf>
    <xf numFmtId="0" fontId="159" fillId="18" borderId="0" applyNumberFormat="0" applyBorder="0" applyAlignment="0" applyProtection="0">
      <alignment vertical="center"/>
    </xf>
    <xf numFmtId="0" fontId="159" fillId="18" borderId="0" applyNumberFormat="0" applyBorder="0" applyAlignment="0" applyProtection="0">
      <alignment vertical="center"/>
    </xf>
    <xf numFmtId="0" fontId="159" fillId="22" borderId="0" applyNumberFormat="0" applyBorder="0" applyAlignment="0" applyProtection="0">
      <alignment vertical="center"/>
    </xf>
    <xf numFmtId="0" fontId="159" fillId="22" borderId="0" applyNumberFormat="0" applyBorder="0" applyAlignment="0" applyProtection="0">
      <alignment vertical="center"/>
    </xf>
    <xf numFmtId="0" fontId="159" fillId="22" borderId="0" applyNumberFormat="0" applyBorder="0" applyAlignment="0" applyProtection="0">
      <alignment vertical="center"/>
    </xf>
    <xf numFmtId="0" fontId="159" fillId="22" borderId="0" applyNumberFormat="0" applyBorder="0" applyAlignment="0" applyProtection="0">
      <alignment vertical="center"/>
    </xf>
    <xf numFmtId="0" fontId="159" fillId="22" borderId="0" applyNumberFormat="0" applyBorder="0" applyAlignment="0" applyProtection="0">
      <alignment vertical="center"/>
    </xf>
    <xf numFmtId="0" fontId="159" fillId="22" borderId="0" applyNumberFormat="0" applyBorder="0" applyAlignment="0" applyProtection="0">
      <alignment vertical="center"/>
    </xf>
    <xf numFmtId="0" fontId="159" fillId="22" borderId="0" applyNumberFormat="0" applyBorder="0" applyAlignment="0" applyProtection="0">
      <alignment vertical="center"/>
    </xf>
    <xf numFmtId="0" fontId="159" fillId="22" borderId="0" applyNumberFormat="0" applyBorder="0" applyAlignment="0" applyProtection="0">
      <alignment vertical="center"/>
    </xf>
    <xf numFmtId="0" fontId="159" fillId="26" borderId="0" applyNumberFormat="0" applyBorder="0" applyAlignment="0" applyProtection="0">
      <alignment vertical="center"/>
    </xf>
    <xf numFmtId="0" fontId="159" fillId="26" borderId="0" applyNumberFormat="0" applyBorder="0" applyAlignment="0" applyProtection="0">
      <alignment vertical="center"/>
    </xf>
    <xf numFmtId="0" fontId="159" fillId="26" borderId="0" applyNumberFormat="0" applyBorder="0" applyAlignment="0" applyProtection="0">
      <alignment vertical="center"/>
    </xf>
    <xf numFmtId="0" fontId="159" fillId="26" borderId="0" applyNumberFormat="0" applyBorder="0" applyAlignment="0" applyProtection="0">
      <alignment vertical="center"/>
    </xf>
    <xf numFmtId="0" fontId="159" fillId="26" borderId="0" applyNumberFormat="0" applyBorder="0" applyAlignment="0" applyProtection="0">
      <alignment vertical="center"/>
    </xf>
    <xf numFmtId="0" fontId="159" fillId="26" borderId="0" applyNumberFormat="0" applyBorder="0" applyAlignment="0" applyProtection="0">
      <alignment vertical="center"/>
    </xf>
    <xf numFmtId="0" fontId="159" fillId="26" borderId="0" applyNumberFormat="0" applyBorder="0" applyAlignment="0" applyProtection="0">
      <alignment vertical="center"/>
    </xf>
    <xf numFmtId="0" fontId="159" fillId="26" borderId="0" applyNumberFormat="0" applyBorder="0" applyAlignment="0" applyProtection="0">
      <alignment vertical="center"/>
    </xf>
    <xf numFmtId="0" fontId="159" fillId="30" borderId="0" applyNumberFormat="0" applyBorder="0" applyAlignment="0" applyProtection="0">
      <alignment vertical="center"/>
    </xf>
    <xf numFmtId="0" fontId="159" fillId="30" borderId="0" applyNumberFormat="0" applyBorder="0" applyAlignment="0" applyProtection="0">
      <alignment vertical="center"/>
    </xf>
    <xf numFmtId="0" fontId="159" fillId="30" borderId="0" applyNumberFormat="0" applyBorder="0" applyAlignment="0" applyProtection="0">
      <alignment vertical="center"/>
    </xf>
    <xf numFmtId="0" fontId="159" fillId="30" borderId="0" applyNumberFormat="0" applyBorder="0" applyAlignment="0" applyProtection="0">
      <alignment vertical="center"/>
    </xf>
    <xf numFmtId="0" fontId="159" fillId="30" borderId="0" applyNumberFormat="0" applyBorder="0" applyAlignment="0" applyProtection="0">
      <alignment vertical="center"/>
    </xf>
    <xf numFmtId="0" fontId="159" fillId="30" borderId="0" applyNumberFormat="0" applyBorder="0" applyAlignment="0" applyProtection="0">
      <alignment vertical="center"/>
    </xf>
    <xf numFmtId="0" fontId="159" fillId="30" borderId="0" applyNumberFormat="0" applyBorder="0" applyAlignment="0" applyProtection="0">
      <alignment vertical="center"/>
    </xf>
    <xf numFmtId="0" fontId="159" fillId="30" borderId="0" applyNumberFormat="0" applyBorder="0" applyAlignment="0" applyProtection="0">
      <alignment vertical="center"/>
    </xf>
    <xf numFmtId="0" fontId="159" fillId="11" borderId="0" applyNumberFormat="0" applyBorder="0" applyAlignment="0" applyProtection="0">
      <alignment vertical="center"/>
    </xf>
    <xf numFmtId="0" fontId="159" fillId="11" borderId="0" applyNumberFormat="0" applyBorder="0" applyAlignment="0" applyProtection="0">
      <alignment vertical="center"/>
    </xf>
    <xf numFmtId="0" fontId="159" fillId="11" borderId="0" applyNumberFormat="0" applyBorder="0" applyAlignment="0" applyProtection="0">
      <alignment vertical="center"/>
    </xf>
    <xf numFmtId="0" fontId="159" fillId="11" borderId="0" applyNumberFormat="0" applyBorder="0" applyAlignment="0" applyProtection="0">
      <alignment vertical="center"/>
    </xf>
    <xf numFmtId="0" fontId="159" fillId="11" borderId="0" applyNumberFormat="0" applyBorder="0" applyAlignment="0" applyProtection="0">
      <alignment vertical="center"/>
    </xf>
    <xf numFmtId="0" fontId="159" fillId="11" borderId="0" applyNumberFormat="0" applyBorder="0" applyAlignment="0" applyProtection="0">
      <alignment vertical="center"/>
    </xf>
    <xf numFmtId="0" fontId="159" fillId="11" borderId="0" applyNumberFormat="0" applyBorder="0" applyAlignment="0" applyProtection="0">
      <alignment vertical="center"/>
    </xf>
    <xf numFmtId="0" fontId="159" fillId="11" borderId="0" applyNumberFormat="0" applyBorder="0" applyAlignment="0" applyProtection="0">
      <alignment vertical="center"/>
    </xf>
    <xf numFmtId="0" fontId="159" fillId="15" borderId="0" applyNumberFormat="0" applyBorder="0" applyAlignment="0" applyProtection="0">
      <alignment vertical="center"/>
    </xf>
    <xf numFmtId="0" fontId="159" fillId="15" borderId="0" applyNumberFormat="0" applyBorder="0" applyAlignment="0" applyProtection="0">
      <alignment vertical="center"/>
    </xf>
    <xf numFmtId="0" fontId="159" fillId="15" borderId="0" applyNumberFormat="0" applyBorder="0" applyAlignment="0" applyProtection="0">
      <alignment vertical="center"/>
    </xf>
    <xf numFmtId="0" fontId="159" fillId="15" borderId="0" applyNumberFormat="0" applyBorder="0" applyAlignment="0" applyProtection="0">
      <alignment vertical="center"/>
    </xf>
    <xf numFmtId="0" fontId="159" fillId="15" borderId="0" applyNumberFormat="0" applyBorder="0" applyAlignment="0" applyProtection="0">
      <alignment vertical="center"/>
    </xf>
    <xf numFmtId="0" fontId="159" fillId="15" borderId="0" applyNumberFormat="0" applyBorder="0" applyAlignment="0" applyProtection="0">
      <alignment vertical="center"/>
    </xf>
    <xf numFmtId="0" fontId="159" fillId="15" borderId="0" applyNumberFormat="0" applyBorder="0" applyAlignment="0" applyProtection="0">
      <alignment vertical="center"/>
    </xf>
    <xf numFmtId="0" fontId="159" fillId="15" borderId="0" applyNumberFormat="0" applyBorder="0" applyAlignment="0" applyProtection="0">
      <alignment vertical="center"/>
    </xf>
    <xf numFmtId="0" fontId="159" fillId="19" borderId="0" applyNumberFormat="0" applyBorder="0" applyAlignment="0" applyProtection="0">
      <alignment vertical="center"/>
    </xf>
    <xf numFmtId="0" fontId="159" fillId="19" borderId="0" applyNumberFormat="0" applyBorder="0" applyAlignment="0" applyProtection="0">
      <alignment vertical="center"/>
    </xf>
    <xf numFmtId="0" fontId="159" fillId="19" borderId="0" applyNumberFormat="0" applyBorder="0" applyAlignment="0" applyProtection="0">
      <alignment vertical="center"/>
    </xf>
    <xf numFmtId="0" fontId="159" fillId="19" borderId="0" applyNumberFormat="0" applyBorder="0" applyAlignment="0" applyProtection="0">
      <alignment vertical="center"/>
    </xf>
    <xf numFmtId="0" fontId="159" fillId="19" borderId="0" applyNumberFormat="0" applyBorder="0" applyAlignment="0" applyProtection="0">
      <alignment vertical="center"/>
    </xf>
    <xf numFmtId="0" fontId="159" fillId="19" borderId="0" applyNumberFormat="0" applyBorder="0" applyAlignment="0" applyProtection="0">
      <alignment vertical="center"/>
    </xf>
    <xf numFmtId="0" fontId="159" fillId="19" borderId="0" applyNumberFormat="0" applyBorder="0" applyAlignment="0" applyProtection="0">
      <alignment vertical="center"/>
    </xf>
    <xf numFmtId="0" fontId="159" fillId="19" borderId="0" applyNumberFormat="0" applyBorder="0" applyAlignment="0" applyProtection="0">
      <alignment vertical="center"/>
    </xf>
    <xf numFmtId="0" fontId="159" fillId="23" borderId="0" applyNumberFormat="0" applyBorder="0" applyAlignment="0" applyProtection="0">
      <alignment vertical="center"/>
    </xf>
    <xf numFmtId="0" fontId="159" fillId="23" borderId="0" applyNumberFormat="0" applyBorder="0" applyAlignment="0" applyProtection="0">
      <alignment vertical="center"/>
    </xf>
    <xf numFmtId="0" fontId="159" fillId="23" borderId="0" applyNumberFormat="0" applyBorder="0" applyAlignment="0" applyProtection="0">
      <alignment vertical="center"/>
    </xf>
    <xf numFmtId="0" fontId="159" fillId="23" borderId="0" applyNumberFormat="0" applyBorder="0" applyAlignment="0" applyProtection="0">
      <alignment vertical="center"/>
    </xf>
    <xf numFmtId="0" fontId="159" fillId="23" borderId="0" applyNumberFormat="0" applyBorder="0" applyAlignment="0" applyProtection="0">
      <alignment vertical="center"/>
    </xf>
    <xf numFmtId="0" fontId="159" fillId="23" borderId="0" applyNumberFormat="0" applyBorder="0" applyAlignment="0" applyProtection="0">
      <alignment vertical="center"/>
    </xf>
    <xf numFmtId="0" fontId="159" fillId="23" borderId="0" applyNumberFormat="0" applyBorder="0" applyAlignment="0" applyProtection="0">
      <alignment vertical="center"/>
    </xf>
    <xf numFmtId="0" fontId="159" fillId="23" borderId="0" applyNumberFormat="0" applyBorder="0" applyAlignment="0" applyProtection="0">
      <alignment vertical="center"/>
    </xf>
    <xf numFmtId="0" fontId="159" fillId="27" borderId="0" applyNumberFormat="0" applyBorder="0" applyAlignment="0" applyProtection="0">
      <alignment vertical="center"/>
    </xf>
    <xf numFmtId="0" fontId="159" fillId="27" borderId="0" applyNumberFormat="0" applyBorder="0" applyAlignment="0" applyProtection="0">
      <alignment vertical="center"/>
    </xf>
    <xf numFmtId="0" fontId="159" fillId="27" borderId="0" applyNumberFormat="0" applyBorder="0" applyAlignment="0" applyProtection="0">
      <alignment vertical="center"/>
    </xf>
    <xf numFmtId="0" fontId="159" fillId="27" borderId="0" applyNumberFormat="0" applyBorder="0" applyAlignment="0" applyProtection="0">
      <alignment vertical="center"/>
    </xf>
    <xf numFmtId="0" fontId="159" fillId="27" borderId="0" applyNumberFormat="0" applyBorder="0" applyAlignment="0" applyProtection="0">
      <alignment vertical="center"/>
    </xf>
    <xf numFmtId="0" fontId="159" fillId="27" borderId="0" applyNumberFormat="0" applyBorder="0" applyAlignment="0" applyProtection="0">
      <alignment vertical="center"/>
    </xf>
    <xf numFmtId="0" fontId="159" fillId="27" borderId="0" applyNumberFormat="0" applyBorder="0" applyAlignment="0" applyProtection="0">
      <alignment vertical="center"/>
    </xf>
    <xf numFmtId="0" fontId="159" fillId="27" borderId="0" applyNumberFormat="0" applyBorder="0" applyAlignment="0" applyProtection="0">
      <alignment vertical="center"/>
    </xf>
    <xf numFmtId="0" fontId="159" fillId="31" borderId="0" applyNumberFormat="0" applyBorder="0" applyAlignment="0" applyProtection="0">
      <alignment vertical="center"/>
    </xf>
    <xf numFmtId="0" fontId="159" fillId="31" borderId="0" applyNumberFormat="0" applyBorder="0" applyAlignment="0" applyProtection="0">
      <alignment vertical="center"/>
    </xf>
    <xf numFmtId="0" fontId="159" fillId="31" borderId="0" applyNumberFormat="0" applyBorder="0" applyAlignment="0" applyProtection="0">
      <alignment vertical="center"/>
    </xf>
    <xf numFmtId="0" fontId="159" fillId="31" borderId="0" applyNumberFormat="0" applyBorder="0" applyAlignment="0" applyProtection="0">
      <alignment vertical="center"/>
    </xf>
    <xf numFmtId="0" fontId="159" fillId="31" borderId="0" applyNumberFormat="0" applyBorder="0" applyAlignment="0" applyProtection="0">
      <alignment vertical="center"/>
    </xf>
    <xf numFmtId="0" fontId="159" fillId="31" borderId="0" applyNumberFormat="0" applyBorder="0" applyAlignment="0" applyProtection="0">
      <alignment vertical="center"/>
    </xf>
    <xf numFmtId="0" fontId="159" fillId="31" borderId="0" applyNumberFormat="0" applyBorder="0" applyAlignment="0" applyProtection="0">
      <alignment vertical="center"/>
    </xf>
    <xf numFmtId="0" fontId="159" fillId="31" borderId="0" applyNumberFormat="0" applyBorder="0" applyAlignment="0" applyProtection="0">
      <alignment vertical="center"/>
    </xf>
    <xf numFmtId="0" fontId="161" fillId="12" borderId="0" applyNumberFormat="0" applyBorder="0" applyAlignment="0" applyProtection="0">
      <alignment vertical="center"/>
    </xf>
    <xf numFmtId="0" fontId="161" fillId="16" borderId="0" applyNumberFormat="0" applyBorder="0" applyAlignment="0" applyProtection="0">
      <alignment vertical="center"/>
    </xf>
    <xf numFmtId="0" fontId="161" fillId="20" borderId="0" applyNumberFormat="0" applyBorder="0" applyAlignment="0" applyProtection="0">
      <alignment vertical="center"/>
    </xf>
    <xf numFmtId="0" fontId="161" fillId="24" borderId="0" applyNumberFormat="0" applyBorder="0" applyAlignment="0" applyProtection="0">
      <alignment vertical="center"/>
    </xf>
    <xf numFmtId="0" fontId="161" fillId="28" borderId="0" applyNumberFormat="0" applyBorder="0" applyAlignment="0" applyProtection="0">
      <alignment vertical="center"/>
    </xf>
    <xf numFmtId="0" fontId="161" fillId="32" borderId="0" applyNumberFormat="0" applyBorder="0" applyAlignment="0" applyProtection="0">
      <alignment vertical="center"/>
    </xf>
    <xf numFmtId="0" fontId="161" fillId="9" borderId="0" applyNumberFormat="0" applyBorder="0" applyAlignment="0" applyProtection="0">
      <alignment vertical="center"/>
    </xf>
    <xf numFmtId="0" fontId="161" fillId="13" borderId="0" applyNumberFormat="0" applyBorder="0" applyAlignment="0" applyProtection="0">
      <alignment vertical="center"/>
    </xf>
    <xf numFmtId="0" fontId="161" fillId="17" borderId="0" applyNumberFormat="0" applyBorder="0" applyAlignment="0" applyProtection="0">
      <alignment vertical="center"/>
    </xf>
    <xf numFmtId="0" fontId="161" fillId="21" borderId="0" applyNumberFormat="0" applyBorder="0" applyAlignment="0" applyProtection="0">
      <alignment vertical="center"/>
    </xf>
    <xf numFmtId="0" fontId="161" fillId="25" borderId="0" applyNumberFormat="0" applyBorder="0" applyAlignment="0" applyProtection="0">
      <alignment vertical="center"/>
    </xf>
    <xf numFmtId="0" fontId="161" fillId="29" borderId="0" applyNumberFormat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65" fillId="6" borderId="4" applyNumberFormat="0" applyAlignment="0" applyProtection="0">
      <alignment vertical="center"/>
    </xf>
    <xf numFmtId="0" fontId="167" fillId="3" borderId="0" applyNumberFormat="0" applyBorder="0" applyAlignment="0" applyProtection="0">
      <alignment vertical="center"/>
    </xf>
    <xf numFmtId="0" fontId="159" fillId="8" borderId="8" applyNumberFormat="0" applyFont="0" applyAlignment="0" applyProtection="0">
      <alignment vertical="center"/>
    </xf>
    <xf numFmtId="0" fontId="159" fillId="8" borderId="8" applyNumberFormat="0" applyFont="0" applyAlignment="0" applyProtection="0">
      <alignment vertical="center"/>
    </xf>
    <xf numFmtId="0" fontId="159" fillId="8" borderId="8" applyNumberFormat="0" applyFont="0" applyAlignment="0" applyProtection="0">
      <alignment vertical="center"/>
    </xf>
    <xf numFmtId="0" fontId="159" fillId="8" borderId="8" applyNumberFormat="0" applyFont="0" applyAlignment="0" applyProtection="0">
      <alignment vertical="center"/>
    </xf>
    <xf numFmtId="0" fontId="159" fillId="8" borderId="8" applyNumberFormat="0" applyFont="0" applyAlignment="0" applyProtection="0">
      <alignment vertical="center"/>
    </xf>
    <xf numFmtId="0" fontId="159" fillId="8" borderId="8" applyNumberFormat="0" applyFont="0" applyAlignment="0" applyProtection="0">
      <alignment vertical="center"/>
    </xf>
    <xf numFmtId="0" fontId="159" fillId="8" borderId="8" applyNumberFormat="0" applyFont="0" applyAlignment="0" applyProtection="0">
      <alignment vertical="center"/>
    </xf>
    <xf numFmtId="0" fontId="159" fillId="8" borderId="8" applyNumberFormat="0" applyFont="0" applyAlignment="0" applyProtection="0">
      <alignment vertical="center"/>
    </xf>
    <xf numFmtId="0" fontId="169" fillId="4" borderId="0" applyNumberFormat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3" fillId="7" borderId="7" applyNumberFormat="0" applyAlignment="0" applyProtection="0">
      <alignment vertical="center"/>
    </xf>
    <xf numFmtId="0" fontId="175" fillId="0" borderId="6" applyNumberFormat="0" applyFill="0" applyAlignment="0" applyProtection="0">
      <alignment vertical="center"/>
    </xf>
    <xf numFmtId="0" fontId="177" fillId="0" borderId="9" applyNumberFormat="0" applyFill="0" applyAlignment="0" applyProtection="0">
      <alignment vertical="center"/>
    </xf>
    <xf numFmtId="0" fontId="179" fillId="5" borderId="4" applyNumberFormat="0" applyAlignment="0" applyProtection="0">
      <alignment vertical="center"/>
    </xf>
    <xf numFmtId="0" fontId="181" fillId="0" borderId="1" applyNumberFormat="0" applyFill="0" applyAlignment="0" applyProtection="0">
      <alignment vertical="center"/>
    </xf>
    <xf numFmtId="0" fontId="183" fillId="0" borderId="2" applyNumberFormat="0" applyFill="0" applyAlignment="0" applyProtection="0">
      <alignment vertical="center"/>
    </xf>
    <xf numFmtId="0" fontId="185" fillId="0" borderId="3" applyNumberFormat="0" applyFill="0" applyAlignment="0" applyProtection="0">
      <alignment vertical="center"/>
    </xf>
    <xf numFmtId="0" fontId="185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189" fillId="2" borderId="0" applyNumberFormat="0" applyBorder="0" applyAlignment="0" applyProtection="0">
      <alignment vertical="center"/>
    </xf>
    <xf numFmtId="0" fontId="191" fillId="6" borderId="5" applyNumberFormat="0" applyAlignment="0" applyProtection="0">
      <alignment vertical="center"/>
    </xf>
    <xf numFmtId="0" fontId="195" fillId="0" borderId="0">
      <alignment vertical="center"/>
    </xf>
    <xf numFmtId="0" fontId="159" fillId="0" borderId="0">
      <alignment vertical="center"/>
    </xf>
    <xf numFmtId="0" fontId="159" fillId="0" borderId="0">
      <alignment vertical="center"/>
    </xf>
    <xf numFmtId="0" fontId="159" fillId="0" borderId="0">
      <alignment vertical="center"/>
    </xf>
    <xf numFmtId="0" fontId="154" fillId="0" borderId="0"/>
    <xf numFmtId="0" fontId="159" fillId="0" borderId="0">
      <alignment vertical="center"/>
    </xf>
    <xf numFmtId="0" fontId="159" fillId="0" borderId="0">
      <alignment vertical="center"/>
    </xf>
    <xf numFmtId="0" fontId="159" fillId="0" borderId="0">
      <alignment vertical="center"/>
    </xf>
    <xf numFmtId="0" fontId="159" fillId="0" borderId="0">
      <alignment vertical="center"/>
    </xf>
    <xf numFmtId="0" fontId="159" fillId="0" borderId="0">
      <alignment vertical="center"/>
    </xf>
    <xf numFmtId="0" fontId="159" fillId="0" borderId="0">
      <alignment vertical="center"/>
    </xf>
    <xf numFmtId="0" fontId="159" fillId="0" borderId="0">
      <alignment vertical="center"/>
    </xf>
    <xf numFmtId="0" fontId="159" fillId="0" borderId="0">
      <alignment vertical="center"/>
    </xf>
    <xf numFmtId="0" fontId="159" fillId="0" borderId="0">
      <alignment vertical="center"/>
    </xf>
    <xf numFmtId="0" fontId="159" fillId="0" borderId="0">
      <alignment vertical="center"/>
    </xf>
    <xf numFmtId="9" fontId="154" fillId="0" borderId="0" applyFont="0" applyFill="0" applyBorder="0" applyAlignment="0" applyProtection="0">
      <alignment vertical="center"/>
    </xf>
    <xf numFmtId="0" fontId="135" fillId="0" borderId="0">
      <alignment vertical="center"/>
    </xf>
    <xf numFmtId="0" fontId="134" fillId="0" borderId="0">
      <alignment vertical="center"/>
    </xf>
    <xf numFmtId="0" fontId="133" fillId="0" borderId="0">
      <alignment vertical="center"/>
    </xf>
    <xf numFmtId="0" fontId="132" fillId="0" borderId="0">
      <alignment vertical="center"/>
    </xf>
    <xf numFmtId="0" fontId="131" fillId="0" borderId="0">
      <alignment vertical="center"/>
    </xf>
    <xf numFmtId="0" fontId="130" fillId="0" borderId="0">
      <alignment vertical="center"/>
    </xf>
    <xf numFmtId="0" fontId="129" fillId="0" borderId="0">
      <alignment vertical="center"/>
    </xf>
    <xf numFmtId="0" fontId="128" fillId="0" borderId="0">
      <alignment vertical="center"/>
    </xf>
    <xf numFmtId="0" fontId="127" fillId="0" borderId="0">
      <alignment vertical="center"/>
    </xf>
    <xf numFmtId="0" fontId="126" fillId="0" borderId="0">
      <alignment vertical="center"/>
    </xf>
    <xf numFmtId="0" fontId="125" fillId="0" borderId="0">
      <alignment vertical="center"/>
    </xf>
    <xf numFmtId="0" fontId="124" fillId="0" borderId="0">
      <alignment vertical="center"/>
    </xf>
    <xf numFmtId="0" fontId="123" fillId="0" borderId="0">
      <alignment vertical="center"/>
    </xf>
    <xf numFmtId="0" fontId="122" fillId="0" borderId="0">
      <alignment vertical="center"/>
    </xf>
    <xf numFmtId="0" fontId="121" fillId="0" borderId="0">
      <alignment vertical="center"/>
    </xf>
    <xf numFmtId="0" fontId="120" fillId="0" borderId="0">
      <alignment vertical="center"/>
    </xf>
    <xf numFmtId="0" fontId="119" fillId="0" borderId="0">
      <alignment vertical="center"/>
    </xf>
    <xf numFmtId="0" fontId="118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5" fillId="0" borderId="0">
      <alignment vertical="center"/>
    </xf>
    <xf numFmtId="0" fontId="114" fillId="0" borderId="0">
      <alignment vertical="center"/>
    </xf>
    <xf numFmtId="0" fontId="113" fillId="0" borderId="0">
      <alignment vertical="center"/>
    </xf>
    <xf numFmtId="0" fontId="112" fillId="0" borderId="0">
      <alignment vertical="center"/>
    </xf>
    <xf numFmtId="0" fontId="111" fillId="0" borderId="0">
      <alignment vertical="center"/>
    </xf>
    <xf numFmtId="0" fontId="110" fillId="0" borderId="0">
      <alignment vertical="center"/>
    </xf>
    <xf numFmtId="0" fontId="109" fillId="0" borderId="0">
      <alignment vertical="center"/>
    </xf>
    <xf numFmtId="0" fontId="108" fillId="0" borderId="0">
      <alignment vertical="center"/>
    </xf>
    <xf numFmtId="0" fontId="107" fillId="0" borderId="0">
      <alignment vertical="center"/>
    </xf>
    <xf numFmtId="0" fontId="106" fillId="0" borderId="0">
      <alignment vertical="center"/>
    </xf>
    <xf numFmtId="0" fontId="105" fillId="0" borderId="0">
      <alignment vertical="center"/>
    </xf>
    <xf numFmtId="0" fontId="104" fillId="0" borderId="0">
      <alignment vertical="center"/>
    </xf>
    <xf numFmtId="0" fontId="103" fillId="0" borderId="0">
      <alignment vertical="center"/>
    </xf>
    <xf numFmtId="0" fontId="102" fillId="0" borderId="0">
      <alignment vertical="center"/>
    </xf>
    <xf numFmtId="0" fontId="101" fillId="0" borderId="0">
      <alignment vertical="center"/>
    </xf>
    <xf numFmtId="0" fontId="100" fillId="0" borderId="0">
      <alignment vertical="center"/>
    </xf>
    <xf numFmtId="0" fontId="99" fillId="0" borderId="0">
      <alignment vertical="center"/>
    </xf>
    <xf numFmtId="0" fontId="98" fillId="0" borderId="0">
      <alignment vertical="center"/>
    </xf>
    <xf numFmtId="0" fontId="97" fillId="0" borderId="0">
      <alignment vertical="center"/>
    </xf>
    <xf numFmtId="0" fontId="96" fillId="0" borderId="0">
      <alignment vertical="center"/>
    </xf>
    <xf numFmtId="0" fontId="95" fillId="0" borderId="0">
      <alignment vertical="center"/>
    </xf>
    <xf numFmtId="0" fontId="94" fillId="0" borderId="0">
      <alignment vertical="center"/>
    </xf>
    <xf numFmtId="0" fontId="93" fillId="0" borderId="0">
      <alignment vertical="center"/>
    </xf>
    <xf numFmtId="0" fontId="92" fillId="0" borderId="0">
      <alignment vertical="center"/>
    </xf>
    <xf numFmtId="0" fontId="91" fillId="0" borderId="0">
      <alignment vertical="center"/>
    </xf>
    <xf numFmtId="0" fontId="90" fillId="0" borderId="0">
      <alignment vertical="center"/>
    </xf>
    <xf numFmtId="0" fontId="89" fillId="0" borderId="0">
      <alignment vertical="center"/>
    </xf>
    <xf numFmtId="0" fontId="88" fillId="0" borderId="0">
      <alignment vertical="center"/>
    </xf>
    <xf numFmtId="0" fontId="87" fillId="0" borderId="0">
      <alignment vertical="center"/>
    </xf>
    <xf numFmtId="0" fontId="86" fillId="0" borderId="0">
      <alignment vertical="center"/>
    </xf>
    <xf numFmtId="0" fontId="85" fillId="0" borderId="0">
      <alignment vertical="center"/>
    </xf>
    <xf numFmtId="0" fontId="84" fillId="0" borderId="0">
      <alignment vertical="center"/>
    </xf>
    <xf numFmtId="0" fontId="83" fillId="0" borderId="0">
      <alignment vertical="center"/>
    </xf>
    <xf numFmtId="0" fontId="82" fillId="0" borderId="0">
      <alignment vertical="center"/>
    </xf>
    <xf numFmtId="0" fontId="81" fillId="0" borderId="0">
      <alignment vertical="center"/>
    </xf>
    <xf numFmtId="0" fontId="80" fillId="0" borderId="0">
      <alignment vertical="center"/>
    </xf>
    <xf numFmtId="0" fontId="79" fillId="0" borderId="0">
      <alignment vertical="center"/>
    </xf>
    <xf numFmtId="0" fontId="78" fillId="0" borderId="0">
      <alignment vertical="center"/>
    </xf>
    <xf numFmtId="0" fontId="77" fillId="0" borderId="0">
      <alignment vertical="center"/>
    </xf>
    <xf numFmtId="0" fontId="76" fillId="0" borderId="0">
      <alignment vertical="center"/>
    </xf>
    <xf numFmtId="0" fontId="75" fillId="0" borderId="0">
      <alignment vertical="center"/>
    </xf>
    <xf numFmtId="0" fontId="74" fillId="0" borderId="0">
      <alignment vertical="center"/>
    </xf>
    <xf numFmtId="0" fontId="73" fillId="0" borderId="0">
      <alignment vertical="center"/>
    </xf>
    <xf numFmtId="0" fontId="72" fillId="0" borderId="0">
      <alignment vertical="center"/>
    </xf>
    <xf numFmtId="0" fontId="71" fillId="0" borderId="0">
      <alignment vertical="center"/>
    </xf>
    <xf numFmtId="0" fontId="70" fillId="0" borderId="0">
      <alignment vertical="center"/>
    </xf>
    <xf numFmtId="0" fontId="69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6" fillId="0" borderId="0">
      <alignment vertical="center"/>
    </xf>
    <xf numFmtId="0" fontId="65" fillId="0" borderId="0">
      <alignment vertical="center"/>
    </xf>
    <xf numFmtId="0" fontId="64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1" fillId="0" borderId="0">
      <alignment vertical="center"/>
    </xf>
    <xf numFmtId="0" fontId="60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7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4" fillId="0" borderId="0">
      <alignment vertical="center"/>
    </xf>
    <xf numFmtId="0" fontId="53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0" fontId="50" fillId="0" borderId="0">
      <alignment vertical="center"/>
    </xf>
    <xf numFmtId="0" fontId="49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568">
    <xf numFmtId="0" fontId="0" fillId="0" borderId="0" xfId="0"/>
    <xf numFmtId="0" fontId="155" fillId="0" borderId="0" xfId="0" applyFont="1" applyAlignment="1">
      <alignment vertical="center"/>
    </xf>
    <xf numFmtId="0" fontId="155" fillId="0" borderId="0" xfId="1" applyFont="1" applyAlignment="1">
      <alignment horizontal="center"/>
    </xf>
    <xf numFmtId="0" fontId="157" fillId="0" borderId="0" xfId="1" quotePrefix="1" applyFont="1" applyAlignment="1">
      <alignment horizontal="left"/>
    </xf>
    <xf numFmtId="0" fontId="194" fillId="0" borderId="0" xfId="0" applyFont="1"/>
    <xf numFmtId="0" fontId="197" fillId="56" borderId="10" xfId="1" applyFont="1" applyFill="1" applyBorder="1" applyAlignment="1">
      <alignment horizontal="center" vertical="center"/>
    </xf>
    <xf numFmtId="0" fontId="198" fillId="0" borderId="0" xfId="0" applyFont="1" applyAlignment="1">
      <alignment vertical="center"/>
    </xf>
    <xf numFmtId="0" fontId="198" fillId="0" borderId="0" xfId="0" applyFont="1" applyAlignment="1">
      <alignment horizontal="center" vertical="center"/>
    </xf>
    <xf numFmtId="0" fontId="199" fillId="0" borderId="10" xfId="1" applyFont="1" applyBorder="1" applyAlignment="1">
      <alignment horizontal="center" vertical="center" wrapText="1"/>
    </xf>
    <xf numFmtId="0" fontId="200" fillId="0" borderId="10" xfId="1" applyFont="1" applyBorder="1" applyAlignment="1">
      <alignment horizontal="center" vertical="center" wrapText="1"/>
    </xf>
    <xf numFmtId="0" fontId="201" fillId="0" borderId="10" xfId="1" quotePrefix="1" applyFont="1" applyBorder="1" applyAlignment="1">
      <alignment horizontal="center" vertical="center" wrapText="1"/>
    </xf>
    <xf numFmtId="0" fontId="202" fillId="0" borderId="10" xfId="1" applyFont="1" applyBorder="1" applyAlignment="1">
      <alignment horizontal="left" vertical="center" wrapText="1"/>
    </xf>
    <xf numFmtId="0" fontId="200" fillId="0" borderId="10" xfId="1" applyFont="1" applyBorder="1" applyAlignment="1">
      <alignment horizontal="center" vertical="center"/>
    </xf>
    <xf numFmtId="0" fontId="202" fillId="0" borderId="10" xfId="1" applyFont="1" applyBorder="1" applyAlignment="1">
      <alignment horizontal="center" vertical="center" wrapText="1"/>
    </xf>
    <xf numFmtId="0" fontId="199" fillId="57" borderId="10" xfId="1" applyFont="1" applyFill="1" applyBorder="1" applyAlignment="1">
      <alignment horizontal="center" vertical="center" wrapText="1"/>
    </xf>
    <xf numFmtId="0" fontId="200" fillId="57" borderId="10" xfId="1" applyFont="1" applyFill="1" applyBorder="1" applyAlignment="1">
      <alignment horizontal="center" vertical="center" wrapText="1"/>
    </xf>
    <xf numFmtId="0" fontId="203" fillId="0" borderId="0" xfId="0" applyFont="1"/>
    <xf numFmtId="0" fontId="204" fillId="0" borderId="0" xfId="0" applyFont="1"/>
    <xf numFmtId="0" fontId="207" fillId="0" borderId="10" xfId="0" applyFont="1" applyFill="1" applyBorder="1" applyAlignment="1">
      <alignment horizontal="center" vertical="center" wrapText="1"/>
    </xf>
    <xf numFmtId="0" fontId="206" fillId="59" borderId="10" xfId="0" applyFont="1" applyFill="1" applyBorder="1" applyAlignment="1">
      <alignment horizontal="center" vertical="center"/>
    </xf>
    <xf numFmtId="0" fontId="206" fillId="0" borderId="20" xfId="0" quotePrefix="1" applyFont="1" applyFill="1" applyBorder="1" applyAlignment="1">
      <alignment horizontal="left" vertical="center" wrapText="1"/>
    </xf>
    <xf numFmtId="0" fontId="206" fillId="0" borderId="10" xfId="0" quotePrefix="1" applyFont="1" applyFill="1" applyBorder="1" applyAlignment="1">
      <alignment horizontal="left" vertical="center" wrapText="1"/>
    </xf>
    <xf numFmtId="0" fontId="210" fillId="0" borderId="10" xfId="0" applyFont="1" applyBorder="1" applyAlignment="1">
      <alignment horizontal="center" vertical="center" wrapText="1"/>
    </xf>
    <xf numFmtId="0" fontId="212" fillId="0" borderId="0" xfId="0" applyFont="1" applyAlignment="1">
      <alignment horizontal="center" vertical="center"/>
    </xf>
    <xf numFmtId="0" fontId="211" fillId="0" borderId="0" xfId="0" applyFont="1" applyAlignment="1">
      <alignment horizontal="center" vertical="center"/>
    </xf>
    <xf numFmtId="0" fontId="0" fillId="0" borderId="0" xfId="0" applyAlignment="1"/>
    <xf numFmtId="0" fontId="211" fillId="60" borderId="10" xfId="0" applyFont="1" applyFill="1" applyBorder="1" applyAlignment="1">
      <alignment horizontal="center" vertical="center"/>
    </xf>
    <xf numFmtId="0" fontId="207" fillId="0" borderId="10" xfId="0" applyFont="1" applyFill="1" applyBorder="1" applyAlignment="1">
      <alignment horizontal="center" vertical="center"/>
    </xf>
    <xf numFmtId="176" fontId="214" fillId="0" borderId="21" xfId="0" applyNumberFormat="1" applyFont="1" applyBorder="1" applyAlignment="1">
      <alignment horizontal="center" vertical="center"/>
    </xf>
    <xf numFmtId="177" fontId="211" fillId="0" borderId="10" xfId="0" applyNumberFormat="1" applyFont="1" applyBorder="1" applyAlignment="1">
      <alignment horizontal="center" vertical="center"/>
    </xf>
    <xf numFmtId="1" fontId="211" fillId="0" borderId="10" xfId="0" applyNumberFormat="1" applyFont="1" applyBorder="1" applyAlignment="1">
      <alignment horizontal="center" vertical="center"/>
    </xf>
    <xf numFmtId="176" fontId="211" fillId="0" borderId="10" xfId="0" applyNumberFormat="1" applyFont="1" applyBorder="1" applyAlignment="1">
      <alignment horizontal="center" vertical="center"/>
    </xf>
    <xf numFmtId="178" fontId="194" fillId="0" borderId="10" xfId="0" applyNumberFormat="1" applyFont="1" applyFill="1" applyBorder="1" applyAlignment="1">
      <alignment horizontal="center" vertical="center"/>
    </xf>
    <xf numFmtId="176" fontId="194" fillId="0" borderId="10" xfId="766" applyNumberFormat="1" applyFont="1" applyFill="1" applyBorder="1" applyAlignment="1">
      <alignment horizontal="center" vertical="center"/>
    </xf>
    <xf numFmtId="0" fontId="211" fillId="57" borderId="10" xfId="0" applyFont="1" applyFill="1" applyBorder="1" applyAlignment="1">
      <alignment horizontal="center" vertical="center"/>
    </xf>
    <xf numFmtId="178" fontId="211" fillId="57" borderId="10" xfId="0" applyNumberFormat="1" applyFont="1" applyFill="1" applyBorder="1" applyAlignment="1">
      <alignment horizontal="center" vertical="center"/>
    </xf>
    <xf numFmtId="176" fontId="211" fillId="57" borderId="10" xfId="0" applyNumberFormat="1" applyFont="1" applyFill="1" applyBorder="1" applyAlignment="1">
      <alignment horizontal="center" vertical="center"/>
    </xf>
    <xf numFmtId="0" fontId="211" fillId="0" borderId="10" xfId="0" applyFont="1" applyBorder="1" applyAlignment="1">
      <alignment horizontal="center" vertical="center"/>
    </xf>
    <xf numFmtId="178" fontId="211" fillId="0" borderId="10" xfId="0" applyNumberFormat="1" applyFont="1" applyBorder="1" applyAlignment="1">
      <alignment horizontal="center" vertical="center"/>
    </xf>
    <xf numFmtId="176" fontId="211" fillId="0" borderId="22" xfId="0" applyNumberFormat="1" applyFont="1" applyBorder="1" applyAlignment="1">
      <alignment horizontal="center" vertical="center"/>
    </xf>
    <xf numFmtId="176" fontId="211" fillId="0" borderId="2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211" fillId="0" borderId="10" xfId="0" applyFont="1" applyBorder="1" applyAlignment="1">
      <alignment horizontal="center" vertical="center" wrapText="1"/>
    </xf>
    <xf numFmtId="0" fontId="211" fillId="0" borderId="10" xfId="0" applyFont="1" applyFill="1" applyBorder="1" applyAlignment="1">
      <alignment horizontal="center" vertical="center" wrapText="1"/>
    </xf>
    <xf numFmtId="181" fontId="206" fillId="55" borderId="10" xfId="0" applyNumberFormat="1" applyFont="1" applyFill="1" applyBorder="1" applyAlignment="1">
      <alignment horizontal="center" vertical="center" wrapText="1"/>
    </xf>
    <xf numFmtId="0" fontId="211" fillId="0" borderId="20" xfId="0" applyFont="1" applyFill="1" applyBorder="1" applyAlignment="1">
      <alignment horizontal="center" vertical="center" wrapText="1"/>
    </xf>
    <xf numFmtId="179" fontId="206" fillId="55" borderId="10" xfId="0" applyNumberFormat="1" applyFont="1" applyFill="1" applyBorder="1" applyAlignment="1">
      <alignment horizontal="center" vertical="center" wrapText="1"/>
    </xf>
    <xf numFmtId="0" fontId="216" fillId="0" borderId="0" xfId="0" applyFont="1"/>
    <xf numFmtId="0" fontId="0" fillId="0" borderId="0" xfId="0" applyAlignment="1">
      <alignment vertical="center"/>
    </xf>
    <xf numFmtId="0" fontId="207" fillId="0" borderId="0" xfId="0" applyFont="1" applyFill="1" applyBorder="1" applyAlignment="1">
      <alignment horizontal="center" vertical="center"/>
    </xf>
    <xf numFmtId="0" fontId="207" fillId="0" borderId="27" xfId="0" applyFont="1" applyFill="1" applyBorder="1" applyAlignment="1">
      <alignment horizontal="center" vertical="center"/>
    </xf>
    <xf numFmtId="0" fontId="207" fillId="0" borderId="23" xfId="0" applyFont="1" applyFill="1" applyBorder="1" applyAlignment="1">
      <alignment horizontal="center" vertical="center"/>
    </xf>
    <xf numFmtId="0" fontId="207" fillId="0" borderId="46" xfId="0" applyFont="1" applyFill="1" applyBorder="1" applyAlignment="1">
      <alignment horizontal="center" vertical="center"/>
    </xf>
    <xf numFmtId="0" fontId="211" fillId="61" borderId="47" xfId="0" applyFont="1" applyFill="1" applyBorder="1" applyAlignment="1">
      <alignment horizontal="center" vertical="center"/>
    </xf>
    <xf numFmtId="0" fontId="211" fillId="61" borderId="50" xfId="0" applyFont="1" applyFill="1" applyBorder="1" applyAlignment="1">
      <alignment horizontal="center" vertical="center"/>
    </xf>
    <xf numFmtId="0" fontId="211" fillId="0" borderId="0" xfId="0" applyFont="1" applyAlignment="1">
      <alignment horizontal="left" vertical="center"/>
    </xf>
    <xf numFmtId="0" fontId="211" fillId="0" borderId="0" xfId="0" applyFont="1" applyAlignment="1">
      <alignment vertical="center"/>
    </xf>
    <xf numFmtId="0" fontId="207" fillId="0" borderId="57" xfId="0" applyFont="1" applyFill="1" applyBorder="1" applyAlignment="1">
      <alignment horizontal="center" vertical="center"/>
    </xf>
    <xf numFmtId="0" fontId="207" fillId="0" borderId="39" xfId="0" applyFont="1" applyFill="1" applyBorder="1" applyAlignment="1">
      <alignment horizontal="center" vertical="center"/>
    </xf>
    <xf numFmtId="0" fontId="207" fillId="0" borderId="22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07" fillId="0" borderId="58" xfId="0" applyFont="1" applyFill="1" applyBorder="1" applyAlignment="1">
      <alignment horizontal="center" vertical="center"/>
    </xf>
    <xf numFmtId="176" fontId="194" fillId="0" borderId="0" xfId="766" applyNumberFormat="1" applyFont="1" applyFill="1" applyBorder="1" applyAlignment="1">
      <alignment horizontal="center" vertical="center"/>
    </xf>
    <xf numFmtId="176" fontId="194" fillId="0" borderId="0" xfId="0" applyNumberFormat="1" applyFont="1" applyBorder="1" applyAlignment="1">
      <alignment horizontal="center" vertical="center"/>
    </xf>
    <xf numFmtId="176" fontId="215" fillId="0" borderId="33" xfId="0" applyNumberFormat="1" applyFont="1" applyFill="1" applyBorder="1" applyAlignment="1">
      <alignment horizontal="center" vertical="center"/>
    </xf>
    <xf numFmtId="0" fontId="207" fillId="0" borderId="33" xfId="0" applyFont="1" applyFill="1" applyBorder="1" applyAlignment="1">
      <alignment horizontal="center" vertical="center"/>
    </xf>
    <xf numFmtId="0" fontId="211" fillId="0" borderId="33" xfId="0" applyFont="1" applyFill="1" applyBorder="1" applyAlignment="1">
      <alignment horizontal="center" vertical="center"/>
    </xf>
    <xf numFmtId="176" fontId="194" fillId="57" borderId="0" xfId="0" applyNumberFormat="1" applyFont="1" applyFill="1" applyBorder="1" applyAlignment="1">
      <alignment horizontal="center" vertical="center"/>
    </xf>
    <xf numFmtId="176" fontId="215" fillId="0" borderId="0" xfId="0" applyNumberFormat="1" applyFont="1" applyBorder="1" applyAlignment="1">
      <alignment horizontal="center" vertical="center"/>
    </xf>
    <xf numFmtId="176" fontId="194" fillId="57" borderId="55" xfId="0" applyNumberFormat="1" applyFont="1" applyFill="1" applyBorder="1" applyAlignment="1">
      <alignment horizontal="center" vertical="center"/>
    </xf>
    <xf numFmtId="0" fontId="194" fillId="0" borderId="10" xfId="0" quotePrefix="1" applyFont="1" applyBorder="1" applyAlignment="1">
      <alignment horizontal="center"/>
    </xf>
    <xf numFmtId="0" fontId="211" fillId="61" borderId="63" xfId="0" applyFont="1" applyFill="1" applyBorder="1" applyAlignment="1">
      <alignment horizontal="center" vertical="center"/>
    </xf>
    <xf numFmtId="176" fontId="194" fillId="57" borderId="64" xfId="0" applyNumberFormat="1" applyFont="1" applyFill="1" applyBorder="1" applyAlignment="1">
      <alignment horizontal="center" vertical="center"/>
    </xf>
    <xf numFmtId="176" fontId="194" fillId="0" borderId="65" xfId="0" applyNumberFormat="1" applyFont="1" applyBorder="1" applyAlignment="1">
      <alignment horizontal="center" vertical="center"/>
    </xf>
    <xf numFmtId="0" fontId="211" fillId="61" borderId="55" xfId="0" applyFont="1" applyFill="1" applyBorder="1" applyAlignment="1">
      <alignment horizontal="center" vertical="center"/>
    </xf>
    <xf numFmtId="0" fontId="211" fillId="61" borderId="39" xfId="0" applyFont="1" applyFill="1" applyBorder="1" applyAlignment="1">
      <alignment horizontal="center" vertical="center" wrapText="1"/>
    </xf>
    <xf numFmtId="0" fontId="194" fillId="0" borderId="0" xfId="0" applyFont="1" applyBorder="1" applyAlignment="1">
      <alignment horizontal="center"/>
    </xf>
    <xf numFmtId="0" fontId="204" fillId="0" borderId="0" xfId="0" applyFont="1" applyAlignment="1"/>
    <xf numFmtId="0" fontId="216" fillId="0" borderId="0" xfId="0" applyFont="1" applyAlignment="1"/>
    <xf numFmtId="179" fontId="0" fillId="0" borderId="0" xfId="0" applyNumberFormat="1" applyFont="1" applyAlignment="1"/>
    <xf numFmtId="0" fontId="0" fillId="0" borderId="0" xfId="0" applyFont="1" applyAlignment="1"/>
    <xf numFmtId="0" fontId="194" fillId="0" borderId="0" xfId="0" applyFont="1" applyAlignment="1"/>
    <xf numFmtId="0" fontId="207" fillId="0" borderId="65" xfId="0" applyFont="1" applyFill="1" applyBorder="1" applyAlignment="1">
      <alignment horizontal="center" vertical="center"/>
    </xf>
    <xf numFmtId="22" fontId="0" fillId="0" borderId="0" xfId="0" applyNumberFormat="1" applyAlignment="1"/>
    <xf numFmtId="0" fontId="203" fillId="0" borderId="0" xfId="0" applyFont="1" applyAlignment="1"/>
    <xf numFmtId="0" fontId="0" fillId="0" borderId="0" xfId="0" applyFill="1" applyBorder="1" applyAlignment="1"/>
    <xf numFmtId="176" fontId="211" fillId="0" borderId="0" xfId="0" quotePrefix="1" applyNumberFormat="1" applyFont="1" applyFill="1" applyBorder="1" applyAlignment="1">
      <alignment horizontal="center" vertical="center"/>
    </xf>
    <xf numFmtId="0" fontId="194" fillId="0" borderId="0" xfId="766" applyNumberFormat="1" applyFont="1" applyFill="1" applyBorder="1" applyAlignment="1">
      <alignment vertical="center"/>
    </xf>
    <xf numFmtId="176" fontId="194" fillId="0" borderId="0" xfId="766" applyNumberFormat="1" applyFont="1" applyFill="1" applyBorder="1" applyAlignment="1">
      <alignment vertical="center"/>
    </xf>
    <xf numFmtId="0" fontId="207" fillId="0" borderId="20" xfId="0" applyFont="1" applyFill="1" applyBorder="1" applyAlignment="1">
      <alignment horizontal="center" vertical="center"/>
    </xf>
    <xf numFmtId="183" fontId="0" fillId="0" borderId="0" xfId="0" applyNumberFormat="1" applyAlignment="1"/>
    <xf numFmtId="9" fontId="211" fillId="0" borderId="0" xfId="766" quotePrefix="1" applyFont="1" applyFill="1" applyBorder="1" applyAlignment="1">
      <alignment horizontal="center" vertical="center"/>
    </xf>
    <xf numFmtId="0" fontId="214" fillId="0" borderId="0" xfId="0" applyNumberFormat="1" applyFont="1" applyFill="1" applyBorder="1" applyAlignment="1">
      <alignment vertical="center"/>
    </xf>
    <xf numFmtId="0" fontId="213" fillId="0" borderId="0" xfId="0" applyFont="1" applyFill="1" applyBorder="1" applyAlignment="1">
      <alignment horizontal="center" vertical="center"/>
    </xf>
    <xf numFmtId="0" fontId="211" fillId="0" borderId="0" xfId="0" applyFont="1" applyFill="1" applyBorder="1" applyAlignment="1">
      <alignment vertical="center" wrapText="1"/>
    </xf>
    <xf numFmtId="0" fontId="211" fillId="0" borderId="0" xfId="0" applyFont="1" applyFill="1" applyBorder="1" applyAlignment="1">
      <alignment vertical="center"/>
    </xf>
    <xf numFmtId="0" fontId="211" fillId="0" borderId="0" xfId="0" applyFont="1" applyFill="1" applyAlignment="1">
      <alignment horizontal="center" vertical="center"/>
    </xf>
    <xf numFmtId="0" fontId="217" fillId="0" borderId="0" xfId="0" applyFont="1" applyAlignment="1"/>
    <xf numFmtId="0" fontId="218" fillId="0" borderId="0" xfId="0" applyFont="1" applyFill="1" applyBorder="1" applyAlignment="1">
      <alignment horizontal="right" vertical="center"/>
    </xf>
    <xf numFmtId="0" fontId="218" fillId="0" borderId="0" xfId="0" applyFont="1" applyFill="1" applyBorder="1" applyAlignment="1">
      <alignment horizontal="center" vertical="center"/>
    </xf>
    <xf numFmtId="0" fontId="211" fillId="61" borderId="30" xfId="0" applyFont="1" applyFill="1" applyBorder="1" applyAlignment="1">
      <alignment vertical="center"/>
    </xf>
    <xf numFmtId="0" fontId="211" fillId="61" borderId="29" xfId="0" applyFont="1" applyFill="1" applyBorder="1" applyAlignment="1">
      <alignment vertical="center"/>
    </xf>
    <xf numFmtId="0" fontId="211" fillId="0" borderId="54" xfId="0" applyFont="1" applyFill="1" applyBorder="1" applyAlignment="1">
      <alignment vertical="center"/>
    </xf>
    <xf numFmtId="0" fontId="211" fillId="0" borderId="27" xfId="0" applyFont="1" applyFill="1" applyBorder="1" applyAlignment="1">
      <alignment vertical="center"/>
    </xf>
    <xf numFmtId="0" fontId="211" fillId="0" borderId="55" xfId="0" applyFont="1" applyFill="1" applyBorder="1" applyAlignment="1">
      <alignment vertical="center"/>
    </xf>
    <xf numFmtId="0" fontId="211" fillId="0" borderId="23" xfId="0" applyFont="1" applyFill="1" applyBorder="1" applyAlignment="1">
      <alignment vertical="center"/>
    </xf>
    <xf numFmtId="0" fontId="211" fillId="0" borderId="56" xfId="0" applyFont="1" applyFill="1" applyBorder="1" applyAlignment="1">
      <alignment vertical="center"/>
    </xf>
    <xf numFmtId="0" fontId="211" fillId="0" borderId="10" xfId="0" applyFont="1" applyFill="1" applyBorder="1" applyAlignment="1">
      <alignment vertical="center"/>
    </xf>
    <xf numFmtId="0" fontId="194" fillId="0" borderId="27" xfId="0" applyFont="1" applyBorder="1" applyAlignment="1">
      <alignment horizontal="center"/>
    </xf>
    <xf numFmtId="176" fontId="194" fillId="0" borderId="27" xfId="766" applyNumberFormat="1" applyFont="1" applyFill="1" applyBorder="1" applyAlignment="1">
      <alignment horizontal="center" vertical="center"/>
    </xf>
    <xf numFmtId="176" fontId="194" fillId="0" borderId="49" xfId="0" applyNumberFormat="1" applyFont="1" applyBorder="1" applyAlignment="1">
      <alignment horizontal="center" vertical="center"/>
    </xf>
    <xf numFmtId="0" fontId="194" fillId="0" borderId="49" xfId="0" applyFont="1" applyBorder="1" applyAlignment="1">
      <alignment horizontal="center"/>
    </xf>
    <xf numFmtId="176" fontId="215" fillId="0" borderId="27" xfId="0" applyNumberFormat="1" applyFont="1" applyBorder="1" applyAlignment="1">
      <alignment horizontal="center" vertical="center"/>
    </xf>
    <xf numFmtId="0" fontId="194" fillId="0" borderId="65" xfId="0" applyFont="1" applyBorder="1" applyAlignment="1">
      <alignment horizontal="center"/>
    </xf>
    <xf numFmtId="176" fontId="215" fillId="0" borderId="10" xfId="0" applyNumberFormat="1" applyFont="1" applyBorder="1" applyAlignment="1">
      <alignment horizontal="center" vertical="center"/>
    </xf>
    <xf numFmtId="176" fontId="194" fillId="57" borderId="65" xfId="0" applyNumberFormat="1" applyFont="1" applyFill="1" applyBorder="1" applyAlignment="1">
      <alignment horizontal="center" vertical="center"/>
    </xf>
    <xf numFmtId="176" fontId="194" fillId="0" borderId="65" xfId="766" applyNumberFormat="1" applyFont="1" applyFill="1" applyBorder="1" applyAlignment="1">
      <alignment horizontal="center" vertical="center"/>
    </xf>
    <xf numFmtId="176" fontId="215" fillId="0" borderId="65" xfId="0" applyNumberFormat="1" applyFont="1" applyBorder="1" applyAlignment="1">
      <alignment horizontal="center" vertical="center"/>
    </xf>
    <xf numFmtId="176" fontId="194" fillId="0" borderId="27" xfId="0" applyNumberFormat="1" applyFont="1" applyBorder="1" applyAlignment="1">
      <alignment horizontal="center" vertical="center"/>
    </xf>
    <xf numFmtId="176" fontId="194" fillId="0" borderId="10" xfId="0" applyNumberFormat="1" applyFont="1" applyBorder="1" applyAlignment="1">
      <alignment horizontal="center" vertical="center"/>
    </xf>
    <xf numFmtId="176" fontId="194" fillId="0" borderId="64" xfId="0" applyNumberFormat="1" applyFont="1" applyFill="1" applyBorder="1" applyAlignment="1">
      <alignment horizontal="center" vertical="center"/>
    </xf>
    <xf numFmtId="0" fontId="211" fillId="61" borderId="56" xfId="0" applyFont="1" applyFill="1" applyBorder="1" applyAlignment="1">
      <alignment horizontal="center" vertical="center"/>
    </xf>
    <xf numFmtId="0" fontId="211" fillId="61" borderId="74" xfId="0" applyFont="1" applyFill="1" applyBorder="1" applyAlignment="1">
      <alignment horizontal="center" vertical="center"/>
    </xf>
    <xf numFmtId="0" fontId="207" fillId="0" borderId="49" xfId="0" applyFont="1" applyFill="1" applyBorder="1" applyAlignment="1">
      <alignment horizontal="center" vertical="center"/>
    </xf>
    <xf numFmtId="0" fontId="211" fillId="0" borderId="59" xfId="0" applyFont="1" applyFill="1" applyBorder="1" applyAlignment="1">
      <alignment horizontal="center" vertical="center" wrapText="1"/>
    </xf>
    <xf numFmtId="0" fontId="211" fillId="0" borderId="65" xfId="0" applyFont="1" applyFill="1" applyBorder="1" applyAlignment="1">
      <alignment horizontal="center" vertical="center" wrapText="1"/>
    </xf>
    <xf numFmtId="0" fontId="218" fillId="61" borderId="59" xfId="0" applyFont="1" applyFill="1" applyBorder="1" applyAlignment="1">
      <alignment horizontal="right" vertical="center"/>
    </xf>
    <xf numFmtId="0" fontId="218" fillId="61" borderId="75" xfId="0" applyFont="1" applyFill="1" applyBorder="1" applyAlignment="1">
      <alignment horizontal="center" vertical="center"/>
    </xf>
    <xf numFmtId="176" fontId="194" fillId="0" borderId="53" xfId="0" applyNumberFormat="1" applyFont="1" applyFill="1" applyBorder="1" applyAlignment="1">
      <alignment horizontal="center" vertical="center"/>
    </xf>
    <xf numFmtId="176" fontId="194" fillId="57" borderId="49" xfId="0" applyNumberFormat="1" applyFont="1" applyFill="1" applyBorder="1" applyAlignment="1">
      <alignment horizontal="center" vertical="center"/>
    </xf>
    <xf numFmtId="182" fontId="194" fillId="0" borderId="27" xfId="0" applyNumberFormat="1" applyFont="1" applyBorder="1" applyAlignment="1">
      <alignment horizontal="center"/>
    </xf>
    <xf numFmtId="182" fontId="194" fillId="0" borderId="10" xfId="0" applyNumberFormat="1" applyFont="1" applyBorder="1" applyAlignment="1">
      <alignment horizontal="center"/>
    </xf>
    <xf numFmtId="176" fontId="194" fillId="0" borderId="56" xfId="766" applyNumberFormat="1" applyFont="1" applyFill="1" applyBorder="1" applyAlignment="1">
      <alignment horizontal="center" vertical="center"/>
    </xf>
    <xf numFmtId="176" fontId="194" fillId="0" borderId="54" xfId="766" applyNumberFormat="1" applyFont="1" applyFill="1" applyBorder="1" applyAlignment="1">
      <alignment horizontal="center" vertical="center"/>
    </xf>
    <xf numFmtId="176" fontId="194" fillId="57" borderId="10" xfId="0" applyNumberFormat="1" applyFont="1" applyFill="1" applyBorder="1" applyAlignment="1">
      <alignment horizontal="center" vertical="center"/>
    </xf>
    <xf numFmtId="176" fontId="194" fillId="57" borderId="54" xfId="0" applyNumberFormat="1" applyFont="1" applyFill="1" applyBorder="1" applyAlignment="1">
      <alignment horizontal="center" vertical="center"/>
    </xf>
    <xf numFmtId="176" fontId="194" fillId="57" borderId="27" xfId="0" applyNumberFormat="1" applyFont="1" applyFill="1" applyBorder="1" applyAlignment="1">
      <alignment horizontal="center" vertical="center"/>
    </xf>
    <xf numFmtId="0" fontId="194" fillId="0" borderId="27" xfId="0" quotePrefix="1" applyFont="1" applyBorder="1" applyAlignment="1">
      <alignment horizontal="center"/>
    </xf>
    <xf numFmtId="176" fontId="194" fillId="57" borderId="56" xfId="0" applyNumberFormat="1" applyFont="1" applyFill="1" applyBorder="1" applyAlignment="1">
      <alignment horizontal="center" vertical="center"/>
    </xf>
    <xf numFmtId="0" fontId="194" fillId="0" borderId="65" xfId="0" quotePrefix="1" applyFont="1" applyBorder="1" applyAlignment="1">
      <alignment horizontal="center"/>
    </xf>
    <xf numFmtId="0" fontId="194" fillId="0" borderId="23" xfId="0" applyFont="1" applyFill="1" applyBorder="1" applyAlignment="1">
      <alignment horizontal="center"/>
    </xf>
    <xf numFmtId="0" fontId="194" fillId="0" borderId="23" xfId="0" applyFont="1" applyBorder="1" applyAlignment="1">
      <alignment horizontal="center"/>
    </xf>
    <xf numFmtId="176" fontId="194" fillId="57" borderId="23" xfId="0" applyNumberFormat="1" applyFont="1" applyFill="1" applyBorder="1" applyAlignment="1">
      <alignment horizontal="center" vertical="center"/>
    </xf>
    <xf numFmtId="176" fontId="194" fillId="0" borderId="23" xfId="0" applyNumberFormat="1" applyFont="1" applyBorder="1" applyAlignment="1">
      <alignment horizontal="center" vertical="center"/>
    </xf>
    <xf numFmtId="0" fontId="194" fillId="0" borderId="23" xfId="0" quotePrefix="1" applyFont="1" applyBorder="1" applyAlignment="1">
      <alignment horizontal="center"/>
    </xf>
    <xf numFmtId="176" fontId="215" fillId="0" borderId="23" xfId="0" applyNumberFormat="1" applyFont="1" applyBorder="1" applyAlignment="1">
      <alignment horizontal="center" vertical="center"/>
    </xf>
    <xf numFmtId="0" fontId="207" fillId="0" borderId="67" xfId="0" applyFont="1" applyFill="1" applyBorder="1" applyAlignment="1">
      <alignment horizontal="center" vertical="center"/>
    </xf>
    <xf numFmtId="0" fontId="207" fillId="0" borderId="21" xfId="0" applyFont="1" applyFill="1" applyBorder="1" applyAlignment="1">
      <alignment horizontal="center" vertical="center"/>
    </xf>
    <xf numFmtId="9" fontId="211" fillId="57" borderId="27" xfId="0" applyNumberFormat="1" applyFont="1" applyFill="1" applyBorder="1" applyAlignment="1">
      <alignment horizontal="center" vertical="center"/>
    </xf>
    <xf numFmtId="176" fontId="211" fillId="0" borderId="27" xfId="0" applyNumberFormat="1" applyFont="1" applyBorder="1" applyAlignment="1">
      <alignment horizontal="center" vertical="center"/>
    </xf>
    <xf numFmtId="9" fontId="211" fillId="57" borderId="65" xfId="0" applyNumberFormat="1" applyFont="1" applyFill="1" applyBorder="1" applyAlignment="1">
      <alignment horizontal="center" vertical="center"/>
    </xf>
    <xf numFmtId="176" fontId="211" fillId="0" borderId="65" xfId="0" applyNumberFormat="1" applyFont="1" applyBorder="1" applyAlignment="1">
      <alignment horizontal="center" vertical="center"/>
    </xf>
    <xf numFmtId="0" fontId="207" fillId="0" borderId="48" xfId="0" applyFont="1" applyFill="1" applyBorder="1" applyAlignment="1">
      <alignment horizontal="center" vertical="center"/>
    </xf>
    <xf numFmtId="0" fontId="207" fillId="0" borderId="10" xfId="0" applyFont="1" applyBorder="1" applyAlignment="1">
      <alignment horizontal="center"/>
    </xf>
    <xf numFmtId="0" fontId="211" fillId="0" borderId="10" xfId="0" applyFont="1" applyBorder="1" applyAlignment="1">
      <alignment horizontal="center"/>
    </xf>
    <xf numFmtId="1" fontId="211" fillId="57" borderId="10" xfId="0" applyNumberFormat="1" applyFont="1" applyFill="1" applyBorder="1" applyAlignment="1">
      <alignment horizontal="center" vertical="center"/>
    </xf>
    <xf numFmtId="179" fontId="0" fillId="0" borderId="0" xfId="0" applyNumberFormat="1" applyAlignment="1"/>
    <xf numFmtId="179" fontId="216" fillId="0" borderId="0" xfId="0" applyNumberFormat="1" applyFont="1" applyAlignment="1"/>
    <xf numFmtId="0" fontId="203" fillId="0" borderId="0" xfId="0" applyFont="1" applyBorder="1" applyAlignment="1"/>
    <xf numFmtId="0" fontId="0" fillId="0" borderId="0" xfId="0" applyBorder="1" applyAlignment="1"/>
    <xf numFmtId="0" fontId="194" fillId="0" borderId="0" xfId="0" applyFont="1" applyBorder="1" applyAlignment="1">
      <alignment vertical="center" wrapText="1"/>
    </xf>
    <xf numFmtId="0" fontId="211" fillId="0" borderId="0" xfId="0" applyFont="1" applyBorder="1" applyAlignment="1">
      <alignment horizontal="center" vertical="center"/>
    </xf>
    <xf numFmtId="0" fontId="0" fillId="0" borderId="10" xfId="0" applyFill="1" applyBorder="1" applyAlignment="1"/>
    <xf numFmtId="0" fontId="207" fillId="0" borderId="10" xfId="0" applyFont="1" applyFill="1" applyBorder="1" applyAlignment="1">
      <alignment horizontal="center"/>
    </xf>
    <xf numFmtId="0" fontId="0" fillId="0" borderId="37" xfId="0" applyBorder="1" applyAlignment="1">
      <alignment vertical="center"/>
    </xf>
    <xf numFmtId="1" fontId="194" fillId="0" borderId="10" xfId="0" applyNumberFormat="1" applyFont="1" applyFill="1" applyBorder="1" applyAlignment="1">
      <alignment horizontal="center" vertical="center"/>
    </xf>
    <xf numFmtId="176" fontId="214" fillId="0" borderId="37" xfId="0" applyNumberFormat="1" applyFont="1" applyFill="1" applyBorder="1" applyAlignment="1">
      <alignment horizontal="center" vertical="center"/>
    </xf>
    <xf numFmtId="0" fontId="211" fillId="0" borderId="21" xfId="0" applyFont="1" applyFill="1" applyBorder="1" applyAlignment="1">
      <alignment vertical="center"/>
    </xf>
    <xf numFmtId="0" fontId="207" fillId="0" borderId="10" xfId="0" applyFont="1" applyBorder="1" applyAlignment="1">
      <alignment horizontal="center" vertical="center"/>
    </xf>
    <xf numFmtId="0" fontId="211" fillId="0" borderId="24" xfId="0" applyFont="1" applyFill="1" applyBorder="1" applyAlignment="1">
      <alignment vertical="center"/>
    </xf>
    <xf numFmtId="0" fontId="203" fillId="0" borderId="0" xfId="0" applyFont="1" applyAlignment="1">
      <alignment wrapText="1"/>
    </xf>
    <xf numFmtId="0" fontId="220" fillId="60" borderId="10" xfId="0" applyFont="1" applyFill="1" applyBorder="1" applyAlignment="1">
      <alignment horizontal="center" vertical="center" wrapText="1"/>
    </xf>
    <xf numFmtId="0" fontId="221" fillId="60" borderId="10" xfId="0" applyFont="1" applyFill="1" applyBorder="1" applyAlignment="1">
      <alignment horizontal="center" vertical="center" wrapText="1"/>
    </xf>
    <xf numFmtId="185" fontId="221" fillId="60" borderId="10" xfId="0" applyNumberFormat="1" applyFont="1" applyFill="1" applyBorder="1" applyAlignment="1">
      <alignment horizontal="center" vertical="center" wrapText="1"/>
    </xf>
    <xf numFmtId="49" fontId="221" fillId="60" borderId="1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222" fillId="60" borderId="10" xfId="0" applyFont="1" applyFill="1" applyBorder="1" applyAlignment="1">
      <alignment horizontal="center"/>
    </xf>
    <xf numFmtId="0" fontId="203" fillId="60" borderId="10" xfId="0" applyFont="1" applyFill="1" applyBorder="1" applyAlignment="1">
      <alignment horizontal="center"/>
    </xf>
    <xf numFmtId="14" fontId="0" fillId="0" borderId="0" xfId="0" applyNumberFormat="1"/>
    <xf numFmtId="179" fontId="194" fillId="0" borderId="0" xfId="0" applyNumberFormat="1" applyFont="1" applyFill="1" applyBorder="1" applyAlignment="1">
      <alignment horizontal="center"/>
    </xf>
    <xf numFmtId="179" fontId="194" fillId="0" borderId="10" xfId="0" applyNumberFormat="1" applyFont="1" applyBorder="1" applyAlignment="1">
      <alignment horizontal="center"/>
    </xf>
    <xf numFmtId="0" fontId="194" fillId="61" borderId="10" xfId="0" applyFont="1" applyFill="1" applyBorder="1" applyAlignment="1">
      <alignment horizontal="center"/>
    </xf>
    <xf numFmtId="179" fontId="0" fillId="0" borderId="0" xfId="0" applyNumberFormat="1"/>
    <xf numFmtId="179" fontId="194" fillId="0" borderId="0" xfId="0" applyNumberFormat="1" applyFont="1" applyBorder="1" applyAlignment="1">
      <alignment horizontal="center"/>
    </xf>
    <xf numFmtId="186" fontId="211" fillId="0" borderId="10" xfId="0" applyNumberFormat="1" applyFont="1" applyBorder="1" applyAlignment="1">
      <alignment horizontal="center" vertical="center"/>
    </xf>
    <xf numFmtId="179" fontId="211" fillId="0" borderId="10" xfId="0" applyNumberFormat="1" applyFont="1" applyBorder="1" applyAlignment="1">
      <alignment horizontal="center" vertical="center"/>
    </xf>
    <xf numFmtId="0" fontId="194" fillId="61" borderId="10" xfId="0" applyFont="1" applyFill="1" applyBorder="1" applyAlignment="1">
      <alignment horizontal="center" vertical="center" wrapText="1"/>
    </xf>
    <xf numFmtId="0" fontId="194" fillId="0" borderId="0" xfId="0" applyFont="1" applyAlignment="1">
      <alignment horizontal="center"/>
    </xf>
    <xf numFmtId="10" fontId="194" fillId="0" borderId="0" xfId="0" applyNumberFormat="1" applyFont="1"/>
    <xf numFmtId="10" fontId="194" fillId="0" borderId="10" xfId="0" applyNumberFormat="1" applyFont="1" applyBorder="1" applyAlignment="1">
      <alignment horizontal="center"/>
    </xf>
    <xf numFmtId="9" fontId="0" fillId="0" borderId="0" xfId="0" applyNumberFormat="1"/>
    <xf numFmtId="10" fontId="194" fillId="61" borderId="10" xfId="0" applyNumberFormat="1" applyFont="1" applyFill="1" applyBorder="1" applyAlignment="1">
      <alignment horizontal="center"/>
    </xf>
    <xf numFmtId="187" fontId="211" fillId="0" borderId="10" xfId="0" applyNumberFormat="1" applyFont="1" applyBorder="1" applyAlignment="1">
      <alignment horizontal="center" vertical="center"/>
    </xf>
    <xf numFmtId="49" fontId="211" fillId="61" borderId="10" xfId="0" applyNumberFormat="1" applyFont="1" applyFill="1" applyBorder="1" applyAlignment="1">
      <alignment horizontal="center" vertical="center"/>
    </xf>
    <xf numFmtId="0" fontId="0" fillId="57" borderId="0" xfId="0" applyFill="1" applyAlignment="1">
      <alignment horizontal="right"/>
    </xf>
    <xf numFmtId="0" fontId="0" fillId="0" borderId="0" xfId="0" applyBorder="1"/>
    <xf numFmtId="179" fontId="211" fillId="0" borderId="37" xfId="0" applyNumberFormat="1" applyFont="1" applyFill="1" applyBorder="1" applyAlignment="1">
      <alignment horizontal="center" vertical="center"/>
    </xf>
    <xf numFmtId="0" fontId="194" fillId="0" borderId="0" xfId="0" applyFont="1" applyBorder="1"/>
    <xf numFmtId="0" fontId="224" fillId="0" borderId="35" xfId="755" applyFont="1" applyFill="1" applyBorder="1" applyAlignment="1">
      <alignment vertical="center"/>
    </xf>
    <xf numFmtId="0" fontId="224" fillId="0" borderId="35" xfId="755" quotePrefix="1" applyFont="1" applyFill="1" applyBorder="1" applyAlignment="1">
      <alignment vertical="center"/>
    </xf>
    <xf numFmtId="0" fontId="194" fillId="0" borderId="0" xfId="755" applyFont="1" applyFill="1"/>
    <xf numFmtId="0" fontId="211" fillId="0" borderId="0" xfId="0" applyFont="1" applyBorder="1" applyAlignment="1">
      <alignment vertical="center"/>
    </xf>
    <xf numFmtId="0" fontId="211" fillId="0" borderId="35" xfId="0" applyFont="1" applyFill="1" applyBorder="1" applyAlignment="1">
      <alignment horizontal="center" vertical="center" wrapText="1"/>
    </xf>
    <xf numFmtId="0" fontId="207" fillId="0" borderId="35" xfId="0" applyFont="1" applyFill="1" applyBorder="1" applyAlignment="1">
      <alignment horizontal="center" vertical="center"/>
    </xf>
    <xf numFmtId="0" fontId="194" fillId="0" borderId="0" xfId="755" applyFont="1"/>
    <xf numFmtId="176" fontId="214" fillId="0" borderId="0" xfId="0" applyNumberFormat="1" applyFont="1" applyBorder="1" applyAlignment="1">
      <alignment horizontal="center" vertical="center"/>
    </xf>
    <xf numFmtId="176" fontId="211" fillId="0" borderId="0" xfId="0" applyNumberFormat="1" applyFont="1" applyBorder="1" applyAlignment="1">
      <alignment horizontal="center" vertical="center"/>
    </xf>
    <xf numFmtId="176" fontId="214" fillId="62" borderId="10" xfId="0" applyNumberFormat="1" applyFont="1" applyFill="1" applyBorder="1" applyAlignment="1">
      <alignment horizontal="center" vertical="center"/>
    </xf>
    <xf numFmtId="178" fontId="214" fillId="0" borderId="10" xfId="0" applyNumberFormat="1" applyFont="1" applyBorder="1" applyAlignment="1">
      <alignment horizontal="center" vertical="center"/>
    </xf>
    <xf numFmtId="0" fontId="214" fillId="0" borderId="10" xfId="0" applyNumberFormat="1" applyFont="1" applyBorder="1" applyAlignment="1">
      <alignment horizontal="center" vertical="center"/>
    </xf>
    <xf numFmtId="176" fontId="211" fillId="62" borderId="10" xfId="0" applyNumberFormat="1" applyFont="1" applyFill="1" applyBorder="1" applyAlignment="1">
      <alignment horizontal="center" vertical="center"/>
    </xf>
    <xf numFmtId="182" fontId="211" fillId="0" borderId="10" xfId="0" applyNumberFormat="1" applyFont="1" applyBorder="1" applyAlignment="1">
      <alignment horizontal="center" vertical="center"/>
    </xf>
    <xf numFmtId="176" fontId="214" fillId="0" borderId="10" xfId="0" applyNumberFormat="1" applyFont="1" applyBorder="1" applyAlignment="1">
      <alignment horizontal="center" vertical="center"/>
    </xf>
    <xf numFmtId="0" fontId="204" fillId="0" borderId="0" xfId="755" applyFont="1"/>
    <xf numFmtId="0" fontId="204" fillId="0" borderId="0" xfId="755" quotePrefix="1" applyFont="1"/>
    <xf numFmtId="176" fontId="214" fillId="0" borderId="0" xfId="0" applyNumberFormat="1" applyFont="1" applyBorder="1" applyAlignment="1">
      <alignment vertical="center"/>
    </xf>
    <xf numFmtId="176" fontId="214" fillId="0" borderId="0" xfId="0" quotePrefix="1" applyNumberFormat="1" applyFont="1" applyBorder="1" applyAlignment="1">
      <alignment vertical="center"/>
    </xf>
    <xf numFmtId="182" fontId="214" fillId="0" borderId="10" xfId="0" applyNumberFormat="1" applyFont="1" applyBorder="1" applyAlignment="1">
      <alignment horizontal="center" vertical="center"/>
    </xf>
    <xf numFmtId="0" fontId="224" fillId="0" borderId="0" xfId="755" applyFont="1" applyFill="1" applyBorder="1" applyAlignment="1">
      <alignment vertical="center"/>
    </xf>
    <xf numFmtId="176" fontId="194" fillId="0" borderId="0" xfId="618" applyNumberFormat="1" applyFont="1" applyFill="1" applyBorder="1" applyAlignment="1">
      <alignment horizontal="center" vertical="center"/>
    </xf>
    <xf numFmtId="176" fontId="194" fillId="0" borderId="10" xfId="618" applyNumberFormat="1" applyFont="1" applyFill="1" applyBorder="1" applyAlignment="1">
      <alignment horizontal="center" vertical="center"/>
    </xf>
    <xf numFmtId="181" fontId="194" fillId="0" borderId="10" xfId="618" applyNumberFormat="1" applyFont="1" applyFill="1" applyBorder="1" applyAlignment="1">
      <alignment horizontal="center" vertical="center"/>
    </xf>
    <xf numFmtId="0" fontId="224" fillId="0" borderId="0" xfId="755" quotePrefix="1" applyFont="1" applyFill="1" applyBorder="1" applyAlignment="1">
      <alignment vertical="center"/>
    </xf>
    <xf numFmtId="9" fontId="211" fillId="57" borderId="53" xfId="0" applyNumberFormat="1" applyFont="1" applyFill="1" applyBorder="1" applyAlignment="1">
      <alignment horizontal="center" vertical="center"/>
    </xf>
    <xf numFmtId="9" fontId="211" fillId="57" borderId="64" xfId="0" applyNumberFormat="1" applyFont="1" applyFill="1" applyBorder="1" applyAlignment="1">
      <alignment horizontal="center" vertical="center"/>
    </xf>
    <xf numFmtId="9" fontId="211" fillId="57" borderId="46" xfId="0" applyNumberFormat="1" applyFont="1" applyFill="1" applyBorder="1" applyAlignment="1">
      <alignment horizontal="center" vertical="center"/>
    </xf>
    <xf numFmtId="0" fontId="206" fillId="55" borderId="21" xfId="0" applyFont="1" applyFill="1" applyBorder="1" applyAlignment="1">
      <alignment horizontal="center" vertical="center" wrapText="1"/>
    </xf>
    <xf numFmtId="0" fontId="206" fillId="55" borderId="10" xfId="0" applyFont="1" applyFill="1" applyBorder="1" applyAlignment="1">
      <alignment horizontal="center" vertical="center" wrapText="1"/>
    </xf>
    <xf numFmtId="0" fontId="205" fillId="58" borderId="10" xfId="0" applyFont="1" applyFill="1" applyBorder="1" applyAlignment="1">
      <alignment horizontal="center" vertical="center"/>
    </xf>
    <xf numFmtId="180" fontId="206" fillId="55" borderId="10" xfId="0" applyNumberFormat="1" applyFont="1" applyFill="1" applyBorder="1" applyAlignment="1">
      <alignment horizontal="center" vertical="center" wrapText="1"/>
    </xf>
    <xf numFmtId="9" fontId="206" fillId="60" borderId="10" xfId="0" applyNumberFormat="1" applyFont="1" applyFill="1" applyBorder="1" applyAlignment="1">
      <alignment horizontal="center" vertical="center" wrapText="1"/>
    </xf>
    <xf numFmtId="0" fontId="206" fillId="0" borderId="10" xfId="0" applyFont="1" applyBorder="1" applyAlignment="1">
      <alignment horizontal="center" vertical="center" wrapText="1"/>
    </xf>
    <xf numFmtId="0" fontId="206" fillId="0" borderId="10" xfId="0" applyFont="1" applyFill="1" applyBorder="1" applyAlignment="1">
      <alignment horizontal="center" vertical="center" wrapText="1"/>
    </xf>
    <xf numFmtId="0" fontId="211" fillId="60" borderId="23" xfId="0" applyFont="1" applyFill="1" applyBorder="1" applyAlignment="1">
      <alignment horizontal="center" vertical="center"/>
    </xf>
    <xf numFmtId="0" fontId="211" fillId="0" borderId="0" xfId="0" applyFont="1" applyBorder="1" applyAlignment="1">
      <alignment horizontal="left" vertical="center"/>
    </xf>
    <xf numFmtId="0" fontId="213" fillId="0" borderId="25" xfId="0" applyFont="1" applyFill="1" applyBorder="1" applyAlignment="1">
      <alignment vertical="center"/>
    </xf>
    <xf numFmtId="0" fontId="211" fillId="61" borderId="10" xfId="0" applyFont="1" applyFill="1" applyBorder="1" applyAlignment="1">
      <alignment horizontal="center" vertical="center"/>
    </xf>
    <xf numFmtId="0" fontId="211" fillId="0" borderId="10" xfId="0" applyFont="1" applyFill="1" applyBorder="1" applyAlignment="1">
      <alignment horizontal="center" vertical="center"/>
    </xf>
    <xf numFmtId="0" fontId="211" fillId="61" borderId="62" xfId="0" applyFont="1" applyFill="1" applyBorder="1" applyAlignment="1">
      <alignment horizontal="center" vertical="center"/>
    </xf>
    <xf numFmtId="0" fontId="211" fillId="61" borderId="60" xfId="0" applyFont="1" applyFill="1" applyBorder="1" applyAlignment="1">
      <alignment horizontal="center" vertical="center"/>
    </xf>
    <xf numFmtId="0" fontId="211" fillId="61" borderId="42" xfId="0" applyFont="1" applyFill="1" applyBorder="1" applyAlignment="1">
      <alignment horizontal="center" vertical="center"/>
    </xf>
    <xf numFmtId="0" fontId="211" fillId="61" borderId="23" xfId="0" applyFont="1" applyFill="1" applyBorder="1" applyAlignment="1">
      <alignment horizontal="center" vertical="center"/>
    </xf>
    <xf numFmtId="0" fontId="211" fillId="0" borderId="0" xfId="0" applyFont="1" applyFill="1" applyBorder="1" applyAlignment="1">
      <alignment horizontal="center" vertical="center" wrapText="1"/>
    </xf>
    <xf numFmtId="0" fontId="211" fillId="61" borderId="49" xfId="0" applyFont="1" applyFill="1" applyBorder="1" applyAlignment="1">
      <alignment horizontal="center" vertical="center"/>
    </xf>
    <xf numFmtId="0" fontId="211" fillId="61" borderId="45" xfId="0" applyFont="1" applyFill="1" applyBorder="1" applyAlignment="1">
      <alignment horizontal="center" vertical="center"/>
    </xf>
    <xf numFmtId="0" fontId="211" fillId="61" borderId="44" xfId="0" applyFont="1" applyFill="1" applyBorder="1" applyAlignment="1">
      <alignment horizontal="center" vertical="center"/>
    </xf>
    <xf numFmtId="0" fontId="211" fillId="0" borderId="0" xfId="0" applyFont="1" applyFill="1" applyBorder="1" applyAlignment="1">
      <alignment horizontal="center" vertical="center"/>
    </xf>
    <xf numFmtId="176" fontId="211" fillId="0" borderId="0" xfId="0" applyNumberFormat="1" applyFont="1" applyFill="1" applyBorder="1" applyAlignment="1">
      <alignment horizontal="center" vertical="center"/>
    </xf>
    <xf numFmtId="0" fontId="211" fillId="61" borderId="66" xfId="0" applyFont="1" applyFill="1" applyBorder="1" applyAlignment="1">
      <alignment horizontal="center" vertical="center"/>
    </xf>
    <xf numFmtId="0" fontId="211" fillId="61" borderId="52" xfId="0" applyFont="1" applyFill="1" applyBorder="1" applyAlignment="1">
      <alignment horizontal="center" vertical="center"/>
    </xf>
    <xf numFmtId="0" fontId="211" fillId="61" borderId="41" xfId="0" applyFont="1" applyFill="1" applyBorder="1" applyAlignment="1">
      <alignment horizontal="center" vertical="center"/>
    </xf>
    <xf numFmtId="0" fontId="211" fillId="61" borderId="27" xfId="0" applyFont="1" applyFill="1" applyBorder="1" applyAlignment="1">
      <alignment horizontal="center" vertical="center"/>
    </xf>
    <xf numFmtId="0" fontId="211" fillId="61" borderId="51" xfId="0" applyFont="1" applyFill="1" applyBorder="1" applyAlignment="1">
      <alignment horizontal="center" vertical="center"/>
    </xf>
    <xf numFmtId="0" fontId="211" fillId="61" borderId="10" xfId="0" applyFont="1" applyFill="1" applyBorder="1" applyAlignment="1">
      <alignment horizontal="center" vertical="center" wrapText="1"/>
    </xf>
    <xf numFmtId="0" fontId="194" fillId="0" borderId="10" xfId="0" applyFont="1" applyBorder="1" applyAlignment="1">
      <alignment horizontal="center"/>
    </xf>
    <xf numFmtId="0" fontId="211" fillId="0" borderId="24" xfId="0" applyFont="1" applyBorder="1" applyAlignment="1">
      <alignment horizontal="left" vertical="center"/>
    </xf>
    <xf numFmtId="0" fontId="211" fillId="61" borderId="20" xfId="0" applyFont="1" applyFill="1" applyBorder="1" applyAlignment="1">
      <alignment horizontal="center" vertical="center"/>
    </xf>
    <xf numFmtId="0" fontId="194" fillId="0" borderId="10" xfId="0" applyFont="1" applyFill="1" applyBorder="1" applyAlignment="1">
      <alignment horizontal="center"/>
    </xf>
    <xf numFmtId="0" fontId="194" fillId="0" borderId="10" xfId="0" applyFont="1" applyFill="1" applyBorder="1" applyAlignment="1">
      <alignment horizontal="center" vertical="center"/>
    </xf>
    <xf numFmtId="0" fontId="0" fillId="61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194" fillId="61" borderId="10" xfId="0" applyFont="1" applyFill="1" applyBorder="1" applyAlignment="1">
      <alignment horizontal="center" vertical="center"/>
    </xf>
    <xf numFmtId="0" fontId="1" fillId="0" borderId="0" xfId="901">
      <alignment vertical="center"/>
    </xf>
    <xf numFmtId="0" fontId="1" fillId="0" borderId="0" xfId="901" applyFill="1">
      <alignment vertical="center"/>
    </xf>
    <xf numFmtId="0" fontId="1" fillId="0" borderId="0" xfId="901" applyFont="1" applyFill="1">
      <alignment vertical="center"/>
    </xf>
    <xf numFmtId="0" fontId="1" fillId="0" borderId="0" xfId="901" applyFont="1">
      <alignment vertical="center"/>
    </xf>
    <xf numFmtId="0" fontId="207" fillId="0" borderId="10" xfId="901" applyFont="1" applyFill="1" applyBorder="1" applyAlignment="1">
      <alignment horizontal="center" vertical="center"/>
    </xf>
    <xf numFmtId="0" fontId="211" fillId="0" borderId="10" xfId="901" applyFont="1" applyFill="1" applyBorder="1" applyAlignment="1">
      <alignment vertical="center"/>
    </xf>
    <xf numFmtId="0" fontId="211" fillId="61" borderId="20" xfId="901" applyFont="1" applyFill="1" applyBorder="1" applyAlignment="1">
      <alignment vertical="center" wrapText="1"/>
    </xf>
    <xf numFmtId="0" fontId="211" fillId="61" borderId="20" xfId="901" applyFont="1" applyFill="1" applyBorder="1" applyAlignment="1">
      <alignment vertical="center"/>
    </xf>
    <xf numFmtId="0" fontId="211" fillId="61" borderId="10" xfId="901" applyFont="1" applyFill="1" applyBorder="1" applyAlignment="1">
      <alignment horizontal="center" vertical="center"/>
    </xf>
    <xf numFmtId="0" fontId="211" fillId="0" borderId="0" xfId="901" applyFont="1" applyFill="1" applyBorder="1" applyAlignment="1">
      <alignment vertical="center" wrapText="1"/>
    </xf>
    <xf numFmtId="0" fontId="211" fillId="0" borderId="0" xfId="901" applyFont="1" applyFill="1" applyBorder="1" applyAlignment="1">
      <alignment vertical="center"/>
    </xf>
    <xf numFmtId="0" fontId="207" fillId="0" borderId="0" xfId="901" applyFont="1" applyFill="1" applyBorder="1" applyAlignment="1">
      <alignment horizontal="center" vertical="center"/>
    </xf>
    <xf numFmtId="0" fontId="211" fillId="61" borderId="10" xfId="901" applyFont="1" applyFill="1" applyBorder="1" applyAlignment="1">
      <alignment vertical="center" wrapText="1"/>
    </xf>
    <xf numFmtId="0" fontId="1" fillId="0" borderId="0" xfId="901" applyAlignment="1"/>
    <xf numFmtId="176" fontId="211" fillId="0" borderId="0" xfId="901" applyNumberFormat="1" applyFont="1" applyBorder="1" applyAlignment="1">
      <alignment horizontal="center" vertical="center"/>
    </xf>
    <xf numFmtId="176" fontId="211" fillId="62" borderId="10" xfId="901" applyNumberFormat="1" applyFont="1" applyFill="1" applyBorder="1" applyAlignment="1">
      <alignment horizontal="center" vertical="center"/>
    </xf>
    <xf numFmtId="181" fontId="214" fillId="0" borderId="10" xfId="901" applyNumberFormat="1" applyFont="1" applyBorder="1" applyAlignment="1">
      <alignment horizontal="center" vertical="center"/>
    </xf>
    <xf numFmtId="182" fontId="214" fillId="0" borderId="10" xfId="901" applyNumberFormat="1" applyFont="1" applyBorder="1" applyAlignment="1">
      <alignment horizontal="center" vertical="center"/>
    </xf>
    <xf numFmtId="182" fontId="211" fillId="0" borderId="10" xfId="901" applyNumberFormat="1" applyFont="1" applyBorder="1" applyAlignment="1">
      <alignment horizontal="center" vertical="center"/>
    </xf>
    <xf numFmtId="176" fontId="214" fillId="0" borderId="10" xfId="901" applyNumberFormat="1" applyFont="1" applyBorder="1" applyAlignment="1">
      <alignment horizontal="center" vertical="center"/>
    </xf>
    <xf numFmtId="0" fontId="213" fillId="0" borderId="25" xfId="901" applyFont="1" applyFill="1" applyBorder="1" applyAlignment="1">
      <alignment vertical="center"/>
    </xf>
    <xf numFmtId="0" fontId="213" fillId="0" borderId="21" xfId="901" applyFont="1" applyFill="1" applyBorder="1" applyAlignment="1">
      <alignment vertical="center"/>
    </xf>
    <xf numFmtId="0" fontId="206" fillId="55" borderId="0" xfId="901" applyFont="1" applyFill="1" applyBorder="1" applyAlignment="1">
      <alignment horizontal="center" vertical="center" wrapText="1"/>
    </xf>
    <xf numFmtId="0" fontId="1" fillId="0" borderId="0" xfId="901" applyAlignment="1">
      <alignment vertical="center"/>
    </xf>
    <xf numFmtId="0" fontId="211" fillId="0" borderId="0" xfId="901" applyFont="1" applyBorder="1" applyAlignment="1">
      <alignment horizontal="left" vertical="center"/>
    </xf>
    <xf numFmtId="176" fontId="214" fillId="62" borderId="10" xfId="901" applyNumberFormat="1" applyFont="1" applyFill="1" applyBorder="1" applyAlignment="1">
      <alignment horizontal="center" vertical="center"/>
    </xf>
    <xf numFmtId="181" fontId="211" fillId="0" borderId="10" xfId="901" applyNumberFormat="1" applyFont="1" applyBorder="1" applyAlignment="1">
      <alignment horizontal="center" vertical="center"/>
    </xf>
    <xf numFmtId="176" fontId="211" fillId="0" borderId="10" xfId="901" applyNumberFormat="1" applyFont="1" applyBorder="1" applyAlignment="1">
      <alignment horizontal="center" vertical="center"/>
    </xf>
    <xf numFmtId="0" fontId="197" fillId="56" borderId="20" xfId="1" applyFont="1" applyFill="1" applyBorder="1" applyAlignment="1">
      <alignment horizontal="center" vertical="center"/>
    </xf>
    <xf numFmtId="0" fontId="197" fillId="56" borderId="23" xfId="1" applyFont="1" applyFill="1" applyBorder="1" applyAlignment="1">
      <alignment horizontal="center" vertical="center"/>
    </xf>
    <xf numFmtId="0" fontId="197" fillId="56" borderId="21" xfId="1" applyFont="1" applyFill="1" applyBorder="1" applyAlignment="1">
      <alignment horizontal="center" vertical="center"/>
    </xf>
    <xf numFmtId="0" fontId="197" fillId="56" borderId="22" xfId="1" applyFont="1" applyFill="1" applyBorder="1" applyAlignment="1">
      <alignment horizontal="center" vertical="center"/>
    </xf>
    <xf numFmtId="0" fontId="194" fillId="55" borderId="21" xfId="0" applyFont="1" applyFill="1" applyBorder="1" applyAlignment="1">
      <alignment horizontal="center" vertical="center" wrapText="1"/>
    </xf>
    <xf numFmtId="0" fontId="194" fillId="55" borderId="25" xfId="0" applyFont="1" applyFill="1" applyBorder="1" applyAlignment="1">
      <alignment horizontal="center" vertical="center" wrapText="1"/>
    </xf>
    <xf numFmtId="0" fontId="194" fillId="55" borderId="22" xfId="0" applyFont="1" applyFill="1" applyBorder="1" applyAlignment="1">
      <alignment horizontal="center" vertical="center" wrapText="1"/>
    </xf>
    <xf numFmtId="0" fontId="205" fillId="58" borderId="21" xfId="0" applyFont="1" applyFill="1" applyBorder="1" applyAlignment="1">
      <alignment horizontal="center" vertical="center"/>
    </xf>
    <xf numFmtId="0" fontId="205" fillId="58" borderId="25" xfId="0" applyFont="1" applyFill="1" applyBorder="1" applyAlignment="1">
      <alignment horizontal="center" vertical="center"/>
    </xf>
    <xf numFmtId="0" fontId="205" fillId="58" borderId="22" xfId="0" applyFont="1" applyFill="1" applyBorder="1" applyAlignment="1">
      <alignment horizontal="center" vertical="center"/>
    </xf>
    <xf numFmtId="0" fontId="207" fillId="55" borderId="21" xfId="0" applyFont="1" applyFill="1" applyBorder="1" applyAlignment="1">
      <alignment horizontal="center" vertical="center" wrapText="1"/>
    </xf>
    <xf numFmtId="0" fontId="207" fillId="55" borderId="25" xfId="0" applyFont="1" applyFill="1" applyBorder="1" applyAlignment="1">
      <alignment horizontal="center" vertical="center" wrapText="1"/>
    </xf>
    <xf numFmtId="0" fontId="207" fillId="55" borderId="22" xfId="0" applyFont="1" applyFill="1" applyBorder="1" applyAlignment="1">
      <alignment horizontal="center" vertical="center" wrapText="1"/>
    </xf>
    <xf numFmtId="0" fontId="206" fillId="0" borderId="20" xfId="0" quotePrefix="1" applyFont="1" applyFill="1" applyBorder="1" applyAlignment="1">
      <alignment horizontal="center" vertical="center" wrapText="1"/>
    </xf>
    <xf numFmtId="0" fontId="206" fillId="0" borderId="26" xfId="0" quotePrefix="1" applyFont="1" applyFill="1" applyBorder="1" applyAlignment="1">
      <alignment horizontal="center" vertical="center" wrapText="1"/>
    </xf>
    <xf numFmtId="0" fontId="206" fillId="0" borderId="23" xfId="0" quotePrefix="1" applyFont="1" applyFill="1" applyBorder="1" applyAlignment="1">
      <alignment horizontal="center" vertical="center" wrapText="1"/>
    </xf>
    <xf numFmtId="0" fontId="206" fillId="55" borderId="20" xfId="0" applyFont="1" applyFill="1" applyBorder="1" applyAlignment="1">
      <alignment horizontal="center" vertical="center" wrapText="1"/>
    </xf>
    <xf numFmtId="0" fontId="206" fillId="55" borderId="26" xfId="0" applyFont="1" applyFill="1" applyBorder="1" applyAlignment="1">
      <alignment horizontal="center" vertical="center" wrapText="1"/>
    </xf>
    <xf numFmtId="0" fontId="206" fillId="55" borderId="23" xfId="0" applyFont="1" applyFill="1" applyBorder="1" applyAlignment="1">
      <alignment horizontal="center" vertical="center" wrapText="1"/>
    </xf>
    <xf numFmtId="0" fontId="207" fillId="0" borderId="20" xfId="0" applyFont="1" applyFill="1" applyBorder="1" applyAlignment="1">
      <alignment horizontal="center" vertical="center" wrapText="1"/>
    </xf>
    <xf numFmtId="0" fontId="207" fillId="0" borderId="26" xfId="0" applyFont="1" applyFill="1" applyBorder="1" applyAlignment="1">
      <alignment horizontal="center" vertical="center" wrapText="1"/>
    </xf>
    <xf numFmtId="0" fontId="207" fillId="0" borderId="23" xfId="0" applyFont="1" applyFill="1" applyBorder="1" applyAlignment="1">
      <alignment horizontal="center" vertical="center" wrapText="1"/>
    </xf>
    <xf numFmtId="0" fontId="206" fillId="55" borderId="21" xfId="0" applyFont="1" applyFill="1" applyBorder="1" applyAlignment="1">
      <alignment horizontal="center" vertical="center" wrapText="1"/>
    </xf>
    <xf numFmtId="0" fontId="206" fillId="55" borderId="25" xfId="0" applyFont="1" applyFill="1" applyBorder="1" applyAlignment="1">
      <alignment horizontal="center" vertical="center" wrapText="1"/>
    </xf>
    <xf numFmtId="0" fontId="206" fillId="55" borderId="22" xfId="0" applyFont="1" applyFill="1" applyBorder="1" applyAlignment="1">
      <alignment horizontal="center" vertical="center" wrapText="1"/>
    </xf>
    <xf numFmtId="0" fontId="207" fillId="55" borderId="10" xfId="0" applyFont="1" applyFill="1" applyBorder="1" applyAlignment="1">
      <alignment horizontal="center" vertical="center" wrapText="1"/>
    </xf>
    <xf numFmtId="0" fontId="206" fillId="55" borderId="10" xfId="0" applyFont="1" applyFill="1" applyBorder="1" applyAlignment="1">
      <alignment horizontal="center" vertical="center" wrapText="1"/>
    </xf>
    <xf numFmtId="0" fontId="194" fillId="55" borderId="10" xfId="0" applyFont="1" applyFill="1" applyBorder="1" applyAlignment="1">
      <alignment horizontal="center" vertical="center" wrapText="1"/>
    </xf>
    <xf numFmtId="0" fontId="205" fillId="58" borderId="10" xfId="0" applyFont="1" applyFill="1" applyBorder="1" applyAlignment="1">
      <alignment horizontal="center" vertical="center"/>
    </xf>
    <xf numFmtId="0" fontId="209" fillId="0" borderId="10" xfId="0" applyFont="1" applyBorder="1" applyAlignment="1">
      <alignment horizontal="center" vertical="center" wrapText="1"/>
    </xf>
    <xf numFmtId="180" fontId="206" fillId="55" borderId="10" xfId="0" applyNumberFormat="1" applyFont="1" applyFill="1" applyBorder="1" applyAlignment="1">
      <alignment horizontal="center" vertical="center" wrapText="1"/>
    </xf>
    <xf numFmtId="9" fontId="206" fillId="60" borderId="10" xfId="0" applyNumberFormat="1" applyFont="1" applyFill="1" applyBorder="1" applyAlignment="1">
      <alignment horizontal="center" vertical="center" wrapText="1"/>
    </xf>
    <xf numFmtId="9" fontId="211" fillId="60" borderId="10" xfId="0" applyNumberFormat="1" applyFont="1" applyFill="1" applyBorder="1" applyAlignment="1">
      <alignment horizontal="center" vertical="center" wrapText="1"/>
    </xf>
    <xf numFmtId="0" fontId="206" fillId="0" borderId="21" xfId="0" applyFont="1" applyFill="1" applyBorder="1" applyAlignment="1">
      <alignment horizontal="center" vertical="center" wrapText="1"/>
    </xf>
    <xf numFmtId="0" fontId="206" fillId="0" borderId="25" xfId="0" applyFont="1" applyFill="1" applyBorder="1" applyAlignment="1">
      <alignment horizontal="center" vertical="center" wrapText="1"/>
    </xf>
    <xf numFmtId="0" fontId="206" fillId="0" borderId="22" xfId="0" applyFont="1" applyFill="1" applyBorder="1" applyAlignment="1">
      <alignment horizontal="center" vertical="center" wrapText="1"/>
    </xf>
    <xf numFmtId="0" fontId="206" fillId="0" borderId="10" xfId="0" applyFont="1" applyBorder="1" applyAlignment="1">
      <alignment horizontal="center" vertical="center" wrapText="1"/>
    </xf>
    <xf numFmtId="0" fontId="206" fillId="0" borderId="10" xfId="0" applyFont="1" applyFill="1" applyBorder="1" applyAlignment="1">
      <alignment horizontal="center" vertical="center" wrapText="1"/>
    </xf>
    <xf numFmtId="0" fontId="211" fillId="60" borderId="21" xfId="0" applyFont="1" applyFill="1" applyBorder="1" applyAlignment="1">
      <alignment horizontal="center" vertical="center"/>
    </xf>
    <xf numFmtId="0" fontId="211" fillId="60" borderId="25" xfId="0" applyFont="1" applyFill="1" applyBorder="1" applyAlignment="1">
      <alignment horizontal="center" vertical="center"/>
    </xf>
    <xf numFmtId="0" fontId="211" fillId="60" borderId="22" xfId="0" applyFont="1" applyFill="1" applyBorder="1" applyAlignment="1">
      <alignment horizontal="center" vertical="center"/>
    </xf>
    <xf numFmtId="0" fontId="213" fillId="60" borderId="21" xfId="0" applyFont="1" applyFill="1" applyBorder="1" applyAlignment="1">
      <alignment horizontal="center" vertical="center"/>
    </xf>
    <xf numFmtId="0" fontId="213" fillId="60" borderId="25" xfId="0" applyFont="1" applyFill="1" applyBorder="1" applyAlignment="1">
      <alignment horizontal="center" vertical="center"/>
    </xf>
    <xf numFmtId="0" fontId="213" fillId="60" borderId="22" xfId="0" applyFont="1" applyFill="1" applyBorder="1" applyAlignment="1">
      <alignment horizontal="center" vertical="center"/>
    </xf>
    <xf numFmtId="0" fontId="211" fillId="60" borderId="20" xfId="0" applyFont="1" applyFill="1" applyBorder="1" applyAlignment="1">
      <alignment horizontal="center" vertical="center"/>
    </xf>
    <xf numFmtId="0" fontId="211" fillId="60" borderId="26" xfId="0" applyFont="1" applyFill="1" applyBorder="1" applyAlignment="1">
      <alignment horizontal="center" vertical="center"/>
    </xf>
    <xf numFmtId="0" fontId="211" fillId="60" borderId="23" xfId="0" applyFont="1" applyFill="1" applyBorder="1" applyAlignment="1">
      <alignment horizontal="center" vertical="center"/>
    </xf>
    <xf numFmtId="0" fontId="211" fillId="60" borderId="20" xfId="0" applyFont="1" applyFill="1" applyBorder="1" applyAlignment="1">
      <alignment horizontal="center" vertical="center" wrapText="1"/>
    </xf>
    <xf numFmtId="0" fontId="211" fillId="60" borderId="26" xfId="0" applyFont="1" applyFill="1" applyBorder="1" applyAlignment="1">
      <alignment horizontal="center" vertical="center" wrapText="1"/>
    </xf>
    <xf numFmtId="0" fontId="211" fillId="60" borderId="23" xfId="0" applyFont="1" applyFill="1" applyBorder="1" applyAlignment="1">
      <alignment horizontal="center" vertical="center" wrapText="1"/>
    </xf>
    <xf numFmtId="0" fontId="211" fillId="61" borderId="21" xfId="0" applyFont="1" applyFill="1" applyBorder="1" applyAlignment="1">
      <alignment horizontal="center" vertical="center"/>
    </xf>
    <xf numFmtId="0" fontId="211" fillId="61" borderId="25" xfId="0" applyFont="1" applyFill="1" applyBorder="1" applyAlignment="1">
      <alignment horizontal="center" vertical="center"/>
    </xf>
    <xf numFmtId="0" fontId="211" fillId="61" borderId="22" xfId="0" applyFont="1" applyFill="1" applyBorder="1" applyAlignment="1">
      <alignment horizontal="center" vertical="center"/>
    </xf>
    <xf numFmtId="0" fontId="211" fillId="0" borderId="0" xfId="0" applyFont="1" applyBorder="1" applyAlignment="1">
      <alignment horizontal="left" vertical="center"/>
    </xf>
    <xf numFmtId="0" fontId="211" fillId="61" borderId="21" xfId="0" applyFont="1" applyFill="1" applyBorder="1" applyAlignment="1">
      <alignment horizontal="center" vertical="center" wrapText="1"/>
    </xf>
    <xf numFmtId="0" fontId="211" fillId="61" borderId="25" xfId="0" applyFont="1" applyFill="1" applyBorder="1" applyAlignment="1">
      <alignment horizontal="center" vertical="center" wrapText="1"/>
    </xf>
    <xf numFmtId="0" fontId="211" fillId="61" borderId="22" xfId="0" applyFont="1" applyFill="1" applyBorder="1" applyAlignment="1">
      <alignment horizontal="center" vertical="center" wrapText="1"/>
    </xf>
    <xf numFmtId="0" fontId="213" fillId="0" borderId="21" xfId="0" applyFont="1" applyFill="1" applyBorder="1" applyAlignment="1">
      <alignment vertical="center" wrapText="1"/>
    </xf>
    <xf numFmtId="0" fontId="213" fillId="0" borderId="25" xfId="0" applyFont="1" applyFill="1" applyBorder="1" applyAlignment="1">
      <alignment vertical="center" wrapText="1"/>
    </xf>
    <xf numFmtId="0" fontId="213" fillId="0" borderId="25" xfId="0" applyFont="1" applyFill="1" applyBorder="1" applyAlignment="1">
      <alignment vertical="center"/>
    </xf>
    <xf numFmtId="0" fontId="213" fillId="0" borderId="22" xfId="0" applyFont="1" applyFill="1" applyBorder="1" applyAlignment="1">
      <alignment vertical="center"/>
    </xf>
    <xf numFmtId="0" fontId="211" fillId="61" borderId="10" xfId="0" applyFont="1" applyFill="1" applyBorder="1" applyAlignment="1">
      <alignment horizontal="center" vertical="center"/>
    </xf>
    <xf numFmtId="0" fontId="211" fillId="61" borderId="38" xfId="0" applyFont="1" applyFill="1" applyBorder="1" applyAlignment="1">
      <alignment horizontal="center" vertical="center" wrapText="1"/>
    </xf>
    <xf numFmtId="0" fontId="211" fillId="61" borderId="37" xfId="0" applyFont="1" applyFill="1" applyBorder="1" applyAlignment="1">
      <alignment horizontal="center" vertical="center" wrapText="1"/>
    </xf>
    <xf numFmtId="0" fontId="211" fillId="61" borderId="36" xfId="0" applyFont="1" applyFill="1" applyBorder="1" applyAlignment="1">
      <alignment horizontal="center" vertical="center" wrapText="1"/>
    </xf>
    <xf numFmtId="0" fontId="211" fillId="0" borderId="21" xfId="0" applyFont="1" applyFill="1" applyBorder="1" applyAlignment="1">
      <alignment horizontal="center" vertical="center" wrapText="1"/>
    </xf>
    <xf numFmtId="0" fontId="211" fillId="0" borderId="25" xfId="0" applyFont="1" applyFill="1" applyBorder="1" applyAlignment="1">
      <alignment horizontal="center" vertical="center" wrapText="1"/>
    </xf>
    <xf numFmtId="0" fontId="211" fillId="0" borderId="22" xfId="0" applyFont="1" applyFill="1" applyBorder="1" applyAlignment="1">
      <alignment horizontal="center" vertical="center" wrapText="1"/>
    </xf>
    <xf numFmtId="0" fontId="213" fillId="0" borderId="22" xfId="0" applyFont="1" applyFill="1" applyBorder="1" applyAlignment="1">
      <alignment vertical="center" wrapText="1"/>
    </xf>
    <xf numFmtId="0" fontId="211" fillId="61" borderId="10" xfId="901" applyFont="1" applyFill="1" applyBorder="1" applyAlignment="1">
      <alignment horizontal="center" vertical="center"/>
    </xf>
    <xf numFmtId="0" fontId="211" fillId="0" borderId="10" xfId="901" applyFont="1" applyFill="1" applyBorder="1" applyAlignment="1">
      <alignment vertical="center" wrapText="1"/>
    </xf>
    <xf numFmtId="0" fontId="211" fillId="61" borderId="10" xfId="901" applyFont="1" applyFill="1" applyBorder="1" applyAlignment="1">
      <alignment horizontal="center" vertical="center" wrapText="1"/>
    </xf>
    <xf numFmtId="0" fontId="211" fillId="61" borderId="21" xfId="901" applyFont="1" applyFill="1" applyBorder="1" applyAlignment="1">
      <alignment horizontal="center" vertical="center"/>
    </xf>
    <xf numFmtId="0" fontId="211" fillId="61" borderId="25" xfId="901" applyFont="1" applyFill="1" applyBorder="1" applyAlignment="1">
      <alignment horizontal="center" vertical="center"/>
    </xf>
    <xf numFmtId="0" fontId="211" fillId="61" borderId="22" xfId="901" applyFont="1" applyFill="1" applyBorder="1" applyAlignment="1">
      <alignment horizontal="center" vertical="center"/>
    </xf>
    <xf numFmtId="0" fontId="211" fillId="0" borderId="0" xfId="901" applyFont="1" applyBorder="1" applyAlignment="1">
      <alignment horizontal="left" vertical="center"/>
    </xf>
    <xf numFmtId="0" fontId="213" fillId="0" borderId="21" xfId="901" applyFont="1" applyFill="1" applyBorder="1" applyAlignment="1">
      <alignment horizontal="center" vertical="center"/>
    </xf>
    <xf numFmtId="0" fontId="213" fillId="0" borderId="25" xfId="901" applyFont="1" applyFill="1" applyBorder="1" applyAlignment="1">
      <alignment horizontal="center" vertical="center"/>
    </xf>
    <xf numFmtId="0" fontId="213" fillId="0" borderId="22" xfId="901" applyFont="1" applyFill="1" applyBorder="1" applyAlignment="1">
      <alignment horizontal="center" vertical="center"/>
    </xf>
    <xf numFmtId="0" fontId="211" fillId="61" borderId="20" xfId="901" applyFont="1" applyFill="1" applyBorder="1" applyAlignment="1">
      <alignment horizontal="center" vertical="center" wrapText="1"/>
    </xf>
    <xf numFmtId="0" fontId="211" fillId="61" borderId="26" xfId="901" applyFont="1" applyFill="1" applyBorder="1" applyAlignment="1">
      <alignment horizontal="center" vertical="center"/>
    </xf>
    <xf numFmtId="0" fontId="211" fillId="61" borderId="23" xfId="901" applyFont="1" applyFill="1" applyBorder="1" applyAlignment="1">
      <alignment horizontal="center" vertical="center"/>
    </xf>
    <xf numFmtId="0" fontId="211" fillId="0" borderId="20" xfId="901" applyFont="1" applyFill="1" applyBorder="1" applyAlignment="1">
      <alignment horizontal="center" vertical="center"/>
    </xf>
    <xf numFmtId="0" fontId="211" fillId="0" borderId="26" xfId="901" applyFont="1" applyFill="1" applyBorder="1" applyAlignment="1">
      <alignment horizontal="center" vertical="center"/>
    </xf>
    <xf numFmtId="0" fontId="211" fillId="0" borderId="23" xfId="901" applyFont="1" applyFill="1" applyBorder="1" applyAlignment="1">
      <alignment horizontal="center" vertical="center"/>
    </xf>
    <xf numFmtId="0" fontId="211" fillId="0" borderId="38" xfId="901" applyFont="1" applyFill="1" applyBorder="1" applyAlignment="1">
      <alignment vertical="center" wrapText="1"/>
    </xf>
    <xf numFmtId="0" fontId="211" fillId="0" borderId="35" xfId="901" applyFont="1" applyFill="1" applyBorder="1" applyAlignment="1">
      <alignment vertical="center" wrapText="1"/>
    </xf>
    <xf numFmtId="0" fontId="211" fillId="0" borderId="81" xfId="901" applyFont="1" applyFill="1" applyBorder="1" applyAlignment="1">
      <alignment vertical="center" wrapText="1"/>
    </xf>
    <xf numFmtId="0" fontId="211" fillId="0" borderId="36" xfId="901" applyFont="1" applyFill="1" applyBorder="1" applyAlignment="1">
      <alignment vertical="center" wrapText="1"/>
    </xf>
    <xf numFmtId="0" fontId="211" fillId="0" borderId="24" xfId="901" applyFont="1" applyFill="1" applyBorder="1" applyAlignment="1">
      <alignment vertical="center" wrapText="1"/>
    </xf>
    <xf numFmtId="0" fontId="211" fillId="0" borderId="39" xfId="901" applyFont="1" applyFill="1" applyBorder="1" applyAlignment="1">
      <alignment vertical="center" wrapText="1"/>
    </xf>
    <xf numFmtId="0" fontId="211" fillId="61" borderId="20" xfId="901" applyFont="1" applyFill="1" applyBorder="1" applyAlignment="1">
      <alignment vertical="center" wrapText="1"/>
    </xf>
    <xf numFmtId="0" fontId="211" fillId="61" borderId="23" xfId="901" applyFont="1" applyFill="1" applyBorder="1" applyAlignment="1">
      <alignment vertical="center" wrapText="1"/>
    </xf>
    <xf numFmtId="0" fontId="211" fillId="61" borderId="26" xfId="901" applyFont="1" applyFill="1" applyBorder="1" applyAlignment="1">
      <alignment vertical="center" wrapText="1"/>
    </xf>
    <xf numFmtId="0" fontId="211" fillId="0" borderId="20" xfId="901" applyFont="1" applyFill="1" applyBorder="1" applyAlignment="1">
      <alignment vertical="center"/>
    </xf>
    <xf numFmtId="0" fontId="211" fillId="0" borderId="23" xfId="901" applyFont="1" applyFill="1" applyBorder="1" applyAlignment="1">
      <alignment vertical="center"/>
    </xf>
    <xf numFmtId="0" fontId="211" fillId="61" borderId="77" xfId="0" applyFont="1" applyFill="1" applyBorder="1" applyAlignment="1">
      <alignment horizontal="center" vertical="center"/>
    </xf>
    <xf numFmtId="0" fontId="211" fillId="61" borderId="24" xfId="0" applyFont="1" applyFill="1" applyBorder="1" applyAlignment="1">
      <alignment horizontal="center" vertical="center"/>
    </xf>
    <xf numFmtId="0" fontId="211" fillId="61" borderId="43" xfId="0" applyFont="1" applyFill="1" applyBorder="1" applyAlignment="1">
      <alignment horizontal="center" vertical="center"/>
    </xf>
    <xf numFmtId="0" fontId="211" fillId="61" borderId="76" xfId="0" applyFont="1" applyFill="1" applyBorder="1" applyAlignment="1">
      <alignment horizontal="center" vertical="center"/>
    </xf>
    <xf numFmtId="0" fontId="211" fillId="61" borderId="29" xfId="0" applyFont="1" applyFill="1" applyBorder="1" applyAlignment="1">
      <alignment horizontal="center" vertical="center"/>
    </xf>
    <xf numFmtId="0" fontId="211" fillId="61" borderId="30" xfId="0" applyFont="1" applyFill="1" applyBorder="1" applyAlignment="1">
      <alignment horizontal="center" vertical="center"/>
    </xf>
    <xf numFmtId="0" fontId="211" fillId="0" borderId="10" xfId="0" applyFont="1" applyFill="1" applyBorder="1" applyAlignment="1">
      <alignment horizontal="center" vertical="center"/>
    </xf>
    <xf numFmtId="0" fontId="211" fillId="0" borderId="56" xfId="0" applyFont="1" applyFill="1" applyBorder="1" applyAlignment="1">
      <alignment horizontal="center" vertical="center"/>
    </xf>
    <xf numFmtId="0" fontId="211" fillId="61" borderId="62" xfId="0" applyFont="1" applyFill="1" applyBorder="1" applyAlignment="1">
      <alignment horizontal="center" vertical="center"/>
    </xf>
    <xf numFmtId="0" fontId="211" fillId="61" borderId="61" xfId="0" applyFont="1" applyFill="1" applyBorder="1" applyAlignment="1">
      <alignment horizontal="center" vertical="center"/>
    </xf>
    <xf numFmtId="0" fontId="211" fillId="61" borderId="60" xfId="0" applyFont="1" applyFill="1" applyBorder="1" applyAlignment="1">
      <alignment horizontal="center" vertical="center"/>
    </xf>
    <xf numFmtId="0" fontId="211" fillId="61" borderId="46" xfId="0" applyFont="1" applyFill="1" applyBorder="1" applyAlignment="1">
      <alignment horizontal="center" vertical="center"/>
    </xf>
    <xf numFmtId="0" fontId="211" fillId="61" borderId="26" xfId="0" applyFont="1" applyFill="1" applyBorder="1" applyAlignment="1">
      <alignment horizontal="center" vertical="center"/>
    </xf>
    <xf numFmtId="0" fontId="211" fillId="61" borderId="59" xfId="0" applyFont="1" applyFill="1" applyBorder="1" applyAlignment="1">
      <alignment horizontal="center" vertical="center"/>
    </xf>
    <xf numFmtId="0" fontId="211" fillId="61" borderId="45" xfId="0" applyFont="1" applyFill="1" applyBorder="1" applyAlignment="1">
      <alignment horizontal="center" vertical="center" wrapText="1"/>
    </xf>
    <xf numFmtId="0" fontId="211" fillId="61" borderId="32" xfId="0" applyFont="1" applyFill="1" applyBorder="1" applyAlignment="1">
      <alignment horizontal="center" vertical="center" wrapText="1"/>
    </xf>
    <xf numFmtId="0" fontId="211" fillId="61" borderId="28" xfId="0" applyFont="1" applyFill="1" applyBorder="1" applyAlignment="1">
      <alignment horizontal="center" vertical="center" wrapText="1"/>
    </xf>
    <xf numFmtId="0" fontId="211" fillId="61" borderId="40" xfId="0" applyFont="1" applyFill="1" applyBorder="1" applyAlignment="1">
      <alignment horizontal="center" vertical="center" wrapText="1"/>
    </xf>
    <xf numFmtId="0" fontId="211" fillId="61" borderId="34" xfId="0" applyFont="1" applyFill="1" applyBorder="1" applyAlignment="1">
      <alignment horizontal="center" vertical="center" wrapText="1"/>
    </xf>
    <xf numFmtId="0" fontId="211" fillId="61" borderId="42" xfId="0" applyFont="1" applyFill="1" applyBorder="1" applyAlignment="1">
      <alignment horizontal="center" vertical="center"/>
    </xf>
    <xf numFmtId="0" fontId="211" fillId="61" borderId="23" xfId="0" applyFont="1" applyFill="1" applyBorder="1" applyAlignment="1">
      <alignment horizontal="center" vertical="center"/>
    </xf>
    <xf numFmtId="0" fontId="213" fillId="0" borderId="10" xfId="0" applyFont="1" applyFill="1" applyBorder="1" applyAlignment="1">
      <alignment horizontal="center" vertical="center"/>
    </xf>
    <xf numFmtId="0" fontId="211" fillId="61" borderId="36" xfId="0" applyFont="1" applyFill="1" applyBorder="1" applyAlignment="1">
      <alignment horizontal="center" vertical="center"/>
    </xf>
    <xf numFmtId="0" fontId="211" fillId="0" borderId="37" xfId="0" applyFont="1" applyFill="1" applyBorder="1" applyAlignment="1">
      <alignment horizontal="center" vertical="center" wrapText="1"/>
    </xf>
    <xf numFmtId="0" fontId="211" fillId="0" borderId="0" xfId="0" applyFont="1" applyFill="1" applyBorder="1" applyAlignment="1">
      <alignment horizontal="center" vertical="center" wrapText="1"/>
    </xf>
    <xf numFmtId="0" fontId="211" fillId="0" borderId="28" xfId="0" applyFont="1" applyFill="1" applyBorder="1" applyAlignment="1">
      <alignment horizontal="center" vertical="center" wrapText="1"/>
    </xf>
    <xf numFmtId="0" fontId="211" fillId="0" borderId="40" xfId="0" applyFont="1" applyFill="1" applyBorder="1" applyAlignment="1">
      <alignment horizontal="center" vertical="center" wrapText="1"/>
    </xf>
    <xf numFmtId="0" fontId="211" fillId="0" borderId="33" xfId="0" applyFont="1" applyFill="1" applyBorder="1" applyAlignment="1">
      <alignment horizontal="center" vertical="center" wrapText="1"/>
    </xf>
    <xf numFmtId="0" fontId="211" fillId="0" borderId="34" xfId="0" applyFont="1" applyFill="1" applyBorder="1" applyAlignment="1">
      <alignment horizontal="center" vertical="center" wrapText="1"/>
    </xf>
    <xf numFmtId="0" fontId="214" fillId="0" borderId="45" xfId="0" applyNumberFormat="1" applyFont="1" applyBorder="1" applyAlignment="1">
      <alignment horizontal="center" vertical="center" wrapText="1"/>
    </xf>
    <xf numFmtId="0" fontId="214" fillId="0" borderId="32" xfId="0" applyNumberFormat="1" applyFont="1" applyBorder="1" applyAlignment="1">
      <alignment horizontal="center" vertical="center" wrapText="1"/>
    </xf>
    <xf numFmtId="0" fontId="214" fillId="0" borderId="37" xfId="0" applyNumberFormat="1" applyFont="1" applyBorder="1" applyAlignment="1">
      <alignment horizontal="center" vertical="center" wrapText="1"/>
    </xf>
    <xf numFmtId="0" fontId="214" fillId="0" borderId="28" xfId="0" applyNumberFormat="1" applyFont="1" applyBorder="1" applyAlignment="1">
      <alignment horizontal="center" vertical="center" wrapText="1"/>
    </xf>
    <xf numFmtId="0" fontId="214" fillId="0" borderId="36" xfId="0" applyNumberFormat="1" applyFont="1" applyBorder="1" applyAlignment="1">
      <alignment horizontal="center" vertical="center" wrapText="1"/>
    </xf>
    <xf numFmtId="0" fontId="214" fillId="0" borderId="43" xfId="0" applyNumberFormat="1" applyFont="1" applyBorder="1" applyAlignment="1">
      <alignment horizontal="center" vertical="center" wrapText="1"/>
    </xf>
    <xf numFmtId="0" fontId="214" fillId="0" borderId="40" xfId="0" applyNumberFormat="1" applyFont="1" applyBorder="1" applyAlignment="1">
      <alignment horizontal="center" vertical="center" wrapText="1"/>
    </xf>
    <xf numFmtId="0" fontId="214" fillId="0" borderId="34" xfId="0" applyNumberFormat="1" applyFont="1" applyBorder="1" applyAlignment="1">
      <alignment horizontal="center" vertical="center" wrapText="1"/>
    </xf>
    <xf numFmtId="0" fontId="211" fillId="61" borderId="49" xfId="0" applyFont="1" applyFill="1" applyBorder="1" applyAlignment="1">
      <alignment horizontal="center" vertical="center"/>
    </xf>
    <xf numFmtId="0" fontId="211" fillId="61" borderId="53" xfId="0" applyFont="1" applyFill="1" applyBorder="1" applyAlignment="1">
      <alignment horizontal="center" vertical="center"/>
    </xf>
    <xf numFmtId="0" fontId="211" fillId="0" borderId="23" xfId="0" applyFont="1" applyFill="1" applyBorder="1" applyAlignment="1">
      <alignment horizontal="center" vertical="center"/>
    </xf>
    <xf numFmtId="0" fontId="211" fillId="0" borderId="55" xfId="0" applyFont="1" applyFill="1" applyBorder="1" applyAlignment="1">
      <alignment horizontal="center" vertical="center"/>
    </xf>
    <xf numFmtId="0" fontId="211" fillId="61" borderId="48" xfId="0" applyFont="1" applyFill="1" applyBorder="1" applyAlignment="1">
      <alignment horizontal="center" vertical="center"/>
    </xf>
    <xf numFmtId="0" fontId="211" fillId="0" borderId="45" xfId="0" applyFont="1" applyFill="1" applyBorder="1" applyAlignment="1">
      <alignment horizontal="center" vertical="center" wrapText="1"/>
    </xf>
    <xf numFmtId="0" fontId="211" fillId="0" borderId="32" xfId="0" applyFont="1" applyFill="1" applyBorder="1" applyAlignment="1">
      <alignment horizontal="center" vertical="center" wrapText="1"/>
    </xf>
    <xf numFmtId="0" fontId="211" fillId="0" borderId="36" xfId="0" applyFont="1" applyFill="1" applyBorder="1" applyAlignment="1">
      <alignment horizontal="center" vertical="center" wrapText="1"/>
    </xf>
    <xf numFmtId="0" fontId="211" fillId="0" borderId="43" xfId="0" applyFont="1" applyFill="1" applyBorder="1" applyAlignment="1">
      <alignment horizontal="center" vertical="center" wrapText="1"/>
    </xf>
    <xf numFmtId="0" fontId="211" fillId="61" borderId="46" xfId="0" applyFont="1" applyFill="1" applyBorder="1" applyAlignment="1">
      <alignment horizontal="center" vertical="center" wrapText="1"/>
    </xf>
    <xf numFmtId="0" fontId="211" fillId="61" borderId="26" xfId="0" applyFont="1" applyFill="1" applyBorder="1" applyAlignment="1">
      <alignment horizontal="center" vertical="center" wrapText="1"/>
    </xf>
    <xf numFmtId="0" fontId="211" fillId="61" borderId="23" xfId="0" applyFont="1" applyFill="1" applyBorder="1" applyAlignment="1">
      <alignment horizontal="center" vertical="center" wrapText="1"/>
    </xf>
    <xf numFmtId="0" fontId="211" fillId="61" borderId="45" xfId="0" applyFont="1" applyFill="1" applyBorder="1" applyAlignment="1">
      <alignment horizontal="center" vertical="center"/>
    </xf>
    <xf numFmtId="0" fontId="211" fillId="61" borderId="31" xfId="0" applyFont="1" applyFill="1" applyBorder="1" applyAlignment="1">
      <alignment horizontal="center" vertical="center"/>
    </xf>
    <xf numFmtId="0" fontId="211" fillId="61" borderId="39" xfId="0" applyFont="1" applyFill="1" applyBorder="1" applyAlignment="1">
      <alignment horizontal="center" vertical="center"/>
    </xf>
    <xf numFmtId="0" fontId="211" fillId="0" borderId="27" xfId="0" applyFont="1" applyFill="1" applyBorder="1" applyAlignment="1">
      <alignment horizontal="center" vertical="center"/>
    </xf>
    <xf numFmtId="0" fontId="211" fillId="0" borderId="54" xfId="0" applyFont="1" applyFill="1" applyBorder="1" applyAlignment="1">
      <alignment horizontal="center" vertical="center"/>
    </xf>
    <xf numFmtId="0" fontId="211" fillId="0" borderId="31" xfId="0" applyFont="1" applyFill="1" applyBorder="1" applyAlignment="1">
      <alignment horizontal="center" vertical="center" wrapText="1"/>
    </xf>
    <xf numFmtId="0" fontId="211" fillId="0" borderId="24" xfId="0" applyFont="1" applyFill="1" applyBorder="1" applyAlignment="1">
      <alignment horizontal="center" vertical="center" wrapText="1"/>
    </xf>
    <xf numFmtId="0" fontId="194" fillId="0" borderId="45" xfId="0" applyFont="1" applyBorder="1" applyAlignment="1">
      <alignment horizontal="center" vertical="center" wrapText="1"/>
    </xf>
    <xf numFmtId="0" fontId="194" fillId="0" borderId="31" xfId="0" applyFont="1" applyBorder="1" applyAlignment="1">
      <alignment horizontal="center" vertical="center" wrapText="1"/>
    </xf>
    <xf numFmtId="0" fontId="194" fillId="0" borderId="32" xfId="0" applyFont="1" applyBorder="1" applyAlignment="1">
      <alignment horizontal="center" vertical="center" wrapText="1"/>
    </xf>
    <xf numFmtId="0" fontId="194" fillId="0" borderId="40" xfId="0" applyFont="1" applyBorder="1" applyAlignment="1">
      <alignment horizontal="center" vertical="center" wrapText="1"/>
    </xf>
    <xf numFmtId="0" fontId="194" fillId="0" borderId="33" xfId="0" applyFont="1" applyBorder="1" applyAlignment="1">
      <alignment horizontal="center" vertical="center" wrapText="1"/>
    </xf>
    <xf numFmtId="0" fontId="194" fillId="0" borderId="34" xfId="0" applyFont="1" applyBorder="1" applyAlignment="1">
      <alignment horizontal="center" vertical="center" wrapText="1"/>
    </xf>
    <xf numFmtId="0" fontId="211" fillId="61" borderId="44" xfId="0" applyFont="1" applyFill="1" applyBorder="1" applyAlignment="1">
      <alignment horizontal="center" vertical="center"/>
    </xf>
    <xf numFmtId="0" fontId="211" fillId="61" borderId="68" xfId="0" applyFont="1" applyFill="1" applyBorder="1" applyAlignment="1">
      <alignment horizontal="center" vertical="center"/>
    </xf>
    <xf numFmtId="0" fontId="211" fillId="0" borderId="0" xfId="0" applyFont="1" applyFill="1" applyBorder="1" applyAlignment="1">
      <alignment horizontal="center" vertical="center"/>
    </xf>
    <xf numFmtId="176" fontId="211" fillId="0" borderId="0" xfId="0" applyNumberFormat="1" applyFont="1" applyFill="1" applyBorder="1" applyAlignment="1">
      <alignment horizontal="center" vertical="center"/>
    </xf>
    <xf numFmtId="0" fontId="211" fillId="0" borderId="31" xfId="0" applyFont="1" applyFill="1" applyBorder="1" applyAlignment="1">
      <alignment horizontal="left" vertical="center" wrapText="1"/>
    </xf>
    <xf numFmtId="0" fontId="211" fillId="0" borderId="32" xfId="0" applyFont="1" applyFill="1" applyBorder="1" applyAlignment="1">
      <alignment horizontal="left" vertical="center" wrapText="1"/>
    </xf>
    <xf numFmtId="0" fontId="211" fillId="0" borderId="33" xfId="0" applyFont="1" applyFill="1" applyBorder="1" applyAlignment="1">
      <alignment horizontal="left" vertical="center" wrapText="1"/>
    </xf>
    <xf numFmtId="0" fontId="211" fillId="0" borderId="34" xfId="0" applyFont="1" applyFill="1" applyBorder="1" applyAlignment="1">
      <alignment horizontal="left" vertical="center" wrapText="1"/>
    </xf>
    <xf numFmtId="0" fontId="194" fillId="0" borderId="23" xfId="0" applyFont="1" applyBorder="1" applyAlignment="1">
      <alignment horizontal="center" vertical="center" wrapText="1"/>
    </xf>
    <xf numFmtId="0" fontId="194" fillId="0" borderId="55" xfId="0" applyFont="1" applyBorder="1" applyAlignment="1">
      <alignment horizontal="center" vertical="center" wrapText="1"/>
    </xf>
    <xf numFmtId="0" fontId="194" fillId="0" borderId="27" xfId="0" applyFont="1" applyBorder="1" applyAlignment="1">
      <alignment horizontal="center" vertical="center" wrapText="1"/>
    </xf>
    <xf numFmtId="0" fontId="194" fillId="0" borderId="54" xfId="0" applyFont="1" applyBorder="1" applyAlignment="1">
      <alignment horizontal="center" vertical="center" wrapText="1"/>
    </xf>
    <xf numFmtId="0" fontId="211" fillId="61" borderId="71" xfId="0" applyFont="1" applyFill="1" applyBorder="1" applyAlignment="1">
      <alignment horizontal="center" vertical="center"/>
    </xf>
    <xf numFmtId="0" fontId="211" fillId="61" borderId="66" xfId="0" applyFont="1" applyFill="1" applyBorder="1" applyAlignment="1">
      <alignment horizontal="center" vertical="center"/>
    </xf>
    <xf numFmtId="0" fontId="211" fillId="61" borderId="70" xfId="0" applyFont="1" applyFill="1" applyBorder="1" applyAlignment="1">
      <alignment horizontal="center" vertical="center"/>
    </xf>
    <xf numFmtId="0" fontId="211" fillId="61" borderId="69" xfId="0" applyFont="1" applyFill="1" applyBorder="1" applyAlignment="1">
      <alignment horizontal="center" vertical="center"/>
    </xf>
    <xf numFmtId="0" fontId="213" fillId="0" borderId="38" xfId="0" applyFont="1" applyFill="1" applyBorder="1" applyAlignment="1">
      <alignment horizontal="center" vertical="center"/>
    </xf>
    <xf numFmtId="0" fontId="213" fillId="0" borderId="35" xfId="0" applyFont="1" applyFill="1" applyBorder="1" applyAlignment="1">
      <alignment horizontal="center" vertical="center"/>
    </xf>
    <xf numFmtId="0" fontId="213" fillId="0" borderId="72" xfId="0" applyFont="1" applyFill="1" applyBorder="1" applyAlignment="1">
      <alignment horizontal="center" vertical="center"/>
    </xf>
    <xf numFmtId="0" fontId="211" fillId="61" borderId="52" xfId="0" applyFont="1" applyFill="1" applyBorder="1" applyAlignment="1">
      <alignment horizontal="center" vertical="center"/>
    </xf>
    <xf numFmtId="0" fontId="211" fillId="61" borderId="41" xfId="0" applyFont="1" applyFill="1" applyBorder="1" applyAlignment="1">
      <alignment horizontal="center" vertical="center"/>
    </xf>
    <xf numFmtId="0" fontId="211" fillId="61" borderId="65" xfId="0" applyFont="1" applyFill="1" applyBorder="1" applyAlignment="1">
      <alignment horizontal="center" vertical="center"/>
    </xf>
    <xf numFmtId="0" fontId="211" fillId="61" borderId="27" xfId="0" applyFont="1" applyFill="1" applyBorder="1" applyAlignment="1">
      <alignment horizontal="center" vertical="center"/>
    </xf>
    <xf numFmtId="0" fontId="211" fillId="61" borderId="64" xfId="0" applyFont="1" applyFill="1" applyBorder="1" applyAlignment="1">
      <alignment horizontal="center" vertical="center"/>
    </xf>
    <xf numFmtId="0" fontId="211" fillId="61" borderId="54" xfId="0" applyFont="1" applyFill="1" applyBorder="1" applyAlignment="1">
      <alignment horizontal="center" vertical="center"/>
    </xf>
    <xf numFmtId="0" fontId="211" fillId="0" borderId="23" xfId="0" applyFont="1" applyFill="1" applyBorder="1" applyAlignment="1">
      <alignment horizontal="left" vertical="center" wrapText="1"/>
    </xf>
    <xf numFmtId="0" fontId="211" fillId="0" borderId="55" xfId="0" applyFont="1" applyFill="1" applyBorder="1" applyAlignment="1">
      <alignment horizontal="left" vertical="center" wrapText="1"/>
    </xf>
    <xf numFmtId="0" fontId="211" fillId="0" borderId="27" xfId="0" applyFont="1" applyFill="1" applyBorder="1" applyAlignment="1">
      <alignment horizontal="left" vertical="center" wrapText="1"/>
    </xf>
    <xf numFmtId="0" fontId="211" fillId="0" borderId="54" xfId="0" applyFont="1" applyFill="1" applyBorder="1" applyAlignment="1">
      <alignment horizontal="left" vertical="center" wrapText="1"/>
    </xf>
    <xf numFmtId="0" fontId="194" fillId="0" borderId="0" xfId="0" quotePrefix="1" applyFont="1" applyBorder="1" applyAlignment="1">
      <alignment horizontal="center" vertical="center"/>
    </xf>
    <xf numFmtId="0" fontId="194" fillId="0" borderId="0" xfId="0" applyFont="1" applyBorder="1" applyAlignment="1">
      <alignment horizontal="center" vertical="center"/>
    </xf>
    <xf numFmtId="0" fontId="194" fillId="0" borderId="28" xfId="0" applyFont="1" applyBorder="1" applyAlignment="1">
      <alignment horizontal="center" vertical="center"/>
    </xf>
    <xf numFmtId="0" fontId="194" fillId="0" borderId="33" xfId="0" applyFont="1" applyBorder="1" applyAlignment="1">
      <alignment horizontal="center" vertical="center"/>
    </xf>
    <xf numFmtId="0" fontId="194" fillId="0" borderId="34" xfId="0" applyFont="1" applyBorder="1" applyAlignment="1">
      <alignment horizontal="center" vertical="center"/>
    </xf>
    <xf numFmtId="176" fontId="194" fillId="0" borderId="45" xfId="766" applyNumberFormat="1" applyFont="1" applyFill="1" applyBorder="1" applyAlignment="1">
      <alignment horizontal="center" vertical="center"/>
    </xf>
    <xf numFmtId="176" fontId="194" fillId="0" borderId="32" xfId="766" applyNumberFormat="1" applyFont="1" applyFill="1" applyBorder="1" applyAlignment="1">
      <alignment horizontal="center" vertical="center"/>
    </xf>
    <xf numFmtId="176" fontId="194" fillId="0" borderId="37" xfId="766" applyNumberFormat="1" applyFont="1" applyFill="1" applyBorder="1" applyAlignment="1">
      <alignment horizontal="center" vertical="center"/>
    </xf>
    <xf numFmtId="176" fontId="194" fillId="0" borderId="28" xfId="766" applyNumberFormat="1" applyFont="1" applyFill="1" applyBorder="1" applyAlignment="1">
      <alignment horizontal="center" vertical="center"/>
    </xf>
    <xf numFmtId="176" fontId="194" fillId="0" borderId="40" xfId="766" applyNumberFormat="1" applyFont="1" applyFill="1" applyBorder="1" applyAlignment="1">
      <alignment horizontal="center" vertical="center"/>
    </xf>
    <xf numFmtId="176" fontId="194" fillId="0" borderId="34" xfId="766" applyNumberFormat="1" applyFont="1" applyFill="1" applyBorder="1" applyAlignment="1">
      <alignment horizontal="center" vertical="center"/>
    </xf>
    <xf numFmtId="176" fontId="194" fillId="0" borderId="45" xfId="766" applyNumberFormat="1" applyFont="1" applyFill="1" applyBorder="1" applyAlignment="1">
      <alignment horizontal="center" vertical="center" wrapText="1"/>
    </xf>
    <xf numFmtId="176" fontId="194" fillId="0" borderId="32" xfId="766" applyNumberFormat="1" applyFont="1" applyFill="1" applyBorder="1" applyAlignment="1">
      <alignment horizontal="center" vertical="center" wrapText="1"/>
    </xf>
    <xf numFmtId="176" fontId="194" fillId="0" borderId="36" xfId="766" applyNumberFormat="1" applyFont="1" applyFill="1" applyBorder="1" applyAlignment="1">
      <alignment horizontal="center" vertical="center" wrapText="1"/>
    </xf>
    <xf numFmtId="176" fontId="194" fillId="0" borderId="43" xfId="766" applyNumberFormat="1" applyFont="1" applyFill="1" applyBorder="1" applyAlignment="1">
      <alignment horizontal="center" vertical="center" wrapText="1"/>
    </xf>
    <xf numFmtId="0" fontId="194" fillId="0" borderId="38" xfId="766" applyNumberFormat="1" applyFont="1" applyFill="1" applyBorder="1" applyAlignment="1">
      <alignment horizontal="center" vertical="center"/>
    </xf>
    <xf numFmtId="0" fontId="194" fillId="0" borderId="72" xfId="766" applyNumberFormat="1" applyFont="1" applyFill="1" applyBorder="1" applyAlignment="1">
      <alignment horizontal="center" vertical="center"/>
    </xf>
    <xf numFmtId="0" fontId="194" fillId="0" borderId="40" xfId="766" applyNumberFormat="1" applyFont="1" applyFill="1" applyBorder="1" applyAlignment="1">
      <alignment horizontal="center" vertical="center"/>
    </xf>
    <xf numFmtId="0" fontId="194" fillId="0" borderId="34" xfId="766" applyNumberFormat="1" applyFont="1" applyFill="1" applyBorder="1" applyAlignment="1">
      <alignment horizontal="center" vertical="center"/>
    </xf>
    <xf numFmtId="0" fontId="211" fillId="0" borderId="45" xfId="0" applyFont="1" applyFill="1" applyBorder="1" applyAlignment="1">
      <alignment horizontal="left" vertical="center" wrapText="1"/>
    </xf>
    <xf numFmtId="0" fontId="211" fillId="0" borderId="32" xfId="0" applyFont="1" applyFill="1" applyBorder="1" applyAlignment="1">
      <alignment horizontal="left" vertical="center"/>
    </xf>
    <xf numFmtId="0" fontId="211" fillId="0" borderId="37" xfId="0" applyFont="1" applyFill="1" applyBorder="1" applyAlignment="1">
      <alignment horizontal="left" vertical="center"/>
    </xf>
    <xf numFmtId="0" fontId="211" fillId="0" borderId="28" xfId="0" applyFont="1" applyFill="1" applyBorder="1" applyAlignment="1">
      <alignment horizontal="left" vertical="center"/>
    </xf>
    <xf numFmtId="0" fontId="211" fillId="0" borderId="40" xfId="0" applyFont="1" applyFill="1" applyBorder="1" applyAlignment="1">
      <alignment horizontal="left" vertical="center"/>
    </xf>
    <xf numFmtId="0" fontId="211" fillId="0" borderId="34" xfId="0" applyFont="1" applyFill="1" applyBorder="1" applyAlignment="1">
      <alignment horizontal="left" vertical="center"/>
    </xf>
    <xf numFmtId="0" fontId="213" fillId="0" borderId="67" xfId="0" applyFont="1" applyFill="1" applyBorder="1" applyAlignment="1">
      <alignment horizontal="center" vertical="center"/>
    </xf>
    <xf numFmtId="0" fontId="213" fillId="0" borderId="80" xfId="0" applyFont="1" applyFill="1" applyBorder="1" applyAlignment="1">
      <alignment horizontal="center" vertical="center"/>
    </xf>
    <xf numFmtId="0" fontId="213" fillId="0" borderId="79" xfId="0" applyFont="1" applyFill="1" applyBorder="1" applyAlignment="1">
      <alignment horizontal="center" vertical="center"/>
    </xf>
    <xf numFmtId="0" fontId="211" fillId="0" borderId="37" xfId="0" applyFont="1" applyFill="1" applyBorder="1" applyAlignment="1">
      <alignment horizontal="left" vertical="center" wrapText="1"/>
    </xf>
    <xf numFmtId="0" fontId="211" fillId="0" borderId="0" xfId="0" applyFont="1" applyFill="1" applyBorder="1" applyAlignment="1">
      <alignment horizontal="left" vertical="center" wrapText="1"/>
    </xf>
    <xf numFmtId="0" fontId="211" fillId="0" borderId="28" xfId="0" applyFont="1" applyFill="1" applyBorder="1" applyAlignment="1">
      <alignment horizontal="left" vertical="center" wrapText="1"/>
    </xf>
    <xf numFmtId="0" fontId="211" fillId="0" borderId="40" xfId="0" applyFont="1" applyFill="1" applyBorder="1" applyAlignment="1">
      <alignment horizontal="left" vertical="center" wrapText="1"/>
    </xf>
    <xf numFmtId="0" fontId="213" fillId="0" borderId="20" xfId="0" applyFont="1" applyFill="1" applyBorder="1" applyAlignment="1">
      <alignment horizontal="center" vertical="center"/>
    </xf>
    <xf numFmtId="0" fontId="213" fillId="0" borderId="73" xfId="0" applyFont="1" applyFill="1" applyBorder="1" applyAlignment="1">
      <alignment horizontal="center" vertical="center"/>
    </xf>
    <xf numFmtId="0" fontId="214" fillId="0" borderId="31" xfId="0" applyNumberFormat="1" applyFont="1" applyBorder="1" applyAlignment="1">
      <alignment horizontal="center" vertical="center" wrapText="1"/>
    </xf>
    <xf numFmtId="0" fontId="214" fillId="0" borderId="0" xfId="0" applyNumberFormat="1" applyFont="1" applyBorder="1" applyAlignment="1">
      <alignment horizontal="center" vertical="center" wrapText="1"/>
    </xf>
    <xf numFmtId="0" fontId="214" fillId="0" borderId="33" xfId="0" applyNumberFormat="1" applyFont="1" applyBorder="1" applyAlignment="1">
      <alignment horizontal="center" vertical="center" wrapText="1"/>
    </xf>
    <xf numFmtId="0" fontId="211" fillId="61" borderId="58" xfId="0" applyFont="1" applyFill="1" applyBorder="1" applyAlignment="1">
      <alignment horizontal="center" vertical="center"/>
    </xf>
    <xf numFmtId="0" fontId="211" fillId="61" borderId="32" xfId="0" applyFont="1" applyFill="1" applyBorder="1" applyAlignment="1">
      <alignment horizontal="center" vertical="center"/>
    </xf>
    <xf numFmtId="0" fontId="211" fillId="61" borderId="40" xfId="0" applyFont="1" applyFill="1" applyBorder="1" applyAlignment="1">
      <alignment horizontal="center" vertical="center"/>
    </xf>
    <xf numFmtId="0" fontId="211" fillId="61" borderId="34" xfId="0" applyFont="1" applyFill="1" applyBorder="1" applyAlignment="1">
      <alignment horizontal="center" vertical="center"/>
    </xf>
    <xf numFmtId="0" fontId="211" fillId="61" borderId="51" xfId="0" applyFont="1" applyFill="1" applyBorder="1" applyAlignment="1">
      <alignment horizontal="center" vertical="center"/>
    </xf>
    <xf numFmtId="0" fontId="213" fillId="0" borderId="48" xfId="0" quotePrefix="1" applyFont="1" applyFill="1" applyBorder="1" applyAlignment="1">
      <alignment horizontal="left" vertical="center" wrapText="1"/>
    </xf>
    <xf numFmtId="0" fontId="213" fillId="0" borderId="29" xfId="0" quotePrefix="1" applyFont="1" applyFill="1" applyBorder="1" applyAlignment="1">
      <alignment horizontal="left" vertical="center" wrapText="1"/>
    </xf>
    <xf numFmtId="0" fontId="213" fillId="0" borderId="30" xfId="0" quotePrefix="1" applyFont="1" applyFill="1" applyBorder="1" applyAlignment="1">
      <alignment horizontal="left" vertical="center" wrapText="1"/>
    </xf>
    <xf numFmtId="0" fontId="213" fillId="0" borderId="56" xfId="0" applyFont="1" applyFill="1" applyBorder="1" applyAlignment="1">
      <alignment horizontal="center" vertical="center"/>
    </xf>
    <xf numFmtId="0" fontId="194" fillId="0" borderId="10" xfId="0" quotePrefix="1" applyFont="1" applyBorder="1" applyAlignment="1">
      <alignment horizontal="center" vertical="center"/>
    </xf>
    <xf numFmtId="0" fontId="194" fillId="0" borderId="10" xfId="0" applyFont="1" applyBorder="1" applyAlignment="1">
      <alignment horizontal="center" vertical="center"/>
    </xf>
    <xf numFmtId="0" fontId="194" fillId="0" borderId="56" xfId="0" applyFont="1" applyBorder="1" applyAlignment="1">
      <alignment horizontal="center" vertical="center"/>
    </xf>
    <xf numFmtId="0" fontId="194" fillId="0" borderId="27" xfId="0" applyFont="1" applyBorder="1" applyAlignment="1">
      <alignment horizontal="center" vertical="center"/>
    </xf>
    <xf numFmtId="0" fontId="194" fillId="0" borderId="54" xfId="0" applyFont="1" applyBorder="1" applyAlignment="1">
      <alignment horizontal="center" vertical="center"/>
    </xf>
    <xf numFmtId="0" fontId="211" fillId="61" borderId="65" xfId="0" applyFont="1" applyFill="1" applyBorder="1" applyAlignment="1">
      <alignment horizontal="center" vertical="center" wrapText="1"/>
    </xf>
    <xf numFmtId="0" fontId="211" fillId="61" borderId="10" xfId="0" applyFont="1" applyFill="1" applyBorder="1" applyAlignment="1">
      <alignment horizontal="center" vertical="center" wrapText="1"/>
    </xf>
    <xf numFmtId="0" fontId="211" fillId="60" borderId="46" xfId="0" quotePrefix="1" applyFont="1" applyFill="1" applyBorder="1" applyAlignment="1">
      <alignment horizontal="center" vertical="center" wrapText="1"/>
    </xf>
    <xf numFmtId="0" fontId="211" fillId="60" borderId="59" xfId="0" quotePrefix="1" applyFont="1" applyFill="1" applyBorder="1" applyAlignment="1">
      <alignment horizontal="center" vertical="center" wrapText="1"/>
    </xf>
    <xf numFmtId="184" fontId="194" fillId="0" borderId="21" xfId="0" applyNumberFormat="1" applyFont="1" applyFill="1" applyBorder="1" applyAlignment="1">
      <alignment horizontal="center" vertical="center"/>
    </xf>
    <xf numFmtId="184" fontId="194" fillId="0" borderId="22" xfId="0" applyNumberFormat="1" applyFont="1" applyFill="1" applyBorder="1" applyAlignment="1">
      <alignment horizontal="center" vertical="center"/>
    </xf>
    <xf numFmtId="0" fontId="194" fillId="0" borderId="10" xfId="0" applyFont="1" applyBorder="1" applyAlignment="1">
      <alignment horizontal="center"/>
    </xf>
    <xf numFmtId="0" fontId="194" fillId="0" borderId="21" xfId="0" applyFont="1" applyBorder="1" applyAlignment="1">
      <alignment horizontal="center"/>
    </xf>
    <xf numFmtId="0" fontId="194" fillId="0" borderId="22" xfId="0" applyFont="1" applyBorder="1" applyAlignment="1">
      <alignment horizontal="center"/>
    </xf>
    <xf numFmtId="0" fontId="194" fillId="0" borderId="20" xfId="0" applyFont="1" applyBorder="1" applyAlignment="1">
      <alignment horizontal="center" vertical="center" wrapText="1"/>
    </xf>
    <xf numFmtId="0" fontId="211" fillId="0" borderId="24" xfId="0" applyFont="1" applyBorder="1" applyAlignment="1">
      <alignment horizontal="left" vertical="center"/>
    </xf>
    <xf numFmtId="0" fontId="211" fillId="61" borderId="20" xfId="0" applyFont="1" applyFill="1" applyBorder="1" applyAlignment="1">
      <alignment horizontal="center" vertical="center"/>
    </xf>
    <xf numFmtId="0" fontId="211" fillId="61" borderId="20" xfId="0" applyFont="1" applyFill="1" applyBorder="1" applyAlignment="1">
      <alignment horizontal="center" vertical="center" wrapText="1"/>
    </xf>
    <xf numFmtId="0" fontId="211" fillId="0" borderId="24" xfId="0" applyFont="1" applyBorder="1" applyAlignment="1">
      <alignment horizontal="center" vertical="center"/>
    </xf>
    <xf numFmtId="0" fontId="211" fillId="0" borderId="21" xfId="0" applyFont="1" applyFill="1" applyBorder="1" applyAlignment="1">
      <alignment horizontal="center" vertical="center"/>
    </xf>
    <xf numFmtId="0" fontId="211" fillId="0" borderId="22" xfId="0" applyFont="1" applyFill="1" applyBorder="1" applyAlignment="1">
      <alignment horizontal="center" vertical="center"/>
    </xf>
    <xf numFmtId="0" fontId="213" fillId="0" borderId="25" xfId="0" applyFont="1" applyFill="1" applyBorder="1" applyAlignment="1">
      <alignment horizontal="center" vertical="center"/>
    </xf>
    <xf numFmtId="0" fontId="211" fillId="0" borderId="25" xfId="0" applyFont="1" applyFill="1" applyBorder="1" applyAlignment="1">
      <alignment horizontal="center" vertical="center"/>
    </xf>
    <xf numFmtId="0" fontId="194" fillId="0" borderId="21" xfId="0" applyFont="1" applyBorder="1" applyAlignment="1">
      <alignment horizontal="center" vertical="center"/>
    </xf>
    <xf numFmtId="0" fontId="194" fillId="0" borderId="22" xfId="0" applyFont="1" applyBorder="1" applyAlignment="1">
      <alignment horizontal="center" vertical="center"/>
    </xf>
    <xf numFmtId="0" fontId="194" fillId="0" borderId="10" xfId="0" applyFont="1" applyFill="1" applyBorder="1" applyAlignment="1">
      <alignment horizontal="center"/>
    </xf>
    <xf numFmtId="0" fontId="194" fillId="0" borderId="26" xfId="0" applyFont="1" applyBorder="1" applyAlignment="1">
      <alignment horizontal="center" vertical="center" wrapText="1"/>
    </xf>
    <xf numFmtId="0" fontId="194" fillId="0" borderId="10" xfId="0" applyFont="1" applyFill="1" applyBorder="1" applyAlignment="1">
      <alignment horizontal="center" vertical="center"/>
    </xf>
    <xf numFmtId="0" fontId="211" fillId="0" borderId="78" xfId="0" applyFont="1" applyBorder="1" applyAlignment="1">
      <alignment horizontal="center" vertical="center"/>
    </xf>
    <xf numFmtId="0" fontId="0" fillId="61" borderId="10" xfId="0" applyFill="1" applyBorder="1" applyAlignment="1">
      <alignment horizontal="left"/>
    </xf>
    <xf numFmtId="0" fontId="0" fillId="61" borderId="10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94" fillId="61" borderId="21" xfId="0" applyFont="1" applyFill="1" applyBorder="1" applyAlignment="1">
      <alignment horizontal="center" vertical="center"/>
    </xf>
    <xf numFmtId="0" fontId="194" fillId="61" borderId="25" xfId="0" applyFont="1" applyFill="1" applyBorder="1" applyAlignment="1">
      <alignment horizontal="center" vertical="center"/>
    </xf>
    <xf numFmtId="0" fontId="194" fillId="61" borderId="22" xfId="0" applyFont="1" applyFill="1" applyBorder="1" applyAlignment="1">
      <alignment horizontal="center" vertical="center"/>
    </xf>
    <xf numFmtId="179" fontId="194" fillId="0" borderId="21" xfId="0" applyNumberFormat="1" applyFont="1" applyBorder="1" applyAlignment="1">
      <alignment horizontal="center" vertical="center"/>
    </xf>
    <xf numFmtId="179" fontId="194" fillId="0" borderId="25" xfId="0" applyNumberFormat="1" applyFont="1" applyBorder="1" applyAlignment="1">
      <alignment horizontal="center" vertical="center"/>
    </xf>
    <xf numFmtId="179" fontId="194" fillId="0" borderId="2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13" fillId="0" borderId="21" xfId="0" applyFont="1" applyFill="1" applyBorder="1" applyAlignment="1">
      <alignment horizontal="center" vertical="center"/>
    </xf>
    <xf numFmtId="0" fontId="213" fillId="0" borderId="22" xfId="0" applyFont="1" applyFill="1" applyBorder="1" applyAlignment="1">
      <alignment horizontal="center" vertical="center"/>
    </xf>
    <xf numFmtId="0" fontId="194" fillId="61" borderId="10" xfId="0" applyFont="1" applyFill="1" applyBorder="1" applyAlignment="1">
      <alignment horizontal="center" vertical="center"/>
    </xf>
  </cellXfs>
  <cellStyles count="902">
    <cellStyle name="20% - 강조색1 2" xfId="2"/>
    <cellStyle name="20% - 강조색1 3" xfId="3"/>
    <cellStyle name="20% - 강조색1 3 2" xfId="4"/>
    <cellStyle name="20% - 강조색1 4" xfId="5"/>
    <cellStyle name="20% - 강조색1 4 2" xfId="6"/>
    <cellStyle name="20% - 강조색1 4 3" xfId="7"/>
    <cellStyle name="20% - 강조색1 4 4" xfId="8"/>
    <cellStyle name="20% - 강조색1 5" xfId="9"/>
    <cellStyle name="20% - 강조색1 5 2" xfId="10"/>
    <cellStyle name="20% - 강조색1 5 3" xfId="11"/>
    <cellStyle name="20% - 강조색1 5 4" xfId="12"/>
    <cellStyle name="20% - 강조색1 6" xfId="13"/>
    <cellStyle name="20% - 강조색1 6 2" xfId="14"/>
    <cellStyle name="20% - 강조색1 6 2 2" xfId="620"/>
    <cellStyle name="20% - 강조색1 6 3" xfId="619"/>
    <cellStyle name="20% - 강조색1 7" xfId="15"/>
    <cellStyle name="20% - 강조색1 7 2" xfId="16"/>
    <cellStyle name="20% - 강조색1 7 2 2" xfId="622"/>
    <cellStyle name="20% - 강조색1 7 3" xfId="621"/>
    <cellStyle name="20% - 강조색1 8" xfId="17"/>
    <cellStyle name="20% - 강조색1 8 2" xfId="18"/>
    <cellStyle name="20% - 강조색1 8 2 2" xfId="624"/>
    <cellStyle name="20% - 강조색1 8 3" xfId="623"/>
    <cellStyle name="20% - 강조색1 9" xfId="19"/>
    <cellStyle name="20% - 강조색1 9 2" xfId="20"/>
    <cellStyle name="20% - 강조색1 9 2 2" xfId="626"/>
    <cellStyle name="20% - 강조색1 9 3" xfId="625"/>
    <cellStyle name="20% - 강조색2 2" xfId="21"/>
    <cellStyle name="20% - 강조색2 3" xfId="22"/>
    <cellStyle name="20% - 강조색2 3 2" xfId="23"/>
    <cellStyle name="20% - 강조색2 4" xfId="24"/>
    <cellStyle name="20% - 강조색2 4 2" xfId="25"/>
    <cellStyle name="20% - 강조색2 4 3" xfId="26"/>
    <cellStyle name="20% - 강조색2 4 4" xfId="27"/>
    <cellStyle name="20% - 강조색2 5" xfId="28"/>
    <cellStyle name="20% - 강조색2 5 2" xfId="29"/>
    <cellStyle name="20% - 강조색2 5 3" xfId="30"/>
    <cellStyle name="20% - 강조색2 5 4" xfId="31"/>
    <cellStyle name="20% - 강조색2 6" xfId="32"/>
    <cellStyle name="20% - 강조색2 6 2" xfId="33"/>
    <cellStyle name="20% - 강조색2 6 2 2" xfId="628"/>
    <cellStyle name="20% - 강조색2 6 3" xfId="627"/>
    <cellStyle name="20% - 강조색2 7" xfId="34"/>
    <cellStyle name="20% - 강조색2 7 2" xfId="35"/>
    <cellStyle name="20% - 강조색2 7 2 2" xfId="630"/>
    <cellStyle name="20% - 강조색2 7 3" xfId="629"/>
    <cellStyle name="20% - 강조색2 8" xfId="36"/>
    <cellStyle name="20% - 강조색2 8 2" xfId="37"/>
    <cellStyle name="20% - 강조색2 8 2 2" xfId="632"/>
    <cellStyle name="20% - 강조색2 8 3" xfId="631"/>
    <cellStyle name="20% - 강조색2 9" xfId="38"/>
    <cellStyle name="20% - 강조색2 9 2" xfId="39"/>
    <cellStyle name="20% - 강조색2 9 2 2" xfId="634"/>
    <cellStyle name="20% - 강조색2 9 3" xfId="633"/>
    <cellStyle name="20% - 강조색3 2" xfId="40"/>
    <cellStyle name="20% - 강조색3 3" xfId="41"/>
    <cellStyle name="20% - 강조색3 3 2" xfId="42"/>
    <cellStyle name="20% - 강조색3 4" xfId="43"/>
    <cellStyle name="20% - 강조색3 4 2" xfId="44"/>
    <cellStyle name="20% - 강조색3 4 3" xfId="45"/>
    <cellStyle name="20% - 강조색3 4 4" xfId="46"/>
    <cellStyle name="20% - 강조색3 5" xfId="47"/>
    <cellStyle name="20% - 강조색3 5 2" xfId="48"/>
    <cellStyle name="20% - 강조색3 5 3" xfId="49"/>
    <cellStyle name="20% - 강조색3 5 4" xfId="50"/>
    <cellStyle name="20% - 강조색3 6" xfId="51"/>
    <cellStyle name="20% - 강조색3 6 2" xfId="52"/>
    <cellStyle name="20% - 강조색3 6 2 2" xfId="636"/>
    <cellStyle name="20% - 강조색3 6 3" xfId="635"/>
    <cellStyle name="20% - 강조색3 7" xfId="53"/>
    <cellStyle name="20% - 강조색3 7 2" xfId="54"/>
    <cellStyle name="20% - 강조색3 7 2 2" xfId="638"/>
    <cellStyle name="20% - 강조색3 7 3" xfId="637"/>
    <cellStyle name="20% - 강조색3 8" xfId="55"/>
    <cellStyle name="20% - 강조색3 8 2" xfId="56"/>
    <cellStyle name="20% - 강조색3 8 2 2" xfId="640"/>
    <cellStyle name="20% - 강조색3 8 3" xfId="639"/>
    <cellStyle name="20% - 강조색3 9" xfId="57"/>
    <cellStyle name="20% - 강조색3 9 2" xfId="58"/>
    <cellStyle name="20% - 강조색3 9 2 2" xfId="642"/>
    <cellStyle name="20% - 강조색3 9 3" xfId="641"/>
    <cellStyle name="20% - 강조색4 2" xfId="59"/>
    <cellStyle name="20% - 강조색4 3" xfId="60"/>
    <cellStyle name="20% - 강조색4 3 2" xfId="61"/>
    <cellStyle name="20% - 강조색4 4" xfId="62"/>
    <cellStyle name="20% - 강조색4 4 2" xfId="63"/>
    <cellStyle name="20% - 강조색4 4 3" xfId="64"/>
    <cellStyle name="20% - 강조색4 4 4" xfId="65"/>
    <cellStyle name="20% - 강조색4 5" xfId="66"/>
    <cellStyle name="20% - 강조색4 5 2" xfId="67"/>
    <cellStyle name="20% - 강조색4 5 3" xfId="68"/>
    <cellStyle name="20% - 강조색4 5 4" xfId="69"/>
    <cellStyle name="20% - 강조색4 6" xfId="70"/>
    <cellStyle name="20% - 강조색4 6 2" xfId="71"/>
    <cellStyle name="20% - 강조색4 6 2 2" xfId="644"/>
    <cellStyle name="20% - 강조색4 6 3" xfId="643"/>
    <cellStyle name="20% - 강조색4 7" xfId="72"/>
    <cellStyle name="20% - 강조색4 7 2" xfId="73"/>
    <cellStyle name="20% - 강조색4 7 2 2" xfId="646"/>
    <cellStyle name="20% - 강조색4 7 3" xfId="645"/>
    <cellStyle name="20% - 강조색4 8" xfId="74"/>
    <cellStyle name="20% - 강조색4 8 2" xfId="75"/>
    <cellStyle name="20% - 강조색4 8 2 2" xfId="648"/>
    <cellStyle name="20% - 강조색4 8 3" xfId="647"/>
    <cellStyle name="20% - 강조색4 9" xfId="76"/>
    <cellStyle name="20% - 강조색4 9 2" xfId="77"/>
    <cellStyle name="20% - 강조색4 9 2 2" xfId="650"/>
    <cellStyle name="20% - 강조색4 9 3" xfId="649"/>
    <cellStyle name="20% - 강조색5 2" xfId="78"/>
    <cellStyle name="20% - 강조색5 3" xfId="79"/>
    <cellStyle name="20% - 강조색5 3 2" xfId="80"/>
    <cellStyle name="20% - 강조색5 4" xfId="81"/>
    <cellStyle name="20% - 강조색5 4 2" xfId="82"/>
    <cellStyle name="20% - 강조색5 4 3" xfId="83"/>
    <cellStyle name="20% - 강조색5 4 4" xfId="84"/>
    <cellStyle name="20% - 강조색5 5" xfId="85"/>
    <cellStyle name="20% - 강조색5 5 2" xfId="86"/>
    <cellStyle name="20% - 강조색5 5 3" xfId="87"/>
    <cellStyle name="20% - 강조색5 5 4" xfId="88"/>
    <cellStyle name="20% - 강조색5 6" xfId="89"/>
    <cellStyle name="20% - 강조색5 6 2" xfId="90"/>
    <cellStyle name="20% - 강조색5 6 2 2" xfId="652"/>
    <cellStyle name="20% - 강조색5 6 3" xfId="651"/>
    <cellStyle name="20% - 강조색5 7" xfId="91"/>
    <cellStyle name="20% - 강조색5 7 2" xfId="92"/>
    <cellStyle name="20% - 강조색5 7 2 2" xfId="654"/>
    <cellStyle name="20% - 강조색5 7 3" xfId="653"/>
    <cellStyle name="20% - 강조색5 8" xfId="93"/>
    <cellStyle name="20% - 강조색5 8 2" xfId="94"/>
    <cellStyle name="20% - 강조색5 8 2 2" xfId="656"/>
    <cellStyle name="20% - 강조색5 8 3" xfId="655"/>
    <cellStyle name="20% - 강조색5 9" xfId="95"/>
    <cellStyle name="20% - 강조색5 9 2" xfId="96"/>
    <cellStyle name="20% - 강조색5 9 2 2" xfId="658"/>
    <cellStyle name="20% - 강조색5 9 3" xfId="657"/>
    <cellStyle name="20% - 강조색6 2" xfId="97"/>
    <cellStyle name="20% - 강조색6 3" xfId="98"/>
    <cellStyle name="20% - 강조색6 3 2" xfId="99"/>
    <cellStyle name="20% - 강조색6 4" xfId="100"/>
    <cellStyle name="20% - 강조색6 4 2" xfId="101"/>
    <cellStyle name="20% - 강조색6 4 3" xfId="102"/>
    <cellStyle name="20% - 강조색6 4 4" xfId="103"/>
    <cellStyle name="20% - 강조색6 5" xfId="104"/>
    <cellStyle name="20% - 강조색6 5 2" xfId="105"/>
    <cellStyle name="20% - 강조색6 5 3" xfId="106"/>
    <cellStyle name="20% - 강조색6 5 4" xfId="107"/>
    <cellStyle name="20% - 강조색6 6" xfId="108"/>
    <cellStyle name="20% - 강조색6 6 2" xfId="109"/>
    <cellStyle name="20% - 강조색6 6 2 2" xfId="660"/>
    <cellStyle name="20% - 강조색6 6 3" xfId="659"/>
    <cellStyle name="20% - 강조색6 7" xfId="110"/>
    <cellStyle name="20% - 강조색6 7 2" xfId="111"/>
    <cellStyle name="20% - 강조색6 7 2 2" xfId="662"/>
    <cellStyle name="20% - 강조색6 7 3" xfId="661"/>
    <cellStyle name="20% - 강조색6 8" xfId="112"/>
    <cellStyle name="20% - 강조색6 8 2" xfId="113"/>
    <cellStyle name="20% - 강조색6 8 2 2" xfId="664"/>
    <cellStyle name="20% - 강조색6 8 3" xfId="663"/>
    <cellStyle name="20% - 강조색6 9" xfId="114"/>
    <cellStyle name="20% - 강조색6 9 2" xfId="115"/>
    <cellStyle name="20% - 강조색6 9 2 2" xfId="666"/>
    <cellStyle name="20% - 강조색6 9 3" xfId="665"/>
    <cellStyle name="40% - 강조색1 2" xfId="116"/>
    <cellStyle name="40% - 강조색1 3" xfId="117"/>
    <cellStyle name="40% - 강조색1 3 2" xfId="118"/>
    <cellStyle name="40% - 강조색1 4" xfId="119"/>
    <cellStyle name="40% - 강조색1 4 2" xfId="120"/>
    <cellStyle name="40% - 강조색1 4 3" xfId="121"/>
    <cellStyle name="40% - 강조색1 4 4" xfId="122"/>
    <cellStyle name="40% - 강조색1 5" xfId="123"/>
    <cellStyle name="40% - 강조색1 5 2" xfId="124"/>
    <cellStyle name="40% - 강조색1 5 3" xfId="125"/>
    <cellStyle name="40% - 강조색1 5 4" xfId="126"/>
    <cellStyle name="40% - 강조색1 6" xfId="127"/>
    <cellStyle name="40% - 강조색1 6 2" xfId="128"/>
    <cellStyle name="40% - 강조색1 6 2 2" xfId="668"/>
    <cellStyle name="40% - 강조색1 6 3" xfId="667"/>
    <cellStyle name="40% - 강조색1 7" xfId="129"/>
    <cellStyle name="40% - 강조색1 7 2" xfId="130"/>
    <cellStyle name="40% - 강조색1 7 2 2" xfId="670"/>
    <cellStyle name="40% - 강조색1 7 3" xfId="669"/>
    <cellStyle name="40% - 강조색1 8" xfId="131"/>
    <cellStyle name="40% - 강조색1 8 2" xfId="132"/>
    <cellStyle name="40% - 강조색1 8 2 2" xfId="672"/>
    <cellStyle name="40% - 강조색1 8 3" xfId="671"/>
    <cellStyle name="40% - 강조색1 9" xfId="133"/>
    <cellStyle name="40% - 강조색1 9 2" xfId="134"/>
    <cellStyle name="40% - 강조색1 9 2 2" xfId="674"/>
    <cellStyle name="40% - 강조색1 9 3" xfId="673"/>
    <cellStyle name="40% - 강조색2 2" xfId="135"/>
    <cellStyle name="40% - 강조색2 3" xfId="136"/>
    <cellStyle name="40% - 강조색2 3 2" xfId="137"/>
    <cellStyle name="40% - 강조색2 4" xfId="138"/>
    <cellStyle name="40% - 강조색2 4 2" xfId="139"/>
    <cellStyle name="40% - 강조색2 4 3" xfId="140"/>
    <cellStyle name="40% - 강조색2 4 4" xfId="141"/>
    <cellStyle name="40% - 강조색2 5" xfId="142"/>
    <cellStyle name="40% - 강조색2 5 2" xfId="143"/>
    <cellStyle name="40% - 강조색2 5 3" xfId="144"/>
    <cellStyle name="40% - 강조색2 5 4" xfId="145"/>
    <cellStyle name="40% - 강조색2 6" xfId="146"/>
    <cellStyle name="40% - 강조색2 6 2" xfId="147"/>
    <cellStyle name="40% - 강조색2 6 2 2" xfId="676"/>
    <cellStyle name="40% - 강조색2 6 3" xfId="675"/>
    <cellStyle name="40% - 강조색2 7" xfId="148"/>
    <cellStyle name="40% - 강조색2 7 2" xfId="149"/>
    <cellStyle name="40% - 강조색2 7 2 2" xfId="678"/>
    <cellStyle name="40% - 강조색2 7 3" xfId="677"/>
    <cellStyle name="40% - 강조색2 8" xfId="150"/>
    <cellStyle name="40% - 강조색2 8 2" xfId="151"/>
    <cellStyle name="40% - 강조색2 8 2 2" xfId="680"/>
    <cellStyle name="40% - 강조색2 8 3" xfId="679"/>
    <cellStyle name="40% - 강조색2 9" xfId="152"/>
    <cellStyle name="40% - 강조색2 9 2" xfId="153"/>
    <cellStyle name="40% - 강조색2 9 2 2" xfId="682"/>
    <cellStyle name="40% - 강조색2 9 3" xfId="681"/>
    <cellStyle name="40% - 강조색3 2" xfId="154"/>
    <cellStyle name="40% - 강조색3 3" xfId="155"/>
    <cellStyle name="40% - 강조색3 3 2" xfId="156"/>
    <cellStyle name="40% - 강조색3 4" xfId="157"/>
    <cellStyle name="40% - 강조색3 4 2" xfId="158"/>
    <cellStyle name="40% - 강조색3 4 3" xfId="159"/>
    <cellStyle name="40% - 강조색3 4 4" xfId="160"/>
    <cellStyle name="40% - 강조색3 5" xfId="161"/>
    <cellStyle name="40% - 강조색3 5 2" xfId="162"/>
    <cellStyle name="40% - 강조색3 5 3" xfId="163"/>
    <cellStyle name="40% - 강조색3 5 4" xfId="164"/>
    <cellStyle name="40% - 강조색3 6" xfId="165"/>
    <cellStyle name="40% - 강조색3 6 2" xfId="166"/>
    <cellStyle name="40% - 강조색3 6 2 2" xfId="684"/>
    <cellStyle name="40% - 강조색3 6 3" xfId="683"/>
    <cellStyle name="40% - 강조색3 7" xfId="167"/>
    <cellStyle name="40% - 강조색3 7 2" xfId="168"/>
    <cellStyle name="40% - 강조색3 7 2 2" xfId="686"/>
    <cellStyle name="40% - 강조색3 7 3" xfId="685"/>
    <cellStyle name="40% - 강조색3 8" xfId="169"/>
    <cellStyle name="40% - 강조색3 8 2" xfId="170"/>
    <cellStyle name="40% - 강조색3 8 2 2" xfId="688"/>
    <cellStyle name="40% - 강조색3 8 3" xfId="687"/>
    <cellStyle name="40% - 강조색3 9" xfId="171"/>
    <cellStyle name="40% - 강조색3 9 2" xfId="172"/>
    <cellStyle name="40% - 강조색3 9 2 2" xfId="690"/>
    <cellStyle name="40% - 강조색3 9 3" xfId="689"/>
    <cellStyle name="40% - 강조색4 2" xfId="173"/>
    <cellStyle name="40% - 강조색4 3" xfId="174"/>
    <cellStyle name="40% - 강조색4 3 2" xfId="175"/>
    <cellStyle name="40% - 강조색4 4" xfId="176"/>
    <cellStyle name="40% - 강조색4 4 2" xfId="177"/>
    <cellStyle name="40% - 강조색4 4 3" xfId="178"/>
    <cellStyle name="40% - 강조색4 4 4" xfId="179"/>
    <cellStyle name="40% - 강조색4 5" xfId="180"/>
    <cellStyle name="40% - 강조색4 5 2" xfId="181"/>
    <cellStyle name="40% - 강조색4 5 3" xfId="182"/>
    <cellStyle name="40% - 강조색4 5 4" xfId="183"/>
    <cellStyle name="40% - 강조색4 6" xfId="184"/>
    <cellStyle name="40% - 강조색4 6 2" xfId="185"/>
    <cellStyle name="40% - 강조색4 6 2 2" xfId="692"/>
    <cellStyle name="40% - 강조색4 6 3" xfId="691"/>
    <cellStyle name="40% - 강조색4 7" xfId="186"/>
    <cellStyle name="40% - 강조색4 7 2" xfId="187"/>
    <cellStyle name="40% - 강조색4 7 2 2" xfId="694"/>
    <cellStyle name="40% - 강조색4 7 3" xfId="693"/>
    <cellStyle name="40% - 강조색4 8" xfId="188"/>
    <cellStyle name="40% - 강조색4 8 2" xfId="189"/>
    <cellStyle name="40% - 강조색4 8 2 2" xfId="696"/>
    <cellStyle name="40% - 강조색4 8 3" xfId="695"/>
    <cellStyle name="40% - 강조색4 9" xfId="190"/>
    <cellStyle name="40% - 강조색4 9 2" xfId="191"/>
    <cellStyle name="40% - 강조색4 9 2 2" xfId="698"/>
    <cellStyle name="40% - 강조색4 9 3" xfId="697"/>
    <cellStyle name="40% - 강조색5 2" xfId="192"/>
    <cellStyle name="40% - 강조색5 3" xfId="193"/>
    <cellStyle name="40% - 강조색5 3 2" xfId="194"/>
    <cellStyle name="40% - 강조색5 4" xfId="195"/>
    <cellStyle name="40% - 강조색5 4 2" xfId="196"/>
    <cellStyle name="40% - 강조색5 4 3" xfId="197"/>
    <cellStyle name="40% - 강조색5 4 4" xfId="198"/>
    <cellStyle name="40% - 강조색5 5" xfId="199"/>
    <cellStyle name="40% - 강조색5 5 2" xfId="200"/>
    <cellStyle name="40% - 강조색5 5 3" xfId="201"/>
    <cellStyle name="40% - 강조색5 5 4" xfId="202"/>
    <cellStyle name="40% - 강조색5 6" xfId="203"/>
    <cellStyle name="40% - 강조색5 6 2" xfId="204"/>
    <cellStyle name="40% - 강조색5 6 2 2" xfId="700"/>
    <cellStyle name="40% - 강조색5 6 3" xfId="699"/>
    <cellStyle name="40% - 강조색5 7" xfId="205"/>
    <cellStyle name="40% - 강조색5 7 2" xfId="206"/>
    <cellStyle name="40% - 강조색5 7 2 2" xfId="702"/>
    <cellStyle name="40% - 강조색5 7 3" xfId="701"/>
    <cellStyle name="40% - 강조색5 8" xfId="207"/>
    <cellStyle name="40% - 강조색5 8 2" xfId="208"/>
    <cellStyle name="40% - 강조색5 8 2 2" xfId="704"/>
    <cellStyle name="40% - 강조색5 8 3" xfId="703"/>
    <cellStyle name="40% - 강조색5 9" xfId="209"/>
    <cellStyle name="40% - 강조색5 9 2" xfId="210"/>
    <cellStyle name="40% - 강조색5 9 2 2" xfId="706"/>
    <cellStyle name="40% - 강조색5 9 3" xfId="705"/>
    <cellStyle name="40% - 강조색6 2" xfId="211"/>
    <cellStyle name="40% - 강조색6 3" xfId="212"/>
    <cellStyle name="40% - 강조색6 3 2" xfId="213"/>
    <cellStyle name="40% - 강조색6 4" xfId="214"/>
    <cellStyle name="40% - 강조색6 4 2" xfId="215"/>
    <cellStyle name="40% - 강조색6 4 3" xfId="216"/>
    <cellStyle name="40% - 강조색6 4 4" xfId="217"/>
    <cellStyle name="40% - 강조색6 5" xfId="218"/>
    <cellStyle name="40% - 강조색6 5 2" xfId="219"/>
    <cellStyle name="40% - 강조색6 5 3" xfId="220"/>
    <cellStyle name="40% - 강조색6 5 4" xfId="221"/>
    <cellStyle name="40% - 강조색6 6" xfId="222"/>
    <cellStyle name="40% - 강조색6 6 2" xfId="223"/>
    <cellStyle name="40% - 강조색6 6 2 2" xfId="708"/>
    <cellStyle name="40% - 강조색6 6 3" xfId="707"/>
    <cellStyle name="40% - 강조색6 7" xfId="224"/>
    <cellStyle name="40% - 강조색6 7 2" xfId="225"/>
    <cellStyle name="40% - 강조색6 7 2 2" xfId="710"/>
    <cellStyle name="40% - 강조색6 7 3" xfId="709"/>
    <cellStyle name="40% - 강조색6 8" xfId="226"/>
    <cellStyle name="40% - 강조색6 8 2" xfId="227"/>
    <cellStyle name="40% - 강조색6 8 2 2" xfId="712"/>
    <cellStyle name="40% - 강조색6 8 3" xfId="711"/>
    <cellStyle name="40% - 강조색6 9" xfId="228"/>
    <cellStyle name="40% - 강조색6 9 2" xfId="229"/>
    <cellStyle name="40% - 강조색6 9 2 2" xfId="714"/>
    <cellStyle name="40% - 강조색6 9 3" xfId="713"/>
    <cellStyle name="60% - 강조색1 2" xfId="230"/>
    <cellStyle name="60% - 강조색1 3" xfId="231"/>
    <cellStyle name="60% - 강조색1 3 2" xfId="232"/>
    <cellStyle name="60% - 강조색1 4" xfId="233"/>
    <cellStyle name="60% - 강조색1 4 2" xfId="234"/>
    <cellStyle name="60% - 강조색1 4 3" xfId="235"/>
    <cellStyle name="60% - 강조색1 4 4" xfId="236"/>
    <cellStyle name="60% - 강조색1 5" xfId="237"/>
    <cellStyle name="60% - 강조색1 5 2" xfId="238"/>
    <cellStyle name="60% - 강조색1 5 3" xfId="239"/>
    <cellStyle name="60% - 강조색1 5 4" xfId="240"/>
    <cellStyle name="60% - 강조색1 6" xfId="241"/>
    <cellStyle name="60% - 강조색1 6 2" xfId="715"/>
    <cellStyle name="60% - 강조색2 2" xfId="242"/>
    <cellStyle name="60% - 강조색2 3" xfId="243"/>
    <cellStyle name="60% - 강조색2 3 2" xfId="244"/>
    <cellStyle name="60% - 강조색2 4" xfId="245"/>
    <cellStyle name="60% - 강조색2 4 2" xfId="246"/>
    <cellStyle name="60% - 강조색2 4 3" xfId="247"/>
    <cellStyle name="60% - 강조색2 4 4" xfId="248"/>
    <cellStyle name="60% - 강조색2 5" xfId="249"/>
    <cellStyle name="60% - 강조색2 5 2" xfId="250"/>
    <cellStyle name="60% - 강조색2 5 3" xfId="251"/>
    <cellStyle name="60% - 강조색2 5 4" xfId="252"/>
    <cellStyle name="60% - 강조색2 6" xfId="253"/>
    <cellStyle name="60% - 강조색2 6 2" xfId="716"/>
    <cellStyle name="60% - 강조색3 2" xfId="254"/>
    <cellStyle name="60% - 강조색3 3" xfId="255"/>
    <cellStyle name="60% - 강조색3 3 2" xfId="256"/>
    <cellStyle name="60% - 강조색3 4" xfId="257"/>
    <cellStyle name="60% - 강조색3 4 2" xfId="258"/>
    <cellStyle name="60% - 강조색3 4 3" xfId="259"/>
    <cellStyle name="60% - 강조색3 4 4" xfId="260"/>
    <cellStyle name="60% - 강조색3 5" xfId="261"/>
    <cellStyle name="60% - 강조색3 5 2" xfId="262"/>
    <cellStyle name="60% - 강조색3 5 3" xfId="263"/>
    <cellStyle name="60% - 강조색3 5 4" xfId="264"/>
    <cellStyle name="60% - 강조색3 6" xfId="265"/>
    <cellStyle name="60% - 강조색3 6 2" xfId="717"/>
    <cellStyle name="60% - 강조색4 2" xfId="266"/>
    <cellStyle name="60% - 강조색4 3" xfId="267"/>
    <cellStyle name="60% - 강조색4 3 2" xfId="268"/>
    <cellStyle name="60% - 강조색4 4" xfId="269"/>
    <cellStyle name="60% - 강조색4 4 2" xfId="270"/>
    <cellStyle name="60% - 강조색4 4 3" xfId="271"/>
    <cellStyle name="60% - 강조색4 4 4" xfId="272"/>
    <cellStyle name="60% - 강조색4 5" xfId="273"/>
    <cellStyle name="60% - 강조색4 5 2" xfId="274"/>
    <cellStyle name="60% - 강조색4 5 3" xfId="275"/>
    <cellStyle name="60% - 강조색4 5 4" xfId="276"/>
    <cellStyle name="60% - 강조색4 6" xfId="277"/>
    <cellStyle name="60% - 강조색4 6 2" xfId="718"/>
    <cellStyle name="60% - 강조색5 2" xfId="278"/>
    <cellStyle name="60% - 강조색5 3" xfId="279"/>
    <cellStyle name="60% - 강조색5 3 2" xfId="280"/>
    <cellStyle name="60% - 강조색5 4" xfId="281"/>
    <cellStyle name="60% - 강조색5 4 2" xfId="282"/>
    <cellStyle name="60% - 강조색5 4 3" xfId="283"/>
    <cellStyle name="60% - 강조색5 4 4" xfId="284"/>
    <cellStyle name="60% - 강조색5 5" xfId="285"/>
    <cellStyle name="60% - 강조색5 5 2" xfId="286"/>
    <cellStyle name="60% - 강조색5 5 3" xfId="287"/>
    <cellStyle name="60% - 강조색5 5 4" xfId="288"/>
    <cellStyle name="60% - 강조색5 6" xfId="289"/>
    <cellStyle name="60% - 강조색5 6 2" xfId="719"/>
    <cellStyle name="60% - 강조색6 2" xfId="290"/>
    <cellStyle name="60% - 강조색6 3" xfId="291"/>
    <cellStyle name="60% - 강조색6 3 2" xfId="292"/>
    <cellStyle name="60% - 강조색6 4" xfId="293"/>
    <cellStyle name="60% - 강조색6 4 2" xfId="294"/>
    <cellStyle name="60% - 강조색6 4 3" xfId="295"/>
    <cellStyle name="60% - 강조색6 4 4" xfId="296"/>
    <cellStyle name="60% - 강조색6 5" xfId="297"/>
    <cellStyle name="60% - 강조색6 5 2" xfId="298"/>
    <cellStyle name="60% - 강조색6 5 3" xfId="299"/>
    <cellStyle name="60% - 강조색6 5 4" xfId="300"/>
    <cellStyle name="60% - 강조색6 6" xfId="301"/>
    <cellStyle name="60% - 강조색6 6 2" xfId="720"/>
    <cellStyle name="강조색1 2" xfId="302"/>
    <cellStyle name="강조색1 3" xfId="303"/>
    <cellStyle name="강조색1 3 2" xfId="304"/>
    <cellStyle name="강조색1 4" xfId="305"/>
    <cellStyle name="강조색1 4 2" xfId="306"/>
    <cellStyle name="강조색1 4 3" xfId="307"/>
    <cellStyle name="강조색1 4 4" xfId="308"/>
    <cellStyle name="강조색1 5" xfId="309"/>
    <cellStyle name="강조색1 5 2" xfId="310"/>
    <cellStyle name="강조색1 5 3" xfId="311"/>
    <cellStyle name="강조색1 5 4" xfId="312"/>
    <cellStyle name="강조색1 6" xfId="313"/>
    <cellStyle name="강조색1 6 2" xfId="721"/>
    <cellStyle name="강조색2 2" xfId="314"/>
    <cellStyle name="강조색2 3" xfId="315"/>
    <cellStyle name="강조색2 3 2" xfId="316"/>
    <cellStyle name="강조색2 4" xfId="317"/>
    <cellStyle name="강조색2 4 2" xfId="318"/>
    <cellStyle name="강조색2 4 3" xfId="319"/>
    <cellStyle name="강조색2 4 4" xfId="320"/>
    <cellStyle name="강조색2 5" xfId="321"/>
    <cellStyle name="강조색2 5 2" xfId="322"/>
    <cellStyle name="강조색2 5 3" xfId="323"/>
    <cellStyle name="강조색2 5 4" xfId="324"/>
    <cellStyle name="강조색2 6" xfId="325"/>
    <cellStyle name="강조색2 6 2" xfId="722"/>
    <cellStyle name="강조색3 2" xfId="326"/>
    <cellStyle name="강조색3 3" xfId="327"/>
    <cellStyle name="강조색3 3 2" xfId="328"/>
    <cellStyle name="강조색3 4" xfId="329"/>
    <cellStyle name="강조색3 4 2" xfId="330"/>
    <cellStyle name="강조색3 4 3" xfId="331"/>
    <cellStyle name="강조색3 4 4" xfId="332"/>
    <cellStyle name="강조색3 5" xfId="333"/>
    <cellStyle name="강조색3 5 2" xfId="334"/>
    <cellStyle name="강조색3 5 3" xfId="335"/>
    <cellStyle name="강조색3 5 4" xfId="336"/>
    <cellStyle name="강조색3 6" xfId="337"/>
    <cellStyle name="강조색3 6 2" xfId="723"/>
    <cellStyle name="강조색4 2" xfId="338"/>
    <cellStyle name="강조색4 3" xfId="339"/>
    <cellStyle name="강조색4 3 2" xfId="340"/>
    <cellStyle name="강조색4 4" xfId="341"/>
    <cellStyle name="강조색4 4 2" xfId="342"/>
    <cellStyle name="강조색4 4 3" xfId="343"/>
    <cellStyle name="강조색4 4 4" xfId="344"/>
    <cellStyle name="강조색4 5" xfId="345"/>
    <cellStyle name="강조색4 5 2" xfId="346"/>
    <cellStyle name="강조색4 5 3" xfId="347"/>
    <cellStyle name="강조색4 5 4" xfId="348"/>
    <cellStyle name="강조색4 6" xfId="349"/>
    <cellStyle name="강조색4 6 2" xfId="724"/>
    <cellStyle name="강조색5 2" xfId="350"/>
    <cellStyle name="강조색5 3" xfId="351"/>
    <cellStyle name="강조색5 3 2" xfId="352"/>
    <cellStyle name="강조색5 4" xfId="353"/>
    <cellStyle name="강조색5 4 2" xfId="354"/>
    <cellStyle name="강조색5 4 3" xfId="355"/>
    <cellStyle name="강조색5 4 4" xfId="356"/>
    <cellStyle name="강조색5 5" xfId="357"/>
    <cellStyle name="강조색5 5 2" xfId="358"/>
    <cellStyle name="강조색5 5 3" xfId="359"/>
    <cellStyle name="강조색5 5 4" xfId="360"/>
    <cellStyle name="강조색5 6" xfId="361"/>
    <cellStyle name="강조색5 6 2" xfId="725"/>
    <cellStyle name="강조색6 2" xfId="362"/>
    <cellStyle name="강조색6 3" xfId="363"/>
    <cellStyle name="강조색6 3 2" xfId="364"/>
    <cellStyle name="강조색6 4" xfId="365"/>
    <cellStyle name="강조색6 4 2" xfId="366"/>
    <cellStyle name="강조색6 4 3" xfId="367"/>
    <cellStyle name="강조색6 4 4" xfId="368"/>
    <cellStyle name="강조색6 5" xfId="369"/>
    <cellStyle name="강조색6 5 2" xfId="370"/>
    <cellStyle name="강조색6 5 3" xfId="371"/>
    <cellStyle name="강조색6 5 4" xfId="372"/>
    <cellStyle name="강조색6 6" xfId="373"/>
    <cellStyle name="강조색6 6 2" xfId="726"/>
    <cellStyle name="경고문 2" xfId="374"/>
    <cellStyle name="경고문 3" xfId="375"/>
    <cellStyle name="경고문 3 2" xfId="376"/>
    <cellStyle name="경고문 4" xfId="377"/>
    <cellStyle name="경고문 4 2" xfId="378"/>
    <cellStyle name="경고문 4 3" xfId="379"/>
    <cellStyle name="경고문 4 4" xfId="380"/>
    <cellStyle name="경고문 5" xfId="381"/>
    <cellStyle name="경고문 5 2" xfId="382"/>
    <cellStyle name="경고문 5 3" xfId="383"/>
    <cellStyle name="경고문 5 4" xfId="384"/>
    <cellStyle name="경고문 6" xfId="385"/>
    <cellStyle name="경고문 6 2" xfId="727"/>
    <cellStyle name="계산 2" xfId="386"/>
    <cellStyle name="계산 3" xfId="387"/>
    <cellStyle name="계산 3 2" xfId="388"/>
    <cellStyle name="계산 4" xfId="389"/>
    <cellStyle name="계산 4 2" xfId="390"/>
    <cellStyle name="계산 4 3" xfId="391"/>
    <cellStyle name="계산 4 4" xfId="392"/>
    <cellStyle name="계산 5" xfId="393"/>
    <cellStyle name="계산 5 2" xfId="394"/>
    <cellStyle name="계산 5 3" xfId="395"/>
    <cellStyle name="계산 5 4" xfId="396"/>
    <cellStyle name="계산 6" xfId="397"/>
    <cellStyle name="계산 6 2" xfId="728"/>
    <cellStyle name="나쁨 2" xfId="398"/>
    <cellStyle name="나쁨 3" xfId="399"/>
    <cellStyle name="나쁨 3 2" xfId="400"/>
    <cellStyle name="나쁨 4" xfId="401"/>
    <cellStyle name="나쁨 4 2" xfId="402"/>
    <cellStyle name="나쁨 4 3" xfId="403"/>
    <cellStyle name="나쁨 4 4" xfId="404"/>
    <cellStyle name="나쁨 5" xfId="405"/>
    <cellStyle name="나쁨 5 2" xfId="406"/>
    <cellStyle name="나쁨 5 3" xfId="407"/>
    <cellStyle name="나쁨 5 4" xfId="408"/>
    <cellStyle name="나쁨 6" xfId="409"/>
    <cellStyle name="나쁨 6 2" xfId="729"/>
    <cellStyle name="메모 2" xfId="410"/>
    <cellStyle name="메모 3" xfId="411"/>
    <cellStyle name="메모 3 2" xfId="412"/>
    <cellStyle name="메모 3 2 2" xfId="413"/>
    <cellStyle name="메모 3 2 3" xfId="414"/>
    <cellStyle name="메모 3 2 4" xfId="415"/>
    <cellStyle name="메모 3 3" xfId="416"/>
    <cellStyle name="메모 3 4" xfId="417"/>
    <cellStyle name="메모 3 5" xfId="418"/>
    <cellStyle name="메모 4" xfId="419"/>
    <cellStyle name="메모 4 2" xfId="420"/>
    <cellStyle name="메모 4 3" xfId="421"/>
    <cellStyle name="메모 4 4" xfId="422"/>
    <cellStyle name="메모 5" xfId="423"/>
    <cellStyle name="메모 5 2" xfId="424"/>
    <cellStyle name="메모 5 3" xfId="425"/>
    <cellStyle name="메모 5 4" xfId="426"/>
    <cellStyle name="메모 6" xfId="427"/>
    <cellStyle name="메모 6 2" xfId="428"/>
    <cellStyle name="메모 6 2 2" xfId="731"/>
    <cellStyle name="메모 6 3" xfId="730"/>
    <cellStyle name="메모 7" xfId="429"/>
    <cellStyle name="메모 7 2" xfId="430"/>
    <cellStyle name="메모 7 2 2" xfId="733"/>
    <cellStyle name="메모 7 3" xfId="732"/>
    <cellStyle name="메모 8" xfId="431"/>
    <cellStyle name="메모 8 2" xfId="432"/>
    <cellStyle name="메모 8 2 2" xfId="735"/>
    <cellStyle name="메모 8 3" xfId="734"/>
    <cellStyle name="메모 9" xfId="433"/>
    <cellStyle name="메모 9 2" xfId="434"/>
    <cellStyle name="메모 9 2 2" xfId="737"/>
    <cellStyle name="메모 9 3" xfId="736"/>
    <cellStyle name="백분율" xfId="766" builtinId="5"/>
    <cellStyle name="백분율 2" xfId="618"/>
    <cellStyle name="보통 2" xfId="435"/>
    <cellStyle name="보통 3" xfId="436"/>
    <cellStyle name="보통 3 2" xfId="437"/>
    <cellStyle name="보통 4" xfId="438"/>
    <cellStyle name="보통 4 2" xfId="439"/>
    <cellStyle name="보통 4 3" xfId="440"/>
    <cellStyle name="보통 4 4" xfId="441"/>
    <cellStyle name="보통 5" xfId="442"/>
    <cellStyle name="보통 5 2" xfId="443"/>
    <cellStyle name="보통 5 3" xfId="444"/>
    <cellStyle name="보통 5 4" xfId="445"/>
    <cellStyle name="보통 6" xfId="446"/>
    <cellStyle name="보통 6 2" xfId="738"/>
    <cellStyle name="설명 텍스트 2" xfId="447"/>
    <cellStyle name="설명 텍스트 3" xfId="448"/>
    <cellStyle name="설명 텍스트 3 2" xfId="449"/>
    <cellStyle name="설명 텍스트 4" xfId="450"/>
    <cellStyle name="설명 텍스트 4 2" xfId="451"/>
    <cellStyle name="설명 텍스트 4 3" xfId="452"/>
    <cellStyle name="설명 텍스트 4 4" xfId="453"/>
    <cellStyle name="설명 텍스트 5" xfId="454"/>
    <cellStyle name="설명 텍스트 5 2" xfId="455"/>
    <cellStyle name="설명 텍스트 5 3" xfId="456"/>
    <cellStyle name="설명 텍스트 5 4" xfId="457"/>
    <cellStyle name="설명 텍스트 6" xfId="458"/>
    <cellStyle name="설명 텍스트 6 2" xfId="739"/>
    <cellStyle name="셀 확인 2" xfId="459"/>
    <cellStyle name="셀 확인 3" xfId="460"/>
    <cellStyle name="셀 확인 3 2" xfId="461"/>
    <cellStyle name="셀 확인 4" xfId="462"/>
    <cellStyle name="셀 확인 4 2" xfId="463"/>
    <cellStyle name="셀 확인 4 3" xfId="464"/>
    <cellStyle name="셀 확인 4 4" xfId="465"/>
    <cellStyle name="셀 확인 5" xfId="466"/>
    <cellStyle name="셀 확인 5 2" xfId="467"/>
    <cellStyle name="셀 확인 5 3" xfId="468"/>
    <cellStyle name="셀 확인 5 4" xfId="469"/>
    <cellStyle name="셀 확인 6" xfId="470"/>
    <cellStyle name="셀 확인 6 2" xfId="740"/>
    <cellStyle name="연결된 셀 2" xfId="471"/>
    <cellStyle name="연결된 셀 3" xfId="472"/>
    <cellStyle name="연결된 셀 3 2" xfId="473"/>
    <cellStyle name="연결된 셀 4" xfId="474"/>
    <cellStyle name="연결된 셀 4 2" xfId="475"/>
    <cellStyle name="연결된 셀 4 3" xfId="476"/>
    <cellStyle name="연결된 셀 4 4" xfId="477"/>
    <cellStyle name="연결된 셀 5" xfId="478"/>
    <cellStyle name="연결된 셀 5 2" xfId="479"/>
    <cellStyle name="연결된 셀 5 3" xfId="480"/>
    <cellStyle name="연결된 셀 5 4" xfId="481"/>
    <cellStyle name="연결된 셀 6" xfId="482"/>
    <cellStyle name="연결된 셀 6 2" xfId="741"/>
    <cellStyle name="요약 2" xfId="483"/>
    <cellStyle name="요약 3" xfId="484"/>
    <cellStyle name="요약 3 2" xfId="485"/>
    <cellStyle name="요약 4" xfId="486"/>
    <cellStyle name="요약 4 2" xfId="487"/>
    <cellStyle name="요약 4 3" xfId="488"/>
    <cellStyle name="요약 4 4" xfId="489"/>
    <cellStyle name="요약 5" xfId="490"/>
    <cellStyle name="요약 5 2" xfId="491"/>
    <cellStyle name="요약 5 3" xfId="492"/>
    <cellStyle name="요약 5 4" xfId="493"/>
    <cellStyle name="요약 6" xfId="494"/>
    <cellStyle name="요약 6 2" xfId="742"/>
    <cellStyle name="입력 2" xfId="495"/>
    <cellStyle name="입력 3" xfId="496"/>
    <cellStyle name="입력 3 2" xfId="497"/>
    <cellStyle name="입력 4" xfId="498"/>
    <cellStyle name="입력 4 2" xfId="499"/>
    <cellStyle name="입력 4 3" xfId="500"/>
    <cellStyle name="입력 4 4" xfId="501"/>
    <cellStyle name="입력 5" xfId="502"/>
    <cellStyle name="입력 5 2" xfId="503"/>
    <cellStyle name="입력 5 3" xfId="504"/>
    <cellStyle name="입력 5 4" xfId="505"/>
    <cellStyle name="입력 6" xfId="506"/>
    <cellStyle name="입력 6 2" xfId="743"/>
    <cellStyle name="제목 1 2" xfId="507"/>
    <cellStyle name="제목 1 3" xfId="508"/>
    <cellStyle name="제목 1 3 2" xfId="509"/>
    <cellStyle name="제목 1 4" xfId="510"/>
    <cellStyle name="제목 1 4 2" xfId="511"/>
    <cellStyle name="제목 1 4 3" xfId="512"/>
    <cellStyle name="제목 1 4 4" xfId="513"/>
    <cellStyle name="제목 1 5" xfId="514"/>
    <cellStyle name="제목 1 5 2" xfId="515"/>
    <cellStyle name="제목 1 5 3" xfId="516"/>
    <cellStyle name="제목 1 5 4" xfId="517"/>
    <cellStyle name="제목 1 6" xfId="518"/>
    <cellStyle name="제목 1 6 2" xfId="744"/>
    <cellStyle name="제목 2 2" xfId="519"/>
    <cellStyle name="제목 2 3" xfId="520"/>
    <cellStyle name="제목 2 3 2" xfId="521"/>
    <cellStyle name="제목 2 4" xfId="522"/>
    <cellStyle name="제목 2 4 2" xfId="523"/>
    <cellStyle name="제목 2 4 3" xfId="524"/>
    <cellStyle name="제목 2 4 4" xfId="525"/>
    <cellStyle name="제목 2 5" xfId="526"/>
    <cellStyle name="제목 2 5 2" xfId="527"/>
    <cellStyle name="제목 2 5 3" xfId="528"/>
    <cellStyle name="제목 2 5 4" xfId="529"/>
    <cellStyle name="제목 2 6" xfId="530"/>
    <cellStyle name="제목 2 6 2" xfId="745"/>
    <cellStyle name="제목 3 2" xfId="531"/>
    <cellStyle name="제목 3 3" xfId="532"/>
    <cellStyle name="제목 3 3 2" xfId="533"/>
    <cellStyle name="제목 3 4" xfId="534"/>
    <cellStyle name="제목 3 4 2" xfId="535"/>
    <cellStyle name="제목 3 4 3" xfId="536"/>
    <cellStyle name="제목 3 4 4" xfId="537"/>
    <cellStyle name="제목 3 5" xfId="538"/>
    <cellStyle name="제목 3 5 2" xfId="539"/>
    <cellStyle name="제목 3 5 3" xfId="540"/>
    <cellStyle name="제목 3 5 4" xfId="541"/>
    <cellStyle name="제목 3 6" xfId="542"/>
    <cellStyle name="제목 3 6 2" xfId="746"/>
    <cellStyle name="제목 4 2" xfId="543"/>
    <cellStyle name="제목 4 3" xfId="544"/>
    <cellStyle name="제목 4 3 2" xfId="545"/>
    <cellStyle name="제목 4 4" xfId="546"/>
    <cellStyle name="제목 4 4 2" xfId="547"/>
    <cellStyle name="제목 4 4 3" xfId="548"/>
    <cellStyle name="제목 4 4 4" xfId="549"/>
    <cellStyle name="제목 4 5" xfId="550"/>
    <cellStyle name="제목 4 5 2" xfId="551"/>
    <cellStyle name="제목 4 5 3" xfId="552"/>
    <cellStyle name="제목 4 5 4" xfId="553"/>
    <cellStyle name="제목 4 6" xfId="554"/>
    <cellStyle name="제목 4 6 2" xfId="747"/>
    <cellStyle name="제목 5" xfId="555"/>
    <cellStyle name="제목 6" xfId="556"/>
    <cellStyle name="제목 6 2" xfId="557"/>
    <cellStyle name="제목 7" xfId="558"/>
    <cellStyle name="제목 7 2" xfId="559"/>
    <cellStyle name="제목 7 3" xfId="560"/>
    <cellStyle name="제목 7 4" xfId="561"/>
    <cellStyle name="제목 8" xfId="562"/>
    <cellStyle name="제목 8 2" xfId="563"/>
    <cellStyle name="제목 8 3" xfId="564"/>
    <cellStyle name="제목 8 4" xfId="565"/>
    <cellStyle name="제목 9" xfId="566"/>
    <cellStyle name="제목 9 2" xfId="748"/>
    <cellStyle name="좋음 2" xfId="567"/>
    <cellStyle name="좋음 3" xfId="568"/>
    <cellStyle name="좋음 3 2" xfId="569"/>
    <cellStyle name="좋음 4" xfId="570"/>
    <cellStyle name="좋음 4 2" xfId="571"/>
    <cellStyle name="좋음 4 3" xfId="572"/>
    <cellStyle name="좋음 4 4" xfId="573"/>
    <cellStyle name="좋음 5" xfId="574"/>
    <cellStyle name="좋음 5 2" xfId="575"/>
    <cellStyle name="좋음 5 3" xfId="576"/>
    <cellStyle name="좋음 5 4" xfId="577"/>
    <cellStyle name="좋음 6" xfId="578"/>
    <cellStyle name="좋음 6 2" xfId="749"/>
    <cellStyle name="출력 2" xfId="579"/>
    <cellStyle name="출력 3" xfId="580"/>
    <cellStyle name="출력 3 2" xfId="581"/>
    <cellStyle name="출력 4" xfId="582"/>
    <cellStyle name="출력 4 2" xfId="583"/>
    <cellStyle name="출력 4 3" xfId="584"/>
    <cellStyle name="출력 4 4" xfId="585"/>
    <cellStyle name="출력 5" xfId="586"/>
    <cellStyle name="출력 5 2" xfId="587"/>
    <cellStyle name="출력 5 3" xfId="588"/>
    <cellStyle name="출력 5 4" xfId="589"/>
    <cellStyle name="출력 6" xfId="590"/>
    <cellStyle name="출력 6 2" xfId="750"/>
    <cellStyle name="표준" xfId="0" builtinId="0"/>
    <cellStyle name="표준 10" xfId="591"/>
    <cellStyle name="표준 10 2" xfId="592"/>
    <cellStyle name="표준 10 3" xfId="593"/>
    <cellStyle name="표준 11" xfId="594"/>
    <cellStyle name="표준 11 2" xfId="751"/>
    <cellStyle name="표준 119" xfId="1"/>
    <cellStyle name="표준 12" xfId="595"/>
    <cellStyle name="표준 13" xfId="596"/>
    <cellStyle name="표준 13 2" xfId="752"/>
    <cellStyle name="표준 14" xfId="597"/>
    <cellStyle name="표준 14 2" xfId="753"/>
    <cellStyle name="표준 15" xfId="617"/>
    <cellStyle name="표준 15 2" xfId="754"/>
    <cellStyle name="표준 16" xfId="755"/>
    <cellStyle name="표준 17" xfId="756"/>
    <cellStyle name="표준 18" xfId="767"/>
    <cellStyle name="표준 18 10" xfId="776"/>
    <cellStyle name="표준 18 100" xfId="866"/>
    <cellStyle name="표준 18 101" xfId="867"/>
    <cellStyle name="표준 18 102" xfId="868"/>
    <cellStyle name="표준 18 103" xfId="869"/>
    <cellStyle name="표준 18 104" xfId="870"/>
    <cellStyle name="표준 18 105" xfId="871"/>
    <cellStyle name="표준 18 106" xfId="872"/>
    <cellStyle name="표준 18 107" xfId="873"/>
    <cellStyle name="표준 18 108" xfId="874"/>
    <cellStyle name="표준 18 109" xfId="875"/>
    <cellStyle name="표준 18 11" xfId="777"/>
    <cellStyle name="표준 18 110" xfId="876"/>
    <cellStyle name="표준 18 111" xfId="877"/>
    <cellStyle name="표준 18 112" xfId="878"/>
    <cellStyle name="표준 18 113" xfId="879"/>
    <cellStyle name="표준 18 114" xfId="880"/>
    <cellStyle name="표준 18 115" xfId="881"/>
    <cellStyle name="표준 18 116" xfId="882"/>
    <cellStyle name="표준 18 117" xfId="883"/>
    <cellStyle name="표준 18 118" xfId="884"/>
    <cellStyle name="표준 18 119" xfId="885"/>
    <cellStyle name="표준 18 12" xfId="778"/>
    <cellStyle name="표준 18 120" xfId="886"/>
    <cellStyle name="표준 18 121" xfId="887"/>
    <cellStyle name="표준 18 122" xfId="888"/>
    <cellStyle name="표준 18 123" xfId="889"/>
    <cellStyle name="표준 18 124" xfId="890"/>
    <cellStyle name="표준 18 125" xfId="891"/>
    <cellStyle name="표준 18 126" xfId="892"/>
    <cellStyle name="표준 18 127" xfId="893"/>
    <cellStyle name="표준 18 128" xfId="894"/>
    <cellStyle name="표준 18 129" xfId="895"/>
    <cellStyle name="표준 18 13" xfId="779"/>
    <cellStyle name="표준 18 130" xfId="896"/>
    <cellStyle name="표준 18 131" xfId="897"/>
    <cellStyle name="표준 18 132" xfId="898"/>
    <cellStyle name="표준 18 133" xfId="899"/>
    <cellStyle name="표준 18 134" xfId="900"/>
    <cellStyle name="표준 18 135" xfId="901"/>
    <cellStyle name="표준 18 14" xfId="780"/>
    <cellStyle name="표준 18 15" xfId="781"/>
    <cellStyle name="표준 18 16" xfId="782"/>
    <cellStyle name="표준 18 17" xfId="783"/>
    <cellStyle name="표준 18 18" xfId="784"/>
    <cellStyle name="표준 18 19" xfId="785"/>
    <cellStyle name="표준 18 2" xfId="768"/>
    <cellStyle name="표준 18 20" xfId="786"/>
    <cellStyle name="표준 18 21" xfId="787"/>
    <cellStyle name="표준 18 22" xfId="788"/>
    <cellStyle name="표준 18 23" xfId="789"/>
    <cellStyle name="표준 18 24" xfId="790"/>
    <cellStyle name="표준 18 25" xfId="791"/>
    <cellStyle name="표준 18 26" xfId="792"/>
    <cellStyle name="표준 18 27" xfId="793"/>
    <cellStyle name="표준 18 28" xfId="794"/>
    <cellStyle name="표준 18 29" xfId="795"/>
    <cellStyle name="표준 18 3" xfId="769"/>
    <cellStyle name="표준 18 30" xfId="796"/>
    <cellStyle name="표준 18 31" xfId="797"/>
    <cellStyle name="표준 18 32" xfId="798"/>
    <cellStyle name="표준 18 33" xfId="799"/>
    <cellStyle name="표준 18 34" xfId="800"/>
    <cellStyle name="표준 18 35" xfId="801"/>
    <cellStyle name="표준 18 36" xfId="802"/>
    <cellStyle name="표준 18 37" xfId="803"/>
    <cellStyle name="표준 18 38" xfId="804"/>
    <cellStyle name="표준 18 39" xfId="805"/>
    <cellStyle name="표준 18 4" xfId="770"/>
    <cellStyle name="표준 18 40" xfId="806"/>
    <cellStyle name="표준 18 41" xfId="807"/>
    <cellStyle name="표준 18 42" xfId="808"/>
    <cellStyle name="표준 18 43" xfId="809"/>
    <cellStyle name="표준 18 44" xfId="810"/>
    <cellStyle name="표준 18 45" xfId="811"/>
    <cellStyle name="표준 18 46" xfId="812"/>
    <cellStyle name="표준 18 47" xfId="813"/>
    <cellStyle name="표준 18 48" xfId="814"/>
    <cellStyle name="표준 18 49" xfId="815"/>
    <cellStyle name="표준 18 5" xfId="771"/>
    <cellStyle name="표준 18 50" xfId="816"/>
    <cellStyle name="표준 18 51" xfId="817"/>
    <cellStyle name="표준 18 52" xfId="818"/>
    <cellStyle name="표준 18 53" xfId="819"/>
    <cellStyle name="표준 18 54" xfId="820"/>
    <cellStyle name="표준 18 55" xfId="821"/>
    <cellStyle name="표준 18 56" xfId="822"/>
    <cellStyle name="표준 18 57" xfId="823"/>
    <cellStyle name="표준 18 58" xfId="824"/>
    <cellStyle name="표준 18 59" xfId="825"/>
    <cellStyle name="표준 18 6" xfId="772"/>
    <cellStyle name="표준 18 60" xfId="826"/>
    <cellStyle name="표준 18 61" xfId="827"/>
    <cellStyle name="표준 18 62" xfId="828"/>
    <cellStyle name="표준 18 63" xfId="829"/>
    <cellStyle name="표준 18 64" xfId="830"/>
    <cellStyle name="표준 18 65" xfId="831"/>
    <cellStyle name="표준 18 66" xfId="832"/>
    <cellStyle name="표준 18 67" xfId="833"/>
    <cellStyle name="표준 18 68" xfId="834"/>
    <cellStyle name="표준 18 69" xfId="835"/>
    <cellStyle name="표준 18 7" xfId="773"/>
    <cellStyle name="표준 18 70" xfId="836"/>
    <cellStyle name="표준 18 71" xfId="837"/>
    <cellStyle name="표준 18 72" xfId="838"/>
    <cellStyle name="표준 18 73" xfId="839"/>
    <cellStyle name="표준 18 74" xfId="840"/>
    <cellStyle name="표준 18 75" xfId="841"/>
    <cellStyle name="표준 18 76" xfId="842"/>
    <cellStyle name="표준 18 77" xfId="843"/>
    <cellStyle name="표준 18 78" xfId="844"/>
    <cellStyle name="표준 18 79" xfId="845"/>
    <cellStyle name="표준 18 8" xfId="774"/>
    <cellStyle name="표준 18 80" xfId="846"/>
    <cellStyle name="표준 18 81" xfId="847"/>
    <cellStyle name="표준 18 82" xfId="848"/>
    <cellStyle name="표준 18 83" xfId="849"/>
    <cellStyle name="표준 18 84" xfId="850"/>
    <cellStyle name="표준 18 85" xfId="851"/>
    <cellStyle name="표준 18 86" xfId="852"/>
    <cellStyle name="표준 18 87" xfId="853"/>
    <cellStyle name="표준 18 88" xfId="854"/>
    <cellStyle name="표준 18 89" xfId="855"/>
    <cellStyle name="표준 18 9" xfId="775"/>
    <cellStyle name="표준 18 90" xfId="856"/>
    <cellStyle name="표준 18 91" xfId="857"/>
    <cellStyle name="표준 18 92" xfId="858"/>
    <cellStyle name="표준 18 93" xfId="859"/>
    <cellStyle name="표준 18 94" xfId="860"/>
    <cellStyle name="표준 18 95" xfId="861"/>
    <cellStyle name="표준 18 96" xfId="862"/>
    <cellStyle name="표준 18 97" xfId="863"/>
    <cellStyle name="표준 18 98" xfId="864"/>
    <cellStyle name="표준 18 99" xfId="865"/>
    <cellStyle name="표준 19" xfId="598"/>
    <cellStyle name="표준 2" xfId="599"/>
    <cellStyle name="표준 2 2" xfId="600"/>
    <cellStyle name="표준 3" xfId="601"/>
    <cellStyle name="표준 4" xfId="602"/>
    <cellStyle name="표준 4 2" xfId="603"/>
    <cellStyle name="표준 4 3" xfId="604"/>
    <cellStyle name="표준 4 3 2" xfId="605"/>
    <cellStyle name="표준 4 3 2 2" xfId="758"/>
    <cellStyle name="표준 4 3 3" xfId="757"/>
    <cellStyle name="표준 5" xfId="606"/>
    <cellStyle name="표준 5 2" xfId="607"/>
    <cellStyle name="표준 5 2 2" xfId="760"/>
    <cellStyle name="표준 5 3" xfId="759"/>
    <cellStyle name="표준 6" xfId="608"/>
    <cellStyle name="표준 6 2" xfId="609"/>
    <cellStyle name="표준 6 2 2" xfId="762"/>
    <cellStyle name="표준 6 3" xfId="761"/>
    <cellStyle name="표준 7" xfId="610"/>
    <cellStyle name="표준 7 2" xfId="611"/>
    <cellStyle name="표준 7 2 2" xfId="764"/>
    <cellStyle name="표준 7 3" xfId="763"/>
    <cellStyle name="표준 8" xfId="612"/>
    <cellStyle name="표준 8 2" xfId="613"/>
    <cellStyle name="표준 8 3" xfId="614"/>
    <cellStyle name="표준 8 3 2" xfId="765"/>
    <cellStyle name="표준 9" xfId="615"/>
    <cellStyle name="표준 9 2" xfId="616"/>
  </cellStyles>
  <dxfs count="169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J21"/>
  <sheetViews>
    <sheetView showGridLines="0" tabSelected="1" view="pageBreakPreview" topLeftCell="A4" zoomScaleNormal="100" zoomScaleSheetLayoutView="100" workbookViewId="0">
      <selection activeCell="H1" sqref="H1:M1048576"/>
    </sheetView>
  </sheetViews>
  <sheetFormatPr defaultColWidth="9.109375" defaultRowHeight="13.8"/>
  <cols>
    <col min="1" max="1" width="2.6640625" style="1" customWidth="1"/>
    <col min="2" max="2" width="21.6640625" style="1" customWidth="1"/>
    <col min="3" max="3" width="18.44140625" style="1" customWidth="1"/>
    <col min="4" max="5" width="14.44140625" style="1" customWidth="1"/>
    <col min="6" max="6" width="22" style="1" customWidth="1"/>
    <col min="7" max="8" width="9.109375" style="1"/>
    <col min="9" max="9" width="32.6640625" style="1" customWidth="1"/>
    <col min="10" max="10" width="9.109375" style="1" customWidth="1"/>
    <col min="11" max="16384" width="9.109375" style="1"/>
  </cols>
  <sheetData>
    <row r="1" spans="2:10" ht="20.399999999999999" customHeight="1">
      <c r="B1" s="290" t="s">
        <v>1</v>
      </c>
      <c r="C1" s="290" t="s">
        <v>2</v>
      </c>
      <c r="D1" s="292" t="s">
        <v>3</v>
      </c>
      <c r="E1" s="293"/>
      <c r="F1" s="290" t="s">
        <v>4</v>
      </c>
    </row>
    <row r="2" spans="2:10" ht="19.5" customHeight="1">
      <c r="B2" s="291"/>
      <c r="C2" s="291"/>
      <c r="D2" s="5" t="s">
        <v>5</v>
      </c>
      <c r="E2" s="5" t="s">
        <v>6</v>
      </c>
      <c r="F2" s="291"/>
      <c r="I2" s="6"/>
      <c r="J2" s="7"/>
    </row>
    <row r="3" spans="2:10" ht="24.9" customHeight="1">
      <c r="B3" s="14" t="s">
        <v>20</v>
      </c>
      <c r="C3" s="15">
        <v>2</v>
      </c>
      <c r="D3" s="15" t="s">
        <v>0</v>
      </c>
      <c r="E3" s="15" t="s">
        <v>0</v>
      </c>
      <c r="F3" s="10"/>
      <c r="I3" s="6"/>
      <c r="J3" s="7"/>
    </row>
    <row r="4" spans="2:10" ht="24.9" customHeight="1">
      <c r="B4" s="14" t="s">
        <v>21</v>
      </c>
      <c r="C4" s="15">
        <v>2</v>
      </c>
      <c r="D4" s="15" t="s">
        <v>0</v>
      </c>
      <c r="E4" s="15" t="s">
        <v>0</v>
      </c>
      <c r="F4" s="10"/>
      <c r="I4" s="6"/>
      <c r="J4" s="7"/>
    </row>
    <row r="5" spans="2:10" ht="24.9" customHeight="1">
      <c r="B5" s="14" t="s">
        <v>22</v>
      </c>
      <c r="C5" s="15">
        <v>3</v>
      </c>
      <c r="D5" s="15" t="s">
        <v>0</v>
      </c>
      <c r="E5" s="15" t="s">
        <v>0</v>
      </c>
      <c r="F5" s="9"/>
      <c r="I5" s="6"/>
      <c r="J5" s="6"/>
    </row>
    <row r="6" spans="2:10" ht="24.9" customHeight="1">
      <c r="B6" s="14" t="s">
        <v>23</v>
      </c>
      <c r="C6" s="15">
        <v>2</v>
      </c>
      <c r="D6" s="15" t="s">
        <v>0</v>
      </c>
      <c r="E6" s="15" t="s">
        <v>0</v>
      </c>
      <c r="F6" s="9"/>
      <c r="I6" s="6"/>
      <c r="J6" s="6"/>
    </row>
    <row r="7" spans="2:10" ht="24.9" customHeight="1">
      <c r="B7" s="14" t="s">
        <v>24</v>
      </c>
      <c r="C7" s="15">
        <v>2</v>
      </c>
      <c r="D7" s="15" t="s">
        <v>0</v>
      </c>
      <c r="E7" s="15" t="s">
        <v>0</v>
      </c>
      <c r="F7" s="11"/>
      <c r="I7" s="6"/>
      <c r="J7" s="6"/>
    </row>
    <row r="8" spans="2:10" ht="24.9" customHeight="1">
      <c r="B8" s="14" t="s">
        <v>16</v>
      </c>
      <c r="C8" s="15">
        <v>1</v>
      </c>
      <c r="D8" s="15" t="s">
        <v>0</v>
      </c>
      <c r="E8" s="15" t="s">
        <v>0</v>
      </c>
      <c r="F8" s="9"/>
      <c r="I8" s="6"/>
      <c r="J8" s="6"/>
    </row>
    <row r="9" spans="2:10" ht="24.9" customHeight="1">
      <c r="B9" s="8" t="s">
        <v>7</v>
      </c>
      <c r="C9" s="12">
        <v>12</v>
      </c>
      <c r="D9" s="9" t="s">
        <v>0</v>
      </c>
      <c r="E9" s="9" t="s">
        <v>0</v>
      </c>
      <c r="F9" s="11"/>
      <c r="I9" s="6"/>
      <c r="J9" s="6"/>
    </row>
    <row r="10" spans="2:10" ht="24.9" customHeight="1">
      <c r="B10" s="8" t="s">
        <v>8</v>
      </c>
      <c r="C10" s="12">
        <v>3</v>
      </c>
      <c r="D10" s="9" t="s">
        <v>0</v>
      </c>
      <c r="E10" s="9" t="s">
        <v>0</v>
      </c>
      <c r="F10" s="9"/>
      <c r="I10" s="6"/>
      <c r="J10" s="6"/>
    </row>
    <row r="11" spans="2:10" ht="24.9" customHeight="1">
      <c r="B11" s="8" t="s">
        <v>11</v>
      </c>
      <c r="C11" s="12" t="s">
        <v>17</v>
      </c>
      <c r="D11" s="9" t="s">
        <v>0</v>
      </c>
      <c r="E11" s="9" t="s">
        <v>0</v>
      </c>
      <c r="F11" s="13" t="s">
        <v>19</v>
      </c>
      <c r="I11" s="6"/>
      <c r="J11" s="6"/>
    </row>
    <row r="12" spans="2:10" ht="24.9" customHeight="1">
      <c r="B12" s="8" t="s">
        <v>9</v>
      </c>
      <c r="C12" s="12">
        <v>4</v>
      </c>
      <c r="D12" s="9" t="s">
        <v>0</v>
      </c>
      <c r="E12" s="9" t="s">
        <v>0</v>
      </c>
      <c r="F12" s="9"/>
      <c r="I12" s="6"/>
      <c r="J12" s="7"/>
    </row>
    <row r="13" spans="2:10" ht="24.9" customHeight="1">
      <c r="B13" s="8" t="s">
        <v>13</v>
      </c>
      <c r="C13" s="12">
        <v>4</v>
      </c>
      <c r="D13" s="9" t="s">
        <v>0</v>
      </c>
      <c r="E13" s="9" t="s">
        <v>0</v>
      </c>
      <c r="F13" s="9"/>
      <c r="I13" s="6"/>
      <c r="J13" s="7"/>
    </row>
    <row r="14" spans="2:10" ht="24.9" customHeight="1">
      <c r="B14" s="8" t="s">
        <v>14</v>
      </c>
      <c r="C14" s="12">
        <v>3</v>
      </c>
      <c r="D14" s="9" t="s">
        <v>0</v>
      </c>
      <c r="E14" s="9" t="s">
        <v>0</v>
      </c>
      <c r="F14" s="9"/>
      <c r="I14" s="6"/>
      <c r="J14" s="7"/>
    </row>
    <row r="15" spans="2:10" ht="24.9" customHeight="1">
      <c r="B15" s="8" t="s">
        <v>12</v>
      </c>
      <c r="C15" s="12">
        <v>8</v>
      </c>
      <c r="D15" s="9" t="s">
        <v>0</v>
      </c>
      <c r="E15" s="9" t="s">
        <v>0</v>
      </c>
      <c r="F15" s="9"/>
      <c r="I15" s="6"/>
      <c r="J15" s="7"/>
    </row>
    <row r="16" spans="2:10" ht="24.9" customHeight="1">
      <c r="B16" s="8" t="s">
        <v>15</v>
      </c>
      <c r="C16" s="12">
        <v>8</v>
      </c>
      <c r="D16" s="9" t="s">
        <v>0</v>
      </c>
      <c r="E16" s="9" t="s">
        <v>0</v>
      </c>
      <c r="F16" s="9"/>
      <c r="I16" s="6"/>
      <c r="J16" s="7"/>
    </row>
    <row r="17" spans="2:10" ht="24.9" customHeight="1">
      <c r="B17" s="8" t="s">
        <v>18</v>
      </c>
      <c r="C17" s="12">
        <v>2</v>
      </c>
      <c r="D17" s="9" t="s">
        <v>0</v>
      </c>
      <c r="E17" s="9" t="s">
        <v>0</v>
      </c>
      <c r="F17" s="9"/>
      <c r="I17" s="6"/>
      <c r="J17" s="7"/>
    </row>
    <row r="18" spans="2:10" ht="24.9" customHeight="1">
      <c r="B18" s="8" t="s">
        <v>252</v>
      </c>
      <c r="C18" s="12">
        <v>4</v>
      </c>
      <c r="D18" s="9" t="s">
        <v>0</v>
      </c>
      <c r="E18" s="9" t="s">
        <v>0</v>
      </c>
      <c r="F18" s="9"/>
      <c r="I18" s="6"/>
      <c r="J18" s="7"/>
    </row>
    <row r="19" spans="2:10" ht="24.9" customHeight="1">
      <c r="B19" s="8" t="s">
        <v>10</v>
      </c>
      <c r="C19" s="12">
        <f>SUM(C3:C18)</f>
        <v>60</v>
      </c>
      <c r="D19" s="9"/>
      <c r="E19" s="9"/>
      <c r="F19" s="12"/>
      <c r="I19" s="6"/>
      <c r="J19" s="6"/>
    </row>
    <row r="20" spans="2:10" ht="20.100000000000001" customHeight="1">
      <c r="I20" s="6"/>
      <c r="J20" s="7"/>
    </row>
    <row r="21" spans="2:10">
      <c r="B21" s="3"/>
      <c r="C21" s="2"/>
      <c r="D21" s="2"/>
      <c r="E21" s="2"/>
      <c r="F21" s="2"/>
    </row>
  </sheetData>
  <mergeCells count="4">
    <mergeCell ref="B1:B2"/>
    <mergeCell ref="C1:C2"/>
    <mergeCell ref="D1:E1"/>
    <mergeCell ref="F1:F2"/>
  </mergeCells>
  <phoneticPr fontId="156" type="noConversion"/>
  <pageMargins left="0.7" right="0.7" top="0.75" bottom="0.75" header="0.3" footer="0.3"/>
  <pageSetup paperSize="9" scale="8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59"/>
  <sheetViews>
    <sheetView showGridLines="0" zoomScaleNormal="100" workbookViewId="0">
      <selection activeCell="O12" sqref="O12"/>
    </sheetView>
  </sheetViews>
  <sheetFormatPr defaultColWidth="9.109375" defaultRowHeight="13.2"/>
  <cols>
    <col min="1" max="1" width="9.109375" style="25"/>
    <col min="2" max="2" width="12.6640625" style="25" customWidth="1"/>
    <col min="3" max="3" width="9.109375" style="25" bestFit="1" customWidth="1"/>
    <col min="4" max="4" width="15.6640625" style="25" customWidth="1"/>
    <col min="5" max="5" width="10" style="25" bestFit="1" customWidth="1"/>
    <col min="6" max="6" width="12.5546875" style="25" customWidth="1"/>
    <col min="7" max="7" width="11.109375" style="25" bestFit="1" customWidth="1"/>
    <col min="8" max="8" width="10" style="25" bestFit="1" customWidth="1"/>
    <col min="9" max="9" width="11.5546875" style="25" customWidth="1"/>
    <col min="10" max="10" width="11.109375" style="25" bestFit="1" customWidth="1"/>
    <col min="11" max="11" width="13" style="25" bestFit="1" customWidth="1"/>
    <col min="12" max="12" width="12" style="25" bestFit="1" customWidth="1"/>
    <col min="13" max="13" width="11.109375" style="25" bestFit="1" customWidth="1"/>
    <col min="14" max="15" width="10" style="25" bestFit="1" customWidth="1"/>
    <col min="16" max="16" width="11.109375" style="25" bestFit="1" customWidth="1"/>
    <col min="17" max="16384" width="9.109375" style="25"/>
  </cols>
  <sheetData>
    <row r="2" spans="1:16" ht="24.6">
      <c r="A2" s="97" t="s">
        <v>212</v>
      </c>
      <c r="B2" s="81"/>
      <c r="C2" s="81"/>
      <c r="D2" s="81"/>
      <c r="E2" s="81"/>
      <c r="F2" s="81"/>
      <c r="H2" s="81"/>
    </row>
    <row r="3" spans="1:16" ht="17.25" customHeight="1">
      <c r="A3" s="56"/>
      <c r="B3" s="24"/>
      <c r="C3" s="24"/>
      <c r="D3" s="24"/>
      <c r="E3" s="24"/>
      <c r="F3" s="24"/>
      <c r="G3" s="24"/>
      <c r="H3" s="24"/>
    </row>
    <row r="4" spans="1:16" ht="13.8" thickBot="1">
      <c r="A4" s="24"/>
      <c r="B4" s="343" t="s">
        <v>98</v>
      </c>
      <c r="C4" s="343"/>
      <c r="D4" s="343"/>
      <c r="E4" s="234"/>
      <c r="F4" s="234"/>
      <c r="G4" s="24"/>
      <c r="I4" s="24"/>
      <c r="J4" s="56"/>
    </row>
    <row r="5" spans="1:16" ht="12.75" customHeight="1">
      <c r="A5" s="24"/>
      <c r="B5" s="394" t="s">
        <v>93</v>
      </c>
      <c r="C5" s="397" t="s">
        <v>61</v>
      </c>
      <c r="D5" s="400" t="s">
        <v>97</v>
      </c>
      <c r="E5" s="469" t="s">
        <v>96</v>
      </c>
      <c r="F5" s="469"/>
      <c r="G5" s="469"/>
      <c r="H5" s="469" t="s">
        <v>103</v>
      </c>
      <c r="I5" s="469"/>
      <c r="J5" s="469"/>
      <c r="K5" s="462" t="s">
        <v>105</v>
      </c>
      <c r="L5" s="462"/>
      <c r="M5" s="462"/>
      <c r="N5" s="469" t="s">
        <v>104</v>
      </c>
      <c r="O5" s="469"/>
      <c r="P5" s="471"/>
    </row>
    <row r="6" spans="1:16">
      <c r="A6" s="24"/>
      <c r="B6" s="395"/>
      <c r="C6" s="398"/>
      <c r="D6" s="434"/>
      <c r="E6" s="236" t="s">
        <v>134</v>
      </c>
      <c r="F6" s="236" t="s">
        <v>133</v>
      </c>
      <c r="G6" s="236" t="s">
        <v>132</v>
      </c>
      <c r="H6" s="236" t="s">
        <v>134</v>
      </c>
      <c r="I6" s="236" t="s">
        <v>133</v>
      </c>
      <c r="J6" s="236" t="s">
        <v>132</v>
      </c>
      <c r="K6" s="236" t="s">
        <v>134</v>
      </c>
      <c r="L6" s="236" t="s">
        <v>133</v>
      </c>
      <c r="M6" s="236" t="s">
        <v>132</v>
      </c>
      <c r="N6" s="236" t="s">
        <v>134</v>
      </c>
      <c r="O6" s="236" t="s">
        <v>133</v>
      </c>
      <c r="P6" s="121" t="s">
        <v>132</v>
      </c>
    </row>
    <row r="7" spans="1:16" ht="13.8" thickBot="1">
      <c r="A7" s="24"/>
      <c r="B7" s="395"/>
      <c r="C7" s="398"/>
      <c r="D7" s="509" t="s">
        <v>102</v>
      </c>
      <c r="E7" s="509"/>
      <c r="F7" s="509"/>
      <c r="G7" s="509"/>
      <c r="H7" s="509"/>
      <c r="I7" s="509"/>
      <c r="J7" s="509"/>
      <c r="K7" s="509"/>
      <c r="L7" s="509"/>
      <c r="M7" s="509"/>
      <c r="N7" s="509"/>
      <c r="O7" s="509"/>
      <c r="P7" s="510"/>
    </row>
    <row r="8" spans="1:16" ht="13.8" thickBot="1">
      <c r="A8" s="24"/>
      <c r="B8" s="249" t="s">
        <v>202</v>
      </c>
      <c r="C8" s="82" t="s">
        <v>0</v>
      </c>
      <c r="D8" s="117">
        <v>8.9999999999999993E-3</v>
      </c>
      <c r="E8" s="113">
        <v>251</v>
      </c>
      <c r="F8" s="113">
        <v>45</v>
      </c>
      <c r="G8" s="73">
        <f t="shared" ref="G8:G15" si="0">F8/E8</f>
        <v>0.17928286852589642</v>
      </c>
      <c r="H8" s="113">
        <v>50</v>
      </c>
      <c r="I8" s="113">
        <v>6.1</v>
      </c>
      <c r="J8" s="116">
        <f t="shared" ref="J8:J15" si="1">I8/H8*100%</f>
        <v>0.122</v>
      </c>
      <c r="K8" s="113">
        <v>50</v>
      </c>
      <c r="L8" s="113">
        <v>1.7</v>
      </c>
      <c r="M8" s="115">
        <f t="shared" ref="M8:M15" si="2">L8/K8*100%</f>
        <v>3.4000000000000002E-2</v>
      </c>
      <c r="N8" s="113">
        <v>40</v>
      </c>
      <c r="O8" s="113">
        <v>29.1</v>
      </c>
      <c r="P8" s="120">
        <f t="shared" ref="P8:P15" si="3">O8/N8*100%</f>
        <v>0.72750000000000004</v>
      </c>
    </row>
    <row r="9" spans="1:16" ht="13.8" thickBot="1">
      <c r="A9" s="24"/>
      <c r="B9" s="252" t="s">
        <v>200</v>
      </c>
      <c r="C9" s="27" t="s">
        <v>0</v>
      </c>
      <c r="D9" s="119">
        <v>1.2E-2</v>
      </c>
      <c r="E9" s="113">
        <v>251</v>
      </c>
      <c r="F9" s="254">
        <v>43</v>
      </c>
      <c r="G9" s="73">
        <f t="shared" si="0"/>
        <v>0.17131474103585656</v>
      </c>
      <c r="H9" s="254">
        <v>50</v>
      </c>
      <c r="I9" s="254">
        <v>31.7</v>
      </c>
      <c r="J9" s="116">
        <f t="shared" si="1"/>
        <v>0.63400000000000001</v>
      </c>
      <c r="K9" s="254">
        <v>50</v>
      </c>
      <c r="L9" s="254">
        <v>1.5</v>
      </c>
      <c r="M9" s="115">
        <f t="shared" si="2"/>
        <v>0.03</v>
      </c>
      <c r="N9" s="254">
        <v>40</v>
      </c>
      <c r="O9" s="254">
        <v>31.1</v>
      </c>
      <c r="P9" s="120">
        <f t="shared" si="3"/>
        <v>0.77750000000000008</v>
      </c>
    </row>
    <row r="10" spans="1:16" ht="13.8" thickBot="1">
      <c r="A10" s="24"/>
      <c r="B10" s="252" t="s">
        <v>199</v>
      </c>
      <c r="C10" s="27" t="s">
        <v>0</v>
      </c>
      <c r="D10" s="119">
        <v>0.01</v>
      </c>
      <c r="E10" s="113">
        <v>251</v>
      </c>
      <c r="F10" s="254">
        <v>40</v>
      </c>
      <c r="G10" s="73">
        <f t="shared" si="0"/>
        <v>0.15936254980079681</v>
      </c>
      <c r="H10" s="254">
        <v>50</v>
      </c>
      <c r="I10" s="254">
        <v>30.3</v>
      </c>
      <c r="J10" s="116">
        <f t="shared" si="1"/>
        <v>0.60599999999999998</v>
      </c>
      <c r="K10" s="254">
        <v>50</v>
      </c>
      <c r="L10" s="254">
        <v>1.5</v>
      </c>
      <c r="M10" s="115">
        <f t="shared" si="2"/>
        <v>0.03</v>
      </c>
      <c r="N10" s="254">
        <v>40</v>
      </c>
      <c r="O10" s="254">
        <v>29.3</v>
      </c>
      <c r="P10" s="120">
        <f t="shared" si="3"/>
        <v>0.73250000000000004</v>
      </c>
    </row>
    <row r="11" spans="1:16" ht="13.8" thickBot="1">
      <c r="A11" s="24"/>
      <c r="B11" s="250" t="s">
        <v>198</v>
      </c>
      <c r="C11" s="50" t="s">
        <v>0</v>
      </c>
      <c r="D11" s="118">
        <v>7.0000000000000001E-3</v>
      </c>
      <c r="E11" s="111">
        <v>251</v>
      </c>
      <c r="F11" s="108">
        <v>43</v>
      </c>
      <c r="G11" s="110">
        <f t="shared" si="0"/>
        <v>0.17131474103585656</v>
      </c>
      <c r="H11" s="108">
        <v>50</v>
      </c>
      <c r="I11" s="108">
        <v>30.7</v>
      </c>
      <c r="J11" s="116">
        <f t="shared" si="1"/>
        <v>0.61399999999999999</v>
      </c>
      <c r="K11" s="108">
        <v>50</v>
      </c>
      <c r="L11" s="108">
        <v>1.5</v>
      </c>
      <c r="M11" s="129">
        <f t="shared" si="2"/>
        <v>0.03</v>
      </c>
      <c r="N11" s="108">
        <v>40</v>
      </c>
      <c r="O11" s="108">
        <v>30.4</v>
      </c>
      <c r="P11" s="128">
        <f t="shared" si="3"/>
        <v>0.76</v>
      </c>
    </row>
    <row r="12" spans="1:16" ht="13.8" thickBot="1">
      <c r="A12" s="24"/>
      <c r="B12" s="249" t="s">
        <v>197</v>
      </c>
      <c r="C12" s="82" t="s">
        <v>0</v>
      </c>
      <c r="D12" s="117">
        <v>5.0000000000000001E-3</v>
      </c>
      <c r="E12" s="113">
        <v>125</v>
      </c>
      <c r="F12" s="113">
        <v>44</v>
      </c>
      <c r="G12" s="73">
        <f t="shared" si="0"/>
        <v>0.35199999999999998</v>
      </c>
      <c r="H12" s="113">
        <v>100</v>
      </c>
      <c r="I12" s="113">
        <v>0.4</v>
      </c>
      <c r="J12" s="116">
        <f t="shared" si="1"/>
        <v>4.0000000000000001E-3</v>
      </c>
      <c r="K12" s="113">
        <v>50</v>
      </c>
      <c r="L12" s="113">
        <v>1</v>
      </c>
      <c r="M12" s="115">
        <f t="shared" si="2"/>
        <v>0.02</v>
      </c>
      <c r="N12" s="113">
        <v>20</v>
      </c>
      <c r="O12" s="113">
        <v>8.4</v>
      </c>
      <c r="P12" s="120">
        <f t="shared" si="3"/>
        <v>0.42000000000000004</v>
      </c>
    </row>
    <row r="13" spans="1:16" ht="13.8" thickBot="1">
      <c r="A13" s="24"/>
      <c r="B13" s="252" t="s">
        <v>195</v>
      </c>
      <c r="C13" s="27" t="s">
        <v>0</v>
      </c>
      <c r="D13" s="114">
        <v>1.2E-2</v>
      </c>
      <c r="E13" s="113">
        <v>125</v>
      </c>
      <c r="F13" s="254">
        <v>44</v>
      </c>
      <c r="G13" s="73">
        <f t="shared" si="0"/>
        <v>0.35199999999999998</v>
      </c>
      <c r="H13" s="254">
        <v>100</v>
      </c>
      <c r="I13" s="254">
        <v>0.4</v>
      </c>
      <c r="J13" s="116">
        <f t="shared" si="1"/>
        <v>4.0000000000000001E-3</v>
      </c>
      <c r="K13" s="254">
        <v>50</v>
      </c>
      <c r="L13" s="254">
        <v>1</v>
      </c>
      <c r="M13" s="115">
        <f t="shared" si="2"/>
        <v>0.02</v>
      </c>
      <c r="N13" s="254">
        <v>20</v>
      </c>
      <c r="O13" s="254">
        <v>8.1</v>
      </c>
      <c r="P13" s="120">
        <f t="shared" si="3"/>
        <v>0.40499999999999997</v>
      </c>
    </row>
    <row r="14" spans="1:16" ht="13.8" thickBot="1">
      <c r="A14" s="24"/>
      <c r="B14" s="252" t="s">
        <v>194</v>
      </c>
      <c r="C14" s="27" t="s">
        <v>0</v>
      </c>
      <c r="D14" s="114">
        <v>2.1000000000000001E-2</v>
      </c>
      <c r="E14" s="113">
        <v>125</v>
      </c>
      <c r="F14" s="254">
        <v>45</v>
      </c>
      <c r="G14" s="73">
        <f t="shared" si="0"/>
        <v>0.36</v>
      </c>
      <c r="H14" s="254">
        <v>100</v>
      </c>
      <c r="I14" s="254">
        <v>0.4</v>
      </c>
      <c r="J14" s="116">
        <f t="shared" si="1"/>
        <v>4.0000000000000001E-3</v>
      </c>
      <c r="K14" s="254">
        <v>50</v>
      </c>
      <c r="L14" s="254">
        <v>1</v>
      </c>
      <c r="M14" s="115">
        <f t="shared" si="2"/>
        <v>0.02</v>
      </c>
      <c r="N14" s="254">
        <v>20</v>
      </c>
      <c r="O14" s="254">
        <v>8.1</v>
      </c>
      <c r="P14" s="120">
        <f t="shared" si="3"/>
        <v>0.40499999999999997</v>
      </c>
    </row>
    <row r="15" spans="1:16" ht="13.8" thickBot="1">
      <c r="A15" s="24"/>
      <c r="B15" s="250" t="s">
        <v>193</v>
      </c>
      <c r="C15" s="50" t="s">
        <v>0</v>
      </c>
      <c r="D15" s="112">
        <v>2.3E-2</v>
      </c>
      <c r="E15" s="111">
        <v>125</v>
      </c>
      <c r="F15" s="108">
        <v>47</v>
      </c>
      <c r="G15" s="110">
        <f t="shared" si="0"/>
        <v>0.376</v>
      </c>
      <c r="H15" s="108">
        <v>100</v>
      </c>
      <c r="I15" s="108">
        <v>0.4</v>
      </c>
      <c r="J15" s="116">
        <f t="shared" si="1"/>
        <v>4.0000000000000001E-3</v>
      </c>
      <c r="K15" s="108">
        <v>50</v>
      </c>
      <c r="L15" s="108">
        <v>1</v>
      </c>
      <c r="M15" s="129">
        <f t="shared" si="2"/>
        <v>0.02</v>
      </c>
      <c r="N15" s="108">
        <v>20</v>
      </c>
      <c r="O15" s="108">
        <v>8</v>
      </c>
      <c r="P15" s="128">
        <f t="shared" si="3"/>
        <v>0.4</v>
      </c>
    </row>
    <row r="16" spans="1:16">
      <c r="A16" s="24"/>
      <c r="B16" s="24"/>
      <c r="C16" s="24"/>
      <c r="D16" s="24"/>
      <c r="E16" s="24"/>
      <c r="F16" s="24"/>
      <c r="G16" s="24"/>
      <c r="H16" s="24"/>
      <c r="I16" s="24"/>
      <c r="J16" s="56"/>
    </row>
    <row r="17" spans="1:12" ht="13.8" thickBot="1">
      <c r="A17" s="24"/>
      <c r="B17" s="55" t="s">
        <v>173</v>
      </c>
      <c r="C17" s="55"/>
      <c r="D17" s="55"/>
      <c r="E17" s="55"/>
      <c r="F17" s="55"/>
    </row>
    <row r="18" spans="1:12" ht="12.75" customHeight="1">
      <c r="A18" s="24"/>
      <c r="B18" s="394" t="s">
        <v>93</v>
      </c>
      <c r="C18" s="397" t="s">
        <v>61</v>
      </c>
      <c r="D18" s="400" t="s">
        <v>131</v>
      </c>
      <c r="E18" s="401"/>
      <c r="F18" s="92"/>
      <c r="G18" s="92"/>
      <c r="H18" s="94"/>
      <c r="I18" s="450"/>
      <c r="J18" s="95"/>
    </row>
    <row r="19" spans="1:12">
      <c r="A19" s="24"/>
      <c r="B19" s="395"/>
      <c r="C19" s="398"/>
      <c r="D19" s="353"/>
      <c r="E19" s="402"/>
      <c r="F19" s="92"/>
      <c r="G19" s="92"/>
      <c r="H19" s="94"/>
      <c r="I19" s="450"/>
      <c r="J19" s="95"/>
      <c r="L19" s="260"/>
    </row>
    <row r="20" spans="1:12" ht="13.8" thickBot="1">
      <c r="A20" s="24"/>
      <c r="B20" s="396"/>
      <c r="C20" s="399"/>
      <c r="D20" s="403"/>
      <c r="E20" s="404"/>
      <c r="F20" s="92"/>
      <c r="G20" s="92"/>
      <c r="H20" s="94"/>
      <c r="I20" s="93"/>
      <c r="J20" s="93"/>
    </row>
    <row r="21" spans="1:12" ht="12.75" customHeight="1">
      <c r="A21" s="24"/>
      <c r="B21" s="249" t="s">
        <v>202</v>
      </c>
      <c r="C21" s="51" t="s">
        <v>0</v>
      </c>
      <c r="D21" s="415" t="s">
        <v>211</v>
      </c>
      <c r="E21" s="416"/>
      <c r="F21" s="92"/>
      <c r="G21" s="92"/>
      <c r="H21" s="92"/>
      <c r="I21" s="451"/>
      <c r="J21" s="451"/>
    </row>
    <row r="22" spans="1:12">
      <c r="A22" s="24"/>
      <c r="B22" s="252" t="s">
        <v>200</v>
      </c>
      <c r="C22" s="27" t="s">
        <v>0</v>
      </c>
      <c r="D22" s="417"/>
      <c r="E22" s="418"/>
      <c r="F22" s="92"/>
      <c r="G22" s="92"/>
      <c r="H22" s="92" t="s">
        <v>515</v>
      </c>
      <c r="I22" s="451"/>
      <c r="J22" s="451"/>
    </row>
    <row r="23" spans="1:12">
      <c r="A23" s="24"/>
      <c r="B23" s="240" t="s">
        <v>199</v>
      </c>
      <c r="C23" s="27" t="s">
        <v>0</v>
      </c>
      <c r="D23" s="417"/>
      <c r="E23" s="418"/>
      <c r="F23" s="92"/>
      <c r="G23" s="92"/>
      <c r="H23" s="92"/>
      <c r="I23" s="451"/>
      <c r="J23" s="451"/>
    </row>
    <row r="24" spans="1:12" ht="13.8" thickBot="1">
      <c r="A24" s="24"/>
      <c r="B24" s="250" t="s">
        <v>198</v>
      </c>
      <c r="C24" s="50" t="s">
        <v>0</v>
      </c>
      <c r="D24" s="417"/>
      <c r="E24" s="418"/>
      <c r="F24" s="92"/>
      <c r="G24" s="92"/>
      <c r="H24" s="92"/>
      <c r="I24" s="451"/>
      <c r="J24" s="451"/>
    </row>
    <row r="25" spans="1:12">
      <c r="A25" s="24"/>
      <c r="B25" s="240" t="s">
        <v>197</v>
      </c>
      <c r="C25" s="51" t="s">
        <v>0</v>
      </c>
      <c r="D25" s="417"/>
      <c r="E25" s="418"/>
      <c r="F25" s="92"/>
      <c r="G25" s="92"/>
      <c r="H25" s="88"/>
      <c r="I25" s="247"/>
      <c r="J25" s="247"/>
    </row>
    <row r="26" spans="1:12">
      <c r="A26" s="24"/>
      <c r="B26" s="252" t="s">
        <v>195</v>
      </c>
      <c r="C26" s="27" t="s">
        <v>0</v>
      </c>
      <c r="D26" s="417"/>
      <c r="E26" s="418"/>
      <c r="F26" s="92"/>
      <c r="G26" s="92"/>
      <c r="H26" s="88"/>
      <c r="I26" s="247"/>
      <c r="J26" s="91"/>
      <c r="L26" s="90"/>
    </row>
    <row r="27" spans="1:12">
      <c r="A27" s="24"/>
      <c r="B27" s="240" t="s">
        <v>194</v>
      </c>
      <c r="C27" s="27" t="s">
        <v>0</v>
      </c>
      <c r="D27" s="417"/>
      <c r="E27" s="418"/>
      <c r="F27" s="92"/>
      <c r="G27" s="92"/>
      <c r="H27" s="88"/>
      <c r="I27" s="247"/>
      <c r="J27" s="91"/>
      <c r="L27" s="90"/>
    </row>
    <row r="28" spans="1:12" ht="13.8" thickBot="1">
      <c r="A28" s="24"/>
      <c r="B28" s="250" t="s">
        <v>193</v>
      </c>
      <c r="C28" s="50" t="s">
        <v>0</v>
      </c>
      <c r="D28" s="421"/>
      <c r="E28" s="422"/>
      <c r="F28" s="92"/>
      <c r="G28" s="92"/>
      <c r="H28" s="88"/>
      <c r="I28" s="247"/>
      <c r="J28" s="86"/>
    </row>
    <row r="29" spans="1:12">
      <c r="A29" s="24"/>
      <c r="B29" s="24"/>
      <c r="C29" s="24"/>
      <c r="D29" s="24"/>
      <c r="E29" s="24"/>
      <c r="F29" s="24"/>
      <c r="H29" s="85"/>
    </row>
    <row r="30" spans="1:12" ht="14.4" thickBot="1">
      <c r="A30" s="24"/>
      <c r="B30" s="234" t="s">
        <v>128</v>
      </c>
      <c r="J30" s="84"/>
    </row>
    <row r="31" spans="1:12" ht="13.8" thickBot="1">
      <c r="A31" s="24"/>
      <c r="B31" s="54" t="s">
        <v>93</v>
      </c>
      <c r="C31" s="243" t="s">
        <v>127</v>
      </c>
      <c r="D31" s="427" t="s">
        <v>126</v>
      </c>
      <c r="E31" s="391"/>
      <c r="F31" s="92"/>
      <c r="G31" s="92"/>
    </row>
    <row r="32" spans="1:12">
      <c r="A32" s="56"/>
      <c r="B32" s="240" t="s">
        <v>210</v>
      </c>
      <c r="C32" s="51" t="s">
        <v>106</v>
      </c>
      <c r="D32" s="105" t="s">
        <v>209</v>
      </c>
      <c r="E32" s="104"/>
      <c r="F32" s="95"/>
      <c r="G32" s="95"/>
    </row>
    <row r="33" spans="1:14">
      <c r="A33" s="56"/>
      <c r="B33" s="252" t="s">
        <v>208</v>
      </c>
      <c r="C33" s="27" t="s">
        <v>106</v>
      </c>
      <c r="D33" s="107" t="s">
        <v>207</v>
      </c>
      <c r="E33" s="106"/>
      <c r="F33" s="95"/>
      <c r="G33" s="95"/>
    </row>
    <row r="34" spans="1:14">
      <c r="A34" s="56"/>
      <c r="B34" s="240" t="s">
        <v>199</v>
      </c>
      <c r="C34" s="51" t="s">
        <v>106</v>
      </c>
      <c r="D34" s="105" t="s">
        <v>206</v>
      </c>
      <c r="E34" s="104"/>
      <c r="F34" s="95"/>
      <c r="G34" s="95"/>
    </row>
    <row r="35" spans="1:14" ht="13.8" thickBot="1">
      <c r="A35" s="56"/>
      <c r="B35" s="250" t="s">
        <v>198</v>
      </c>
      <c r="C35" s="50" t="s">
        <v>106</v>
      </c>
      <c r="D35" s="103" t="s">
        <v>205</v>
      </c>
      <c r="E35" s="102"/>
      <c r="F35" s="95"/>
      <c r="G35" s="95"/>
    </row>
    <row r="36" spans="1:14">
      <c r="A36" s="56"/>
      <c r="B36" s="24"/>
    </row>
    <row r="37" spans="1:14" ht="13.8" thickBot="1">
      <c r="A37" s="56"/>
      <c r="B37" s="55" t="s">
        <v>154</v>
      </c>
      <c r="C37" s="56"/>
      <c r="D37" s="56"/>
      <c r="E37" s="56"/>
      <c r="F37" s="56"/>
      <c r="G37" s="55"/>
    </row>
    <row r="38" spans="1:14" ht="13.8" thickBot="1">
      <c r="A38" s="56"/>
      <c r="B38" s="54" t="s">
        <v>93</v>
      </c>
      <c r="C38" s="243" t="s">
        <v>61</v>
      </c>
      <c r="D38" s="427" t="s">
        <v>118</v>
      </c>
      <c r="E38" s="390"/>
      <c r="F38" s="391"/>
    </row>
    <row r="39" spans="1:14" ht="12.75" customHeight="1">
      <c r="A39" s="56"/>
      <c r="B39" s="249" t="s">
        <v>202</v>
      </c>
      <c r="C39" s="51" t="s">
        <v>106</v>
      </c>
      <c r="D39" s="496" t="s">
        <v>204</v>
      </c>
      <c r="E39" s="452"/>
      <c r="F39" s="453"/>
    </row>
    <row r="40" spans="1:14">
      <c r="A40" s="260"/>
      <c r="B40" s="252" t="s">
        <v>200</v>
      </c>
      <c r="C40" s="27" t="s">
        <v>106</v>
      </c>
      <c r="D40" s="505"/>
      <c r="E40" s="506"/>
      <c r="F40" s="507"/>
    </row>
    <row r="41" spans="1:14">
      <c r="B41" s="240" t="s">
        <v>199</v>
      </c>
      <c r="C41" s="27" t="s">
        <v>106</v>
      </c>
      <c r="D41" s="505"/>
      <c r="E41" s="506"/>
      <c r="F41" s="507"/>
    </row>
    <row r="42" spans="1:14" ht="13.8" thickBot="1">
      <c r="B42" s="250" t="s">
        <v>198</v>
      </c>
      <c r="C42" s="50" t="s">
        <v>106</v>
      </c>
      <c r="D42" s="508"/>
      <c r="E42" s="454"/>
      <c r="F42" s="455"/>
      <c r="N42" s="83"/>
    </row>
    <row r="43" spans="1:14" ht="12.75" customHeight="1">
      <c r="B43" s="240" t="s">
        <v>197</v>
      </c>
      <c r="C43" s="82" t="s">
        <v>0</v>
      </c>
      <c r="D43" s="496" t="s">
        <v>203</v>
      </c>
      <c r="E43" s="452"/>
      <c r="F43" s="453"/>
      <c r="N43" s="83"/>
    </row>
    <row r="44" spans="1:14">
      <c r="B44" s="252" t="s">
        <v>195</v>
      </c>
      <c r="C44" s="27" t="s">
        <v>0</v>
      </c>
      <c r="D44" s="505"/>
      <c r="E44" s="506"/>
      <c r="F44" s="507"/>
      <c r="N44" s="83"/>
    </row>
    <row r="45" spans="1:14">
      <c r="B45" s="240" t="s">
        <v>194</v>
      </c>
      <c r="C45" s="27" t="s">
        <v>0</v>
      </c>
      <c r="D45" s="505"/>
      <c r="E45" s="506"/>
      <c r="F45" s="507"/>
      <c r="N45" s="83"/>
    </row>
    <row r="46" spans="1:14" ht="13.8" thickBot="1">
      <c r="B46" s="250" t="s">
        <v>193</v>
      </c>
      <c r="C46" s="50" t="s">
        <v>106</v>
      </c>
      <c r="D46" s="508"/>
      <c r="E46" s="454"/>
      <c r="F46" s="455"/>
      <c r="N46" s="83"/>
    </row>
    <row r="47" spans="1:14">
      <c r="N47" s="83"/>
    </row>
    <row r="48" spans="1:14" ht="13.8" thickBot="1">
      <c r="B48" s="234" t="s">
        <v>116</v>
      </c>
      <c r="C48" s="234"/>
      <c r="D48" s="234"/>
      <c r="E48" s="234"/>
      <c r="F48" s="234"/>
    </row>
    <row r="49" spans="2:8" ht="13.8" thickBot="1">
      <c r="B49" s="54" t="s">
        <v>93</v>
      </c>
      <c r="C49" s="243" t="s">
        <v>115</v>
      </c>
      <c r="D49" s="101" t="s">
        <v>101</v>
      </c>
      <c r="E49" s="101"/>
      <c r="F49" s="100"/>
    </row>
    <row r="50" spans="2:8" ht="12.75" customHeight="1">
      <c r="B50" s="249" t="s">
        <v>202</v>
      </c>
      <c r="C50" s="82" t="s">
        <v>106</v>
      </c>
      <c r="D50" s="496" t="s">
        <v>201</v>
      </c>
      <c r="E50" s="452"/>
      <c r="F50" s="453"/>
    </row>
    <row r="51" spans="2:8">
      <c r="B51" s="252" t="s">
        <v>200</v>
      </c>
      <c r="C51" s="27" t="s">
        <v>106</v>
      </c>
      <c r="D51" s="505"/>
      <c r="E51" s="506"/>
      <c r="F51" s="507"/>
    </row>
    <row r="52" spans="2:8">
      <c r="B52" s="240" t="s">
        <v>199</v>
      </c>
      <c r="C52" s="27" t="s">
        <v>106</v>
      </c>
      <c r="D52" s="505"/>
      <c r="E52" s="506"/>
      <c r="F52" s="507"/>
    </row>
    <row r="53" spans="2:8" ht="13.8" thickBot="1">
      <c r="B53" s="250" t="s">
        <v>198</v>
      </c>
      <c r="C53" s="50" t="s">
        <v>106</v>
      </c>
      <c r="D53" s="508"/>
      <c r="E53" s="454"/>
      <c r="F53" s="455"/>
    </row>
    <row r="54" spans="2:8" ht="12.75" customHeight="1">
      <c r="B54" s="249" t="s">
        <v>197</v>
      </c>
      <c r="C54" s="82" t="s">
        <v>106</v>
      </c>
      <c r="D54" s="496" t="s">
        <v>196</v>
      </c>
      <c r="E54" s="452"/>
      <c r="F54" s="453"/>
    </row>
    <row r="55" spans="2:8">
      <c r="B55" s="252" t="s">
        <v>195</v>
      </c>
      <c r="C55" s="27" t="s">
        <v>106</v>
      </c>
      <c r="D55" s="505"/>
      <c r="E55" s="506"/>
      <c r="F55" s="507"/>
    </row>
    <row r="56" spans="2:8">
      <c r="B56" s="240" t="s">
        <v>194</v>
      </c>
      <c r="C56" s="27" t="s">
        <v>106</v>
      </c>
      <c r="D56" s="505"/>
      <c r="E56" s="506"/>
      <c r="F56" s="507"/>
    </row>
    <row r="57" spans="2:8" ht="13.8" thickBot="1">
      <c r="B57" s="250" t="s">
        <v>193</v>
      </c>
      <c r="C57" s="50" t="s">
        <v>106</v>
      </c>
      <c r="D57" s="508"/>
      <c r="E57" s="454"/>
      <c r="F57" s="455"/>
    </row>
    <row r="58" spans="2:8">
      <c r="H58" s="81"/>
    </row>
    <row r="59" spans="2:8">
      <c r="B59" s="80"/>
      <c r="C59" s="80"/>
      <c r="D59" s="80"/>
      <c r="E59" s="80"/>
      <c r="F59" s="80"/>
      <c r="G59" s="79"/>
      <c r="H59" s="78"/>
    </row>
  </sheetData>
  <mergeCells count="22">
    <mergeCell ref="B18:B20"/>
    <mergeCell ref="C18:C20"/>
    <mergeCell ref="N5:P5"/>
    <mergeCell ref="D7:P7"/>
    <mergeCell ref="D21:E28"/>
    <mergeCell ref="H5:J5"/>
    <mergeCell ref="I18:I19"/>
    <mergeCell ref="I21:I24"/>
    <mergeCell ref="J21:J24"/>
    <mergeCell ref="B4:D4"/>
    <mergeCell ref="B5:B7"/>
    <mergeCell ref="C5:C7"/>
    <mergeCell ref="D5:D6"/>
    <mergeCell ref="E5:G5"/>
    <mergeCell ref="D50:F53"/>
    <mergeCell ref="D54:F57"/>
    <mergeCell ref="K5:M5"/>
    <mergeCell ref="D39:F42"/>
    <mergeCell ref="D43:F46"/>
    <mergeCell ref="D31:E31"/>
    <mergeCell ref="D38:F38"/>
    <mergeCell ref="D18:E20"/>
  </mergeCells>
  <phoneticPr fontId="156" type="noConversion"/>
  <conditionalFormatting sqref="D8:D15 G8:G15 J8:J15">
    <cfRule type="cellIs" dxfId="20" priority="7" operator="greaterThan">
      <formula>0.8</formula>
    </cfRule>
  </conditionalFormatting>
  <conditionalFormatting sqref="M8:M15">
    <cfRule type="cellIs" dxfId="19" priority="2" operator="greaterThan">
      <formula>73</formula>
    </cfRule>
    <cfRule type="cellIs" dxfId="18" priority="5" operator="greaterThan">
      <formula>0.8</formula>
    </cfRule>
  </conditionalFormatting>
  <conditionalFormatting sqref="P8:P15">
    <cfRule type="cellIs" dxfId="17" priority="1" operator="greaterThan">
      <formula>73</formula>
    </cfRule>
    <cfRule type="cellIs" dxfId="16" priority="6" operator="greaterThan">
      <formula>0.8</formula>
    </cfRule>
  </conditionalFormatting>
  <conditionalFormatting sqref="G8:G15">
    <cfRule type="cellIs" dxfId="15" priority="4" operator="greaterThan">
      <formula>73</formula>
    </cfRule>
  </conditionalFormatting>
  <conditionalFormatting sqref="J8:J16">
    <cfRule type="cellIs" dxfId="14" priority="3" operator="greaterThan">
      <formula>73</formula>
    </cfRule>
  </conditionalFormatting>
  <pageMargins left="0.7" right="0.7" top="0.75" bottom="0.75" header="0.3" footer="0.3"/>
  <pageSetup paperSize="9" scale="4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showGridLines="0" workbookViewId="0">
      <selection activeCell="O12" sqref="O12"/>
    </sheetView>
  </sheetViews>
  <sheetFormatPr defaultRowHeight="13.2"/>
  <cols>
    <col min="2" max="2" width="14.88671875" customWidth="1"/>
    <col min="3" max="3" width="17" bestFit="1" customWidth="1"/>
    <col min="4" max="4" width="12.109375" customWidth="1"/>
    <col min="5" max="6" width="10" bestFit="1" customWidth="1"/>
    <col min="7" max="7" width="11.109375" bestFit="1" customWidth="1"/>
    <col min="8" max="9" width="10" bestFit="1" customWidth="1"/>
    <col min="10" max="10" width="11.109375" bestFit="1" customWidth="1"/>
    <col min="11" max="12" width="10" bestFit="1" customWidth="1"/>
    <col min="13" max="13" width="11.109375" bestFit="1" customWidth="1"/>
    <col min="14" max="15" width="10" bestFit="1" customWidth="1"/>
    <col min="16" max="16" width="11.109375" bestFit="1" customWidth="1"/>
  </cols>
  <sheetData>
    <row r="2" spans="1:16" ht="24.6">
      <c r="A2" s="97" t="s">
        <v>229</v>
      </c>
      <c r="B2" s="81"/>
      <c r="C2" s="81"/>
      <c r="D2" s="81"/>
      <c r="E2" s="25"/>
      <c r="F2" s="81"/>
      <c r="G2" s="25"/>
      <c r="H2" s="25"/>
    </row>
    <row r="3" spans="1:16">
      <c r="A3" s="56"/>
      <c r="B3" s="24"/>
      <c r="C3" s="24"/>
      <c r="D3" s="24"/>
      <c r="E3" s="24"/>
      <c r="F3" s="24"/>
      <c r="G3" s="25"/>
      <c r="H3" s="25"/>
    </row>
    <row r="4" spans="1:16" ht="13.8" thickBot="1">
      <c r="A4" s="24"/>
      <c r="B4" s="343" t="s">
        <v>98</v>
      </c>
      <c r="C4" s="343"/>
      <c r="D4" s="343"/>
      <c r="E4" s="24"/>
      <c r="F4" s="25"/>
      <c r="G4" s="24"/>
      <c r="H4" s="56"/>
    </row>
    <row r="5" spans="1:16" ht="12.75" customHeight="1">
      <c r="A5" s="24"/>
      <c r="B5" s="394" t="s">
        <v>93</v>
      </c>
      <c r="C5" s="397" t="s">
        <v>61</v>
      </c>
      <c r="D5" s="400" t="s">
        <v>97</v>
      </c>
      <c r="E5" s="469" t="s">
        <v>96</v>
      </c>
      <c r="F5" s="469"/>
      <c r="G5" s="469"/>
      <c r="H5" s="469" t="s">
        <v>103</v>
      </c>
      <c r="I5" s="469"/>
      <c r="J5" s="469"/>
      <c r="K5" s="462" t="s">
        <v>105</v>
      </c>
      <c r="L5" s="462"/>
      <c r="M5" s="462"/>
      <c r="N5" s="469" t="s">
        <v>104</v>
      </c>
      <c r="O5" s="469"/>
      <c r="P5" s="471"/>
    </row>
    <row r="6" spans="1:16">
      <c r="A6" s="24"/>
      <c r="B6" s="395"/>
      <c r="C6" s="398"/>
      <c r="D6" s="434"/>
      <c r="E6" s="236" t="s">
        <v>134</v>
      </c>
      <c r="F6" s="236" t="s">
        <v>133</v>
      </c>
      <c r="G6" s="236" t="s">
        <v>132</v>
      </c>
      <c r="H6" s="236" t="s">
        <v>134</v>
      </c>
      <c r="I6" s="236" t="s">
        <v>133</v>
      </c>
      <c r="J6" s="236" t="s">
        <v>132</v>
      </c>
      <c r="K6" s="236" t="s">
        <v>134</v>
      </c>
      <c r="L6" s="236" t="s">
        <v>133</v>
      </c>
      <c r="M6" s="236" t="s">
        <v>132</v>
      </c>
      <c r="N6" s="236" t="s">
        <v>134</v>
      </c>
      <c r="O6" s="236" t="s">
        <v>133</v>
      </c>
      <c r="P6" s="121" t="s">
        <v>132</v>
      </c>
    </row>
    <row r="7" spans="1:16" ht="13.8" thickBot="1">
      <c r="A7" s="24"/>
      <c r="B7" s="395"/>
      <c r="C7" s="398"/>
      <c r="D7" s="509" t="s">
        <v>102</v>
      </c>
      <c r="E7" s="509"/>
      <c r="F7" s="509"/>
      <c r="G7" s="509"/>
      <c r="H7" s="509"/>
      <c r="I7" s="509"/>
      <c r="J7" s="509"/>
      <c r="K7" s="509"/>
      <c r="L7" s="509"/>
      <c r="M7" s="509"/>
      <c r="N7" s="509"/>
      <c r="O7" s="509"/>
      <c r="P7" s="510"/>
    </row>
    <row r="8" spans="1:16" ht="13.8" thickBot="1">
      <c r="A8" s="24"/>
      <c r="B8" s="249" t="s">
        <v>202</v>
      </c>
      <c r="C8" s="82" t="s">
        <v>0</v>
      </c>
      <c r="D8" s="117">
        <v>1.2999999999999999E-2</v>
      </c>
      <c r="E8" s="113">
        <v>251</v>
      </c>
      <c r="F8" s="113">
        <f>사설인증!F8</f>
        <v>45</v>
      </c>
      <c r="G8" s="73">
        <f>F8/E8</f>
        <v>0.17928286852589642</v>
      </c>
      <c r="H8" s="113">
        <v>50</v>
      </c>
      <c r="I8" s="113">
        <f>사설인증!I8</f>
        <v>6.1</v>
      </c>
      <c r="J8" s="116">
        <f>I8/H8*100%</f>
        <v>0.122</v>
      </c>
      <c r="K8" s="113">
        <v>50</v>
      </c>
      <c r="L8" s="113">
        <f>사설인증!L8</f>
        <v>1.7</v>
      </c>
      <c r="M8" s="115">
        <f>L8/K8*100%</f>
        <v>3.4000000000000002E-2</v>
      </c>
      <c r="N8" s="113">
        <v>40</v>
      </c>
      <c r="O8" s="113">
        <f>사설인증!O8</f>
        <v>29.1</v>
      </c>
      <c r="P8" s="120">
        <f>O8/N8*100%</f>
        <v>0.72750000000000004</v>
      </c>
    </row>
    <row r="9" spans="1:16" ht="13.8" thickBot="1">
      <c r="A9" s="24"/>
      <c r="B9" s="252" t="s">
        <v>200</v>
      </c>
      <c r="C9" s="27" t="s">
        <v>0</v>
      </c>
      <c r="D9" s="119">
        <v>1.2E-2</v>
      </c>
      <c r="E9" s="113">
        <v>251</v>
      </c>
      <c r="F9" s="113">
        <f>사설인증!F9</f>
        <v>43</v>
      </c>
      <c r="G9" s="73">
        <f>F9/E9</f>
        <v>0.17131474103585656</v>
      </c>
      <c r="H9" s="254">
        <v>50</v>
      </c>
      <c r="I9" s="113">
        <f>사설인증!I9</f>
        <v>31.7</v>
      </c>
      <c r="J9" s="116">
        <f>I9/H9*100%</f>
        <v>0.63400000000000001</v>
      </c>
      <c r="K9" s="254">
        <v>50</v>
      </c>
      <c r="L9" s="113">
        <f>사설인증!L9</f>
        <v>1.5</v>
      </c>
      <c r="M9" s="115">
        <f>L9/K9*100%</f>
        <v>0.03</v>
      </c>
      <c r="N9" s="254">
        <v>40</v>
      </c>
      <c r="O9" s="113">
        <f>사설인증!O9</f>
        <v>31.1</v>
      </c>
      <c r="P9" s="120">
        <f>O9/N9*100%</f>
        <v>0.77750000000000008</v>
      </c>
    </row>
    <row r="10" spans="1:16" ht="13.8" thickBot="1">
      <c r="A10" s="24"/>
      <c r="B10" s="252" t="s">
        <v>199</v>
      </c>
      <c r="C10" s="27" t="s">
        <v>0</v>
      </c>
      <c r="D10" s="119">
        <v>8.9999999999999993E-3</v>
      </c>
      <c r="E10" s="113">
        <v>251</v>
      </c>
      <c r="F10" s="113">
        <f>사설인증!F10</f>
        <v>40</v>
      </c>
      <c r="G10" s="73">
        <f>F10/E10</f>
        <v>0.15936254980079681</v>
      </c>
      <c r="H10" s="254">
        <v>50</v>
      </c>
      <c r="I10" s="113">
        <f>사설인증!I10</f>
        <v>30.3</v>
      </c>
      <c r="J10" s="116">
        <f>I10/H10*100%</f>
        <v>0.60599999999999998</v>
      </c>
      <c r="K10" s="254">
        <v>50</v>
      </c>
      <c r="L10" s="113">
        <f>사설인증!L10</f>
        <v>1.5</v>
      </c>
      <c r="M10" s="115">
        <f>L10/K10*100%</f>
        <v>0.03</v>
      </c>
      <c r="N10" s="254">
        <v>40</v>
      </c>
      <c r="O10" s="113">
        <f>사설인증!O10</f>
        <v>29.3</v>
      </c>
      <c r="P10" s="120">
        <f>O10/N10*100%</f>
        <v>0.73250000000000004</v>
      </c>
    </row>
    <row r="11" spans="1:16" ht="13.8" thickBot="1">
      <c r="A11" s="24"/>
      <c r="B11" s="250" t="s">
        <v>198</v>
      </c>
      <c r="C11" s="50" t="s">
        <v>0</v>
      </c>
      <c r="D11" s="118">
        <v>0.01</v>
      </c>
      <c r="E11" s="111">
        <v>251</v>
      </c>
      <c r="F11" s="113">
        <f>사설인증!F11</f>
        <v>43</v>
      </c>
      <c r="G11" s="110">
        <f>F11/E11</f>
        <v>0.17131474103585656</v>
      </c>
      <c r="H11" s="108">
        <v>50</v>
      </c>
      <c r="I11" s="113">
        <f>사설인증!I11</f>
        <v>30.7</v>
      </c>
      <c r="J11" s="116">
        <f>I11/H11*100%</f>
        <v>0.61399999999999999</v>
      </c>
      <c r="K11" s="108">
        <v>50</v>
      </c>
      <c r="L11" s="113">
        <f>사설인증!L11</f>
        <v>1.5</v>
      </c>
      <c r="M11" s="129">
        <f>L11/K11*100%</f>
        <v>0.03</v>
      </c>
      <c r="N11" s="108">
        <v>40</v>
      </c>
      <c r="O11" s="113">
        <f>사설인증!O11</f>
        <v>30.4</v>
      </c>
      <c r="P11" s="128">
        <f>O11/N11*100%</f>
        <v>0.76</v>
      </c>
    </row>
    <row r="12" spans="1:16">
      <c r="A12" s="24"/>
      <c r="B12" s="24"/>
      <c r="C12" s="24"/>
      <c r="D12" s="24"/>
      <c r="E12" s="24"/>
      <c r="F12" s="24"/>
      <c r="G12" s="24"/>
      <c r="H12" s="56"/>
    </row>
    <row r="13" spans="1:16" ht="13.8" thickBot="1">
      <c r="A13" s="24"/>
      <c r="B13" s="55" t="s">
        <v>173</v>
      </c>
      <c r="C13" s="55"/>
      <c r="D13" s="55"/>
      <c r="E13" s="25"/>
      <c r="F13" s="25"/>
      <c r="G13" s="25"/>
      <c r="H13" s="25"/>
    </row>
    <row r="14" spans="1:16">
      <c r="A14" s="24"/>
      <c r="B14" s="394" t="s">
        <v>93</v>
      </c>
      <c r="C14" s="397" t="s">
        <v>61</v>
      </c>
      <c r="D14" s="400" t="s">
        <v>131</v>
      </c>
      <c r="E14" s="401"/>
      <c r="F14" s="94"/>
    </row>
    <row r="15" spans="1:16">
      <c r="A15" s="24"/>
      <c r="B15" s="395"/>
      <c r="C15" s="398"/>
      <c r="D15" s="353"/>
      <c r="E15" s="402"/>
      <c r="F15" s="94"/>
    </row>
    <row r="16" spans="1:16" ht="13.8" thickBot="1">
      <c r="A16" s="24"/>
      <c r="B16" s="396"/>
      <c r="C16" s="399"/>
      <c r="D16" s="403"/>
      <c r="E16" s="404"/>
      <c r="F16" s="94"/>
    </row>
    <row r="17" spans="1:14" ht="12.75" customHeight="1">
      <c r="A17" s="24"/>
      <c r="B17" s="249" t="s">
        <v>202</v>
      </c>
      <c r="C17" s="82" t="s">
        <v>0</v>
      </c>
      <c r="D17" s="511" t="s">
        <v>228</v>
      </c>
      <c r="E17" s="416"/>
      <c r="F17" s="92"/>
    </row>
    <row r="18" spans="1:14">
      <c r="A18" s="24"/>
      <c r="B18" s="252" t="s">
        <v>200</v>
      </c>
      <c r="C18" s="27" t="s">
        <v>0</v>
      </c>
      <c r="D18" s="512"/>
      <c r="E18" s="418"/>
      <c r="F18" s="92"/>
    </row>
    <row r="19" spans="1:14">
      <c r="A19" s="24"/>
      <c r="B19" s="240" t="s">
        <v>199</v>
      </c>
      <c r="C19" s="27" t="s">
        <v>0</v>
      </c>
      <c r="D19" s="512"/>
      <c r="E19" s="418"/>
      <c r="F19" s="92"/>
    </row>
    <row r="20" spans="1:14" ht="14.4" thickBot="1">
      <c r="A20" s="24"/>
      <c r="B20" s="250" t="s">
        <v>198</v>
      </c>
      <c r="C20" s="50" t="s">
        <v>0</v>
      </c>
      <c r="D20" s="513"/>
      <c r="E20" s="422"/>
      <c r="F20" s="92"/>
      <c r="N20" s="16"/>
    </row>
    <row r="21" spans="1:14">
      <c r="A21" s="24"/>
      <c r="B21" s="24"/>
      <c r="C21" s="24"/>
      <c r="D21" s="24"/>
      <c r="E21" s="25"/>
      <c r="F21" s="85"/>
      <c r="G21" s="25"/>
      <c r="H21" s="25"/>
    </row>
    <row r="22" spans="1:14" ht="13.8" thickBot="1">
      <c r="A22" s="56"/>
      <c r="B22" s="55" t="s">
        <v>154</v>
      </c>
      <c r="C22" s="56"/>
      <c r="D22" s="56"/>
      <c r="E22" s="55"/>
      <c r="F22" s="25"/>
      <c r="G22" s="25"/>
      <c r="H22" s="25" t="s">
        <v>515</v>
      </c>
    </row>
    <row r="23" spans="1:14" ht="13.8" thickBot="1">
      <c r="A23" s="56"/>
      <c r="B23" s="54" t="s">
        <v>93</v>
      </c>
      <c r="C23" s="243" t="s">
        <v>217</v>
      </c>
      <c r="D23" s="243" t="s">
        <v>115</v>
      </c>
      <c r="E23" s="390" t="s">
        <v>101</v>
      </c>
      <c r="F23" s="390"/>
      <c r="G23" s="391"/>
      <c r="H23" s="25"/>
    </row>
    <row r="24" spans="1:14">
      <c r="A24" s="56"/>
      <c r="B24" s="249" t="s">
        <v>202</v>
      </c>
      <c r="C24" s="241" t="s">
        <v>227</v>
      </c>
      <c r="D24" s="82" t="s">
        <v>106</v>
      </c>
      <c r="E24" s="428" t="s">
        <v>226</v>
      </c>
      <c r="F24" s="440"/>
      <c r="G24" s="429"/>
      <c r="H24" s="25"/>
    </row>
    <row r="25" spans="1:14">
      <c r="A25" s="25"/>
      <c r="B25" s="252" t="s">
        <v>200</v>
      </c>
      <c r="C25" s="236" t="s">
        <v>225</v>
      </c>
      <c r="D25" s="27" t="s">
        <v>106</v>
      </c>
      <c r="E25" s="409"/>
      <c r="F25" s="410"/>
      <c r="G25" s="411"/>
      <c r="H25" s="25"/>
    </row>
    <row r="26" spans="1:14">
      <c r="A26" s="25"/>
      <c r="B26" s="240" t="s">
        <v>199</v>
      </c>
      <c r="C26" s="236" t="s">
        <v>224</v>
      </c>
      <c r="D26" s="27" t="s">
        <v>106</v>
      </c>
      <c r="E26" s="409"/>
      <c r="F26" s="410"/>
      <c r="G26" s="411"/>
      <c r="H26" s="25"/>
    </row>
    <row r="27" spans="1:14" ht="13.8" thickBot="1">
      <c r="A27" s="25"/>
      <c r="B27" s="250" t="s">
        <v>198</v>
      </c>
      <c r="C27" s="251" t="s">
        <v>223</v>
      </c>
      <c r="D27" s="50" t="s">
        <v>106</v>
      </c>
      <c r="E27" s="412"/>
      <c r="F27" s="413"/>
      <c r="G27" s="414"/>
      <c r="H27" s="25"/>
    </row>
    <row r="28" spans="1:14" ht="12.75" customHeight="1">
      <c r="A28" s="25"/>
      <c r="B28" s="249" t="s">
        <v>202</v>
      </c>
      <c r="C28" s="241" t="s">
        <v>222</v>
      </c>
      <c r="D28" s="82" t="s">
        <v>106</v>
      </c>
      <c r="E28" s="428" t="s">
        <v>221</v>
      </c>
      <c r="F28" s="440"/>
      <c r="G28" s="429"/>
      <c r="H28" s="25"/>
    </row>
    <row r="29" spans="1:14">
      <c r="A29" s="25"/>
      <c r="B29" s="252" t="s">
        <v>200</v>
      </c>
      <c r="C29" s="236" t="s">
        <v>220</v>
      </c>
      <c r="D29" s="27" t="s">
        <v>106</v>
      </c>
      <c r="E29" s="409"/>
      <c r="F29" s="410"/>
      <c r="G29" s="411"/>
      <c r="H29" s="25"/>
    </row>
    <row r="30" spans="1:14">
      <c r="A30" s="25"/>
      <c r="B30" s="240" t="s">
        <v>199</v>
      </c>
      <c r="C30" s="236" t="s">
        <v>219</v>
      </c>
      <c r="D30" s="27" t="s">
        <v>106</v>
      </c>
      <c r="E30" s="409"/>
      <c r="F30" s="410"/>
      <c r="G30" s="411"/>
      <c r="H30" s="25"/>
    </row>
    <row r="31" spans="1:14" ht="13.8" thickBot="1">
      <c r="A31" s="25"/>
      <c r="B31" s="250" t="s">
        <v>198</v>
      </c>
      <c r="C31" s="251" t="s">
        <v>218</v>
      </c>
      <c r="D31" s="50" t="s">
        <v>106</v>
      </c>
      <c r="E31" s="412"/>
      <c r="F31" s="413"/>
      <c r="G31" s="414"/>
      <c r="H31" s="25"/>
    </row>
    <row r="32" spans="1:14">
      <c r="A32" s="25"/>
      <c r="C32" s="260"/>
      <c r="D32" s="49"/>
      <c r="E32" s="242"/>
      <c r="F32" s="242"/>
      <c r="G32" s="242"/>
      <c r="H32" s="25"/>
    </row>
    <row r="33" spans="1:9" ht="13.8" thickBot="1">
      <c r="A33" s="25"/>
      <c r="B33" s="234" t="s">
        <v>116</v>
      </c>
      <c r="C33" s="234"/>
      <c r="D33" s="234"/>
      <c r="E33" s="25"/>
      <c r="F33" s="25"/>
      <c r="G33" s="25"/>
      <c r="H33" s="25"/>
    </row>
    <row r="34" spans="1:9" ht="13.8" thickBot="1">
      <c r="A34" s="25"/>
      <c r="B34" s="54" t="s">
        <v>93</v>
      </c>
      <c r="C34" s="122" t="s">
        <v>217</v>
      </c>
      <c r="D34" s="243" t="s">
        <v>115</v>
      </c>
      <c r="E34" s="390" t="s">
        <v>101</v>
      </c>
      <c r="F34" s="390"/>
      <c r="G34" s="391"/>
      <c r="H34" s="25"/>
      <c r="I34" s="25"/>
    </row>
    <row r="35" spans="1:9" ht="12.75" customHeight="1">
      <c r="A35" s="25"/>
      <c r="B35" s="249" t="s">
        <v>202</v>
      </c>
      <c r="C35" s="397" t="s">
        <v>216</v>
      </c>
      <c r="D35" s="82" t="s">
        <v>106</v>
      </c>
      <c r="E35" s="428" t="s">
        <v>215</v>
      </c>
      <c r="F35" s="440"/>
      <c r="G35" s="429"/>
      <c r="H35" s="25"/>
      <c r="I35" s="25"/>
    </row>
    <row r="36" spans="1:9">
      <c r="A36" s="25"/>
      <c r="B36" s="252" t="s">
        <v>200</v>
      </c>
      <c r="C36" s="398"/>
      <c r="D36" s="27" t="s">
        <v>106</v>
      </c>
      <c r="E36" s="409"/>
      <c r="F36" s="410"/>
      <c r="G36" s="411"/>
      <c r="H36" s="25"/>
      <c r="I36" s="25"/>
    </row>
    <row r="37" spans="1:9">
      <c r="A37" s="25"/>
      <c r="B37" s="240" t="s">
        <v>199</v>
      </c>
      <c r="C37" s="398"/>
      <c r="D37" s="27" t="s">
        <v>106</v>
      </c>
      <c r="E37" s="409"/>
      <c r="F37" s="410"/>
      <c r="G37" s="411"/>
      <c r="H37" s="25"/>
      <c r="I37" s="25"/>
    </row>
    <row r="38" spans="1:9" ht="13.8" thickBot="1">
      <c r="A38" s="25"/>
      <c r="B38" s="250" t="s">
        <v>198</v>
      </c>
      <c r="C38" s="399"/>
      <c r="D38" s="50" t="s">
        <v>106</v>
      </c>
      <c r="E38" s="412"/>
      <c r="F38" s="413"/>
      <c r="G38" s="414"/>
      <c r="H38" s="25"/>
      <c r="I38" s="25"/>
    </row>
    <row r="39" spans="1:9" ht="13.5" customHeight="1">
      <c r="B39" s="249" t="s">
        <v>202</v>
      </c>
      <c r="C39" s="397" t="s">
        <v>214</v>
      </c>
      <c r="D39" s="82" t="s">
        <v>106</v>
      </c>
      <c r="E39" s="428" t="s">
        <v>213</v>
      </c>
      <c r="F39" s="440"/>
      <c r="G39" s="429"/>
    </row>
    <row r="40" spans="1:9">
      <c r="B40" s="252" t="s">
        <v>200</v>
      </c>
      <c r="C40" s="398"/>
      <c r="D40" s="27" t="s">
        <v>106</v>
      </c>
      <c r="E40" s="409"/>
      <c r="F40" s="410"/>
      <c r="G40" s="411"/>
    </row>
    <row r="41" spans="1:9" ht="13.5" customHeight="1">
      <c r="B41" s="240" t="s">
        <v>199</v>
      </c>
      <c r="C41" s="398"/>
      <c r="D41" s="27" t="s">
        <v>106</v>
      </c>
      <c r="E41" s="409"/>
      <c r="F41" s="410"/>
      <c r="G41" s="411"/>
    </row>
    <row r="42" spans="1:9" ht="13.8" thickBot="1">
      <c r="B42" s="250" t="s">
        <v>198</v>
      </c>
      <c r="C42" s="399"/>
      <c r="D42" s="50" t="s">
        <v>106</v>
      </c>
      <c r="E42" s="412"/>
      <c r="F42" s="413"/>
      <c r="G42" s="414"/>
    </row>
  </sheetData>
  <mergeCells count="21">
    <mergeCell ref="E24:G27"/>
    <mergeCell ref="K5:M5"/>
    <mergeCell ref="N5:P5"/>
    <mergeCell ref="D7:P7"/>
    <mergeCell ref="B4:D4"/>
    <mergeCell ref="B5:B7"/>
    <mergeCell ref="C5:C7"/>
    <mergeCell ref="D5:D6"/>
    <mergeCell ref="E5:G5"/>
    <mergeCell ref="H5:J5"/>
    <mergeCell ref="B14:B16"/>
    <mergeCell ref="C14:C16"/>
    <mergeCell ref="D14:E16"/>
    <mergeCell ref="D17:E20"/>
    <mergeCell ref="E23:G23"/>
    <mergeCell ref="E28:G31"/>
    <mergeCell ref="C35:C38"/>
    <mergeCell ref="C39:C42"/>
    <mergeCell ref="E39:G42"/>
    <mergeCell ref="E34:G34"/>
    <mergeCell ref="E35:G38"/>
  </mergeCells>
  <phoneticPr fontId="156" type="noConversion"/>
  <conditionalFormatting sqref="D8:D11 G8:G11 J8:J11">
    <cfRule type="cellIs" dxfId="13" priority="7" operator="greaterThan">
      <formula>0.8</formula>
    </cfRule>
  </conditionalFormatting>
  <conditionalFormatting sqref="M8:M11">
    <cfRule type="cellIs" dxfId="12" priority="2" operator="greaterThan">
      <formula>73</formula>
    </cfRule>
    <cfRule type="cellIs" dxfId="11" priority="5" operator="greaterThan">
      <formula>0.8</formula>
    </cfRule>
  </conditionalFormatting>
  <conditionalFormatting sqref="P8:P11">
    <cfRule type="cellIs" dxfId="10" priority="1" operator="greaterThan">
      <formula>73</formula>
    </cfRule>
    <cfRule type="cellIs" dxfId="9" priority="6" operator="greaterThan">
      <formula>0.8</formula>
    </cfRule>
  </conditionalFormatting>
  <conditionalFormatting sqref="G8:G11">
    <cfRule type="cellIs" dxfId="8" priority="4" operator="greaterThan">
      <formula>73</formula>
    </cfRule>
  </conditionalFormatting>
  <conditionalFormatting sqref="J8:J11">
    <cfRule type="cellIs" dxfId="7" priority="3" operator="greaterThan">
      <formula>73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1"/>
  <sheetViews>
    <sheetView showGridLines="0" zoomScaleNormal="100" workbookViewId="0">
      <selection activeCell="O12" sqref="O12"/>
    </sheetView>
  </sheetViews>
  <sheetFormatPr defaultColWidth="9.109375" defaultRowHeight="13.2"/>
  <cols>
    <col min="1" max="1" width="9.109375" style="25"/>
    <col min="2" max="2" width="12.6640625" style="25" customWidth="1"/>
    <col min="3" max="3" width="9.109375" style="25" bestFit="1" customWidth="1"/>
    <col min="4" max="4" width="16.44140625" style="25" bestFit="1" customWidth="1"/>
    <col min="5" max="5" width="16" style="25" customWidth="1"/>
    <col min="6" max="6" width="10.88671875" style="25" customWidth="1"/>
    <col min="7" max="7" width="11.109375" style="25" bestFit="1" customWidth="1"/>
    <col min="8" max="9" width="10" style="25" bestFit="1" customWidth="1"/>
    <col min="10" max="10" width="11.109375" style="25" bestFit="1" customWidth="1"/>
    <col min="11" max="12" width="10" style="25" bestFit="1" customWidth="1"/>
    <col min="13" max="13" width="11.109375" style="25" bestFit="1" customWidth="1"/>
    <col min="14" max="15" width="10" style="25" bestFit="1" customWidth="1"/>
    <col min="16" max="16" width="11.109375" style="25" bestFit="1" customWidth="1"/>
    <col min="17" max="18" width="10" style="25" bestFit="1" customWidth="1"/>
    <col min="19" max="19" width="11.109375" style="25" bestFit="1" customWidth="1"/>
    <col min="20" max="16384" width="9.109375" style="25"/>
  </cols>
  <sheetData>
    <row r="2" spans="1:13" ht="24.6">
      <c r="A2" s="97" t="s">
        <v>247</v>
      </c>
      <c r="B2" s="81"/>
      <c r="C2" s="81"/>
      <c r="D2" s="81"/>
      <c r="F2" s="81"/>
    </row>
    <row r="3" spans="1:13" ht="17.25" customHeight="1">
      <c r="A3" s="56"/>
      <c r="B3" s="24"/>
      <c r="C3" s="24"/>
      <c r="D3" s="24"/>
      <c r="E3" s="24"/>
      <c r="F3" s="24"/>
    </row>
    <row r="4" spans="1:13" ht="13.8" thickBot="1">
      <c r="A4" s="24"/>
      <c r="B4" s="343" t="s">
        <v>98</v>
      </c>
      <c r="C4" s="343"/>
      <c r="D4" s="343"/>
      <c r="E4" s="24"/>
      <c r="G4" s="24"/>
    </row>
    <row r="5" spans="1:13" ht="12.75" customHeight="1">
      <c r="A5" s="24"/>
      <c r="B5" s="467" t="s">
        <v>93</v>
      </c>
      <c r="C5" s="469" t="s">
        <v>61</v>
      </c>
      <c r="D5" s="528" t="s">
        <v>97</v>
      </c>
      <c r="E5" s="469" t="s">
        <v>96</v>
      </c>
      <c r="F5" s="469"/>
      <c r="G5" s="469"/>
      <c r="H5" s="469" t="s">
        <v>246</v>
      </c>
      <c r="I5" s="469"/>
      <c r="J5" s="469"/>
      <c r="K5" s="469" t="s">
        <v>245</v>
      </c>
      <c r="L5" s="469"/>
      <c r="M5" s="471"/>
    </row>
    <row r="6" spans="1:13">
      <c r="A6" s="24"/>
      <c r="B6" s="518"/>
      <c r="C6" s="351"/>
      <c r="D6" s="529"/>
      <c r="E6" s="236" t="s">
        <v>134</v>
      </c>
      <c r="F6" s="236" t="s">
        <v>133</v>
      </c>
      <c r="G6" s="236" t="s">
        <v>132</v>
      </c>
      <c r="H6" s="236" t="s">
        <v>134</v>
      </c>
      <c r="I6" s="236" t="s">
        <v>133</v>
      </c>
      <c r="J6" s="236" t="s">
        <v>132</v>
      </c>
      <c r="K6" s="236" t="s">
        <v>134</v>
      </c>
      <c r="L6" s="236" t="s">
        <v>133</v>
      </c>
      <c r="M6" s="121" t="s">
        <v>132</v>
      </c>
    </row>
    <row r="7" spans="1:13">
      <c r="A7" s="24"/>
      <c r="B7" s="518"/>
      <c r="C7" s="351"/>
      <c r="D7" s="407" t="s">
        <v>102</v>
      </c>
      <c r="E7" s="407"/>
      <c r="F7" s="407"/>
      <c r="G7" s="407"/>
      <c r="H7" s="407"/>
      <c r="I7" s="407"/>
      <c r="J7" s="407"/>
      <c r="K7" s="407"/>
      <c r="L7" s="407"/>
      <c r="M7" s="522"/>
    </row>
    <row r="8" spans="1:13">
      <c r="A8" s="24"/>
      <c r="B8" s="252" t="s">
        <v>238</v>
      </c>
      <c r="C8" s="27" t="s">
        <v>0</v>
      </c>
      <c r="D8" s="114">
        <v>2.5000000000000001E-2</v>
      </c>
      <c r="E8" s="254">
        <v>74</v>
      </c>
      <c r="F8" s="131">
        <f>E8 * G8</f>
        <v>32.56</v>
      </c>
      <c r="G8" s="119">
        <v>0.44</v>
      </c>
      <c r="H8" s="254">
        <v>100</v>
      </c>
      <c r="I8" s="254">
        <f>H8*J8</f>
        <v>36</v>
      </c>
      <c r="J8" s="33">
        <v>0.36</v>
      </c>
      <c r="K8" s="254">
        <v>10</v>
      </c>
      <c r="L8" s="254">
        <v>1.7</v>
      </c>
      <c r="M8" s="132">
        <f>L8/K8*100%</f>
        <v>0.16999999999999998</v>
      </c>
    </row>
    <row r="9" spans="1:13">
      <c r="A9" s="24"/>
      <c r="B9" s="252" t="s">
        <v>233</v>
      </c>
      <c r="C9" s="27" t="s">
        <v>0</v>
      </c>
      <c r="D9" s="119">
        <v>1.9E-2</v>
      </c>
      <c r="E9" s="254">
        <v>74</v>
      </c>
      <c r="F9" s="131">
        <f>G9*E9</f>
        <v>38.480000000000004</v>
      </c>
      <c r="G9" s="119">
        <v>0.52</v>
      </c>
      <c r="H9" s="254">
        <v>100</v>
      </c>
      <c r="I9" s="254">
        <f>H9*J9</f>
        <v>37</v>
      </c>
      <c r="J9" s="33">
        <v>0.37</v>
      </c>
      <c r="K9" s="254">
        <v>10</v>
      </c>
      <c r="L9" s="254">
        <v>1.9</v>
      </c>
      <c r="M9" s="132">
        <f>L9/K9*100%</f>
        <v>0.19</v>
      </c>
    </row>
    <row r="10" spans="1:13">
      <c r="A10" s="24"/>
      <c r="B10" s="252" t="s">
        <v>236</v>
      </c>
      <c r="C10" s="27" t="s">
        <v>0</v>
      </c>
      <c r="D10" s="119">
        <v>1.4E-2</v>
      </c>
      <c r="E10" s="254">
        <v>35</v>
      </c>
      <c r="F10" s="131">
        <f>E10 * G10</f>
        <v>21.7</v>
      </c>
      <c r="G10" s="119">
        <v>0.62</v>
      </c>
      <c r="H10" s="254">
        <v>50</v>
      </c>
      <c r="I10" s="254">
        <f>H10*J10</f>
        <v>28.499999999999996</v>
      </c>
      <c r="J10" s="33">
        <v>0.56999999999999995</v>
      </c>
      <c r="K10" s="523" t="s">
        <v>32</v>
      </c>
      <c r="L10" s="524"/>
      <c r="M10" s="525"/>
    </row>
    <row r="11" spans="1:13" ht="13.8" thickBot="1">
      <c r="A11" s="24"/>
      <c r="B11" s="250" t="s">
        <v>231</v>
      </c>
      <c r="C11" s="50" t="s">
        <v>0</v>
      </c>
      <c r="D11" s="118">
        <v>0.01</v>
      </c>
      <c r="E11" s="108">
        <v>35</v>
      </c>
      <c r="F11" s="131">
        <f>G11*E11</f>
        <v>20.65</v>
      </c>
      <c r="G11" s="118">
        <v>0.59</v>
      </c>
      <c r="H11" s="108">
        <v>50</v>
      </c>
      <c r="I11" s="254">
        <f>H11*J11</f>
        <v>24</v>
      </c>
      <c r="J11" s="109">
        <v>0.48</v>
      </c>
      <c r="K11" s="526"/>
      <c r="L11" s="526"/>
      <c r="M11" s="527"/>
    </row>
    <row r="12" spans="1:13">
      <c r="A12" s="24"/>
      <c r="B12" s="24"/>
      <c r="C12" s="24"/>
      <c r="D12" s="24"/>
      <c r="E12" s="24"/>
      <c r="F12" s="24"/>
      <c r="G12" s="24"/>
    </row>
    <row r="13" spans="1:13" ht="13.8" thickBot="1">
      <c r="A13" s="24"/>
      <c r="B13" s="55" t="s">
        <v>173</v>
      </c>
      <c r="C13" s="55"/>
      <c r="D13" s="55"/>
    </row>
    <row r="14" spans="1:13" ht="12.75" customHeight="1">
      <c r="A14" s="24"/>
      <c r="B14" s="394" t="s">
        <v>93</v>
      </c>
      <c r="C14" s="397" t="s">
        <v>61</v>
      </c>
      <c r="D14" s="400" t="s">
        <v>131</v>
      </c>
      <c r="E14" s="401"/>
      <c r="F14" s="94"/>
      <c r="G14" s="450"/>
    </row>
    <row r="15" spans="1:13">
      <c r="A15" s="24"/>
      <c r="B15" s="395"/>
      <c r="C15" s="398"/>
      <c r="D15" s="353"/>
      <c r="E15" s="402"/>
      <c r="F15" s="94"/>
      <c r="G15" s="450"/>
      <c r="I15" s="260"/>
    </row>
    <row r="16" spans="1:13" ht="13.8" thickBot="1">
      <c r="A16" s="24"/>
      <c r="B16" s="396"/>
      <c r="C16" s="399"/>
      <c r="D16" s="403"/>
      <c r="E16" s="404"/>
      <c r="F16" s="94"/>
      <c r="G16" s="93"/>
    </row>
    <row r="17" spans="1:11" ht="20.100000000000001" customHeight="1">
      <c r="A17" s="24"/>
      <c r="B17" s="249" t="s">
        <v>238</v>
      </c>
      <c r="C17" s="82" t="s">
        <v>0</v>
      </c>
      <c r="D17" s="415" t="s">
        <v>244</v>
      </c>
      <c r="E17" s="416"/>
      <c r="F17" s="92"/>
      <c r="G17" s="451"/>
    </row>
    <row r="18" spans="1:11" ht="20.100000000000001" customHeight="1" thickBot="1">
      <c r="A18" s="24"/>
      <c r="B18" s="250" t="s">
        <v>233</v>
      </c>
      <c r="C18" s="50" t="s">
        <v>0</v>
      </c>
      <c r="D18" s="421"/>
      <c r="E18" s="422"/>
      <c r="F18" s="92"/>
      <c r="G18" s="451"/>
    </row>
    <row r="19" spans="1:11" ht="20.100000000000001" customHeight="1">
      <c r="A19" s="24"/>
      <c r="B19" s="240" t="s">
        <v>236</v>
      </c>
      <c r="C19" s="51" t="s">
        <v>0</v>
      </c>
      <c r="D19" s="415" t="s">
        <v>243</v>
      </c>
      <c r="E19" s="416"/>
      <c r="F19" s="92"/>
      <c r="G19" s="451"/>
    </row>
    <row r="20" spans="1:11" ht="20.100000000000001" customHeight="1" thickBot="1">
      <c r="A20" s="24"/>
      <c r="B20" s="250" t="s">
        <v>231</v>
      </c>
      <c r="C20" s="50" t="s">
        <v>0</v>
      </c>
      <c r="D20" s="421"/>
      <c r="E20" s="422"/>
      <c r="F20" s="92"/>
      <c r="G20" s="451"/>
    </row>
    <row r="21" spans="1:11">
      <c r="A21" s="24"/>
      <c r="B21" s="24"/>
      <c r="C21" s="24"/>
      <c r="D21" s="24"/>
      <c r="F21" s="85"/>
    </row>
    <row r="22" spans="1:11" ht="13.8" thickBot="1">
      <c r="A22" s="56"/>
      <c r="B22" s="55" t="s">
        <v>154</v>
      </c>
      <c r="C22" s="56"/>
      <c r="D22" s="56"/>
      <c r="E22" s="55"/>
      <c r="H22" s="25" t="s">
        <v>515</v>
      </c>
    </row>
    <row r="23" spans="1:11">
      <c r="A23" s="56"/>
      <c r="B23" s="394" t="s">
        <v>93</v>
      </c>
      <c r="C23" s="397" t="s">
        <v>61</v>
      </c>
      <c r="D23" s="461" t="s">
        <v>242</v>
      </c>
      <c r="E23" s="514"/>
      <c r="F23" s="435" t="s">
        <v>118</v>
      </c>
      <c r="G23" s="515"/>
    </row>
    <row r="24" spans="1:11" ht="13.8" thickBot="1">
      <c r="A24" s="56"/>
      <c r="B24" s="396"/>
      <c r="C24" s="399"/>
      <c r="D24" s="127" t="s">
        <v>241</v>
      </c>
      <c r="E24" s="126" t="s">
        <v>240</v>
      </c>
      <c r="F24" s="516"/>
      <c r="G24" s="517"/>
    </row>
    <row r="25" spans="1:11" ht="12.75" customHeight="1">
      <c r="A25" s="56"/>
      <c r="B25" s="249" t="s">
        <v>238</v>
      </c>
      <c r="C25" s="82" t="s">
        <v>106</v>
      </c>
      <c r="D25" s="125">
        <v>5702052</v>
      </c>
      <c r="E25" s="125">
        <v>7733786</v>
      </c>
      <c r="F25" s="428" t="s">
        <v>239</v>
      </c>
      <c r="G25" s="429"/>
    </row>
    <row r="26" spans="1:11" ht="13.8" thickBot="1">
      <c r="A26" s="260"/>
      <c r="B26" s="250" t="s">
        <v>233</v>
      </c>
      <c r="C26" s="50" t="s">
        <v>106</v>
      </c>
      <c r="D26" s="124">
        <v>10158370</v>
      </c>
      <c r="E26" s="124">
        <v>6357954</v>
      </c>
      <c r="F26" s="409"/>
      <c r="G26" s="411"/>
    </row>
    <row r="27" spans="1:11">
      <c r="B27" s="240" t="s">
        <v>236</v>
      </c>
      <c r="C27" s="51" t="s">
        <v>106</v>
      </c>
      <c r="D27" s="125">
        <v>4522856</v>
      </c>
      <c r="E27" s="530" t="s">
        <v>32</v>
      </c>
      <c r="F27" s="409"/>
      <c r="G27" s="411"/>
    </row>
    <row r="28" spans="1:11" ht="13.8" thickBot="1">
      <c r="B28" s="250" t="s">
        <v>231</v>
      </c>
      <c r="C28" s="50" t="s">
        <v>106</v>
      </c>
      <c r="D28" s="124">
        <v>11469206</v>
      </c>
      <c r="E28" s="531"/>
      <c r="F28" s="412"/>
      <c r="G28" s="414"/>
      <c r="K28" s="83"/>
    </row>
    <row r="29" spans="1:11">
      <c r="K29" s="83"/>
    </row>
    <row r="30" spans="1:11" ht="13.8" thickBot="1">
      <c r="B30" s="234" t="s">
        <v>116</v>
      </c>
      <c r="C30" s="234"/>
      <c r="D30" s="234"/>
    </row>
    <row r="31" spans="1:11" ht="13.8" thickBot="1">
      <c r="B31" s="54" t="s">
        <v>93</v>
      </c>
      <c r="C31" s="243" t="s">
        <v>115</v>
      </c>
      <c r="D31" s="427" t="s">
        <v>101</v>
      </c>
      <c r="E31" s="390"/>
      <c r="F31" s="391"/>
    </row>
    <row r="32" spans="1:11" ht="12.75" customHeight="1">
      <c r="B32" s="249" t="s">
        <v>238</v>
      </c>
      <c r="C32" s="82" t="s">
        <v>106</v>
      </c>
      <c r="D32" s="496" t="s">
        <v>237</v>
      </c>
      <c r="E32" s="452"/>
      <c r="F32" s="453"/>
    </row>
    <row r="33" spans="2:7" ht="13.8" thickBot="1">
      <c r="B33" s="250" t="s">
        <v>233</v>
      </c>
      <c r="C33" s="50" t="s">
        <v>106</v>
      </c>
      <c r="D33" s="505"/>
      <c r="E33" s="506"/>
      <c r="F33" s="507"/>
    </row>
    <row r="34" spans="2:7">
      <c r="B34" s="240" t="s">
        <v>236</v>
      </c>
      <c r="C34" s="51" t="s">
        <v>106</v>
      </c>
      <c r="D34" s="505"/>
      <c r="E34" s="506"/>
      <c r="F34" s="507"/>
    </row>
    <row r="35" spans="2:7" ht="13.8" thickBot="1">
      <c r="B35" s="250" t="s">
        <v>231</v>
      </c>
      <c r="C35" s="50" t="s">
        <v>106</v>
      </c>
      <c r="D35" s="508"/>
      <c r="E35" s="454"/>
      <c r="F35" s="455"/>
    </row>
    <row r="36" spans="2:7">
      <c r="F36" s="81"/>
    </row>
    <row r="37" spans="2:7" ht="13.8" thickBot="1">
      <c r="B37" s="234" t="s">
        <v>235</v>
      </c>
      <c r="C37" s="234"/>
      <c r="D37" s="234"/>
    </row>
    <row r="38" spans="2:7" ht="13.8" thickBot="1">
      <c r="B38" s="54" t="s">
        <v>93</v>
      </c>
      <c r="C38" s="243" t="s">
        <v>115</v>
      </c>
      <c r="D38" s="427" t="s">
        <v>234</v>
      </c>
      <c r="E38" s="390"/>
      <c r="F38" s="390"/>
      <c r="G38" s="391"/>
    </row>
    <row r="39" spans="2:7" ht="150" customHeight="1" thickBot="1">
      <c r="B39" s="239" t="s">
        <v>233</v>
      </c>
      <c r="C39" s="123" t="s">
        <v>106</v>
      </c>
      <c r="D39" s="519" t="s">
        <v>232</v>
      </c>
      <c r="E39" s="520"/>
      <c r="F39" s="520"/>
      <c r="G39" s="521"/>
    </row>
    <row r="40" spans="2:7" ht="140.1" customHeight="1" thickBot="1">
      <c r="B40" s="54" t="s">
        <v>231</v>
      </c>
      <c r="C40" s="123" t="s">
        <v>106</v>
      </c>
      <c r="D40" s="519" t="s">
        <v>230</v>
      </c>
      <c r="E40" s="520"/>
      <c r="F40" s="520"/>
      <c r="G40" s="521"/>
    </row>
    <row r="41" spans="2:7">
      <c r="B41" s="80"/>
      <c r="C41" s="80"/>
      <c r="D41" s="80"/>
      <c r="E41" s="79"/>
      <c r="F41" s="78"/>
    </row>
  </sheetData>
  <mergeCells count="27">
    <mergeCell ref="D40:G40"/>
    <mergeCell ref="K5:M5"/>
    <mergeCell ref="D7:M7"/>
    <mergeCell ref="K10:M11"/>
    <mergeCell ref="D5:D6"/>
    <mergeCell ref="E5:G5"/>
    <mergeCell ref="H5:J5"/>
    <mergeCell ref="F25:G28"/>
    <mergeCell ref="E27:E28"/>
    <mergeCell ref="D17:E18"/>
    <mergeCell ref="D39:G39"/>
    <mergeCell ref="D31:F31"/>
    <mergeCell ref="D32:F35"/>
    <mergeCell ref="D38:G38"/>
    <mergeCell ref="G17:G20"/>
    <mergeCell ref="D19:E20"/>
    <mergeCell ref="B4:D4"/>
    <mergeCell ref="B14:B16"/>
    <mergeCell ref="C14:C16"/>
    <mergeCell ref="D14:E16"/>
    <mergeCell ref="G14:G15"/>
    <mergeCell ref="B5:B7"/>
    <mergeCell ref="C5:C7"/>
    <mergeCell ref="B23:B24"/>
    <mergeCell ref="C23:C24"/>
    <mergeCell ref="D23:E23"/>
    <mergeCell ref="F23:G24"/>
  </mergeCells>
  <phoneticPr fontId="156" type="noConversion"/>
  <conditionalFormatting sqref="D8:D11 G8:G11 J8:J11">
    <cfRule type="cellIs" dxfId="6" priority="4" operator="greaterThan">
      <formula>0.8</formula>
    </cfRule>
  </conditionalFormatting>
  <conditionalFormatting sqref="M8:M9">
    <cfRule type="cellIs" dxfId="5" priority="1" operator="greaterThan">
      <formula>0.78</formula>
    </cfRule>
    <cfRule type="cellIs" dxfId="4" priority="2" operator="greaterThan">
      <formula>78</formula>
    </cfRule>
    <cfRule type="cellIs" dxfId="3" priority="3" operator="greaterThan">
      <formula>0.8</formula>
    </cfRule>
  </conditionalFormatting>
  <pageMargins left="0.7" right="0.7" top="0.75" bottom="0.75" header="0.3" footer="0.3"/>
  <pageSetup paperSize="9" scale="4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2"/>
  <sheetViews>
    <sheetView showGridLines="0" zoomScaleNormal="100" workbookViewId="0">
      <selection activeCell="O12" sqref="O12"/>
    </sheetView>
  </sheetViews>
  <sheetFormatPr defaultColWidth="9.109375" defaultRowHeight="13.2"/>
  <cols>
    <col min="1" max="1" width="9.109375" style="25"/>
    <col min="2" max="2" width="12.6640625" style="25" customWidth="1"/>
    <col min="3" max="3" width="9.109375" style="25" bestFit="1" customWidth="1"/>
    <col min="4" max="4" width="16.44140625" style="25" customWidth="1"/>
    <col min="5" max="6" width="10" style="25" bestFit="1" customWidth="1"/>
    <col min="7" max="7" width="11.109375" style="25" bestFit="1" customWidth="1"/>
    <col min="8" max="9" width="10" style="25" bestFit="1" customWidth="1"/>
    <col min="10" max="10" width="11.109375" style="25" bestFit="1" customWidth="1"/>
    <col min="11" max="11" width="11" style="25" customWidth="1"/>
    <col min="12" max="12" width="10" style="25" bestFit="1" customWidth="1"/>
    <col min="13" max="13" width="11.109375" style="25" bestFit="1" customWidth="1"/>
    <col min="14" max="16384" width="9.109375" style="25"/>
  </cols>
  <sheetData>
    <row r="2" spans="1:13" ht="24.6">
      <c r="A2" s="97" t="s">
        <v>251</v>
      </c>
      <c r="B2" s="81"/>
      <c r="C2" s="81"/>
      <c r="D2" s="81"/>
      <c r="F2" s="81"/>
    </row>
    <row r="3" spans="1:13" ht="17.25" customHeight="1">
      <c r="A3" s="56"/>
      <c r="B3" s="24"/>
      <c r="C3" s="24"/>
      <c r="D3" s="24"/>
      <c r="E3" s="24"/>
      <c r="F3" s="24"/>
    </row>
    <row r="4" spans="1:13" ht="13.8" thickBot="1">
      <c r="A4" s="24"/>
      <c r="B4" s="343" t="s">
        <v>98</v>
      </c>
      <c r="C4" s="343"/>
      <c r="D4" s="343"/>
      <c r="E4" s="24"/>
      <c r="G4" s="24"/>
    </row>
    <row r="5" spans="1:13" ht="12.75" customHeight="1">
      <c r="A5" s="24"/>
      <c r="B5" s="467" t="s">
        <v>93</v>
      </c>
      <c r="C5" s="469" t="s">
        <v>61</v>
      </c>
      <c r="D5" s="528" t="s">
        <v>97</v>
      </c>
      <c r="E5" s="469" t="s">
        <v>96</v>
      </c>
      <c r="F5" s="469"/>
      <c r="G5" s="469"/>
      <c r="H5" s="469" t="s">
        <v>105</v>
      </c>
      <c r="I5" s="469"/>
      <c r="J5" s="469"/>
      <c r="K5" s="469" t="s">
        <v>250</v>
      </c>
      <c r="L5" s="469"/>
      <c r="M5" s="471"/>
    </row>
    <row r="6" spans="1:13">
      <c r="A6" s="24"/>
      <c r="B6" s="518"/>
      <c r="C6" s="351"/>
      <c r="D6" s="529"/>
      <c r="E6" s="236" t="s">
        <v>134</v>
      </c>
      <c r="F6" s="236" t="s">
        <v>133</v>
      </c>
      <c r="G6" s="236" t="s">
        <v>132</v>
      </c>
      <c r="H6" s="236" t="s">
        <v>134</v>
      </c>
      <c r="I6" s="236" t="s">
        <v>133</v>
      </c>
      <c r="J6" s="236" t="s">
        <v>132</v>
      </c>
      <c r="K6" s="236" t="s">
        <v>134</v>
      </c>
      <c r="L6" s="236" t="s">
        <v>133</v>
      </c>
      <c r="M6" s="121" t="s">
        <v>132</v>
      </c>
    </row>
    <row r="7" spans="1:13">
      <c r="A7" s="24"/>
      <c r="B7" s="518"/>
      <c r="C7" s="351"/>
      <c r="D7" s="407" t="s">
        <v>102</v>
      </c>
      <c r="E7" s="407"/>
      <c r="F7" s="407"/>
      <c r="G7" s="407"/>
      <c r="H7" s="407"/>
      <c r="I7" s="407"/>
      <c r="J7" s="407"/>
      <c r="K7" s="407"/>
      <c r="L7" s="407"/>
      <c r="M7" s="522"/>
    </row>
    <row r="8" spans="1:13" ht="13.8" thickBot="1">
      <c r="A8" s="24"/>
      <c r="B8" s="252" t="s">
        <v>249</v>
      </c>
      <c r="C8" s="27" t="s">
        <v>0</v>
      </c>
      <c r="D8" s="114">
        <v>1.2E-2</v>
      </c>
      <c r="E8" s="254">
        <v>66</v>
      </c>
      <c r="F8" s="131">
        <v>16.5</v>
      </c>
      <c r="G8" s="119">
        <f>F8/E8*100%</f>
        <v>0.25</v>
      </c>
      <c r="H8" s="254">
        <v>20</v>
      </c>
      <c r="I8" s="254">
        <v>2.7</v>
      </c>
      <c r="J8" s="33">
        <f>I8/H8*100%</f>
        <v>0.13500000000000001</v>
      </c>
      <c r="K8" s="254">
        <v>1</v>
      </c>
      <c r="L8" s="254">
        <v>0.44</v>
      </c>
      <c r="M8" s="133">
        <f>L8/K8*100%</f>
        <v>0.44</v>
      </c>
    </row>
    <row r="9" spans="1:13" ht="13.8" thickBot="1">
      <c r="A9" s="24"/>
      <c r="B9" s="250" t="s">
        <v>248</v>
      </c>
      <c r="C9" s="50" t="s">
        <v>0</v>
      </c>
      <c r="D9" s="118">
        <v>1.4E-2</v>
      </c>
      <c r="E9" s="108">
        <v>66</v>
      </c>
      <c r="F9" s="130">
        <v>13.5</v>
      </c>
      <c r="G9" s="118">
        <f>F9/E9*100%</f>
        <v>0.20454545454545456</v>
      </c>
      <c r="H9" s="108">
        <v>20</v>
      </c>
      <c r="I9" s="108">
        <v>4.7</v>
      </c>
      <c r="J9" s="109">
        <f>I9/H9*100%</f>
        <v>0.23500000000000001</v>
      </c>
      <c r="K9" s="108">
        <v>1</v>
      </c>
      <c r="L9" s="108">
        <v>0.57999999999999996</v>
      </c>
      <c r="M9" s="133">
        <f>L9/K9*100%</f>
        <v>0.57999999999999996</v>
      </c>
    </row>
    <row r="10" spans="1:13">
      <c r="A10" s="24"/>
      <c r="B10" s="24"/>
      <c r="C10" s="24"/>
      <c r="D10" s="24"/>
      <c r="E10" s="24"/>
      <c r="F10" s="24"/>
      <c r="G10" s="24"/>
    </row>
    <row r="11" spans="1:13">
      <c r="F11" s="81"/>
    </row>
    <row r="12" spans="1:13">
      <c r="B12" s="80"/>
      <c r="C12" s="80"/>
      <c r="D12" s="80"/>
      <c r="E12" s="79"/>
      <c r="F12" s="78"/>
    </row>
    <row r="20" spans="5:8" ht="13.8">
      <c r="E20" s="84"/>
    </row>
    <row r="22" spans="5:8">
      <c r="H22" s="25" t="s">
        <v>515</v>
      </c>
    </row>
  </sheetData>
  <mergeCells count="8">
    <mergeCell ref="H5:J5"/>
    <mergeCell ref="K5:M5"/>
    <mergeCell ref="D7:M7"/>
    <mergeCell ref="B4:D4"/>
    <mergeCell ref="B5:B7"/>
    <mergeCell ref="C5:C7"/>
    <mergeCell ref="D5:D6"/>
    <mergeCell ref="E5:G5"/>
  </mergeCells>
  <phoneticPr fontId="156" type="noConversion"/>
  <conditionalFormatting sqref="D8:D9 J8:J9 G8:G9">
    <cfRule type="cellIs" dxfId="2" priority="4" operator="greaterThan">
      <formula>0.8</formula>
    </cfRule>
  </conditionalFormatting>
  <conditionalFormatting sqref="M8:M9">
    <cfRule type="cellIs" priority="1" operator="greaterThan">
      <formula>0.78</formula>
    </cfRule>
    <cfRule type="cellIs" dxfId="1" priority="2" operator="greaterThan">
      <formula>0.78</formula>
    </cfRule>
    <cfRule type="cellIs" dxfId="0" priority="3" operator="greaterThan">
      <formula>0.78</formula>
    </cfRule>
  </conditionalFormatting>
  <pageMargins left="0.7" right="0.7" top="0.75" bottom="0.75" header="0.3" footer="0.3"/>
  <pageSetup paperSize="9" scale="4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2:R63"/>
  <sheetViews>
    <sheetView zoomScaleNormal="100" workbookViewId="0">
      <selection activeCell="J37" sqref="J37"/>
    </sheetView>
  </sheetViews>
  <sheetFormatPr defaultColWidth="9.109375" defaultRowHeight="13.2"/>
  <cols>
    <col min="1" max="1" width="9.109375" style="25"/>
    <col min="2" max="2" width="10" style="25" customWidth="1"/>
    <col min="3" max="3" width="9.109375" style="25" bestFit="1" customWidth="1"/>
    <col min="4" max="4" width="11.5546875" style="25" bestFit="1" customWidth="1"/>
    <col min="5" max="5" width="9.88671875" style="25" customWidth="1"/>
    <col min="6" max="6" width="9.5546875" style="25" bestFit="1" customWidth="1"/>
    <col min="7" max="7" width="12.6640625" style="25" bestFit="1" customWidth="1"/>
    <col min="8" max="8" width="12.88671875" style="25" customWidth="1"/>
    <col min="9" max="9" width="10.44140625" style="25" bestFit="1" customWidth="1"/>
    <col min="10" max="10" width="11.88671875" style="25" bestFit="1" customWidth="1"/>
    <col min="11" max="11" width="10.5546875" style="25" bestFit="1" customWidth="1"/>
    <col min="12" max="12" width="12" style="25" bestFit="1" customWidth="1"/>
    <col min="13" max="13" width="11.109375" style="25" bestFit="1" customWidth="1"/>
    <col min="14" max="14" width="10.44140625" style="25" bestFit="1" customWidth="1"/>
    <col min="15" max="15" width="8.6640625" style="25" bestFit="1" customWidth="1"/>
    <col min="16" max="16" width="11.44140625" style="25" bestFit="1" customWidth="1"/>
    <col min="17" max="17" width="9.109375" style="25"/>
    <col min="18" max="18" width="12" style="25" bestFit="1" customWidth="1"/>
    <col min="19" max="19" width="9.109375" style="25"/>
    <col min="20" max="20" width="16.6640625" style="25" bestFit="1" customWidth="1"/>
    <col min="21" max="21" width="9.6640625" style="25" bestFit="1" customWidth="1"/>
    <col min="22" max="16384" width="9.109375" style="25"/>
  </cols>
  <sheetData>
    <row r="2" spans="1:16" ht="25.2">
      <c r="A2" s="77" t="s">
        <v>332</v>
      </c>
      <c r="B2" s="81"/>
      <c r="C2" s="81"/>
      <c r="D2" s="81"/>
      <c r="E2" s="81"/>
      <c r="F2" s="81"/>
      <c r="J2" s="81"/>
      <c r="K2" s="81"/>
    </row>
    <row r="3" spans="1:16" ht="17.25" customHeight="1">
      <c r="A3" s="56"/>
      <c r="B3" s="24"/>
      <c r="C3" s="24"/>
      <c r="D3" s="24"/>
      <c r="E3" s="24"/>
      <c r="F3" s="24"/>
      <c r="G3" s="24"/>
      <c r="H3" s="24"/>
      <c r="I3" s="24"/>
      <c r="J3" s="24"/>
      <c r="K3" s="24"/>
      <c r="L3" s="56"/>
    </row>
    <row r="4" spans="1:16" ht="12.75" customHeight="1">
      <c r="A4" s="24"/>
      <c r="B4" s="55" t="s">
        <v>331</v>
      </c>
      <c r="C4" s="24"/>
      <c r="D4" s="169"/>
      <c r="E4" s="169"/>
      <c r="F4" s="541"/>
      <c r="G4" s="541"/>
      <c r="H4" s="24"/>
      <c r="I4" s="24"/>
      <c r="J4" s="24"/>
      <c r="K4" s="24"/>
      <c r="L4" s="56"/>
    </row>
    <row r="5" spans="1:16" ht="12.75" customHeight="1">
      <c r="A5" s="24"/>
      <c r="B5" s="540" t="s">
        <v>330</v>
      </c>
      <c r="C5" s="236" t="s">
        <v>329</v>
      </c>
      <c r="D5" s="340" t="s">
        <v>328</v>
      </c>
      <c r="E5" s="342"/>
      <c r="F5" s="340" t="s">
        <v>327</v>
      </c>
      <c r="G5" s="342"/>
      <c r="H5" s="24"/>
    </row>
    <row r="6" spans="1:16" ht="12.75" customHeight="1">
      <c r="A6" s="24"/>
      <c r="B6" s="434"/>
      <c r="C6" s="168" t="s">
        <v>0</v>
      </c>
      <c r="D6" s="542" t="s">
        <v>326</v>
      </c>
      <c r="E6" s="543"/>
      <c r="F6" s="532">
        <v>1.4</v>
      </c>
      <c r="G6" s="533"/>
      <c r="H6" s="24"/>
    </row>
    <row r="7" spans="1:16" ht="15.75" customHeight="1">
      <c r="A7" s="24"/>
      <c r="B7" s="246"/>
      <c r="C7" s="246"/>
      <c r="D7" s="161"/>
      <c r="E7" s="161"/>
      <c r="F7" s="24"/>
      <c r="G7" s="24"/>
      <c r="H7" s="24"/>
      <c r="I7" s="24"/>
      <c r="J7" s="24"/>
      <c r="K7" s="24"/>
      <c r="L7" s="56"/>
    </row>
    <row r="8" spans="1:16">
      <c r="A8" s="24"/>
      <c r="B8" s="538" t="s">
        <v>60</v>
      </c>
      <c r="C8" s="538"/>
      <c r="D8" s="538"/>
      <c r="E8" s="538"/>
      <c r="F8" s="23"/>
      <c r="G8" s="24"/>
      <c r="H8" s="24"/>
      <c r="K8" s="24"/>
      <c r="L8" s="24"/>
      <c r="M8" s="24"/>
      <c r="N8" s="24"/>
      <c r="O8" s="56"/>
      <c r="P8" s="56"/>
    </row>
    <row r="9" spans="1:16" ht="12.75" customHeight="1">
      <c r="A9" s="24"/>
      <c r="B9" s="539"/>
      <c r="C9" s="539" t="s">
        <v>61</v>
      </c>
      <c r="D9" s="540" t="s">
        <v>62</v>
      </c>
      <c r="E9" s="351" t="s">
        <v>63</v>
      </c>
      <c r="F9" s="351"/>
      <c r="G9" s="351"/>
      <c r="H9" s="351" t="s">
        <v>325</v>
      </c>
      <c r="I9" s="351"/>
      <c r="J9" s="351"/>
      <c r="K9" s="351" t="s">
        <v>324</v>
      </c>
      <c r="L9" s="351"/>
      <c r="M9" s="351"/>
      <c r="N9" s="340" t="s">
        <v>323</v>
      </c>
      <c r="O9" s="341"/>
      <c r="P9" s="342"/>
    </row>
    <row r="10" spans="1:16">
      <c r="A10" s="24"/>
      <c r="B10" s="398"/>
      <c r="C10" s="398"/>
      <c r="D10" s="406"/>
      <c r="E10" s="236" t="s">
        <v>67</v>
      </c>
      <c r="F10" s="236" t="s">
        <v>68</v>
      </c>
      <c r="G10" s="236" t="s">
        <v>69</v>
      </c>
      <c r="H10" s="241" t="s">
        <v>70</v>
      </c>
      <c r="I10" s="241" t="s">
        <v>71</v>
      </c>
      <c r="J10" s="241" t="s">
        <v>72</v>
      </c>
      <c r="K10" s="241" t="s">
        <v>70</v>
      </c>
      <c r="L10" s="241" t="s">
        <v>71</v>
      </c>
      <c r="M10" s="241" t="s">
        <v>72</v>
      </c>
      <c r="N10" s="241" t="s">
        <v>70</v>
      </c>
      <c r="O10" s="241" t="s">
        <v>71</v>
      </c>
      <c r="P10" s="241" t="s">
        <v>72</v>
      </c>
    </row>
    <row r="11" spans="1:16">
      <c r="A11" s="24"/>
      <c r="B11" s="406"/>
      <c r="C11" s="406"/>
      <c r="D11" s="167"/>
      <c r="E11" s="544" t="s">
        <v>74</v>
      </c>
      <c r="F11" s="544"/>
      <c r="G11" s="544"/>
      <c r="H11" s="545" t="s">
        <v>75</v>
      </c>
      <c r="I11" s="545"/>
      <c r="J11" s="545"/>
      <c r="K11" s="545"/>
      <c r="L11" s="545"/>
      <c r="M11" s="545"/>
      <c r="N11" s="545"/>
      <c r="O11" s="545"/>
      <c r="P11" s="543"/>
    </row>
    <row r="12" spans="1:16">
      <c r="A12" s="551" t="s">
        <v>322</v>
      </c>
      <c r="B12" s="236" t="s">
        <v>321</v>
      </c>
      <c r="C12" s="27" t="s">
        <v>0</v>
      </c>
      <c r="D12" s="28">
        <v>0.20899999999999999</v>
      </c>
      <c r="E12" s="29">
        <v>125</v>
      </c>
      <c r="F12" s="30">
        <v>32</v>
      </c>
      <c r="G12" s="31">
        <f t="shared" ref="G12:G23" si="0">F12/E12</f>
        <v>0.25600000000000001</v>
      </c>
      <c r="H12" s="29">
        <v>400</v>
      </c>
      <c r="I12" s="29">
        <v>192</v>
      </c>
      <c r="J12" s="31">
        <f t="shared" ref="J12:J22" si="1">I12/H12</f>
        <v>0.48</v>
      </c>
      <c r="K12" s="258">
        <v>30</v>
      </c>
      <c r="L12" s="32">
        <v>21</v>
      </c>
      <c r="M12" s="33">
        <f t="shared" ref="M12:M23" si="2">L12/K12</f>
        <v>0.7</v>
      </c>
      <c r="N12" s="34">
        <v>415</v>
      </c>
      <c r="O12" s="155">
        <v>125</v>
      </c>
      <c r="P12" s="36">
        <f>O12/N12</f>
        <v>0.30120481927710846</v>
      </c>
    </row>
    <row r="13" spans="1:16">
      <c r="A13" s="551"/>
      <c r="B13" s="236" t="s">
        <v>259</v>
      </c>
      <c r="C13" s="27" t="s">
        <v>0</v>
      </c>
      <c r="D13" s="28">
        <v>0.221</v>
      </c>
      <c r="E13" s="29">
        <v>125</v>
      </c>
      <c r="F13" s="30">
        <v>48</v>
      </c>
      <c r="G13" s="31">
        <f t="shared" si="0"/>
        <v>0.38400000000000001</v>
      </c>
      <c r="H13" s="29">
        <v>400</v>
      </c>
      <c r="I13" s="29">
        <v>261</v>
      </c>
      <c r="J13" s="31">
        <f t="shared" si="1"/>
        <v>0.65249999999999997</v>
      </c>
      <c r="K13" s="258">
        <v>30</v>
      </c>
      <c r="L13" s="32">
        <v>19</v>
      </c>
      <c r="M13" s="33">
        <f t="shared" si="2"/>
        <v>0.6333333333333333</v>
      </c>
      <c r="N13" s="37">
        <v>415</v>
      </c>
      <c r="O13" s="30">
        <v>29</v>
      </c>
      <c r="P13" s="36">
        <f>O13/N13</f>
        <v>6.9879518072289162E-2</v>
      </c>
    </row>
    <row r="14" spans="1:16">
      <c r="A14" s="551" t="s">
        <v>320</v>
      </c>
      <c r="B14" s="236" t="s">
        <v>319</v>
      </c>
      <c r="C14" s="27" t="s">
        <v>0</v>
      </c>
      <c r="D14" s="40">
        <v>0.30099999999999999</v>
      </c>
      <c r="E14" s="29">
        <v>754</v>
      </c>
      <c r="F14" s="30">
        <v>299</v>
      </c>
      <c r="G14" s="31">
        <f t="shared" si="0"/>
        <v>0.39655172413793105</v>
      </c>
      <c r="H14" s="165">
        <v>20478</v>
      </c>
      <c r="I14" s="165">
        <v>6099</v>
      </c>
      <c r="J14" s="33">
        <f t="shared" si="1"/>
        <v>0.29783181951362436</v>
      </c>
      <c r="K14" s="258">
        <v>30</v>
      </c>
      <c r="L14" s="32">
        <v>0.4</v>
      </c>
      <c r="M14" s="33">
        <f t="shared" si="2"/>
        <v>1.3333333333333334E-2</v>
      </c>
      <c r="N14" s="37"/>
      <c r="O14" s="30"/>
      <c r="P14" s="36"/>
    </row>
    <row r="15" spans="1:16">
      <c r="A15" s="551"/>
      <c r="B15" s="236" t="s">
        <v>318</v>
      </c>
      <c r="C15" s="27" t="s">
        <v>0</v>
      </c>
      <c r="D15" s="28">
        <v>0.42799999999999999</v>
      </c>
      <c r="E15" s="29">
        <v>754</v>
      </c>
      <c r="F15" s="30">
        <v>299</v>
      </c>
      <c r="G15" s="31">
        <f t="shared" si="0"/>
        <v>0.39655172413793105</v>
      </c>
      <c r="H15" s="165">
        <v>20478</v>
      </c>
      <c r="I15" s="165">
        <v>5790</v>
      </c>
      <c r="J15" s="33">
        <f t="shared" si="1"/>
        <v>0.28274245531790215</v>
      </c>
      <c r="K15" s="258">
        <v>30</v>
      </c>
      <c r="L15" s="32">
        <v>4.8</v>
      </c>
      <c r="M15" s="33">
        <f t="shared" si="2"/>
        <v>0.16</v>
      </c>
      <c r="N15" s="37"/>
      <c r="O15" s="30"/>
      <c r="P15" s="36"/>
    </row>
    <row r="16" spans="1:16">
      <c r="A16" s="551"/>
      <c r="B16" s="236" t="s">
        <v>317</v>
      </c>
      <c r="C16" s="27" t="s">
        <v>0</v>
      </c>
      <c r="D16" s="28">
        <v>0.44900000000000001</v>
      </c>
      <c r="E16" s="29">
        <v>754</v>
      </c>
      <c r="F16" s="30">
        <v>283</v>
      </c>
      <c r="G16" s="31">
        <f t="shared" si="0"/>
        <v>0.37533156498673742</v>
      </c>
      <c r="H16" s="165">
        <v>20478</v>
      </c>
      <c r="I16" s="165">
        <v>5515</v>
      </c>
      <c r="J16" s="33">
        <f t="shared" si="1"/>
        <v>0.26931340951264771</v>
      </c>
      <c r="K16" s="258">
        <v>30</v>
      </c>
      <c r="L16" s="32">
        <v>0.4</v>
      </c>
      <c r="M16" s="33">
        <f t="shared" si="2"/>
        <v>1.3333333333333334E-2</v>
      </c>
      <c r="N16" s="37"/>
      <c r="O16" s="30"/>
      <c r="P16" s="36"/>
    </row>
    <row r="17" spans="1:18">
      <c r="A17" s="551"/>
      <c r="B17" s="236" t="s">
        <v>316</v>
      </c>
      <c r="C17" s="27" t="s">
        <v>0</v>
      </c>
      <c r="D17" s="28">
        <v>0.251</v>
      </c>
      <c r="E17" s="29">
        <v>754</v>
      </c>
      <c r="F17" s="30">
        <v>272</v>
      </c>
      <c r="G17" s="31">
        <f t="shared" si="0"/>
        <v>0.36074270557029176</v>
      </c>
      <c r="H17" s="165">
        <v>20478</v>
      </c>
      <c r="I17" s="165">
        <v>7871</v>
      </c>
      <c r="J17" s="33">
        <f t="shared" si="1"/>
        <v>0.38436370739330011</v>
      </c>
      <c r="K17" s="258">
        <v>30</v>
      </c>
      <c r="L17" s="32">
        <v>0.36399999999999999</v>
      </c>
      <c r="M17" s="33">
        <f t="shared" si="2"/>
        <v>1.2133333333333333E-2</v>
      </c>
      <c r="N17" s="37"/>
      <c r="O17" s="30"/>
      <c r="P17" s="36"/>
    </row>
    <row r="18" spans="1:18">
      <c r="A18" s="551"/>
      <c r="B18" s="236" t="s">
        <v>315</v>
      </c>
      <c r="C18" s="27" t="s">
        <v>0</v>
      </c>
      <c r="D18" s="28">
        <v>0.16500000000000001</v>
      </c>
      <c r="E18" s="29">
        <v>754</v>
      </c>
      <c r="F18" s="30">
        <v>233</v>
      </c>
      <c r="G18" s="31">
        <f t="shared" si="0"/>
        <v>0.30901856763925728</v>
      </c>
      <c r="H18" s="165">
        <v>20478</v>
      </c>
      <c r="I18" s="165">
        <v>8746</v>
      </c>
      <c r="J18" s="33">
        <f t="shared" si="1"/>
        <v>0.42709248950092782</v>
      </c>
      <c r="K18" s="258">
        <v>30</v>
      </c>
      <c r="L18" s="32">
        <v>0.3</v>
      </c>
      <c r="M18" s="33">
        <f t="shared" si="2"/>
        <v>0.01</v>
      </c>
      <c r="N18" s="37"/>
      <c r="O18" s="30"/>
      <c r="P18" s="36"/>
    </row>
    <row r="19" spans="1:18">
      <c r="A19" s="551"/>
      <c r="B19" s="236" t="s">
        <v>314</v>
      </c>
      <c r="C19" s="27" t="s">
        <v>0</v>
      </c>
      <c r="D19" s="40">
        <v>0.21</v>
      </c>
      <c r="E19" s="29">
        <v>754</v>
      </c>
      <c r="F19" s="30">
        <v>176</v>
      </c>
      <c r="G19" s="31">
        <f t="shared" si="0"/>
        <v>0.23342175066312998</v>
      </c>
      <c r="H19" s="165">
        <v>20478</v>
      </c>
      <c r="I19" s="165">
        <v>6863</v>
      </c>
      <c r="J19" s="33">
        <f t="shared" si="1"/>
        <v>0.33514015040531303</v>
      </c>
      <c r="K19" s="258">
        <v>30</v>
      </c>
      <c r="L19" s="32">
        <v>13</v>
      </c>
      <c r="M19" s="33">
        <f t="shared" si="2"/>
        <v>0.43333333333333335</v>
      </c>
      <c r="N19" s="37"/>
      <c r="O19" s="30"/>
      <c r="P19" s="36"/>
    </row>
    <row r="20" spans="1:18">
      <c r="A20" s="551"/>
      <c r="B20" s="236" t="s">
        <v>313</v>
      </c>
      <c r="C20" s="27" t="s">
        <v>0</v>
      </c>
      <c r="D20" s="28">
        <v>0.245</v>
      </c>
      <c r="E20" s="29">
        <v>754</v>
      </c>
      <c r="F20" s="30">
        <v>225</v>
      </c>
      <c r="G20" s="31">
        <f t="shared" si="0"/>
        <v>0.29840848806366049</v>
      </c>
      <c r="H20" s="165">
        <v>20478</v>
      </c>
      <c r="I20" s="165">
        <v>6181</v>
      </c>
      <c r="J20" s="33">
        <f t="shared" si="1"/>
        <v>0.30183611680828204</v>
      </c>
      <c r="K20" s="258">
        <v>30</v>
      </c>
      <c r="L20" s="32">
        <v>17.2</v>
      </c>
      <c r="M20" s="33">
        <f t="shared" si="2"/>
        <v>0.57333333333333336</v>
      </c>
      <c r="N20" s="37"/>
      <c r="O20" s="30"/>
      <c r="P20" s="36"/>
    </row>
    <row r="21" spans="1:18">
      <c r="A21" s="551"/>
      <c r="B21" s="236" t="s">
        <v>312</v>
      </c>
      <c r="C21" s="27" t="s">
        <v>0</v>
      </c>
      <c r="D21" s="40">
        <v>0.157</v>
      </c>
      <c r="E21" s="29">
        <v>754</v>
      </c>
      <c r="F21" s="30">
        <v>222</v>
      </c>
      <c r="G21" s="31">
        <f t="shared" si="0"/>
        <v>0.29442970822281167</v>
      </c>
      <c r="H21" s="165">
        <v>20478</v>
      </c>
      <c r="I21" s="165">
        <v>6661</v>
      </c>
      <c r="J21" s="33">
        <f t="shared" si="1"/>
        <v>0.32527590585018068</v>
      </c>
      <c r="K21" s="258">
        <v>30</v>
      </c>
      <c r="L21" s="32">
        <v>15.7</v>
      </c>
      <c r="M21" s="33">
        <f t="shared" si="2"/>
        <v>0.52333333333333332</v>
      </c>
      <c r="N21" s="37"/>
      <c r="O21" s="30"/>
      <c r="P21" s="36"/>
    </row>
    <row r="22" spans="1:18">
      <c r="A22" s="24" t="s">
        <v>311</v>
      </c>
      <c r="B22" s="236" t="s">
        <v>310</v>
      </c>
      <c r="C22" s="27" t="s">
        <v>0</v>
      </c>
      <c r="D22" s="166">
        <v>2.4E-2</v>
      </c>
      <c r="E22" s="29">
        <v>377</v>
      </c>
      <c r="F22" s="30">
        <v>56</v>
      </c>
      <c r="G22" s="31">
        <f t="shared" si="0"/>
        <v>0.14854111405835543</v>
      </c>
      <c r="H22" s="258">
        <v>1535</v>
      </c>
      <c r="I22" s="165">
        <v>1208</v>
      </c>
      <c r="J22" s="33">
        <f t="shared" si="1"/>
        <v>0.78697068403908799</v>
      </c>
      <c r="K22" s="258">
        <v>30</v>
      </c>
      <c r="L22" s="32">
        <v>13</v>
      </c>
      <c r="M22" s="33">
        <f t="shared" si="2"/>
        <v>0.43333333333333335</v>
      </c>
      <c r="N22" s="37"/>
      <c r="O22" s="30"/>
      <c r="P22" s="36"/>
      <c r="R22" s="90"/>
    </row>
    <row r="23" spans="1:18">
      <c r="A23" s="24" t="s">
        <v>309</v>
      </c>
      <c r="B23" s="236" t="s">
        <v>308</v>
      </c>
      <c r="C23" s="27" t="s">
        <v>0</v>
      </c>
      <c r="D23" s="28">
        <v>2.8000000000000001E-2</v>
      </c>
      <c r="E23" s="29">
        <v>31</v>
      </c>
      <c r="F23" s="30">
        <v>4.4000000000000004</v>
      </c>
      <c r="G23" s="31">
        <f t="shared" si="0"/>
        <v>0.14193548387096774</v>
      </c>
      <c r="H23" s="258"/>
      <c r="I23" s="32"/>
      <c r="J23" s="33"/>
      <c r="K23" s="258">
        <v>30</v>
      </c>
      <c r="L23" s="32">
        <v>3.6</v>
      </c>
      <c r="M23" s="33">
        <f t="shared" si="2"/>
        <v>0.12000000000000001</v>
      </c>
      <c r="N23" s="37"/>
      <c r="O23" s="30"/>
      <c r="P23" s="36"/>
    </row>
    <row r="24" spans="1:18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56"/>
      <c r="P24" s="56"/>
    </row>
    <row r="25" spans="1:18">
      <c r="A25" s="24"/>
      <c r="B25" s="55" t="s">
        <v>257</v>
      </c>
      <c r="C25" s="55"/>
      <c r="D25" s="55"/>
    </row>
    <row r="26" spans="1:18">
      <c r="A26" s="24"/>
      <c r="B26" s="236" t="s">
        <v>256</v>
      </c>
      <c r="C26" s="236" t="s">
        <v>254</v>
      </c>
      <c r="D26" s="236" t="s">
        <v>1</v>
      </c>
      <c r="E26" s="236" t="s">
        <v>307</v>
      </c>
      <c r="F26" s="236" t="s">
        <v>2</v>
      </c>
      <c r="G26" s="351" t="s">
        <v>306</v>
      </c>
      <c r="H26" s="351"/>
      <c r="J26" s="236" t="s">
        <v>256</v>
      </c>
      <c r="K26" s="236" t="s">
        <v>254</v>
      </c>
      <c r="L26" s="236" t="s">
        <v>1</v>
      </c>
      <c r="M26" s="351" t="s">
        <v>305</v>
      </c>
      <c r="N26" s="351"/>
      <c r="O26" s="351"/>
      <c r="P26" s="236" t="s">
        <v>304</v>
      </c>
      <c r="Q26" s="236" t="s">
        <v>303</v>
      </c>
    </row>
    <row r="27" spans="1:18">
      <c r="A27" s="24"/>
      <c r="B27" s="537" t="s">
        <v>302</v>
      </c>
      <c r="C27" s="163" t="s">
        <v>0</v>
      </c>
      <c r="D27" s="258" t="s">
        <v>514</v>
      </c>
      <c r="E27" s="258">
        <v>10</v>
      </c>
      <c r="F27" s="258">
        <v>10</v>
      </c>
      <c r="G27" s="534" t="s">
        <v>513</v>
      </c>
      <c r="H27" s="534"/>
      <c r="J27" s="550" t="s">
        <v>299</v>
      </c>
      <c r="K27" s="163" t="s">
        <v>0</v>
      </c>
      <c r="L27" s="257" t="s">
        <v>298</v>
      </c>
      <c r="M27" s="548" t="s">
        <v>297</v>
      </c>
      <c r="N27" s="548"/>
      <c r="O27" s="548"/>
      <c r="P27" s="163" t="s">
        <v>0</v>
      </c>
      <c r="Q27" s="162"/>
    </row>
    <row r="28" spans="1:18">
      <c r="A28" s="55"/>
      <c r="B28" s="549"/>
      <c r="C28" s="163" t="s">
        <v>0</v>
      </c>
      <c r="D28" s="258" t="s">
        <v>301</v>
      </c>
      <c r="E28" s="258">
        <v>10</v>
      </c>
      <c r="F28" s="258">
        <v>10</v>
      </c>
      <c r="G28" s="534" t="s">
        <v>300</v>
      </c>
      <c r="H28" s="534"/>
      <c r="I28" s="164"/>
      <c r="J28" s="550"/>
      <c r="K28" s="163" t="s">
        <v>0</v>
      </c>
      <c r="L28" s="257" t="s">
        <v>294</v>
      </c>
      <c r="M28" s="548" t="s">
        <v>293</v>
      </c>
      <c r="N28" s="548"/>
      <c r="O28" s="548"/>
      <c r="P28" s="163" t="s">
        <v>0</v>
      </c>
      <c r="Q28" s="162"/>
      <c r="R28" s="60"/>
    </row>
    <row r="29" spans="1:18">
      <c r="A29" s="55"/>
      <c r="B29" s="549"/>
      <c r="C29" s="153" t="s">
        <v>0</v>
      </c>
      <c r="D29" s="254" t="s">
        <v>296</v>
      </c>
      <c r="E29" s="254">
        <v>4</v>
      </c>
      <c r="F29" s="254">
        <v>4</v>
      </c>
      <c r="G29" s="534" t="s">
        <v>295</v>
      </c>
      <c r="H29" s="534"/>
      <c r="I29" s="164"/>
      <c r="J29" s="550"/>
      <c r="K29" s="163" t="s">
        <v>0</v>
      </c>
      <c r="L29" s="257" t="s">
        <v>290</v>
      </c>
      <c r="M29" s="548" t="s">
        <v>289</v>
      </c>
      <c r="N29" s="548"/>
      <c r="O29" s="548"/>
      <c r="P29" s="163" t="s">
        <v>0</v>
      </c>
      <c r="Q29" s="162"/>
      <c r="R29" s="60"/>
    </row>
    <row r="30" spans="1:18">
      <c r="A30" s="55"/>
      <c r="B30" s="549"/>
      <c r="C30" s="153" t="s">
        <v>0</v>
      </c>
      <c r="D30" s="254" t="s">
        <v>292</v>
      </c>
      <c r="E30" s="254">
        <v>4</v>
      </c>
      <c r="F30" s="254">
        <v>4</v>
      </c>
      <c r="G30" s="535" t="s">
        <v>291</v>
      </c>
      <c r="H30" s="536"/>
      <c r="I30" s="164"/>
      <c r="J30" s="550"/>
      <c r="K30" s="163" t="s">
        <v>0</v>
      </c>
      <c r="L30" s="257" t="s">
        <v>286</v>
      </c>
      <c r="M30" s="548" t="s">
        <v>285</v>
      </c>
      <c r="N30" s="548"/>
      <c r="O30" s="548"/>
      <c r="P30" s="163" t="s">
        <v>0</v>
      </c>
      <c r="Q30" s="162"/>
      <c r="R30" s="60"/>
    </row>
    <row r="31" spans="1:18">
      <c r="A31" s="55"/>
      <c r="B31" s="549"/>
      <c r="C31" s="153" t="s">
        <v>0</v>
      </c>
      <c r="D31" s="254" t="s">
        <v>288</v>
      </c>
      <c r="E31" s="254">
        <v>4</v>
      </c>
      <c r="F31" s="254">
        <v>4</v>
      </c>
      <c r="G31" s="534" t="s">
        <v>287</v>
      </c>
      <c r="H31" s="534"/>
      <c r="I31" s="164"/>
      <c r="J31" s="550"/>
      <c r="K31" s="163" t="s">
        <v>0</v>
      </c>
      <c r="L31" s="257" t="s">
        <v>282</v>
      </c>
      <c r="M31" s="548" t="s">
        <v>281</v>
      </c>
      <c r="N31" s="548"/>
      <c r="O31" s="548"/>
      <c r="P31" s="163" t="s">
        <v>0</v>
      </c>
      <c r="Q31" s="162"/>
      <c r="R31" s="60"/>
    </row>
    <row r="32" spans="1:18">
      <c r="B32" s="549"/>
      <c r="C32" s="153" t="s">
        <v>0</v>
      </c>
      <c r="D32" s="254" t="s">
        <v>284</v>
      </c>
      <c r="E32" s="254">
        <v>4</v>
      </c>
      <c r="F32" s="254">
        <v>4</v>
      </c>
      <c r="G32" s="534" t="s">
        <v>283</v>
      </c>
      <c r="H32" s="534"/>
      <c r="I32" s="164"/>
      <c r="J32" s="550"/>
      <c r="K32" s="163" t="s">
        <v>0</v>
      </c>
      <c r="L32" s="257" t="s">
        <v>274</v>
      </c>
      <c r="M32" s="548" t="s">
        <v>273</v>
      </c>
      <c r="N32" s="548"/>
      <c r="O32" s="548"/>
      <c r="P32" s="163" t="s">
        <v>0</v>
      </c>
      <c r="Q32" s="162"/>
      <c r="R32" s="60"/>
    </row>
    <row r="33" spans="1:18">
      <c r="A33" s="24"/>
      <c r="B33" s="549"/>
      <c r="C33" s="163" t="s">
        <v>0</v>
      </c>
      <c r="D33" s="258" t="s">
        <v>280</v>
      </c>
      <c r="E33" s="258">
        <v>4</v>
      </c>
      <c r="F33" s="258">
        <v>4</v>
      </c>
      <c r="G33" s="535" t="s">
        <v>279</v>
      </c>
      <c r="H33" s="536"/>
      <c r="I33" s="164"/>
      <c r="J33" s="550"/>
      <c r="K33" s="163" t="s">
        <v>0</v>
      </c>
      <c r="L33" s="257" t="s">
        <v>269</v>
      </c>
      <c r="M33" s="548" t="s">
        <v>268</v>
      </c>
      <c r="N33" s="548"/>
      <c r="O33" s="548"/>
      <c r="P33" s="163" t="s">
        <v>0</v>
      </c>
      <c r="Q33" s="162"/>
      <c r="R33" s="60"/>
    </row>
    <row r="34" spans="1:18">
      <c r="A34" s="24"/>
      <c r="B34" s="549"/>
      <c r="C34" s="163" t="s">
        <v>0</v>
      </c>
      <c r="D34" s="254" t="s">
        <v>278</v>
      </c>
      <c r="E34" s="254">
        <v>2</v>
      </c>
      <c r="F34" s="254">
        <v>2</v>
      </c>
      <c r="G34" s="546" t="s">
        <v>277</v>
      </c>
      <c r="H34" s="547"/>
      <c r="I34" s="164"/>
      <c r="J34" s="550"/>
      <c r="K34" s="163" t="s">
        <v>0</v>
      </c>
      <c r="L34" s="257" t="s">
        <v>274</v>
      </c>
      <c r="M34" s="548" t="s">
        <v>273</v>
      </c>
      <c r="N34" s="548"/>
      <c r="O34" s="548"/>
      <c r="P34" s="163" t="s">
        <v>0</v>
      </c>
      <c r="Q34" s="162"/>
      <c r="R34" s="60"/>
    </row>
    <row r="35" spans="1:18">
      <c r="A35" s="24"/>
      <c r="B35" s="456"/>
      <c r="C35" s="153" t="s">
        <v>0</v>
      </c>
      <c r="D35" s="254" t="s">
        <v>276</v>
      </c>
      <c r="E35" s="254">
        <v>2</v>
      </c>
      <c r="F35" s="254">
        <v>2</v>
      </c>
      <c r="G35" s="534" t="s">
        <v>275</v>
      </c>
      <c r="H35" s="534"/>
      <c r="I35" s="164"/>
      <c r="J35" s="550"/>
      <c r="K35" s="163" t="s">
        <v>0</v>
      </c>
      <c r="L35" s="257" t="s">
        <v>269</v>
      </c>
      <c r="M35" s="548" t="s">
        <v>268</v>
      </c>
      <c r="N35" s="548"/>
      <c r="O35" s="548"/>
      <c r="P35" s="163" t="s">
        <v>0</v>
      </c>
      <c r="Q35" s="162"/>
      <c r="R35" s="60"/>
    </row>
    <row r="36" spans="1:18">
      <c r="A36" s="24"/>
      <c r="B36" s="537" t="s">
        <v>272</v>
      </c>
      <c r="C36" s="254" t="s">
        <v>0</v>
      </c>
      <c r="D36" s="254" t="s">
        <v>271</v>
      </c>
      <c r="E36" s="254">
        <v>4</v>
      </c>
      <c r="F36" s="254">
        <v>4</v>
      </c>
      <c r="G36" s="534" t="s">
        <v>270</v>
      </c>
      <c r="H36" s="534"/>
      <c r="I36" s="164"/>
      <c r="J36" s="159"/>
      <c r="K36" s="159"/>
      <c r="L36" s="159"/>
      <c r="M36" s="159"/>
      <c r="N36" s="159"/>
      <c r="O36" s="159"/>
      <c r="P36" s="159"/>
      <c r="Q36" s="159"/>
      <c r="R36" s="60"/>
    </row>
    <row r="37" spans="1:18">
      <c r="A37" s="24"/>
      <c r="B37" s="456"/>
      <c r="C37" s="254" t="s">
        <v>0</v>
      </c>
      <c r="D37" s="254" t="s">
        <v>267</v>
      </c>
      <c r="E37" s="254">
        <v>2</v>
      </c>
      <c r="F37" s="254">
        <v>2</v>
      </c>
      <c r="G37" s="534" t="s">
        <v>266</v>
      </c>
      <c r="H37" s="534"/>
      <c r="I37" s="60"/>
      <c r="R37" s="60"/>
    </row>
    <row r="38" spans="1:18">
      <c r="A38" s="24"/>
      <c r="B38" s="160"/>
      <c r="C38" s="24"/>
      <c r="D38" s="24"/>
      <c r="E38" s="24"/>
      <c r="F38" s="24"/>
      <c r="G38" s="24"/>
      <c r="H38" s="161"/>
      <c r="J38" s="159"/>
    </row>
    <row r="39" spans="1:18" ht="13.8">
      <c r="A39" s="24"/>
      <c r="B39" s="160"/>
      <c r="J39" s="159"/>
      <c r="L39" s="84"/>
      <c r="N39" s="84"/>
      <c r="O39" s="84"/>
      <c r="P39" s="158"/>
    </row>
    <row r="40" spans="1:18">
      <c r="A40" s="24"/>
      <c r="B40" s="24"/>
      <c r="C40" s="24"/>
      <c r="D40" s="24"/>
      <c r="E40" s="24"/>
    </row>
    <row r="41" spans="1:18">
      <c r="A41" s="24"/>
      <c r="B41" s="255" t="s">
        <v>265</v>
      </c>
    </row>
    <row r="42" spans="1:18">
      <c r="A42" s="56"/>
      <c r="B42" s="236"/>
      <c r="C42" s="236" t="s">
        <v>127</v>
      </c>
      <c r="D42" s="236" t="s">
        <v>126</v>
      </c>
      <c r="E42" s="236" t="s">
        <v>264</v>
      </c>
      <c r="F42" s="24"/>
      <c r="G42" s="24"/>
      <c r="H42" s="24"/>
    </row>
    <row r="43" spans="1:18">
      <c r="A43" s="56"/>
      <c r="B43" s="236" t="s">
        <v>263</v>
      </c>
      <c r="C43" s="27" t="s">
        <v>106</v>
      </c>
      <c r="D43" s="237" t="s">
        <v>262</v>
      </c>
      <c r="E43" s="237">
        <v>18080</v>
      </c>
      <c r="F43" s="24"/>
      <c r="G43" s="24"/>
    </row>
    <row r="44" spans="1:18">
      <c r="A44" s="56"/>
      <c r="B44" s="236" t="s">
        <v>261</v>
      </c>
      <c r="C44" s="27" t="s">
        <v>106</v>
      </c>
      <c r="D44" s="237" t="s">
        <v>260</v>
      </c>
      <c r="E44" s="237">
        <v>18080</v>
      </c>
    </row>
    <row r="45" spans="1:18">
      <c r="A45" s="56"/>
      <c r="B45" s="236" t="s">
        <v>259</v>
      </c>
      <c r="C45" s="27" t="s">
        <v>106</v>
      </c>
      <c r="D45" s="237" t="s">
        <v>258</v>
      </c>
      <c r="E45" s="237">
        <v>18080</v>
      </c>
    </row>
    <row r="46" spans="1:18">
      <c r="A46" s="56"/>
      <c r="B46" s="24"/>
    </row>
    <row r="49" spans="2:12" ht="13.5" customHeight="1">
      <c r="B49" s="80"/>
      <c r="C49" s="80"/>
      <c r="D49" s="80"/>
      <c r="E49" s="80"/>
      <c r="F49" s="80"/>
      <c r="G49" s="157"/>
      <c r="H49" s="156"/>
      <c r="I49" s="79"/>
    </row>
    <row r="50" spans="2:12">
      <c r="L50" s="56"/>
    </row>
    <row r="52" spans="2:12" ht="12.75" customHeight="1"/>
    <row r="53" spans="2:12" ht="25.5" customHeight="1"/>
    <row r="63" spans="2:12" ht="12.75" customHeight="1"/>
  </sheetData>
  <mergeCells count="43">
    <mergeCell ref="A14:A21"/>
    <mergeCell ref="A12:A13"/>
    <mergeCell ref="M30:O30"/>
    <mergeCell ref="G33:H33"/>
    <mergeCell ref="M34:O34"/>
    <mergeCell ref="M31:O31"/>
    <mergeCell ref="M27:O27"/>
    <mergeCell ref="M28:O28"/>
    <mergeCell ref="M32:O32"/>
    <mergeCell ref="M33:O33"/>
    <mergeCell ref="B27:B35"/>
    <mergeCell ref="G27:H27"/>
    <mergeCell ref="J27:J35"/>
    <mergeCell ref="M35:O35"/>
    <mergeCell ref="M29:O29"/>
    <mergeCell ref="K9:M9"/>
    <mergeCell ref="N9:P9"/>
    <mergeCell ref="E11:G11"/>
    <mergeCell ref="H11:P11"/>
    <mergeCell ref="G26:H26"/>
    <mergeCell ref="M26:O26"/>
    <mergeCell ref="H9:J9"/>
    <mergeCell ref="F4:G4"/>
    <mergeCell ref="B5:B6"/>
    <mergeCell ref="D5:E5"/>
    <mergeCell ref="F5:G5"/>
    <mergeCell ref="D6:E6"/>
    <mergeCell ref="B8:E8"/>
    <mergeCell ref="B9:B11"/>
    <mergeCell ref="C9:C11"/>
    <mergeCell ref="D9:D10"/>
    <mergeCell ref="E9:G9"/>
    <mergeCell ref="B36:B37"/>
    <mergeCell ref="G32:H32"/>
    <mergeCell ref="G29:H29"/>
    <mergeCell ref="G37:H37"/>
    <mergeCell ref="G35:H35"/>
    <mergeCell ref="G34:H34"/>
    <mergeCell ref="F6:G6"/>
    <mergeCell ref="G36:H36"/>
    <mergeCell ref="G31:H31"/>
    <mergeCell ref="G28:H28"/>
    <mergeCell ref="G30:H30"/>
  </mergeCells>
  <phoneticPr fontId="156" type="noConversion"/>
  <pageMargins left="0.7" right="0.7" top="0.75" bottom="0.75" header="0.3" footer="0.3"/>
  <pageSetup paperSize="9" scale="4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L16"/>
  <sheetViews>
    <sheetView zoomScaleNormal="100" workbookViewId="0">
      <selection activeCell="J37" sqref="J37"/>
    </sheetView>
  </sheetViews>
  <sheetFormatPr defaultRowHeight="13.2"/>
  <cols>
    <col min="1" max="1" width="10.6640625" customWidth="1"/>
    <col min="2" max="2" width="9.6640625" bestFit="1" customWidth="1"/>
    <col min="3" max="3" width="10.6640625" bestFit="1" customWidth="1"/>
    <col min="4" max="5" width="9.5546875" bestFit="1" customWidth="1"/>
    <col min="6" max="6" width="10.6640625" bestFit="1" customWidth="1"/>
    <col min="7" max="8" width="9" bestFit="1" customWidth="1"/>
    <col min="9" max="9" width="11.44140625" bestFit="1" customWidth="1"/>
    <col min="10" max="10" width="11.88671875" style="4" bestFit="1" customWidth="1"/>
    <col min="11" max="11" width="9" style="4" bestFit="1" customWidth="1"/>
    <col min="12" max="12" width="11.44140625" bestFit="1" customWidth="1"/>
    <col min="13" max="14" width="9" bestFit="1" customWidth="1"/>
    <col min="15" max="15" width="11.44140625" bestFit="1" customWidth="1"/>
    <col min="16" max="16" width="9.44140625" bestFit="1" customWidth="1"/>
  </cols>
  <sheetData>
    <row r="2" spans="1:12" ht="25.2">
      <c r="A2" s="17" t="s">
        <v>337</v>
      </c>
      <c r="B2" s="4"/>
      <c r="C2" s="4"/>
      <c r="D2" s="4"/>
      <c r="E2" s="4"/>
      <c r="F2" s="4"/>
    </row>
    <row r="3" spans="1:12" ht="17.25" customHeight="1">
      <c r="A3" s="17"/>
      <c r="B3" s="4"/>
      <c r="C3" s="4"/>
      <c r="D3" s="4"/>
      <c r="E3" s="4"/>
      <c r="F3" s="4"/>
    </row>
    <row r="4" spans="1:12">
      <c r="B4" s="539"/>
      <c r="C4" s="539" t="s">
        <v>61</v>
      </c>
      <c r="D4" s="540" t="s">
        <v>62</v>
      </c>
      <c r="E4" s="351" t="s">
        <v>63</v>
      </c>
      <c r="F4" s="351"/>
      <c r="G4" s="351"/>
      <c r="H4" s="351" t="s">
        <v>94</v>
      </c>
      <c r="I4" s="351"/>
      <c r="J4" s="351"/>
      <c r="K4"/>
    </row>
    <row r="5" spans="1:12">
      <c r="B5" s="398"/>
      <c r="C5" s="398"/>
      <c r="D5" s="406"/>
      <c r="E5" s="236" t="s">
        <v>67</v>
      </c>
      <c r="F5" s="236" t="s">
        <v>68</v>
      </c>
      <c r="G5" s="236" t="s">
        <v>69</v>
      </c>
      <c r="H5" s="241" t="s">
        <v>70</v>
      </c>
      <c r="I5" s="241" t="s">
        <v>71</v>
      </c>
      <c r="J5" s="241" t="s">
        <v>72</v>
      </c>
      <c r="K5"/>
    </row>
    <row r="6" spans="1:12">
      <c r="B6" s="406"/>
      <c r="C6" s="406"/>
      <c r="D6" s="167"/>
      <c r="E6" s="235" t="s">
        <v>74</v>
      </c>
      <c r="F6" s="235"/>
      <c r="G6" s="235"/>
      <c r="H6" s="545" t="s">
        <v>75</v>
      </c>
      <c r="I6" s="545"/>
      <c r="J6" s="545"/>
      <c r="K6"/>
    </row>
    <row r="7" spans="1:12">
      <c r="B7" s="236" t="s">
        <v>336</v>
      </c>
      <c r="C7" s="27" t="s">
        <v>0</v>
      </c>
      <c r="D7" s="28">
        <v>1.7999999999999999E-2</v>
      </c>
      <c r="E7" s="29">
        <v>31</v>
      </c>
      <c r="F7" s="38">
        <v>5.0999999999999996</v>
      </c>
      <c r="G7" s="31">
        <f>F7/E7</f>
        <v>0.16451612903225804</v>
      </c>
      <c r="H7" s="258">
        <v>196</v>
      </c>
      <c r="I7" s="32">
        <v>12</v>
      </c>
      <c r="J7" s="33">
        <f>I7/H7</f>
        <v>6.1224489795918366E-2</v>
      </c>
      <c r="K7"/>
    </row>
    <row r="8" spans="1:12">
      <c r="B8" s="236" t="s">
        <v>335</v>
      </c>
      <c r="C8" s="27" t="s">
        <v>0</v>
      </c>
      <c r="D8" s="40">
        <v>3.5999999999999997E-2</v>
      </c>
      <c r="E8" s="29">
        <v>31</v>
      </c>
      <c r="F8" s="38">
        <v>4.7</v>
      </c>
      <c r="G8" s="31">
        <f>F8/E8</f>
        <v>0.15161290322580645</v>
      </c>
      <c r="H8" s="258">
        <v>796</v>
      </c>
      <c r="I8" s="32">
        <v>14</v>
      </c>
      <c r="J8" s="33">
        <f>I8/H8</f>
        <v>1.7587939698492462E-2</v>
      </c>
      <c r="K8"/>
    </row>
    <row r="9" spans="1:12">
      <c r="J9"/>
      <c r="L9" s="4"/>
    </row>
    <row r="11" spans="1:12">
      <c r="B11" s="553"/>
      <c r="C11" s="553"/>
      <c r="D11" s="553"/>
      <c r="E11" s="553"/>
      <c r="F11" s="259" t="s">
        <v>336</v>
      </c>
      <c r="G11" s="259" t="s">
        <v>335</v>
      </c>
    </row>
    <row r="12" spans="1:12" ht="13.8">
      <c r="B12" s="552" t="s">
        <v>334</v>
      </c>
      <c r="C12" s="552"/>
      <c r="D12" s="552"/>
      <c r="E12" s="552"/>
      <c r="F12" s="27" t="s">
        <v>0</v>
      </c>
      <c r="G12" s="27" t="s">
        <v>0</v>
      </c>
    </row>
    <row r="13" spans="1:12" ht="13.8">
      <c r="B13" s="552" t="s">
        <v>333</v>
      </c>
      <c r="C13" s="552"/>
      <c r="D13" s="552"/>
      <c r="E13" s="552"/>
      <c r="F13" s="27" t="s">
        <v>0</v>
      </c>
      <c r="G13" s="27" t="s">
        <v>0</v>
      </c>
    </row>
    <row r="16" spans="1:12" ht="13.8">
      <c r="F16" s="170"/>
    </row>
  </sheetData>
  <mergeCells count="9">
    <mergeCell ref="H4:J4"/>
    <mergeCell ref="H6:J6"/>
    <mergeCell ref="B12:E12"/>
    <mergeCell ref="B13:E13"/>
    <mergeCell ref="B11:E11"/>
    <mergeCell ref="B4:B6"/>
    <mergeCell ref="C4:C6"/>
    <mergeCell ref="D4:D5"/>
    <mergeCell ref="E4:G4"/>
  </mergeCells>
  <phoneticPr fontId="156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zoomScaleNormal="100" zoomScaleSheetLayoutView="66" workbookViewId="0">
      <selection activeCell="J37" sqref="J37"/>
    </sheetView>
  </sheetViews>
  <sheetFormatPr defaultRowHeight="13.2"/>
  <cols>
    <col min="1" max="1" width="24.5546875" customWidth="1"/>
    <col min="2" max="2" width="16.6640625" customWidth="1"/>
    <col min="3" max="3" width="14.5546875" customWidth="1"/>
    <col min="4" max="4" width="21.109375" bestFit="1" customWidth="1"/>
    <col min="5" max="5" width="6.6640625" bestFit="1" customWidth="1"/>
    <col min="6" max="6" width="16.6640625" bestFit="1" customWidth="1"/>
    <col min="9" max="9" width="25.88671875" bestFit="1" customWidth="1"/>
    <col min="10" max="10" width="40.33203125" customWidth="1"/>
    <col min="11" max="11" width="40.5546875" customWidth="1"/>
    <col min="12" max="12" width="9.109375" customWidth="1"/>
  </cols>
  <sheetData>
    <row r="2" spans="1:11" ht="25.2">
      <c r="A2" s="17" t="s">
        <v>353</v>
      </c>
      <c r="B2" s="4"/>
      <c r="C2" s="4"/>
      <c r="D2" s="4"/>
      <c r="E2" s="4"/>
      <c r="F2" s="4"/>
      <c r="I2" t="s">
        <v>99</v>
      </c>
      <c r="K2" s="4"/>
    </row>
    <row r="4" spans="1:11" ht="15.6">
      <c r="A4" s="177" t="s">
        <v>352</v>
      </c>
      <c r="B4" s="176" t="s">
        <v>351</v>
      </c>
      <c r="C4" s="176" t="s">
        <v>350</v>
      </c>
      <c r="D4" s="176" t="s">
        <v>349</v>
      </c>
      <c r="E4" s="176" t="s">
        <v>348</v>
      </c>
    </row>
    <row r="5" spans="1:11">
      <c r="A5" s="555" t="s">
        <v>519</v>
      </c>
      <c r="B5" s="556">
        <f>COUNTIF(H:H,B4)</f>
        <v>0</v>
      </c>
      <c r="C5" s="556">
        <f>COUNTIF(H:H,C4)</f>
        <v>0</v>
      </c>
      <c r="D5" s="556">
        <v>0</v>
      </c>
      <c r="E5" s="556">
        <f>SUM(B5:D6)</f>
        <v>0</v>
      </c>
      <c r="F5" s="554"/>
    </row>
    <row r="6" spans="1:11">
      <c r="A6" s="555"/>
      <c r="B6" s="557"/>
      <c r="C6" s="557"/>
      <c r="D6" s="557"/>
      <c r="E6" s="557"/>
      <c r="F6" s="554"/>
      <c r="G6" s="175"/>
      <c r="H6" s="175"/>
    </row>
    <row r="7" spans="1:11">
      <c r="A7" t="s">
        <v>99</v>
      </c>
    </row>
    <row r="8" spans="1:11" ht="31.2">
      <c r="A8" s="172" t="s">
        <v>347</v>
      </c>
      <c r="B8" s="172" t="s">
        <v>346</v>
      </c>
      <c r="C8" s="174" t="s">
        <v>345</v>
      </c>
      <c r="D8" s="172" t="s">
        <v>344</v>
      </c>
      <c r="E8" s="172" t="s">
        <v>343</v>
      </c>
      <c r="F8" s="173" t="s">
        <v>342</v>
      </c>
      <c r="G8" s="172" t="s">
        <v>341</v>
      </c>
      <c r="H8" s="172" t="s">
        <v>340</v>
      </c>
      <c r="I8" s="171" t="s">
        <v>1</v>
      </c>
      <c r="J8" s="171" t="s">
        <v>339</v>
      </c>
      <c r="K8" s="171" t="s">
        <v>338</v>
      </c>
    </row>
  </sheetData>
  <mergeCells count="6">
    <mergeCell ref="F5:F6"/>
    <mergeCell ref="A5:A6"/>
    <mergeCell ref="B5:B6"/>
    <mergeCell ref="C5:C6"/>
    <mergeCell ref="D5:D6"/>
    <mergeCell ref="E5:E6"/>
  </mergeCells>
  <phoneticPr fontId="156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zoomScaleNormal="100" workbookViewId="0">
      <selection activeCell="J37" sqref="J37"/>
    </sheetView>
  </sheetViews>
  <sheetFormatPr defaultRowHeight="13.2"/>
  <cols>
    <col min="4" max="4" width="13.33203125" bestFit="1" customWidth="1"/>
    <col min="5" max="5" width="9.5546875" bestFit="1" customWidth="1"/>
    <col min="6" max="6" width="9.6640625" bestFit="1" customWidth="1"/>
    <col min="7" max="7" width="10.6640625" bestFit="1" customWidth="1"/>
    <col min="9" max="9" width="9.5546875" customWidth="1"/>
    <col min="10" max="10" width="11.44140625" bestFit="1" customWidth="1"/>
    <col min="11" max="12" width="9" bestFit="1" customWidth="1"/>
    <col min="13" max="13" width="11.44140625" bestFit="1" customWidth="1"/>
    <col min="14" max="14" width="11" bestFit="1" customWidth="1"/>
  </cols>
  <sheetData>
    <row r="2" spans="1:16" ht="25.2">
      <c r="A2" s="77" t="s">
        <v>386</v>
      </c>
    </row>
    <row r="4" spans="1:16">
      <c r="B4" s="538" t="s">
        <v>60</v>
      </c>
      <c r="C4" s="538"/>
      <c r="D4" s="538"/>
      <c r="E4" s="538"/>
      <c r="F4" s="23"/>
      <c r="G4" s="24"/>
      <c r="H4" s="24"/>
      <c r="I4" s="81"/>
      <c r="J4" s="81"/>
      <c r="K4" s="24"/>
      <c r="L4" s="24"/>
      <c r="M4" s="24"/>
    </row>
    <row r="5" spans="1:16">
      <c r="B5" s="539"/>
      <c r="C5" s="539" t="s">
        <v>61</v>
      </c>
      <c r="D5" s="540" t="s">
        <v>62</v>
      </c>
      <c r="E5" s="351" t="s">
        <v>63</v>
      </c>
      <c r="F5" s="351"/>
      <c r="G5" s="351"/>
      <c r="H5" s="351" t="s">
        <v>385</v>
      </c>
      <c r="I5" s="351"/>
      <c r="J5" s="351"/>
      <c r="K5" s="351" t="s">
        <v>384</v>
      </c>
      <c r="L5" s="351"/>
      <c r="M5" s="351"/>
    </row>
    <row r="6" spans="1:16">
      <c r="B6" s="398"/>
      <c r="C6" s="398"/>
      <c r="D6" s="406"/>
      <c r="E6" s="236" t="s">
        <v>67</v>
      </c>
      <c r="F6" s="241" t="s">
        <v>71</v>
      </c>
      <c r="G6" s="193" t="s">
        <v>69</v>
      </c>
      <c r="H6" s="241" t="s">
        <v>70</v>
      </c>
      <c r="I6" s="241" t="s">
        <v>71</v>
      </c>
      <c r="J6" s="241" t="s">
        <v>72</v>
      </c>
      <c r="K6" s="241" t="s">
        <v>70</v>
      </c>
      <c r="L6" s="241" t="s">
        <v>71</v>
      </c>
      <c r="M6" s="241" t="s">
        <v>72</v>
      </c>
    </row>
    <row r="7" spans="1:16">
      <c r="B7" s="406"/>
      <c r="C7" s="406"/>
      <c r="D7" s="565" t="s">
        <v>383</v>
      </c>
      <c r="E7" s="544"/>
      <c r="F7" s="544"/>
      <c r="G7" s="544"/>
      <c r="H7" s="544"/>
      <c r="I7" s="544"/>
      <c r="J7" s="544"/>
      <c r="K7" s="544"/>
      <c r="L7" s="544"/>
      <c r="M7" s="566"/>
    </row>
    <row r="8" spans="1:16">
      <c r="B8" s="236" t="s">
        <v>151</v>
      </c>
      <c r="C8" s="27" t="s">
        <v>0</v>
      </c>
      <c r="D8" s="40">
        <v>5.0000000000000001E-3</v>
      </c>
      <c r="E8" s="30">
        <v>62</v>
      </c>
      <c r="F8" s="192">
        <v>34</v>
      </c>
      <c r="G8" s="31">
        <f>F8/E8</f>
        <v>0.54838709677419351</v>
      </c>
      <c r="H8" s="165">
        <v>20</v>
      </c>
      <c r="I8" s="32">
        <v>7.9</v>
      </c>
      <c r="J8" s="33">
        <f>I8/H8</f>
        <v>0.39500000000000002</v>
      </c>
      <c r="K8" s="37">
        <v>50</v>
      </c>
      <c r="L8" s="38">
        <v>10</v>
      </c>
      <c r="M8" s="31">
        <f>L8/K8</f>
        <v>0.2</v>
      </c>
    </row>
    <row r="9" spans="1:16">
      <c r="B9" s="236" t="s">
        <v>171</v>
      </c>
      <c r="C9" s="27" t="s">
        <v>0</v>
      </c>
      <c r="D9" s="40">
        <v>4.0000000000000001E-3</v>
      </c>
      <c r="E9" s="30">
        <v>62</v>
      </c>
      <c r="F9" s="192">
        <v>29</v>
      </c>
      <c r="G9" s="31">
        <f>F9/E9</f>
        <v>0.46774193548387094</v>
      </c>
      <c r="H9" s="165">
        <v>20</v>
      </c>
      <c r="I9" s="32">
        <v>6.3</v>
      </c>
      <c r="J9" s="33">
        <v>6.3E-2</v>
      </c>
      <c r="K9" s="37">
        <v>50</v>
      </c>
      <c r="L9" s="38">
        <v>9.6999999999999993</v>
      </c>
      <c r="M9" s="31">
        <f>L9/K9</f>
        <v>0.19399999999999998</v>
      </c>
    </row>
    <row r="10" spans="1:16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6">
      <c r="B11" s="4" t="s">
        <v>382</v>
      </c>
      <c r="C11" s="4"/>
      <c r="D11" s="4"/>
      <c r="E11" s="4"/>
      <c r="F11" s="4"/>
      <c r="G11" s="4"/>
      <c r="I11" s="4" t="s">
        <v>381</v>
      </c>
      <c r="J11" s="4"/>
      <c r="K11" s="4"/>
      <c r="L11" s="4"/>
      <c r="M11" s="4"/>
    </row>
    <row r="12" spans="1:16">
      <c r="B12" s="181"/>
      <c r="C12" s="181" t="s">
        <v>380</v>
      </c>
      <c r="D12" s="191" t="s">
        <v>126</v>
      </c>
      <c r="E12" s="181" t="s">
        <v>379</v>
      </c>
      <c r="F12" s="187"/>
      <c r="G12" s="187"/>
      <c r="I12" s="181"/>
      <c r="J12" s="181" t="s">
        <v>378</v>
      </c>
      <c r="K12" s="181" t="s">
        <v>371</v>
      </c>
      <c r="L12" s="181" t="s">
        <v>377</v>
      </c>
      <c r="M12" s="4"/>
    </row>
    <row r="13" spans="1:16">
      <c r="B13" s="181" t="s">
        <v>376</v>
      </c>
      <c r="C13" s="153" t="s">
        <v>106</v>
      </c>
      <c r="D13" s="189" t="s">
        <v>375</v>
      </c>
      <c r="E13" s="254">
        <v>18180</v>
      </c>
      <c r="F13" s="187"/>
      <c r="G13" s="187"/>
      <c r="I13" s="181" t="s">
        <v>151</v>
      </c>
      <c r="J13" s="153" t="s">
        <v>106</v>
      </c>
      <c r="K13" s="254">
        <v>6</v>
      </c>
      <c r="L13" s="254">
        <v>6</v>
      </c>
      <c r="M13" s="4"/>
      <c r="P13" s="190"/>
    </row>
    <row r="14" spans="1:16">
      <c r="B14" s="181" t="s">
        <v>151</v>
      </c>
      <c r="C14" s="153" t="s">
        <v>106</v>
      </c>
      <c r="D14" s="189" t="s">
        <v>369</v>
      </c>
      <c r="E14" s="254">
        <v>18180</v>
      </c>
      <c r="F14" s="187"/>
      <c r="G14" s="187"/>
      <c r="I14" s="187"/>
      <c r="J14" s="187"/>
      <c r="K14" s="187"/>
      <c r="L14" s="187"/>
      <c r="M14" s="4"/>
    </row>
    <row r="15" spans="1:16">
      <c r="B15" s="181" t="s">
        <v>171</v>
      </c>
      <c r="C15" s="153" t="s">
        <v>106</v>
      </c>
      <c r="D15" s="189" t="s">
        <v>368</v>
      </c>
      <c r="E15" s="254">
        <v>18180</v>
      </c>
      <c r="F15" s="187"/>
      <c r="G15" s="187"/>
      <c r="I15" s="187"/>
      <c r="J15" s="187"/>
      <c r="K15" s="187"/>
      <c r="L15" s="187"/>
      <c r="M15" s="4"/>
    </row>
    <row r="16" spans="1:16">
      <c r="B16" s="4"/>
      <c r="C16" s="4"/>
      <c r="D16" s="188"/>
      <c r="E16" s="4"/>
      <c r="F16" s="4"/>
      <c r="G16" s="4"/>
      <c r="I16" s="4"/>
      <c r="J16" s="4"/>
      <c r="K16" s="4"/>
      <c r="L16" s="4"/>
      <c r="M16" s="4"/>
    </row>
    <row r="17" spans="2:14">
      <c r="B17" s="4" t="s">
        <v>374</v>
      </c>
      <c r="C17" s="4"/>
      <c r="D17" s="188"/>
      <c r="E17" s="4"/>
      <c r="F17" s="4"/>
      <c r="G17" s="4"/>
      <c r="I17" s="4" t="s">
        <v>373</v>
      </c>
      <c r="J17" s="4"/>
      <c r="K17" s="4"/>
      <c r="L17" s="4"/>
      <c r="M17" s="4"/>
    </row>
    <row r="18" spans="2:14">
      <c r="B18" s="181"/>
      <c r="C18" s="181" t="s">
        <v>61</v>
      </c>
      <c r="D18" s="181" t="s">
        <v>372</v>
      </c>
      <c r="E18" s="181" t="s">
        <v>371</v>
      </c>
      <c r="F18" s="181" t="s">
        <v>370</v>
      </c>
      <c r="G18" s="187"/>
      <c r="I18" s="181" t="s">
        <v>61</v>
      </c>
      <c r="J18" s="153" t="s">
        <v>106</v>
      </c>
      <c r="K18" s="4"/>
      <c r="L18" s="4"/>
      <c r="M18" s="4"/>
    </row>
    <row r="19" spans="2:14">
      <c r="B19" s="181" t="s">
        <v>151</v>
      </c>
      <c r="C19" s="153" t="s">
        <v>106</v>
      </c>
      <c r="D19" s="254" t="s">
        <v>369</v>
      </c>
      <c r="E19" s="254">
        <v>4</v>
      </c>
      <c r="F19" s="254">
        <v>4</v>
      </c>
      <c r="G19" s="187"/>
      <c r="H19" s="187"/>
      <c r="I19" s="187"/>
      <c r="J19" s="4"/>
      <c r="K19" s="4"/>
      <c r="L19" s="4"/>
      <c r="M19" s="4"/>
    </row>
    <row r="20" spans="2:14">
      <c r="B20" s="181" t="s">
        <v>171</v>
      </c>
      <c r="C20" s="153" t="s">
        <v>106</v>
      </c>
      <c r="D20" s="254" t="s">
        <v>368</v>
      </c>
      <c r="E20" s="254">
        <v>4</v>
      </c>
      <c r="F20" s="254">
        <v>4</v>
      </c>
      <c r="G20" s="187"/>
      <c r="H20" s="187"/>
      <c r="I20" s="187"/>
      <c r="J20" s="4"/>
      <c r="K20" s="4"/>
      <c r="L20" s="4"/>
    </row>
    <row r="21" spans="2:14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4">
      <c r="B22" s="4" t="s">
        <v>367</v>
      </c>
      <c r="C22" s="4"/>
      <c r="D22" s="4"/>
      <c r="E22" s="4"/>
      <c r="F22" s="4"/>
      <c r="G22" s="4"/>
      <c r="J22" s="4"/>
      <c r="K22" s="197"/>
      <c r="L22" s="197"/>
      <c r="M22" s="195"/>
      <c r="N22" s="195"/>
    </row>
    <row r="23" spans="2:14">
      <c r="B23" s="567" t="s">
        <v>100</v>
      </c>
      <c r="C23" s="558" t="s">
        <v>366</v>
      </c>
      <c r="D23" s="559"/>
      <c r="E23" s="560"/>
      <c r="F23" s="558" t="s">
        <v>365</v>
      </c>
      <c r="G23" s="559"/>
      <c r="H23" s="559"/>
      <c r="I23" s="560"/>
      <c r="K23" s="195"/>
      <c r="L23" s="195"/>
      <c r="M23" s="195"/>
      <c r="N23" s="195"/>
    </row>
    <row r="24" spans="2:14">
      <c r="B24" s="567"/>
      <c r="C24" s="261" t="s">
        <v>359</v>
      </c>
      <c r="D24" s="261" t="s">
        <v>358</v>
      </c>
      <c r="E24" s="261" t="s">
        <v>357</v>
      </c>
      <c r="F24" s="261" t="s">
        <v>359</v>
      </c>
      <c r="G24" s="261" t="s">
        <v>358</v>
      </c>
      <c r="H24" s="261" t="s">
        <v>357</v>
      </c>
      <c r="I24" s="261" t="s">
        <v>356</v>
      </c>
      <c r="K24" s="195"/>
      <c r="L24" s="195"/>
      <c r="M24" s="195"/>
      <c r="N24" s="195"/>
    </row>
    <row r="25" spans="2:14">
      <c r="B25" s="186" t="s">
        <v>364</v>
      </c>
      <c r="C25" s="185">
        <v>0</v>
      </c>
      <c r="D25" s="185">
        <v>0</v>
      </c>
      <c r="E25" s="185">
        <v>0</v>
      </c>
      <c r="F25" s="185">
        <v>0</v>
      </c>
      <c r="G25" s="185">
        <v>0</v>
      </c>
      <c r="H25" s="185">
        <v>0</v>
      </c>
      <c r="I25" s="185">
        <v>107</v>
      </c>
      <c r="J25" s="196"/>
      <c r="K25" s="195"/>
      <c r="L25" s="195"/>
      <c r="M25" s="195"/>
      <c r="N25" s="195"/>
    </row>
    <row r="26" spans="2:14" ht="12" customHeight="1">
      <c r="B26" s="181" t="s">
        <v>363</v>
      </c>
      <c r="C26" s="184" ph="1">
        <v>15146</v>
      </c>
      <c r="D26" s="184">
        <v>72</v>
      </c>
      <c r="E26" s="184">
        <v>10204</v>
      </c>
      <c r="F26" s="184">
        <v>57708</v>
      </c>
      <c r="G26" s="184">
        <v>85</v>
      </c>
      <c r="H26" s="184">
        <v>8998</v>
      </c>
      <c r="I26" s="184">
        <v>148661</v>
      </c>
      <c r="K26" s="195"/>
      <c r="L26" s="195"/>
      <c r="M26" s="195"/>
      <c r="N26" s="195"/>
    </row>
    <row r="27" spans="2:14">
      <c r="B27" s="181" t="s">
        <v>362</v>
      </c>
      <c r="C27" s="561">
        <f>SUM(C26,E26,D26)</f>
        <v>25422</v>
      </c>
      <c r="D27" s="562"/>
      <c r="E27" s="563"/>
      <c r="F27" s="561">
        <f>SUM(F26,H26,G26,I26)</f>
        <v>215452</v>
      </c>
      <c r="G27" s="562"/>
      <c r="H27" s="562"/>
      <c r="I27" s="563"/>
      <c r="K27" s="195"/>
      <c r="L27" s="195"/>
      <c r="M27" s="195"/>
      <c r="N27" s="195"/>
    </row>
    <row r="29" spans="2:14">
      <c r="B29" s="4" t="s">
        <v>361</v>
      </c>
      <c r="C29" s="183"/>
      <c r="D29" s="183"/>
      <c r="E29" s="183"/>
      <c r="F29" s="183"/>
      <c r="G29" s="183"/>
    </row>
    <row r="30" spans="2:14" ht="13.8">
      <c r="B30" s="181" t="s">
        <v>360</v>
      </c>
      <c r="C30" s="181" t="s">
        <v>359</v>
      </c>
      <c r="D30" s="261" t="s">
        <v>358</v>
      </c>
      <c r="E30" s="181" t="s">
        <v>357</v>
      </c>
      <c r="F30" s="181" t="s">
        <v>356</v>
      </c>
      <c r="G30" s="181" t="s">
        <v>255</v>
      </c>
      <c r="I30" s="16"/>
    </row>
    <row r="31" spans="2:14">
      <c r="B31" s="181" t="s">
        <v>355</v>
      </c>
      <c r="C31" s="180">
        <v>126</v>
      </c>
      <c r="D31" s="37">
        <v>6</v>
      </c>
      <c r="E31" s="180">
        <v>1122</v>
      </c>
      <c r="F31" s="180">
        <v>2584</v>
      </c>
      <c r="G31" s="180">
        <f>SUM(C31:F31)</f>
        <v>3838</v>
      </c>
      <c r="I31" s="182"/>
      <c r="J31" s="179"/>
    </row>
    <row r="32" spans="2:14">
      <c r="B32" s="181" t="s">
        <v>354</v>
      </c>
      <c r="C32" s="180">
        <v>112</v>
      </c>
      <c r="D32" s="154">
        <v>6</v>
      </c>
      <c r="E32" s="180">
        <v>593</v>
      </c>
      <c r="F32" s="180">
        <v>593</v>
      </c>
      <c r="G32" s="180">
        <v>612</v>
      </c>
      <c r="J32" s="179"/>
    </row>
    <row r="37" spans="10:18">
      <c r="J37" s="564"/>
    </row>
    <row r="38" spans="10:18">
      <c r="J38" s="564"/>
      <c r="R38" s="178"/>
    </row>
    <row r="39" spans="10:18">
      <c r="R39" s="178"/>
    </row>
    <row r="40" spans="10:18">
      <c r="R40" s="178"/>
    </row>
    <row r="41" spans="10:18">
      <c r="R41" s="178"/>
    </row>
  </sheetData>
  <mergeCells count="14">
    <mergeCell ref="B23:B24"/>
    <mergeCell ref="B4:E4"/>
    <mergeCell ref="D5:D6"/>
    <mergeCell ref="E5:G5"/>
    <mergeCell ref="H5:J5"/>
    <mergeCell ref="D7:M7"/>
    <mergeCell ref="C5:C7"/>
    <mergeCell ref="B5:B7"/>
    <mergeCell ref="K5:M5"/>
    <mergeCell ref="C23:E23"/>
    <mergeCell ref="C27:E27"/>
    <mergeCell ref="F23:I23"/>
    <mergeCell ref="F27:I27"/>
    <mergeCell ref="J37:J38"/>
  </mergeCells>
  <phoneticPr fontId="156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N15"/>
  <sheetViews>
    <sheetView zoomScaleNormal="100" workbookViewId="0">
      <selection activeCell="J37" sqref="J37"/>
    </sheetView>
  </sheetViews>
  <sheetFormatPr defaultRowHeight="13.2"/>
  <cols>
    <col min="2" max="2" width="11" bestFit="1" customWidth="1"/>
    <col min="4" max="4" width="12.6640625" bestFit="1" customWidth="1"/>
    <col min="10" max="10" width="11.88671875" bestFit="1" customWidth="1"/>
  </cols>
  <sheetData>
    <row r="2" spans="1:14" ht="25.2">
      <c r="A2" s="77" t="s">
        <v>391</v>
      </c>
      <c r="M2" s="16"/>
    </row>
    <row r="3" spans="1:14" ht="13.8">
      <c r="M3" s="16"/>
    </row>
    <row r="4" spans="1:14">
      <c r="B4" s="538" t="s">
        <v>60</v>
      </c>
      <c r="C4" s="538"/>
      <c r="D4" s="538"/>
      <c r="E4" s="538"/>
      <c r="F4" s="23"/>
      <c r="G4" s="24"/>
      <c r="H4" s="24"/>
      <c r="I4" s="81"/>
      <c r="J4" s="81"/>
    </row>
    <row r="5" spans="1:14" ht="12.75" customHeight="1">
      <c r="B5" s="539"/>
      <c r="C5" s="539" t="s">
        <v>61</v>
      </c>
      <c r="D5" s="540" t="s">
        <v>62</v>
      </c>
      <c r="E5" s="351" t="s">
        <v>63</v>
      </c>
      <c r="F5" s="351"/>
      <c r="G5" s="351"/>
      <c r="H5" s="351" t="s">
        <v>94</v>
      </c>
      <c r="I5" s="351"/>
      <c r="J5" s="351"/>
    </row>
    <row r="6" spans="1:14" ht="13.8">
      <c r="B6" s="398"/>
      <c r="C6" s="398"/>
      <c r="D6" s="406"/>
      <c r="E6" s="236" t="s">
        <v>67</v>
      </c>
      <c r="F6" s="193" t="s">
        <v>71</v>
      </c>
      <c r="G6" s="193" t="s">
        <v>69</v>
      </c>
      <c r="H6" s="241" t="s">
        <v>70</v>
      </c>
      <c r="I6" s="241" t="s">
        <v>71</v>
      </c>
      <c r="J6" s="241" t="s">
        <v>72</v>
      </c>
      <c r="M6" s="16"/>
    </row>
    <row r="7" spans="1:14">
      <c r="B7" s="406"/>
      <c r="C7" s="406"/>
      <c r="D7" s="565" t="s">
        <v>383</v>
      </c>
      <c r="E7" s="544"/>
      <c r="F7" s="544"/>
      <c r="G7" s="544"/>
      <c r="H7" s="544"/>
      <c r="I7" s="544"/>
      <c r="J7" s="566"/>
    </row>
    <row r="8" spans="1:14">
      <c r="B8" s="236" t="s">
        <v>390</v>
      </c>
      <c r="C8" s="27" t="s">
        <v>0</v>
      </c>
      <c r="D8" s="40">
        <v>0</v>
      </c>
      <c r="E8" s="30">
        <v>15</v>
      </c>
      <c r="F8" s="192">
        <v>4.0999999999999996</v>
      </c>
      <c r="G8" s="31">
        <f>F8/E8</f>
        <v>0.27333333333333332</v>
      </c>
      <c r="H8" s="165">
        <f>1.8*1024</f>
        <v>1843.2</v>
      </c>
      <c r="I8" s="32">
        <v>14</v>
      </c>
      <c r="J8" s="33">
        <f>I8/H8</f>
        <v>7.595486111111111E-3</v>
      </c>
    </row>
    <row r="9" spans="1:14">
      <c r="B9" s="236" t="s">
        <v>388</v>
      </c>
      <c r="C9" s="27" t="s">
        <v>0</v>
      </c>
      <c r="D9" s="40">
        <v>0</v>
      </c>
      <c r="E9" s="30">
        <v>15</v>
      </c>
      <c r="F9" s="192">
        <v>3.5</v>
      </c>
      <c r="G9" s="31">
        <f>F9/E9</f>
        <v>0.23333333333333334</v>
      </c>
      <c r="H9" s="165">
        <f>1.8*1024</f>
        <v>1843.2</v>
      </c>
      <c r="I9" s="32">
        <v>9.1999999999999993</v>
      </c>
      <c r="J9" s="33">
        <f>I9/H9</f>
        <v>4.9913194444444441E-3</v>
      </c>
    </row>
    <row r="11" spans="1:14">
      <c r="B11" s="4" t="s">
        <v>374</v>
      </c>
      <c r="C11" s="4"/>
      <c r="D11" s="188"/>
      <c r="E11" s="4"/>
      <c r="F11" s="4"/>
    </row>
    <row r="12" spans="1:14">
      <c r="B12" s="181"/>
      <c r="C12" s="181" t="s">
        <v>61</v>
      </c>
      <c r="D12" s="181" t="s">
        <v>372</v>
      </c>
      <c r="E12" s="181" t="s">
        <v>371</v>
      </c>
      <c r="F12" s="181" t="s">
        <v>370</v>
      </c>
    </row>
    <row r="13" spans="1:14" ht="13.8">
      <c r="B13" s="236" t="s">
        <v>390</v>
      </c>
      <c r="C13" s="153" t="s">
        <v>106</v>
      </c>
      <c r="D13" s="254" t="s">
        <v>389</v>
      </c>
      <c r="E13" s="254">
        <v>2</v>
      </c>
      <c r="F13" s="254">
        <v>2</v>
      </c>
      <c r="N13" s="16"/>
    </row>
    <row r="14" spans="1:14">
      <c r="B14" s="236" t="s">
        <v>388</v>
      </c>
      <c r="C14" s="153" t="s">
        <v>106</v>
      </c>
      <c r="D14" s="254" t="s">
        <v>387</v>
      </c>
      <c r="E14" s="254">
        <v>2</v>
      </c>
      <c r="F14" s="254">
        <v>2</v>
      </c>
    </row>
    <row r="15" spans="1:14">
      <c r="J15" t="s">
        <v>99</v>
      </c>
    </row>
  </sheetData>
  <mergeCells count="7">
    <mergeCell ref="H5:J5"/>
    <mergeCell ref="D7:J7"/>
    <mergeCell ref="B4:E4"/>
    <mergeCell ref="B5:B7"/>
    <mergeCell ref="C5:C7"/>
    <mergeCell ref="D5:D6"/>
    <mergeCell ref="E5:G5"/>
  </mergeCells>
  <phoneticPr fontId="156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2:M22"/>
  <sheetViews>
    <sheetView zoomScaleNormal="100" workbookViewId="0">
      <selection activeCell="P17" sqref="P17"/>
    </sheetView>
  </sheetViews>
  <sheetFormatPr defaultColWidth="9.109375" defaultRowHeight="13.2"/>
  <cols>
    <col min="1" max="1" width="9.109375" style="25"/>
    <col min="2" max="2" width="17.5546875" style="25" bestFit="1" customWidth="1"/>
    <col min="3" max="3" width="9.109375" style="25" bestFit="1" customWidth="1"/>
    <col min="4" max="4" width="11.5546875" style="25" bestFit="1" customWidth="1"/>
    <col min="5" max="5" width="9.88671875" style="25" customWidth="1"/>
    <col min="6" max="6" width="9.5546875" style="25" bestFit="1" customWidth="1"/>
    <col min="7" max="7" width="12.6640625" style="25" bestFit="1" customWidth="1"/>
    <col min="8" max="8" width="11.109375" style="25" customWidth="1"/>
    <col min="9" max="9" width="10.44140625" style="25" bestFit="1" customWidth="1"/>
    <col min="10" max="10" width="11.88671875" style="25" bestFit="1" customWidth="1"/>
    <col min="11" max="11" width="10.44140625" style="25" bestFit="1" customWidth="1"/>
    <col min="12" max="12" width="8.6640625" style="25" bestFit="1" customWidth="1"/>
    <col min="13" max="13" width="11.44140625" style="25" bestFit="1" customWidth="1"/>
    <col min="14" max="14" width="9.109375" style="25"/>
    <col min="15" max="15" width="12" style="25" bestFit="1" customWidth="1"/>
    <col min="16" max="16" width="9.109375" style="25"/>
    <col min="17" max="17" width="16.6640625" style="25" bestFit="1" customWidth="1"/>
    <col min="18" max="18" width="9.6640625" style="25" bestFit="1" customWidth="1"/>
    <col min="19" max="16384" width="9.109375" style="25"/>
  </cols>
  <sheetData>
    <row r="2" spans="1:13" ht="25.2">
      <c r="A2" s="77" t="s">
        <v>512</v>
      </c>
      <c r="B2" s="81"/>
      <c r="C2" s="81"/>
      <c r="D2" s="81"/>
      <c r="E2" s="81"/>
      <c r="F2" s="81"/>
      <c r="J2" s="81"/>
    </row>
    <row r="3" spans="1:13" ht="15.75" customHeight="1">
      <c r="A3" s="24"/>
      <c r="B3" s="246"/>
      <c r="C3" s="246"/>
      <c r="D3" s="161"/>
      <c r="E3" s="161"/>
      <c r="F3" s="24"/>
      <c r="G3" s="24"/>
      <c r="H3" s="24"/>
      <c r="I3" s="24"/>
      <c r="J3" s="24"/>
    </row>
    <row r="4" spans="1:13">
      <c r="A4" s="24"/>
      <c r="B4" s="538" t="s">
        <v>60</v>
      </c>
      <c r="C4" s="538"/>
      <c r="D4" s="538"/>
      <c r="E4" s="538"/>
      <c r="F4" s="23"/>
      <c r="G4" s="24"/>
      <c r="H4" s="24"/>
      <c r="K4" s="24"/>
      <c r="L4" s="56"/>
      <c r="M4" s="56"/>
    </row>
    <row r="5" spans="1:13" ht="12.75" customHeight="1">
      <c r="A5" s="24"/>
      <c r="B5" s="539"/>
      <c r="C5" s="539" t="s">
        <v>61</v>
      </c>
      <c r="D5" s="540" t="s">
        <v>62</v>
      </c>
      <c r="E5" s="351" t="s">
        <v>63</v>
      </c>
      <c r="F5" s="351"/>
      <c r="G5" s="351"/>
      <c r="H5" s="351" t="s">
        <v>511</v>
      </c>
      <c r="I5" s="351"/>
      <c r="J5" s="351"/>
      <c r="K5" s="340" t="s">
        <v>510</v>
      </c>
      <c r="L5" s="341"/>
      <c r="M5" s="342"/>
    </row>
    <row r="6" spans="1:13">
      <c r="A6" s="24"/>
      <c r="B6" s="398"/>
      <c r="C6" s="398"/>
      <c r="D6" s="406"/>
      <c r="E6" s="236" t="s">
        <v>67</v>
      </c>
      <c r="F6" s="236" t="s">
        <v>68</v>
      </c>
      <c r="G6" s="236" t="s">
        <v>69</v>
      </c>
      <c r="H6" s="241" t="s">
        <v>70</v>
      </c>
      <c r="I6" s="241" t="s">
        <v>71</v>
      </c>
      <c r="J6" s="241" t="s">
        <v>72</v>
      </c>
      <c r="K6" s="241" t="s">
        <v>70</v>
      </c>
      <c r="L6" s="241" t="s">
        <v>71</v>
      </c>
      <c r="M6" s="241" t="s">
        <v>72</v>
      </c>
    </row>
    <row r="7" spans="1:13">
      <c r="A7" s="24"/>
      <c r="B7" s="406"/>
      <c r="C7" s="406"/>
      <c r="D7" s="167"/>
      <c r="E7" s="544" t="s">
        <v>74</v>
      </c>
      <c r="F7" s="544"/>
      <c r="G7" s="544"/>
      <c r="H7" s="545" t="s">
        <v>75</v>
      </c>
      <c r="I7" s="545"/>
      <c r="J7" s="545"/>
      <c r="K7" s="545"/>
      <c r="L7" s="545"/>
      <c r="M7" s="543"/>
    </row>
    <row r="8" spans="1:13">
      <c r="A8" s="551" t="s">
        <v>322</v>
      </c>
      <c r="B8" s="236" t="s">
        <v>509</v>
      </c>
      <c r="C8" s="27" t="s">
        <v>0</v>
      </c>
      <c r="D8" s="28">
        <v>0.12</v>
      </c>
      <c r="E8" s="29">
        <v>125</v>
      </c>
      <c r="F8" s="30">
        <v>48</v>
      </c>
      <c r="G8" s="31">
        <f>F8/E8</f>
        <v>0.38400000000000001</v>
      </c>
      <c r="H8" s="29">
        <v>500</v>
      </c>
      <c r="I8" s="29">
        <v>52</v>
      </c>
      <c r="J8" s="31">
        <f>I8/H8</f>
        <v>0.104</v>
      </c>
      <c r="K8" s="34">
        <v>500</v>
      </c>
      <c r="L8" s="155">
        <v>56</v>
      </c>
      <c r="M8" s="36">
        <f>L8/K8</f>
        <v>0.112</v>
      </c>
    </row>
    <row r="9" spans="1:13">
      <c r="A9" s="551"/>
      <c r="B9" s="236" t="s">
        <v>508</v>
      </c>
      <c r="C9" s="27" t="s">
        <v>0</v>
      </c>
      <c r="D9" s="28">
        <v>0.01</v>
      </c>
      <c r="E9" s="29">
        <v>125</v>
      </c>
      <c r="F9" s="30">
        <v>30</v>
      </c>
      <c r="G9" s="31">
        <f>F9/E9</f>
        <v>0.24</v>
      </c>
      <c r="H9" s="29">
        <v>500</v>
      </c>
      <c r="I9" s="29">
        <v>42</v>
      </c>
      <c r="J9" s="31">
        <f>I9/H9</f>
        <v>8.4000000000000005E-2</v>
      </c>
      <c r="K9" s="37">
        <v>500</v>
      </c>
      <c r="L9" s="38">
        <v>3.6</v>
      </c>
      <c r="M9" s="36">
        <f>L9/K9</f>
        <v>7.1999999999999998E-3</v>
      </c>
    </row>
    <row r="10" spans="1:13">
      <c r="A10" s="551" t="s">
        <v>320</v>
      </c>
      <c r="B10" s="236" t="s">
        <v>507</v>
      </c>
      <c r="C10" s="27" t="s">
        <v>0</v>
      </c>
      <c r="D10" s="40">
        <v>2.8000000000000001E-2</v>
      </c>
      <c r="E10" s="29">
        <v>251</v>
      </c>
      <c r="F10" s="30">
        <v>173</v>
      </c>
      <c r="G10" s="31">
        <f>F10/E10</f>
        <v>0.68924302788844627</v>
      </c>
      <c r="H10" s="165">
        <v>5017</v>
      </c>
      <c r="I10" s="165">
        <v>3593</v>
      </c>
      <c r="J10" s="33">
        <f>I10/H10</f>
        <v>0.71616503886784932</v>
      </c>
      <c r="K10" s="37"/>
      <c r="L10" s="30"/>
      <c r="M10" s="36"/>
    </row>
    <row r="11" spans="1:13">
      <c r="A11" s="551"/>
      <c r="B11" s="236" t="s">
        <v>506</v>
      </c>
      <c r="C11" s="27" t="s">
        <v>0</v>
      </c>
      <c r="D11" s="28">
        <v>3.4000000000000002E-2</v>
      </c>
      <c r="E11" s="29">
        <v>251</v>
      </c>
      <c r="F11" s="30">
        <v>170</v>
      </c>
      <c r="G11" s="31">
        <f>F11/E11</f>
        <v>0.67729083665338641</v>
      </c>
      <c r="H11" s="165">
        <v>5017</v>
      </c>
      <c r="I11" s="165">
        <v>3604</v>
      </c>
      <c r="J11" s="33">
        <f>I11/H11</f>
        <v>0.71835758421367346</v>
      </c>
      <c r="K11" s="37"/>
      <c r="L11" s="30"/>
      <c r="M11" s="36"/>
    </row>
    <row r="12" spans="1:13">
      <c r="A12" s="551"/>
      <c r="B12" s="236" t="s">
        <v>505</v>
      </c>
      <c r="C12" s="27" t="s">
        <v>0</v>
      </c>
      <c r="D12" s="28">
        <v>3.7999999999999999E-2</v>
      </c>
      <c r="E12" s="29">
        <v>251</v>
      </c>
      <c r="F12" s="30">
        <v>170</v>
      </c>
      <c r="G12" s="31">
        <f>F12/E12</f>
        <v>0.67729083665338641</v>
      </c>
      <c r="H12" s="165">
        <v>5017</v>
      </c>
      <c r="I12" s="165">
        <v>3191</v>
      </c>
      <c r="J12" s="33">
        <f>I12/H12</f>
        <v>0.63603747259318322</v>
      </c>
      <c r="K12" s="37"/>
      <c r="L12" s="30"/>
      <c r="M12" s="36"/>
    </row>
    <row r="13" spans="1: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56"/>
      <c r="M13" s="56"/>
    </row>
    <row r="14" spans="1:13">
      <c r="A14" s="24"/>
      <c r="B14" s="255" t="s">
        <v>265</v>
      </c>
    </row>
    <row r="15" spans="1:13">
      <c r="A15" s="56"/>
      <c r="B15" s="236"/>
      <c r="C15" s="236" t="s">
        <v>127</v>
      </c>
      <c r="D15" s="236" t="s">
        <v>126</v>
      </c>
      <c r="E15" s="236" t="s">
        <v>264</v>
      </c>
      <c r="F15" s="24"/>
      <c r="G15" s="24"/>
      <c r="H15" s="24"/>
    </row>
    <row r="16" spans="1:13">
      <c r="A16" s="56"/>
      <c r="B16" s="236" t="s">
        <v>504</v>
      </c>
      <c r="C16" s="27" t="s">
        <v>106</v>
      </c>
      <c r="D16" s="237" t="s">
        <v>503</v>
      </c>
      <c r="E16" s="237">
        <v>18080</v>
      </c>
      <c r="F16" s="24"/>
      <c r="G16" s="24"/>
    </row>
    <row r="17" spans="1:9">
      <c r="A17" s="56"/>
      <c r="B17" s="236" t="s">
        <v>502</v>
      </c>
      <c r="C17" s="27" t="s">
        <v>106</v>
      </c>
      <c r="D17" s="237" t="s">
        <v>501</v>
      </c>
      <c r="E17" s="237">
        <v>18080</v>
      </c>
    </row>
    <row r="18" spans="1:9">
      <c r="A18" s="56"/>
      <c r="B18" s="236" t="s">
        <v>500</v>
      </c>
      <c r="C18" s="27" t="s">
        <v>106</v>
      </c>
      <c r="D18" s="237" t="s">
        <v>499</v>
      </c>
      <c r="E18" s="237">
        <v>18080</v>
      </c>
    </row>
    <row r="19" spans="1:9">
      <c r="A19" s="56"/>
      <c r="B19" s="24"/>
    </row>
    <row r="20" spans="1:9">
      <c r="B20" s="55"/>
    </row>
    <row r="22" spans="1:9" ht="13.5" customHeight="1">
      <c r="B22" s="80"/>
      <c r="C22" s="80"/>
      <c r="D22" s="80"/>
      <c r="E22" s="80"/>
      <c r="F22" s="80"/>
      <c r="G22" s="157"/>
      <c r="H22" s="156"/>
      <c r="I22" s="79"/>
    </row>
  </sheetData>
  <mergeCells count="11">
    <mergeCell ref="A10:A12"/>
    <mergeCell ref="A8:A9"/>
    <mergeCell ref="K5:M5"/>
    <mergeCell ref="E7:G7"/>
    <mergeCell ref="H7:M7"/>
    <mergeCell ref="H5:J5"/>
    <mergeCell ref="B4:E4"/>
    <mergeCell ref="B5:B7"/>
    <mergeCell ref="C5:C7"/>
    <mergeCell ref="D5:D6"/>
    <mergeCell ref="E5:G5"/>
  </mergeCells>
  <phoneticPr fontId="156" type="noConversion"/>
  <pageMargins left="0.7" right="0.7" top="0.75" bottom="0.75" header="0.3" footer="0.3"/>
  <pageSetup paperSize="9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J14"/>
  <sheetViews>
    <sheetView zoomScale="85" zoomScaleNormal="85" workbookViewId="0">
      <selection activeCell="K28" sqref="K28"/>
    </sheetView>
  </sheetViews>
  <sheetFormatPr defaultRowHeight="13.2"/>
  <cols>
    <col min="1" max="1" width="23.88671875" customWidth="1"/>
    <col min="2" max="2" width="21.44140625" customWidth="1"/>
    <col min="3" max="3" width="13.109375" bestFit="1" customWidth="1"/>
    <col min="4" max="4" width="12.6640625" customWidth="1"/>
    <col min="5" max="10" width="15.6640625" customWidth="1"/>
  </cols>
  <sheetData>
    <row r="2" spans="1:10" ht="25.2">
      <c r="A2" s="17" t="s">
        <v>25</v>
      </c>
      <c r="B2" s="17"/>
      <c r="C2" s="17"/>
      <c r="D2" s="17"/>
      <c r="E2" s="4"/>
      <c r="F2" s="4"/>
      <c r="G2" s="4"/>
    </row>
    <row r="3" spans="1:10" ht="17.25" customHeight="1">
      <c r="A3" s="17"/>
      <c r="B3" s="17"/>
      <c r="C3" s="17"/>
      <c r="D3" s="17"/>
      <c r="E3" s="4"/>
      <c r="F3" s="4"/>
      <c r="G3" s="4"/>
    </row>
    <row r="4" spans="1:10" ht="24.75" customHeight="1">
      <c r="A4" s="228" t="s">
        <v>26</v>
      </c>
      <c r="B4" s="228" t="s">
        <v>27</v>
      </c>
      <c r="C4" s="228" t="s">
        <v>28</v>
      </c>
      <c r="D4" s="297" t="s">
        <v>29</v>
      </c>
      <c r="E4" s="298"/>
      <c r="F4" s="298"/>
      <c r="G4" s="299"/>
      <c r="H4" s="318" t="s">
        <v>30</v>
      </c>
      <c r="I4" s="318"/>
      <c r="J4" s="318"/>
    </row>
    <row r="5" spans="1:10" ht="27" customHeight="1">
      <c r="A5" s="227" t="s">
        <v>31</v>
      </c>
      <c r="B5" s="227" t="s">
        <v>32</v>
      </c>
      <c r="C5" s="18" t="s">
        <v>0</v>
      </c>
      <c r="D5" s="300" t="s">
        <v>33</v>
      </c>
      <c r="E5" s="301"/>
      <c r="F5" s="301"/>
      <c r="G5" s="302"/>
      <c r="H5" s="315" t="s">
        <v>33</v>
      </c>
      <c r="I5" s="315"/>
      <c r="J5" s="315"/>
    </row>
    <row r="6" spans="1:10" ht="27" customHeight="1">
      <c r="A6" s="19" t="s">
        <v>34</v>
      </c>
      <c r="B6" s="19" t="s">
        <v>32</v>
      </c>
      <c r="C6" s="18" t="s">
        <v>0</v>
      </c>
      <c r="D6" s="300" t="s">
        <v>33</v>
      </c>
      <c r="E6" s="301"/>
      <c r="F6" s="301"/>
      <c r="G6" s="302"/>
      <c r="H6" s="315" t="s">
        <v>33</v>
      </c>
      <c r="I6" s="315"/>
      <c r="J6" s="315"/>
    </row>
    <row r="7" spans="1:10" ht="27" customHeight="1">
      <c r="A7" s="19" t="s">
        <v>35</v>
      </c>
      <c r="B7" s="19" t="s">
        <v>32</v>
      </c>
      <c r="C7" s="18" t="s">
        <v>0</v>
      </c>
      <c r="D7" s="300" t="s">
        <v>33</v>
      </c>
      <c r="E7" s="301"/>
      <c r="F7" s="301"/>
      <c r="G7" s="302"/>
      <c r="H7" s="315" t="s">
        <v>33</v>
      </c>
      <c r="I7" s="315"/>
      <c r="J7" s="315"/>
    </row>
    <row r="8" spans="1:10" ht="52.8">
      <c r="A8" s="306" t="s">
        <v>36</v>
      </c>
      <c r="B8" s="20" t="s">
        <v>37</v>
      </c>
      <c r="C8" s="18" t="s">
        <v>0</v>
      </c>
      <c r="D8" s="312" t="s">
        <v>38</v>
      </c>
      <c r="E8" s="313"/>
      <c r="F8" s="313"/>
      <c r="G8" s="314"/>
      <c r="H8" s="316" t="s">
        <v>38</v>
      </c>
      <c r="I8" s="316"/>
      <c r="J8" s="316"/>
    </row>
    <row r="9" spans="1:10" ht="27" customHeight="1">
      <c r="A9" s="307"/>
      <c r="B9" s="303" t="s">
        <v>39</v>
      </c>
      <c r="C9" s="309" t="s">
        <v>0</v>
      </c>
      <c r="D9" s="45" t="s">
        <v>86</v>
      </c>
      <c r="E9" s="227" t="s">
        <v>80</v>
      </c>
      <c r="F9" s="227" t="s">
        <v>81</v>
      </c>
      <c r="G9" s="227" t="s">
        <v>84</v>
      </c>
      <c r="H9" s="227" t="s">
        <v>80</v>
      </c>
      <c r="I9" s="227" t="s">
        <v>81</v>
      </c>
      <c r="J9" s="227" t="s">
        <v>84</v>
      </c>
    </row>
    <row r="10" spans="1:10" ht="27" customHeight="1">
      <c r="A10" s="307"/>
      <c r="B10" s="304"/>
      <c r="C10" s="310"/>
      <c r="D10" s="43" t="s">
        <v>82</v>
      </c>
      <c r="E10" s="229">
        <v>40</v>
      </c>
      <c r="F10" s="44">
        <f>E10*G10</f>
        <v>14.399999999999999</v>
      </c>
      <c r="G10" s="230">
        <v>0.36</v>
      </c>
      <c r="H10" s="229">
        <v>40</v>
      </c>
      <c r="I10" s="44">
        <f>H10*J10</f>
        <v>14</v>
      </c>
      <c r="J10" s="230">
        <v>0.35</v>
      </c>
    </row>
    <row r="11" spans="1:10" ht="27" customHeight="1">
      <c r="A11" s="308"/>
      <c r="B11" s="305"/>
      <c r="C11" s="311"/>
      <c r="D11" s="43" t="s">
        <v>83</v>
      </c>
      <c r="E11" s="229">
        <v>149</v>
      </c>
      <c r="F11" s="44">
        <f>E11*G11</f>
        <v>96.850000000000009</v>
      </c>
      <c r="G11" s="230">
        <v>0.65</v>
      </c>
      <c r="H11" s="229">
        <v>149</v>
      </c>
      <c r="I11" s="44">
        <f>H11*J11</f>
        <v>86.419999999999987</v>
      </c>
      <c r="J11" s="230">
        <v>0.57999999999999996</v>
      </c>
    </row>
    <row r="12" spans="1:10" ht="57.75" customHeight="1">
      <c r="A12" s="227" t="s">
        <v>40</v>
      </c>
      <c r="B12" s="227" t="s">
        <v>32</v>
      </c>
      <c r="C12" s="18" t="s">
        <v>0</v>
      </c>
      <c r="D12" s="300" t="s">
        <v>0</v>
      </c>
      <c r="E12" s="301"/>
      <c r="F12" s="301"/>
      <c r="G12" s="302"/>
      <c r="H12" s="315" t="s">
        <v>33</v>
      </c>
      <c r="I12" s="315"/>
      <c r="J12" s="315"/>
    </row>
    <row r="13" spans="1:10" ht="109.5" customHeight="1">
      <c r="A13" s="227" t="s">
        <v>41</v>
      </c>
      <c r="B13" s="227" t="s">
        <v>32</v>
      </c>
      <c r="C13" s="18" t="s">
        <v>0</v>
      </c>
      <c r="D13" s="312" t="s">
        <v>42</v>
      </c>
      <c r="E13" s="313"/>
      <c r="F13" s="313"/>
      <c r="G13" s="314"/>
      <c r="H13" s="316" t="s">
        <v>91</v>
      </c>
      <c r="I13" s="316"/>
      <c r="J13" s="316"/>
    </row>
    <row r="14" spans="1:10" ht="25.5" customHeight="1">
      <c r="A14" s="227" t="s">
        <v>43</v>
      </c>
      <c r="B14" s="227" t="s">
        <v>32</v>
      </c>
      <c r="C14" s="18" t="s">
        <v>0</v>
      </c>
      <c r="D14" s="294" t="s">
        <v>44</v>
      </c>
      <c r="E14" s="295"/>
      <c r="F14" s="295"/>
      <c r="G14" s="296"/>
      <c r="H14" s="317" t="s">
        <v>44</v>
      </c>
      <c r="I14" s="317"/>
      <c r="J14" s="317"/>
    </row>
  </sheetData>
  <mergeCells count="19">
    <mergeCell ref="H12:J12"/>
    <mergeCell ref="H13:J13"/>
    <mergeCell ref="H14:J14"/>
    <mergeCell ref="H4:J4"/>
    <mergeCell ref="H5:J5"/>
    <mergeCell ref="H6:J6"/>
    <mergeCell ref="H7:J7"/>
    <mergeCell ref="H8:J8"/>
    <mergeCell ref="B9:B11"/>
    <mergeCell ref="A8:A11"/>
    <mergeCell ref="C9:C11"/>
    <mergeCell ref="D8:G8"/>
    <mergeCell ref="D12:G12"/>
    <mergeCell ref="D14:G14"/>
    <mergeCell ref="D4:G4"/>
    <mergeCell ref="D5:G5"/>
    <mergeCell ref="D6:G6"/>
    <mergeCell ref="D7:G7"/>
    <mergeCell ref="D13:G13"/>
  </mergeCells>
  <phoneticPr fontId="15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15"/>
  <sheetViews>
    <sheetView zoomScale="85" zoomScaleNormal="85" workbookViewId="0">
      <selection activeCell="K28" sqref="K28"/>
    </sheetView>
  </sheetViews>
  <sheetFormatPr defaultRowHeight="13.2"/>
  <cols>
    <col min="1" max="1" width="30.44140625" customWidth="1"/>
    <col min="2" max="2" width="21" customWidth="1"/>
    <col min="3" max="3" width="13.109375" bestFit="1" customWidth="1"/>
    <col min="4" max="15" width="12.6640625" customWidth="1"/>
  </cols>
  <sheetData>
    <row r="1" spans="1:15" ht="12.75" customHeight="1">
      <c r="A1" s="17"/>
      <c r="B1" s="17"/>
      <c r="C1" s="17"/>
      <c r="D1" s="4"/>
      <c r="E1" s="4"/>
      <c r="F1" s="4"/>
      <c r="G1" s="4"/>
      <c r="H1" s="4"/>
      <c r="I1" s="4"/>
      <c r="J1" s="4"/>
      <c r="K1" s="4"/>
    </row>
    <row r="2" spans="1:15" ht="25.2">
      <c r="A2" s="17" t="s">
        <v>45</v>
      </c>
      <c r="B2" s="17"/>
      <c r="C2" s="17"/>
      <c r="D2" s="4"/>
      <c r="E2" s="4"/>
      <c r="F2" s="4"/>
      <c r="G2" s="4"/>
      <c r="H2" s="4"/>
      <c r="I2" s="4"/>
      <c r="J2" s="4"/>
      <c r="K2" s="4"/>
    </row>
    <row r="3" spans="1:15" ht="18">
      <c r="A3" s="228" t="s">
        <v>26</v>
      </c>
      <c r="B3" s="228" t="s">
        <v>27</v>
      </c>
      <c r="C3" s="228" t="s">
        <v>46</v>
      </c>
      <c r="D3" s="297" t="s">
        <v>47</v>
      </c>
      <c r="E3" s="298"/>
      <c r="F3" s="298"/>
      <c r="G3" s="299"/>
      <c r="H3" s="297" t="s">
        <v>48</v>
      </c>
      <c r="I3" s="298"/>
      <c r="J3" s="298"/>
      <c r="K3" s="299"/>
      <c r="L3" s="318" t="s">
        <v>49</v>
      </c>
      <c r="M3" s="318"/>
      <c r="N3" s="318"/>
      <c r="O3" s="318"/>
    </row>
    <row r="4" spans="1:15">
      <c r="A4" s="227" t="s">
        <v>31</v>
      </c>
      <c r="B4" s="227" t="s">
        <v>32</v>
      </c>
      <c r="C4" s="18" t="s">
        <v>33</v>
      </c>
      <c r="D4" s="300" t="s">
        <v>0</v>
      </c>
      <c r="E4" s="301"/>
      <c r="F4" s="301"/>
      <c r="G4" s="302"/>
      <c r="H4" s="300" t="s">
        <v>33</v>
      </c>
      <c r="I4" s="301"/>
      <c r="J4" s="301"/>
      <c r="K4" s="302"/>
      <c r="L4" s="315" t="s">
        <v>33</v>
      </c>
      <c r="M4" s="315"/>
      <c r="N4" s="315"/>
      <c r="O4" s="315"/>
    </row>
    <row r="5" spans="1:15" ht="52.8">
      <c r="A5" s="306" t="s">
        <v>36</v>
      </c>
      <c r="B5" s="21" t="s">
        <v>37</v>
      </c>
      <c r="C5" s="18" t="s">
        <v>33</v>
      </c>
      <c r="D5" s="312" t="s">
        <v>50</v>
      </c>
      <c r="E5" s="313"/>
      <c r="F5" s="313"/>
      <c r="G5" s="314"/>
      <c r="H5" s="312" t="s">
        <v>50</v>
      </c>
      <c r="I5" s="313"/>
      <c r="J5" s="313"/>
      <c r="K5" s="314"/>
      <c r="L5" s="316" t="s">
        <v>50</v>
      </c>
      <c r="M5" s="316"/>
      <c r="N5" s="316"/>
      <c r="O5" s="316"/>
    </row>
    <row r="6" spans="1:15" ht="12.75" customHeight="1">
      <c r="A6" s="307"/>
      <c r="B6" s="303" t="s">
        <v>39</v>
      </c>
      <c r="C6" s="309" t="s">
        <v>33</v>
      </c>
      <c r="D6" s="226" t="s">
        <v>86</v>
      </c>
      <c r="E6" s="227" t="s">
        <v>80</v>
      </c>
      <c r="F6" s="227" t="s">
        <v>81</v>
      </c>
      <c r="G6" s="227" t="s">
        <v>84</v>
      </c>
      <c r="H6" s="226" t="s">
        <v>86</v>
      </c>
      <c r="I6" s="227" t="s">
        <v>80</v>
      </c>
      <c r="J6" s="227" t="s">
        <v>81</v>
      </c>
      <c r="K6" s="227" t="s">
        <v>84</v>
      </c>
      <c r="L6" s="227" t="s">
        <v>86</v>
      </c>
      <c r="M6" s="227" t="s">
        <v>80</v>
      </c>
      <c r="N6" s="227" t="s">
        <v>81</v>
      </c>
      <c r="O6" s="227" t="s">
        <v>84</v>
      </c>
    </row>
    <row r="7" spans="1:15">
      <c r="A7" s="307"/>
      <c r="B7" s="304"/>
      <c r="C7" s="310"/>
      <c r="D7" s="319" t="s">
        <v>85</v>
      </c>
      <c r="E7" s="320">
        <v>390</v>
      </c>
      <c r="F7" s="320">
        <f>G7*E7</f>
        <v>78</v>
      </c>
      <c r="G7" s="322">
        <v>0.2</v>
      </c>
      <c r="H7" s="319" t="s">
        <v>85</v>
      </c>
      <c r="I7" s="320">
        <v>390</v>
      </c>
      <c r="J7" s="320">
        <f>I7*K7</f>
        <v>58.5</v>
      </c>
      <c r="K7" s="321">
        <v>0.15</v>
      </c>
      <c r="L7" s="42" t="s">
        <v>85</v>
      </c>
      <c r="M7" s="46">
        <v>171</v>
      </c>
      <c r="N7" s="46">
        <f>M7*O7</f>
        <v>25.65</v>
      </c>
      <c r="O7" s="230">
        <v>0.15</v>
      </c>
    </row>
    <row r="8" spans="1:15">
      <c r="A8" s="307"/>
      <c r="B8" s="304"/>
      <c r="C8" s="310"/>
      <c r="D8" s="319"/>
      <c r="E8" s="320"/>
      <c r="F8" s="320"/>
      <c r="G8" s="322"/>
      <c r="H8" s="319"/>
      <c r="I8" s="320"/>
      <c r="J8" s="320"/>
      <c r="K8" s="321"/>
      <c r="L8" s="231" t="s">
        <v>88</v>
      </c>
      <c r="M8" s="46">
        <v>1834</v>
      </c>
      <c r="N8" s="46">
        <f>M8*O8</f>
        <v>1668.94</v>
      </c>
      <c r="O8" s="230">
        <v>0.91</v>
      </c>
    </row>
    <row r="9" spans="1:15">
      <c r="A9" s="308"/>
      <c r="B9" s="305"/>
      <c r="C9" s="311"/>
      <c r="D9" s="319"/>
      <c r="E9" s="320"/>
      <c r="F9" s="320"/>
      <c r="G9" s="322"/>
      <c r="H9" s="319"/>
      <c r="I9" s="320"/>
      <c r="J9" s="320"/>
      <c r="K9" s="321"/>
      <c r="L9" s="231" t="s">
        <v>87</v>
      </c>
      <c r="M9" s="46">
        <v>1834</v>
      </c>
      <c r="N9" s="46">
        <f>M9*O9</f>
        <v>678.58</v>
      </c>
      <c r="O9" s="230">
        <v>0.37</v>
      </c>
    </row>
    <row r="10" spans="1:15" ht="26.4">
      <c r="A10" s="227" t="s">
        <v>51</v>
      </c>
      <c r="B10" s="227" t="s">
        <v>32</v>
      </c>
      <c r="C10" s="18" t="s">
        <v>33</v>
      </c>
      <c r="D10" s="300" t="s">
        <v>33</v>
      </c>
      <c r="E10" s="301"/>
      <c r="F10" s="301"/>
      <c r="G10" s="302"/>
      <c r="H10" s="300" t="s">
        <v>0</v>
      </c>
      <c r="I10" s="301"/>
      <c r="J10" s="301"/>
      <c r="K10" s="302"/>
      <c r="L10" s="315" t="s">
        <v>0</v>
      </c>
      <c r="M10" s="315"/>
      <c r="N10" s="315"/>
      <c r="O10" s="315"/>
    </row>
    <row r="11" spans="1:15" ht="38.25" customHeight="1">
      <c r="A11" s="227" t="s">
        <v>52</v>
      </c>
      <c r="B11" s="22" t="s">
        <v>32</v>
      </c>
      <c r="C11" s="18" t="s">
        <v>33</v>
      </c>
      <c r="D11" s="312" t="s">
        <v>497</v>
      </c>
      <c r="E11" s="313"/>
      <c r="F11" s="313"/>
      <c r="G11" s="314"/>
      <c r="H11" s="312" t="s">
        <v>497</v>
      </c>
      <c r="I11" s="313"/>
      <c r="J11" s="313"/>
      <c r="K11" s="314"/>
      <c r="L11" s="316" t="s">
        <v>53</v>
      </c>
      <c r="M11" s="316"/>
      <c r="N11" s="316"/>
      <c r="O11" s="316"/>
    </row>
    <row r="12" spans="1:15" ht="51" customHeight="1">
      <c r="A12" s="22" t="s">
        <v>54</v>
      </c>
      <c r="B12" s="227" t="s">
        <v>32</v>
      </c>
      <c r="C12" s="18" t="s">
        <v>33</v>
      </c>
      <c r="D12" s="312" t="s">
        <v>496</v>
      </c>
      <c r="E12" s="313"/>
      <c r="F12" s="313"/>
      <c r="G12" s="314"/>
      <c r="H12" s="312" t="s">
        <v>496</v>
      </c>
      <c r="I12" s="313"/>
      <c r="J12" s="313"/>
      <c r="K12" s="314"/>
      <c r="L12" s="316" t="s">
        <v>53</v>
      </c>
      <c r="M12" s="316"/>
      <c r="N12" s="316"/>
      <c r="O12" s="316"/>
    </row>
    <row r="13" spans="1:15" ht="51" customHeight="1">
      <c r="A13" s="227" t="s">
        <v>55</v>
      </c>
      <c r="B13" s="227" t="s">
        <v>32</v>
      </c>
      <c r="C13" s="18" t="s">
        <v>33</v>
      </c>
      <c r="D13" s="312" t="s">
        <v>495</v>
      </c>
      <c r="E13" s="313"/>
      <c r="F13" s="313"/>
      <c r="G13" s="314"/>
      <c r="H13" s="312" t="s">
        <v>495</v>
      </c>
      <c r="I13" s="313"/>
      <c r="J13" s="313"/>
      <c r="K13" s="314"/>
      <c r="L13" s="316" t="s">
        <v>53</v>
      </c>
      <c r="M13" s="316"/>
      <c r="N13" s="316"/>
      <c r="O13" s="316"/>
    </row>
    <row r="14" spans="1:15" ht="25.5" customHeight="1">
      <c r="A14" s="227" t="s">
        <v>56</v>
      </c>
      <c r="B14" s="227" t="s">
        <v>32</v>
      </c>
      <c r="C14" s="18" t="s">
        <v>33</v>
      </c>
      <c r="D14" s="312" t="s">
        <v>53</v>
      </c>
      <c r="E14" s="313"/>
      <c r="F14" s="313"/>
      <c r="G14" s="314"/>
      <c r="H14" s="312" t="s">
        <v>53</v>
      </c>
      <c r="I14" s="313"/>
      <c r="J14" s="313"/>
      <c r="K14" s="314"/>
      <c r="L14" s="326" t="s">
        <v>57</v>
      </c>
      <c r="M14" s="326"/>
      <c r="N14" s="326"/>
      <c r="O14" s="326"/>
    </row>
    <row r="15" spans="1:15" ht="60" customHeight="1">
      <c r="A15" s="232" t="s">
        <v>58</v>
      </c>
      <c r="B15" s="232" t="s">
        <v>32</v>
      </c>
      <c r="C15" s="18" t="s">
        <v>0</v>
      </c>
      <c r="D15" s="323" t="s">
        <v>89</v>
      </c>
      <c r="E15" s="324"/>
      <c r="F15" s="324"/>
      <c r="G15" s="325"/>
      <c r="H15" s="323" t="s">
        <v>89</v>
      </c>
      <c r="I15" s="324"/>
      <c r="J15" s="324"/>
      <c r="K15" s="325"/>
      <c r="L15" s="327" t="s">
        <v>90</v>
      </c>
      <c r="M15" s="327"/>
      <c r="N15" s="327"/>
      <c r="O15" s="327"/>
    </row>
  </sheetData>
  <mergeCells count="38">
    <mergeCell ref="L3:O3"/>
    <mergeCell ref="L4:O4"/>
    <mergeCell ref="L5:O5"/>
    <mergeCell ref="L10:O10"/>
    <mergeCell ref="L11:O11"/>
    <mergeCell ref="L12:O12"/>
    <mergeCell ref="L13:O13"/>
    <mergeCell ref="L14:O14"/>
    <mergeCell ref="L15:O15"/>
    <mergeCell ref="D15:G15"/>
    <mergeCell ref="H3:K3"/>
    <mergeCell ref="H4:K4"/>
    <mergeCell ref="H5:K5"/>
    <mergeCell ref="H10:K10"/>
    <mergeCell ref="H11:K11"/>
    <mergeCell ref="H12:K12"/>
    <mergeCell ref="H13:K13"/>
    <mergeCell ref="H14:K14"/>
    <mergeCell ref="H15:K15"/>
    <mergeCell ref="H7:H9"/>
    <mergeCell ref="I7:I9"/>
    <mergeCell ref="J7:J9"/>
    <mergeCell ref="K7:K9"/>
    <mergeCell ref="D3:G3"/>
    <mergeCell ref="D4:G4"/>
    <mergeCell ref="D5:G5"/>
    <mergeCell ref="G7:G9"/>
    <mergeCell ref="D14:G14"/>
    <mergeCell ref="B6:B9"/>
    <mergeCell ref="C6:C9"/>
    <mergeCell ref="D7:D9"/>
    <mergeCell ref="E7:E9"/>
    <mergeCell ref="F7:F9"/>
    <mergeCell ref="A5:A9"/>
    <mergeCell ref="D10:G10"/>
    <mergeCell ref="D11:G11"/>
    <mergeCell ref="D12:G12"/>
    <mergeCell ref="D13:G13"/>
  </mergeCells>
  <phoneticPr fontId="15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P21"/>
  <sheetViews>
    <sheetView zoomScale="85" zoomScaleNormal="85" workbookViewId="0">
      <selection activeCell="K28" sqref="K28"/>
    </sheetView>
  </sheetViews>
  <sheetFormatPr defaultColWidth="23.6640625" defaultRowHeight="13.2"/>
  <cols>
    <col min="1" max="1" width="12.5546875" customWidth="1"/>
    <col min="2" max="2" width="14" bestFit="1" customWidth="1"/>
    <col min="3" max="3" width="18.88671875" customWidth="1"/>
    <col min="4" max="4" width="10.6640625" bestFit="1" customWidth="1"/>
    <col min="5" max="5" width="12.44140625" customWidth="1"/>
    <col min="6" max="6" width="9.5546875" bestFit="1" customWidth="1"/>
    <col min="7" max="7" width="10.6640625" bestFit="1" customWidth="1"/>
    <col min="8" max="8" width="9.5546875" customWidth="1"/>
    <col min="9" max="9" width="9" bestFit="1" customWidth="1"/>
    <col min="10" max="10" width="11.44140625" bestFit="1" customWidth="1"/>
    <col min="11" max="11" width="9.88671875" bestFit="1" customWidth="1"/>
    <col min="12" max="12" width="9" bestFit="1" customWidth="1"/>
    <col min="13" max="13" width="11.44140625" bestFit="1" customWidth="1"/>
    <col min="14" max="15" width="9" bestFit="1" customWidth="1"/>
    <col min="16" max="16" width="11.44140625" bestFit="1" customWidth="1"/>
  </cols>
  <sheetData>
    <row r="1" spans="1:16" ht="12.75" customHeight="1">
      <c r="A1" s="47" t="s">
        <v>92</v>
      </c>
    </row>
    <row r="2" spans="1:16" ht="25.2">
      <c r="A2" s="17" t="s">
        <v>59</v>
      </c>
    </row>
    <row r="4" spans="1:16">
      <c r="B4" s="255" t="s">
        <v>60</v>
      </c>
      <c r="C4" s="255"/>
      <c r="D4" s="255"/>
      <c r="E4" s="255"/>
      <c r="F4" s="23"/>
      <c r="G4" s="24"/>
      <c r="H4" s="24"/>
      <c r="I4" s="25"/>
      <c r="J4" s="25"/>
      <c r="K4" s="25"/>
      <c r="L4" s="25"/>
      <c r="M4" s="25"/>
      <c r="N4" s="25"/>
      <c r="O4" s="25"/>
      <c r="P4" s="25"/>
    </row>
    <row r="5" spans="1:16">
      <c r="A5" s="24"/>
      <c r="B5" s="334"/>
      <c r="C5" s="334" t="s">
        <v>61</v>
      </c>
      <c r="D5" s="337" t="s">
        <v>62</v>
      </c>
      <c r="E5" s="328" t="s">
        <v>63</v>
      </c>
      <c r="F5" s="329"/>
      <c r="G5" s="330"/>
      <c r="H5" s="328" t="s">
        <v>64</v>
      </c>
      <c r="I5" s="329"/>
      <c r="J5" s="330"/>
      <c r="K5" s="328" t="s">
        <v>65</v>
      </c>
      <c r="L5" s="329"/>
      <c r="M5" s="330"/>
      <c r="N5" s="328" t="s">
        <v>66</v>
      </c>
      <c r="O5" s="329"/>
      <c r="P5" s="330"/>
    </row>
    <row r="6" spans="1:16">
      <c r="B6" s="335"/>
      <c r="C6" s="335"/>
      <c r="D6" s="338"/>
      <c r="E6" s="26" t="s">
        <v>67</v>
      </c>
      <c r="F6" s="26" t="s">
        <v>68</v>
      </c>
      <c r="G6" s="26" t="s">
        <v>69</v>
      </c>
      <c r="H6" s="233" t="s">
        <v>70</v>
      </c>
      <c r="I6" s="233" t="s">
        <v>71</v>
      </c>
      <c r="J6" s="233" t="s">
        <v>72</v>
      </c>
      <c r="K6" s="233" t="s">
        <v>73</v>
      </c>
      <c r="L6" s="233" t="s">
        <v>71</v>
      </c>
      <c r="M6" s="233" t="s">
        <v>72</v>
      </c>
      <c r="N6" s="233" t="s">
        <v>70</v>
      </c>
      <c r="O6" s="233" t="s">
        <v>71</v>
      </c>
      <c r="P6" s="26" t="s">
        <v>72</v>
      </c>
    </row>
    <row r="7" spans="1:16">
      <c r="A7" s="246"/>
      <c r="B7" s="336"/>
      <c r="C7" s="336"/>
      <c r="D7" s="339"/>
      <c r="E7" s="331" t="s">
        <v>74</v>
      </c>
      <c r="F7" s="332"/>
      <c r="G7" s="333"/>
      <c r="H7" s="328" t="s">
        <v>75</v>
      </c>
      <c r="I7" s="329"/>
      <c r="J7" s="329"/>
      <c r="K7" s="329"/>
      <c r="L7" s="329"/>
      <c r="M7" s="329"/>
      <c r="N7" s="329"/>
      <c r="O7" s="329"/>
      <c r="P7" s="330"/>
    </row>
    <row r="8" spans="1:16">
      <c r="A8" s="41"/>
      <c r="B8" s="26" t="s">
        <v>76</v>
      </c>
      <c r="C8" s="27" t="s">
        <v>79</v>
      </c>
      <c r="D8" s="28">
        <v>0.05</v>
      </c>
      <c r="E8" s="29">
        <v>65</v>
      </c>
      <c r="F8" s="30">
        <f>E8*G8</f>
        <v>35.1</v>
      </c>
      <c r="G8" s="31">
        <v>0.54</v>
      </c>
      <c r="H8" s="258">
        <v>52.5</v>
      </c>
      <c r="I8" s="32">
        <v>33.799999999999997</v>
      </c>
      <c r="J8" s="33">
        <f>I8/H8</f>
        <v>0.64380952380952372</v>
      </c>
      <c r="K8" s="34">
        <v>1.8</v>
      </c>
      <c r="L8" s="35">
        <v>221</v>
      </c>
      <c r="M8" s="36">
        <f>L8/(K8*1024)</f>
        <v>0.1199001736111111</v>
      </c>
      <c r="N8" s="37">
        <v>170</v>
      </c>
      <c r="O8" s="38">
        <v>77.2</v>
      </c>
      <c r="P8" s="39">
        <f>O8/N8</f>
        <v>0.45411764705882357</v>
      </c>
    </row>
    <row r="9" spans="1:16">
      <c r="A9" s="194"/>
      <c r="B9" s="26" t="s">
        <v>78</v>
      </c>
      <c r="C9" s="27" t="s">
        <v>77</v>
      </c>
      <c r="D9" s="40">
        <v>0.01</v>
      </c>
      <c r="E9" s="29">
        <v>65</v>
      </c>
      <c r="F9" s="30">
        <f>G9*E9</f>
        <v>10.4</v>
      </c>
      <c r="G9" s="31">
        <v>0.16</v>
      </c>
      <c r="H9" s="258">
        <v>52.5</v>
      </c>
      <c r="I9" s="32">
        <v>36.700000000000003</v>
      </c>
      <c r="J9" s="33">
        <f>I9/H9</f>
        <v>0.69904761904761914</v>
      </c>
      <c r="K9" s="34">
        <v>1.8</v>
      </c>
      <c r="L9" s="35">
        <v>217</v>
      </c>
      <c r="M9" s="36">
        <f>L9/(K9*1024)</f>
        <v>0.11773003472222222</v>
      </c>
      <c r="N9" s="37">
        <v>170</v>
      </c>
      <c r="O9" s="38">
        <v>77.099999999999994</v>
      </c>
      <c r="P9" s="39">
        <f>O9/N9</f>
        <v>0.45352941176470585</v>
      </c>
    </row>
    <row r="11" spans="1:16" ht="13.8">
      <c r="C11" s="24"/>
      <c r="L11" s="16"/>
    </row>
    <row r="12" spans="1:16">
      <c r="A12" s="24"/>
      <c r="B12" s="24"/>
      <c r="C12" s="24"/>
      <c r="D12" s="24"/>
      <c r="E12" s="24"/>
      <c r="F12" s="24"/>
      <c r="G12" s="24"/>
      <c r="H12" s="24"/>
      <c r="I12" s="25"/>
      <c r="J12" s="25"/>
      <c r="K12" s="25"/>
      <c r="L12" s="25"/>
      <c r="M12" s="25"/>
      <c r="N12" s="25"/>
      <c r="O12" s="25"/>
    </row>
    <row r="21" spans="12:12" ht="13.8">
      <c r="L21" s="16"/>
    </row>
  </sheetData>
  <mergeCells count="9">
    <mergeCell ref="N5:P5"/>
    <mergeCell ref="E7:G7"/>
    <mergeCell ref="H7:P7"/>
    <mergeCell ref="B5:B7"/>
    <mergeCell ref="C5:C7"/>
    <mergeCell ref="D5:D7"/>
    <mergeCell ref="H5:J5"/>
    <mergeCell ref="K5:M5"/>
    <mergeCell ref="E5:G5"/>
  </mergeCells>
  <phoneticPr fontId="15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zoomScale="80" zoomScaleNormal="80" workbookViewId="0">
      <selection activeCell="I4" sqref="I4:J4"/>
    </sheetView>
  </sheetViews>
  <sheetFormatPr defaultColWidth="9.109375" defaultRowHeight="17.399999999999999"/>
  <cols>
    <col min="1" max="1" width="10.44140625" style="262" customWidth="1"/>
    <col min="2" max="2" width="19.44140625" style="262" customWidth="1"/>
    <col min="3" max="3" width="10" style="262" bestFit="1" customWidth="1"/>
    <col min="4" max="4" width="19" style="262" customWidth="1"/>
    <col min="5" max="5" width="11" style="262" customWidth="1"/>
    <col min="6" max="6" width="10.6640625" style="262" customWidth="1"/>
    <col min="7" max="8" width="10.109375" style="262" customWidth="1"/>
    <col min="9" max="9" width="9.33203125" style="262" customWidth="1"/>
    <col min="10" max="10" width="11.5546875" style="262" bestFit="1" customWidth="1"/>
    <col min="11" max="11" width="10.109375" style="262" bestFit="1" customWidth="1"/>
    <col min="12" max="12" width="9.33203125" style="262" bestFit="1" customWidth="1"/>
    <col min="13" max="13" width="11.5546875" style="262" bestFit="1" customWidth="1"/>
    <col min="14" max="14" width="13.109375" style="262" customWidth="1"/>
    <col min="15" max="16384" width="9.109375" style="262"/>
  </cols>
  <sheetData>
    <row r="1" spans="1:14">
      <c r="A1" s="265"/>
      <c r="B1" s="265" t="s">
        <v>100</v>
      </c>
      <c r="D1" s="265" t="s">
        <v>99</v>
      </c>
    </row>
    <row r="2" spans="1:14" ht="25.2">
      <c r="A2" s="213" t="s">
        <v>433</v>
      </c>
      <c r="C2" s="213"/>
      <c r="D2" s="213"/>
      <c r="E2" s="204"/>
      <c r="F2" s="204"/>
      <c r="G2" s="204"/>
      <c r="H2" s="204"/>
      <c r="I2" s="204"/>
      <c r="J2" s="204"/>
      <c r="K2" s="204"/>
      <c r="L2" s="204"/>
      <c r="M2" s="204"/>
      <c r="N2" s="204"/>
    </row>
    <row r="3" spans="1:14" ht="14.25" customHeight="1">
      <c r="B3" s="213"/>
      <c r="C3" s="213"/>
      <c r="D3" s="213"/>
      <c r="E3" s="204"/>
      <c r="F3" s="204"/>
      <c r="G3" s="204"/>
      <c r="H3" s="204"/>
      <c r="I3" s="204"/>
      <c r="J3" s="204"/>
      <c r="K3" s="204"/>
      <c r="L3" s="204"/>
      <c r="M3" s="204"/>
      <c r="N3" s="204"/>
    </row>
    <row r="4" spans="1:14">
      <c r="B4" s="343" t="s">
        <v>98</v>
      </c>
      <c r="C4" s="343"/>
      <c r="D4" s="343"/>
      <c r="E4" s="204"/>
      <c r="F4" s="204"/>
      <c r="G4" s="204"/>
      <c r="H4" s="204"/>
      <c r="I4" s="204"/>
      <c r="J4" s="204"/>
      <c r="K4" s="204"/>
      <c r="L4" s="204"/>
      <c r="M4" s="204"/>
      <c r="N4" s="204"/>
    </row>
    <row r="5" spans="1:14">
      <c r="B5" s="351" t="s">
        <v>93</v>
      </c>
      <c r="C5" s="351" t="s">
        <v>61</v>
      </c>
      <c r="D5" s="352" t="s">
        <v>97</v>
      </c>
      <c r="E5" s="340" t="s">
        <v>96</v>
      </c>
      <c r="F5" s="341"/>
      <c r="G5" s="342"/>
      <c r="H5" s="340" t="s">
        <v>95</v>
      </c>
      <c r="I5" s="341"/>
      <c r="J5" s="341"/>
      <c r="K5" s="341"/>
      <c r="L5" s="341"/>
      <c r="M5" s="342"/>
      <c r="N5" s="204"/>
    </row>
    <row r="6" spans="1:14">
      <c r="B6" s="351"/>
      <c r="C6" s="351"/>
      <c r="D6" s="353"/>
      <c r="E6" s="236" t="s">
        <v>410</v>
      </c>
      <c r="F6" s="236" t="s">
        <v>409</v>
      </c>
      <c r="G6" s="236" t="s">
        <v>408</v>
      </c>
      <c r="H6" s="236" t="s">
        <v>410</v>
      </c>
      <c r="I6" s="236" t="s">
        <v>409</v>
      </c>
      <c r="J6" s="236" t="s">
        <v>408</v>
      </c>
      <c r="K6" s="236" t="s">
        <v>410</v>
      </c>
      <c r="L6" s="236" t="s">
        <v>409</v>
      </c>
      <c r="M6" s="236" t="s">
        <v>408</v>
      </c>
      <c r="N6" s="204"/>
    </row>
    <row r="7" spans="1:14">
      <c r="B7" s="351"/>
      <c r="C7" s="351"/>
      <c r="D7" s="354"/>
      <c r="E7" s="340" t="s">
        <v>518</v>
      </c>
      <c r="F7" s="341"/>
      <c r="G7" s="342"/>
      <c r="H7" s="340" t="s">
        <v>432</v>
      </c>
      <c r="I7" s="341"/>
      <c r="J7" s="342"/>
      <c r="K7" s="340" t="s">
        <v>94</v>
      </c>
      <c r="L7" s="341"/>
      <c r="M7" s="342"/>
      <c r="N7" s="204"/>
    </row>
    <row r="8" spans="1:14">
      <c r="B8" s="236" t="s">
        <v>425</v>
      </c>
      <c r="C8" s="27" t="s">
        <v>33</v>
      </c>
      <c r="D8" s="212">
        <v>2E-3</v>
      </c>
      <c r="E8" s="211">
        <v>16</v>
      </c>
      <c r="F8" s="211">
        <v>10.7</v>
      </c>
      <c r="G8" s="210">
        <f>(F8/E8)</f>
        <v>0.66874999999999996</v>
      </c>
      <c r="H8" s="217">
        <v>51</v>
      </c>
      <c r="I8" s="217">
        <v>6</v>
      </c>
      <c r="J8" s="210">
        <f>(I8/H8)</f>
        <v>0.11764705882352941</v>
      </c>
      <c r="K8" s="217">
        <v>507</v>
      </c>
      <c r="L8" s="217">
        <v>23.6</v>
      </c>
      <c r="M8" s="210">
        <f>(L8/K8)</f>
        <v>4.65483234714004E-2</v>
      </c>
      <c r="N8" s="204"/>
    </row>
    <row r="9" spans="1:14">
      <c r="B9" s="236" t="s">
        <v>423</v>
      </c>
      <c r="C9" s="27" t="s">
        <v>33</v>
      </c>
      <c r="D9" s="212">
        <v>2E-3</v>
      </c>
      <c r="E9" s="211">
        <v>16</v>
      </c>
      <c r="F9" s="211">
        <v>5.8</v>
      </c>
      <c r="G9" s="210">
        <f>(F9/E9)</f>
        <v>0.36249999999999999</v>
      </c>
      <c r="H9" s="217">
        <v>51</v>
      </c>
      <c r="I9" s="217">
        <v>4.8</v>
      </c>
      <c r="J9" s="207">
        <v>0.1</v>
      </c>
      <c r="K9" s="217">
        <v>515</v>
      </c>
      <c r="L9" s="217">
        <v>10.199999999999999</v>
      </c>
      <c r="M9" s="210">
        <f>(L9/K9)</f>
        <v>1.9805825242718445E-2</v>
      </c>
      <c r="N9" s="204"/>
    </row>
    <row r="10" spans="1:14">
      <c r="B10" s="236" t="s">
        <v>422</v>
      </c>
      <c r="C10" s="27" t="s">
        <v>33</v>
      </c>
      <c r="D10" s="212">
        <v>2E-3</v>
      </c>
      <c r="E10" s="211">
        <v>16</v>
      </c>
      <c r="F10" s="211">
        <v>6.5</v>
      </c>
      <c r="G10" s="210">
        <f>(F10/E10)</f>
        <v>0.40625</v>
      </c>
      <c r="H10" s="217" t="s">
        <v>53</v>
      </c>
      <c r="I10" s="217" t="s">
        <v>431</v>
      </c>
      <c r="J10" s="207" t="s">
        <v>53</v>
      </c>
      <c r="K10" s="217">
        <v>558</v>
      </c>
      <c r="L10" s="217">
        <v>18</v>
      </c>
      <c r="M10" s="210">
        <f>(L10/K10)</f>
        <v>3.2258064516129031E-2</v>
      </c>
      <c r="N10" s="204"/>
    </row>
    <row r="11" spans="1:14">
      <c r="B11" s="236" t="s">
        <v>421</v>
      </c>
      <c r="C11" s="27" t="s">
        <v>106</v>
      </c>
      <c r="D11" s="212">
        <v>8.9999999999999993E-3</v>
      </c>
      <c r="E11" s="211">
        <v>16</v>
      </c>
      <c r="F11" s="211">
        <v>10.7</v>
      </c>
      <c r="G11" s="210">
        <f>(F11/E11)</f>
        <v>0.66874999999999996</v>
      </c>
      <c r="H11" s="217" t="s">
        <v>53</v>
      </c>
      <c r="I11" s="217" t="s">
        <v>53</v>
      </c>
      <c r="J11" s="207" t="s">
        <v>53</v>
      </c>
      <c r="K11" s="217">
        <v>52.4</v>
      </c>
      <c r="L11" s="217">
        <v>14.1</v>
      </c>
      <c r="M11" s="210">
        <f>(L11/K11)</f>
        <v>0.26908396946564883</v>
      </c>
      <c r="N11" s="204"/>
    </row>
    <row r="12" spans="1:14" ht="24" customHeight="1">
      <c r="B12" s="213"/>
      <c r="C12" s="213"/>
      <c r="D12" s="213"/>
      <c r="E12" s="204"/>
      <c r="F12" s="204"/>
      <c r="G12" s="204"/>
      <c r="H12" s="204"/>
      <c r="I12" s="204"/>
      <c r="J12" s="204"/>
      <c r="K12" s="204"/>
      <c r="L12" s="204"/>
      <c r="M12" s="204"/>
      <c r="N12" s="204"/>
    </row>
    <row r="13" spans="1:14" s="263" customFormat="1" ht="24" customHeight="1">
      <c r="B13" s="343" t="s">
        <v>407</v>
      </c>
      <c r="C13" s="343"/>
      <c r="D13" s="343"/>
      <c r="E13" s="201"/>
      <c r="F13" s="201"/>
      <c r="G13" s="201"/>
      <c r="H13" s="201"/>
      <c r="I13" s="201"/>
      <c r="J13" s="201"/>
      <c r="K13" s="201"/>
      <c r="L13" s="201"/>
      <c r="M13" s="201"/>
      <c r="N13" s="200"/>
    </row>
    <row r="14" spans="1:14" s="263" customFormat="1">
      <c r="B14" s="236" t="s">
        <v>93</v>
      </c>
      <c r="C14" s="236" t="s">
        <v>61</v>
      </c>
      <c r="D14" s="253" t="s">
        <v>406</v>
      </c>
      <c r="E14" s="236" t="s">
        <v>405</v>
      </c>
      <c r="F14" s="340" t="s">
        <v>404</v>
      </c>
      <c r="G14" s="341"/>
      <c r="H14" s="341"/>
      <c r="I14" s="341"/>
      <c r="J14" s="341"/>
      <c r="K14" s="341"/>
      <c r="L14" s="341"/>
      <c r="M14" s="342"/>
      <c r="N14" s="200"/>
    </row>
    <row r="15" spans="1:14" s="263" customFormat="1" ht="16.5" customHeight="1">
      <c r="B15" s="236" t="s">
        <v>425</v>
      </c>
      <c r="C15" s="27" t="s">
        <v>33</v>
      </c>
      <c r="D15" s="43" t="s">
        <v>517</v>
      </c>
      <c r="E15" s="43" t="s">
        <v>399</v>
      </c>
      <c r="F15" s="355" t="s">
        <v>516</v>
      </c>
      <c r="G15" s="356"/>
      <c r="H15" s="356"/>
      <c r="I15" s="356"/>
      <c r="J15" s="356"/>
      <c r="K15" s="356"/>
      <c r="L15" s="356"/>
      <c r="M15" s="357"/>
      <c r="N15" s="200"/>
    </row>
    <row r="16" spans="1:14" s="263" customFormat="1" ht="16.5" customHeight="1">
      <c r="B16" s="236" t="s">
        <v>423</v>
      </c>
      <c r="C16" s="27" t="s">
        <v>33</v>
      </c>
      <c r="D16" s="43" t="s">
        <v>430</v>
      </c>
      <c r="E16" s="43" t="s">
        <v>399</v>
      </c>
      <c r="F16" s="355" t="s">
        <v>429</v>
      </c>
      <c r="G16" s="356"/>
      <c r="H16" s="356"/>
      <c r="I16" s="356"/>
      <c r="J16" s="356"/>
      <c r="K16" s="356"/>
      <c r="L16" s="356"/>
      <c r="M16" s="357"/>
      <c r="N16" s="200"/>
    </row>
    <row r="17" spans="1:15" ht="16.5" customHeight="1">
      <c r="B17" s="236" t="s">
        <v>422</v>
      </c>
      <c r="C17" s="27" t="s">
        <v>33</v>
      </c>
      <c r="D17" s="43" t="s">
        <v>428</v>
      </c>
      <c r="E17" s="43" t="s">
        <v>399</v>
      </c>
      <c r="F17" s="355" t="s">
        <v>427</v>
      </c>
      <c r="G17" s="356"/>
      <c r="H17" s="356"/>
      <c r="I17" s="356"/>
      <c r="J17" s="356"/>
      <c r="K17" s="356"/>
      <c r="L17" s="356"/>
      <c r="M17" s="357"/>
      <c r="N17" s="48"/>
      <c r="O17" s="48"/>
    </row>
    <row r="18" spans="1:15">
      <c r="B18" s="236" t="s">
        <v>421</v>
      </c>
      <c r="C18" s="27" t="s">
        <v>33</v>
      </c>
      <c r="D18" s="43" t="s">
        <v>426</v>
      </c>
      <c r="E18" s="43" t="s">
        <v>402</v>
      </c>
      <c r="F18" s="355">
        <v>9999</v>
      </c>
      <c r="G18" s="356"/>
      <c r="H18" s="356"/>
      <c r="I18" s="356"/>
      <c r="J18" s="356"/>
      <c r="K18" s="356"/>
      <c r="L18" s="356"/>
      <c r="M18" s="357"/>
    </row>
    <row r="19" spans="1:15">
      <c r="B19" s="49"/>
      <c r="C19" s="49"/>
      <c r="D19" s="205"/>
      <c r="E19" s="205"/>
      <c r="F19" s="205"/>
      <c r="G19" s="205"/>
      <c r="H19" s="216"/>
      <c r="I19" s="216"/>
      <c r="J19" s="216"/>
      <c r="K19" s="215"/>
      <c r="L19" s="215"/>
      <c r="M19" s="215"/>
    </row>
    <row r="20" spans="1:15" s="263" customFormat="1" ht="24" customHeight="1">
      <c r="B20" s="343" t="s">
        <v>397</v>
      </c>
      <c r="C20" s="343"/>
      <c r="D20" s="343"/>
      <c r="E20" s="201"/>
      <c r="F20" s="201"/>
      <c r="G20" s="201"/>
      <c r="H20" s="201"/>
      <c r="I20" s="201"/>
      <c r="J20" s="201"/>
      <c r="K20" s="201"/>
      <c r="L20" s="201"/>
      <c r="M20" s="201"/>
      <c r="N20" s="200"/>
    </row>
    <row r="21" spans="1:15" s="263" customFormat="1" ht="24" customHeight="1">
      <c r="B21" s="236" t="s">
        <v>93</v>
      </c>
      <c r="C21" s="236" t="s">
        <v>61</v>
      </c>
      <c r="D21" s="344" t="s">
        <v>396</v>
      </c>
      <c r="E21" s="345"/>
      <c r="F21" s="345"/>
      <c r="G21" s="345"/>
      <c r="H21" s="345"/>
      <c r="I21" s="345"/>
      <c r="J21" s="345"/>
      <c r="K21" s="345"/>
      <c r="L21" s="345"/>
      <c r="M21" s="346"/>
      <c r="N21" s="200"/>
    </row>
    <row r="22" spans="1:15" s="263" customFormat="1" ht="54" customHeight="1">
      <c r="B22" s="256" t="s">
        <v>425</v>
      </c>
      <c r="C22" s="27" t="s">
        <v>33</v>
      </c>
      <c r="D22" s="347" t="s">
        <v>424</v>
      </c>
      <c r="E22" s="348"/>
      <c r="F22" s="348"/>
      <c r="G22" s="349"/>
      <c r="H22" s="349"/>
      <c r="I22" s="349"/>
      <c r="J22" s="349"/>
      <c r="K22" s="349"/>
      <c r="L22" s="349"/>
      <c r="M22" s="350"/>
      <c r="N22" s="200"/>
    </row>
    <row r="23" spans="1:15" s="263" customFormat="1" ht="33.9" customHeight="1">
      <c r="B23" s="236" t="s">
        <v>423</v>
      </c>
      <c r="C23" s="27" t="s">
        <v>33</v>
      </c>
      <c r="D23" s="347" t="s">
        <v>392</v>
      </c>
      <c r="E23" s="348"/>
      <c r="F23" s="348"/>
      <c r="G23" s="349"/>
      <c r="H23" s="349"/>
      <c r="I23" s="349"/>
      <c r="J23" s="349"/>
      <c r="K23" s="349"/>
      <c r="L23" s="349"/>
      <c r="M23" s="350"/>
      <c r="N23" s="200"/>
    </row>
    <row r="24" spans="1:15" ht="33.9" customHeight="1">
      <c r="B24" s="236" t="s">
        <v>422</v>
      </c>
      <c r="C24" s="27" t="s">
        <v>33</v>
      </c>
      <c r="D24" s="347" t="s">
        <v>392</v>
      </c>
      <c r="E24" s="348"/>
      <c r="F24" s="348"/>
      <c r="G24" s="349"/>
      <c r="H24" s="349"/>
      <c r="I24" s="349"/>
      <c r="J24" s="349"/>
      <c r="K24" s="349"/>
      <c r="L24" s="349"/>
      <c r="M24" s="350"/>
      <c r="N24" s="48"/>
      <c r="O24" s="48"/>
    </row>
    <row r="25" spans="1:15" ht="24" customHeight="1">
      <c r="B25" s="236" t="s">
        <v>421</v>
      </c>
      <c r="C25" s="27" t="s">
        <v>33</v>
      </c>
      <c r="D25" s="347" t="s">
        <v>420</v>
      </c>
      <c r="E25" s="348"/>
      <c r="F25" s="348"/>
      <c r="G25" s="349"/>
      <c r="H25" s="349"/>
      <c r="I25" s="349"/>
      <c r="J25" s="349"/>
      <c r="K25" s="349"/>
      <c r="L25" s="349"/>
      <c r="M25" s="350"/>
    </row>
    <row r="26" spans="1:15" ht="25.2">
      <c r="B26" s="213"/>
      <c r="C26" s="213"/>
      <c r="D26" s="213"/>
      <c r="E26" s="204"/>
      <c r="F26" s="204"/>
      <c r="G26" s="204"/>
      <c r="H26" s="204"/>
      <c r="I26" s="204"/>
      <c r="J26" s="204"/>
      <c r="K26" s="204"/>
      <c r="L26" s="204"/>
      <c r="M26" s="204"/>
    </row>
    <row r="27" spans="1:15">
      <c r="A27" s="265"/>
      <c r="B27" s="265" t="s">
        <v>100</v>
      </c>
      <c r="D27" s="265" t="s">
        <v>99</v>
      </c>
    </row>
    <row r="28" spans="1:15" ht="25.2">
      <c r="A28" s="214" t="s">
        <v>419</v>
      </c>
      <c r="C28" s="213"/>
      <c r="D28" s="213"/>
      <c r="E28" s="204"/>
      <c r="F28" s="204"/>
      <c r="G28" s="204"/>
      <c r="H28" s="204"/>
      <c r="I28" s="204"/>
      <c r="J28" s="204"/>
      <c r="K28" s="204"/>
      <c r="L28" s="204"/>
      <c r="M28" s="204"/>
      <c r="N28" s="204"/>
    </row>
    <row r="29" spans="1:15" ht="14.25" customHeight="1">
      <c r="B29" s="213"/>
      <c r="C29" s="213"/>
      <c r="D29" s="213"/>
      <c r="E29" s="204"/>
      <c r="F29" s="204"/>
      <c r="G29" s="204"/>
      <c r="H29" s="204"/>
      <c r="I29" s="204"/>
      <c r="J29" s="204"/>
      <c r="K29" s="204"/>
      <c r="L29" s="204"/>
      <c r="M29" s="204"/>
      <c r="N29" s="204"/>
    </row>
    <row r="30" spans="1:15">
      <c r="B30" s="343" t="s">
        <v>98</v>
      </c>
      <c r="C30" s="343"/>
      <c r="D30" s="343"/>
      <c r="E30" s="204"/>
      <c r="F30" s="204"/>
      <c r="G30" s="204"/>
      <c r="H30" s="204"/>
      <c r="I30" s="204"/>
      <c r="J30" s="204"/>
      <c r="K30" s="204"/>
      <c r="L30" s="204"/>
      <c r="M30" s="204"/>
      <c r="N30" s="204"/>
    </row>
    <row r="31" spans="1:15">
      <c r="B31" s="351" t="s">
        <v>93</v>
      </c>
      <c r="C31" s="351" t="s">
        <v>61</v>
      </c>
      <c r="D31" s="352" t="s">
        <v>97</v>
      </c>
      <c r="E31" s="340" t="s">
        <v>96</v>
      </c>
      <c r="F31" s="341"/>
      <c r="G31" s="342"/>
      <c r="H31" s="340" t="s">
        <v>95</v>
      </c>
      <c r="I31" s="341"/>
      <c r="J31" s="342"/>
      <c r="K31" s="204"/>
      <c r="L31" s="204"/>
      <c r="M31" s="204"/>
      <c r="N31" s="204"/>
    </row>
    <row r="32" spans="1:15">
      <c r="B32" s="351"/>
      <c r="C32" s="351"/>
      <c r="D32" s="353"/>
      <c r="E32" s="236" t="s">
        <v>410</v>
      </c>
      <c r="F32" s="236" t="s">
        <v>409</v>
      </c>
      <c r="G32" s="236" t="s">
        <v>408</v>
      </c>
      <c r="H32" s="236" t="s">
        <v>410</v>
      </c>
      <c r="I32" s="236" t="s">
        <v>409</v>
      </c>
      <c r="J32" s="236" t="s">
        <v>408</v>
      </c>
      <c r="K32" s="204"/>
      <c r="L32" s="204"/>
      <c r="M32" s="204"/>
      <c r="N32" s="204"/>
    </row>
    <row r="33" spans="2:15">
      <c r="B33" s="351"/>
      <c r="C33" s="351"/>
      <c r="D33" s="354"/>
      <c r="E33" s="340" t="s">
        <v>518</v>
      </c>
      <c r="F33" s="341"/>
      <c r="G33" s="342"/>
      <c r="H33" s="351" t="s">
        <v>94</v>
      </c>
      <c r="I33" s="351"/>
      <c r="J33" s="351"/>
      <c r="K33" s="204"/>
      <c r="L33" s="204"/>
      <c r="M33" s="204"/>
      <c r="N33" s="204"/>
    </row>
    <row r="34" spans="2:15">
      <c r="B34" s="236" t="s">
        <v>416</v>
      </c>
      <c r="C34" s="27" t="s">
        <v>33</v>
      </c>
      <c r="D34" s="212">
        <v>6.0000000000000001E-3</v>
      </c>
      <c r="E34" s="211">
        <v>16</v>
      </c>
      <c r="F34" s="211">
        <v>9</v>
      </c>
      <c r="G34" s="210">
        <f>(F34/E34)</f>
        <v>0.5625</v>
      </c>
      <c r="H34" s="217">
        <v>1152</v>
      </c>
      <c r="I34" s="217">
        <v>31.6</v>
      </c>
      <c r="J34" s="210">
        <f>(I34/H34)</f>
        <v>2.7430555555555555E-2</v>
      </c>
      <c r="K34" s="204"/>
      <c r="L34" s="204"/>
      <c r="M34" s="204"/>
      <c r="N34" s="204"/>
    </row>
    <row r="35" spans="2:15">
      <c r="B35" s="236" t="s">
        <v>415</v>
      </c>
      <c r="C35" s="27" t="s">
        <v>33</v>
      </c>
      <c r="D35" s="212">
        <v>6.0000000000000001E-3</v>
      </c>
      <c r="E35" s="211">
        <v>16</v>
      </c>
      <c r="F35" s="211">
        <v>9</v>
      </c>
      <c r="G35" s="210">
        <f>(F35/E35)</f>
        <v>0.5625</v>
      </c>
      <c r="H35" s="217">
        <v>1152</v>
      </c>
      <c r="I35" s="217">
        <v>31.4</v>
      </c>
      <c r="J35" s="210">
        <f>(I35/H35)</f>
        <v>2.7256944444444445E-2</v>
      </c>
      <c r="K35" s="204"/>
      <c r="L35" s="204"/>
      <c r="M35" s="204"/>
      <c r="N35" s="204"/>
    </row>
    <row r="36" spans="2:15">
      <c r="B36" s="236" t="s">
        <v>414</v>
      </c>
      <c r="C36" s="27" t="s">
        <v>33</v>
      </c>
      <c r="D36" s="212">
        <v>2E-3</v>
      </c>
      <c r="E36" s="211">
        <v>16</v>
      </c>
      <c r="F36" s="211">
        <v>3.9</v>
      </c>
      <c r="G36" s="210">
        <f>(F36/E36)</f>
        <v>0.24374999999999999</v>
      </c>
      <c r="H36" s="217">
        <v>1152</v>
      </c>
      <c r="I36" s="217">
        <v>24.8</v>
      </c>
      <c r="J36" s="210">
        <f>(I36/H36)</f>
        <v>2.1527777777777778E-2</v>
      </c>
      <c r="K36" s="204"/>
      <c r="L36" s="204"/>
      <c r="M36" s="204"/>
      <c r="N36" s="204"/>
    </row>
    <row r="37" spans="2:15">
      <c r="B37" s="236" t="s">
        <v>413</v>
      </c>
      <c r="C37" s="27" t="s">
        <v>33</v>
      </c>
      <c r="D37" s="212">
        <v>4.0000000000000001E-3</v>
      </c>
      <c r="E37" s="211">
        <v>16</v>
      </c>
      <c r="F37" s="211">
        <v>5.9</v>
      </c>
      <c r="G37" s="210">
        <f>(F37/E37)</f>
        <v>0.36875000000000002</v>
      </c>
      <c r="H37" s="217">
        <v>1152</v>
      </c>
      <c r="I37" s="217">
        <v>26</v>
      </c>
      <c r="J37" s="210">
        <f>(I37/H37)</f>
        <v>2.2569444444444444E-2</v>
      </c>
      <c r="K37" s="204"/>
      <c r="L37" s="204"/>
      <c r="M37" s="204"/>
      <c r="N37" s="204"/>
    </row>
    <row r="38" spans="2:15" ht="24" customHeight="1">
      <c r="B38" s="213"/>
      <c r="C38" s="213"/>
      <c r="D38" s="213"/>
      <c r="E38" s="204"/>
      <c r="F38" s="204"/>
      <c r="G38" s="204"/>
      <c r="H38" s="204"/>
      <c r="I38" s="204"/>
      <c r="J38" s="204"/>
      <c r="K38" s="204"/>
      <c r="L38" s="204"/>
      <c r="M38" s="204"/>
      <c r="N38" s="204"/>
    </row>
    <row r="39" spans="2:15" s="263" customFormat="1" ht="24" customHeight="1">
      <c r="B39" s="343" t="s">
        <v>407</v>
      </c>
      <c r="C39" s="343"/>
      <c r="D39" s="343"/>
      <c r="E39" s="201"/>
      <c r="F39" s="201"/>
      <c r="G39" s="201"/>
      <c r="H39" s="201"/>
      <c r="I39" s="201"/>
      <c r="J39" s="201"/>
      <c r="K39" s="201"/>
      <c r="L39" s="201"/>
      <c r="M39" s="201"/>
      <c r="N39" s="200"/>
    </row>
    <row r="40" spans="2:15" s="263" customFormat="1">
      <c r="B40" s="236" t="s">
        <v>93</v>
      </c>
      <c r="C40" s="236" t="s">
        <v>61</v>
      </c>
      <c r="D40" s="253" t="s">
        <v>406</v>
      </c>
      <c r="E40" s="236" t="s">
        <v>405</v>
      </c>
      <c r="F40" s="340" t="s">
        <v>404</v>
      </c>
      <c r="G40" s="341"/>
      <c r="H40" s="341"/>
      <c r="I40" s="341"/>
      <c r="J40" s="341"/>
      <c r="K40" s="341"/>
      <c r="L40" s="341"/>
      <c r="M40" s="342"/>
      <c r="N40" s="200"/>
    </row>
    <row r="41" spans="2:15" s="263" customFormat="1" ht="16.5" customHeight="1">
      <c r="B41" s="236" t="s">
        <v>416</v>
      </c>
      <c r="C41" s="27" t="s">
        <v>33</v>
      </c>
      <c r="D41" s="43" t="s">
        <v>418</v>
      </c>
      <c r="E41" s="43" t="s">
        <v>402</v>
      </c>
      <c r="F41" s="355" t="s">
        <v>417</v>
      </c>
      <c r="G41" s="356"/>
      <c r="H41" s="356"/>
      <c r="I41" s="356"/>
      <c r="J41" s="356"/>
      <c r="K41" s="356"/>
      <c r="L41" s="356"/>
      <c r="M41" s="357"/>
      <c r="N41" s="200"/>
    </row>
    <row r="42" spans="2:15" s="263" customFormat="1" ht="16.5" customHeight="1">
      <c r="B42" s="236" t="s">
        <v>415</v>
      </c>
      <c r="C42" s="27" t="s">
        <v>33</v>
      </c>
      <c r="D42" s="43" t="s">
        <v>418</v>
      </c>
      <c r="E42" s="43" t="s">
        <v>402</v>
      </c>
      <c r="F42" s="355" t="s">
        <v>417</v>
      </c>
      <c r="G42" s="356"/>
      <c r="H42" s="356"/>
      <c r="I42" s="356"/>
      <c r="J42" s="356"/>
      <c r="K42" s="356"/>
      <c r="L42" s="356"/>
      <c r="M42" s="357"/>
      <c r="N42" s="200"/>
    </row>
    <row r="43" spans="2:15" ht="16.5" customHeight="1">
      <c r="B43" s="236" t="s">
        <v>414</v>
      </c>
      <c r="C43" s="27" t="s">
        <v>33</v>
      </c>
      <c r="D43" s="43" t="s">
        <v>418</v>
      </c>
      <c r="E43" s="43" t="s">
        <v>402</v>
      </c>
      <c r="F43" s="355" t="s">
        <v>417</v>
      </c>
      <c r="G43" s="356"/>
      <c r="H43" s="356"/>
      <c r="I43" s="356"/>
      <c r="J43" s="356"/>
      <c r="K43" s="356"/>
      <c r="L43" s="356"/>
      <c r="M43" s="357"/>
      <c r="N43" s="48"/>
      <c r="O43" s="48"/>
    </row>
    <row r="44" spans="2:15">
      <c r="B44" s="236" t="s">
        <v>413</v>
      </c>
      <c r="C44" s="27" t="s">
        <v>33</v>
      </c>
      <c r="D44" s="43" t="s">
        <v>418</v>
      </c>
      <c r="E44" s="43" t="s">
        <v>402</v>
      </c>
      <c r="F44" s="355" t="s">
        <v>417</v>
      </c>
      <c r="G44" s="356"/>
      <c r="H44" s="356"/>
      <c r="I44" s="356"/>
      <c r="J44" s="356"/>
      <c r="K44" s="356"/>
      <c r="L44" s="356"/>
      <c r="M44" s="357"/>
    </row>
    <row r="45" spans="2:15">
      <c r="B45" s="49"/>
      <c r="C45" s="49"/>
      <c r="D45" s="205"/>
      <c r="E45" s="205"/>
      <c r="F45" s="205"/>
      <c r="G45" s="205"/>
      <c r="H45" s="216"/>
      <c r="I45" s="216"/>
      <c r="J45" s="216"/>
      <c r="K45" s="215"/>
      <c r="L45" s="215"/>
      <c r="M45" s="215"/>
    </row>
    <row r="46" spans="2:15" s="263" customFormat="1" ht="24" customHeight="1">
      <c r="B46" s="343" t="s">
        <v>397</v>
      </c>
      <c r="C46" s="343"/>
      <c r="D46" s="343"/>
      <c r="E46" s="201"/>
      <c r="F46" s="201"/>
      <c r="G46" s="201"/>
      <c r="H46" s="201"/>
      <c r="I46" s="201"/>
      <c r="J46" s="201"/>
      <c r="K46" s="201"/>
      <c r="L46" s="201"/>
      <c r="M46" s="201"/>
      <c r="N46" s="200"/>
    </row>
    <row r="47" spans="2:15" s="263" customFormat="1" ht="24" customHeight="1">
      <c r="B47" s="236" t="s">
        <v>93</v>
      </c>
      <c r="C47" s="236" t="s">
        <v>61</v>
      </c>
      <c r="D47" s="344" t="s">
        <v>396</v>
      </c>
      <c r="E47" s="345"/>
      <c r="F47" s="345"/>
      <c r="G47" s="345"/>
      <c r="H47" s="345"/>
      <c r="I47" s="345"/>
      <c r="J47" s="345"/>
      <c r="K47" s="345"/>
      <c r="L47" s="345"/>
      <c r="M47" s="346"/>
      <c r="N47" s="200"/>
    </row>
    <row r="48" spans="2:15" s="263" customFormat="1" ht="24" customHeight="1">
      <c r="B48" s="236" t="s">
        <v>416</v>
      </c>
      <c r="C48" s="27" t="s">
        <v>33</v>
      </c>
      <c r="D48" s="347" t="s">
        <v>412</v>
      </c>
      <c r="E48" s="348"/>
      <c r="F48" s="348"/>
      <c r="G48" s="349"/>
      <c r="H48" s="349"/>
      <c r="I48" s="349"/>
      <c r="J48" s="349"/>
      <c r="K48" s="349"/>
      <c r="L48" s="349"/>
      <c r="M48" s="350"/>
      <c r="N48" s="200"/>
    </row>
    <row r="49" spans="1:15" s="263" customFormat="1" ht="24" customHeight="1">
      <c r="B49" s="236" t="s">
        <v>415</v>
      </c>
      <c r="C49" s="27" t="s">
        <v>33</v>
      </c>
      <c r="D49" s="347" t="s">
        <v>412</v>
      </c>
      <c r="E49" s="348"/>
      <c r="F49" s="348"/>
      <c r="G49" s="349"/>
      <c r="H49" s="349"/>
      <c r="I49" s="349"/>
      <c r="J49" s="349"/>
      <c r="K49" s="349"/>
      <c r="L49" s="349"/>
      <c r="M49" s="350"/>
      <c r="N49" s="200"/>
    </row>
    <row r="50" spans="1:15" ht="24" customHeight="1">
      <c r="B50" s="236" t="s">
        <v>414</v>
      </c>
      <c r="C50" s="27" t="s">
        <v>33</v>
      </c>
      <c r="D50" s="347" t="s">
        <v>412</v>
      </c>
      <c r="E50" s="348"/>
      <c r="F50" s="348"/>
      <c r="G50" s="349"/>
      <c r="H50" s="349"/>
      <c r="I50" s="349"/>
      <c r="J50" s="349"/>
      <c r="K50" s="349"/>
      <c r="L50" s="349"/>
      <c r="M50" s="350"/>
      <c r="N50" s="48"/>
      <c r="O50" s="48"/>
    </row>
    <row r="51" spans="1:15" ht="24" customHeight="1">
      <c r="B51" s="236" t="s">
        <v>413</v>
      </c>
      <c r="C51" s="27" t="s">
        <v>33</v>
      </c>
      <c r="D51" s="347" t="s">
        <v>412</v>
      </c>
      <c r="E51" s="348"/>
      <c r="F51" s="348"/>
      <c r="G51" s="349"/>
      <c r="H51" s="349"/>
      <c r="I51" s="349"/>
      <c r="J51" s="349"/>
      <c r="K51" s="349"/>
      <c r="L51" s="349"/>
      <c r="M51" s="350"/>
    </row>
    <row r="52" spans="1:15" ht="25.2">
      <c r="B52" s="213"/>
      <c r="C52" s="213"/>
      <c r="D52" s="213"/>
      <c r="E52" s="204"/>
      <c r="F52" s="204"/>
      <c r="G52" s="204"/>
      <c r="H52" s="204"/>
      <c r="I52" s="204"/>
      <c r="J52" s="204"/>
      <c r="K52" s="204"/>
      <c r="L52" s="204"/>
      <c r="M52" s="204"/>
    </row>
    <row r="53" spans="1:15" ht="25.2">
      <c r="B53" s="213"/>
      <c r="C53" s="213"/>
      <c r="D53" s="213"/>
      <c r="E53" s="204"/>
      <c r="F53" s="204"/>
      <c r="G53" s="204"/>
      <c r="H53" s="204"/>
      <c r="I53" s="204"/>
      <c r="J53" s="204"/>
      <c r="K53" s="204"/>
      <c r="L53" s="204"/>
      <c r="M53" s="204"/>
      <c r="N53" s="204"/>
    </row>
    <row r="54" spans="1:15" ht="25.2">
      <c r="A54" s="214" t="s">
        <v>411</v>
      </c>
      <c r="C54" s="213"/>
      <c r="D54" s="213"/>
      <c r="E54" s="204"/>
      <c r="F54" s="204"/>
      <c r="G54" s="204"/>
      <c r="H54" s="204"/>
      <c r="I54" s="204"/>
      <c r="J54" s="204"/>
      <c r="K54" s="204"/>
      <c r="L54" s="204"/>
      <c r="M54" s="204"/>
    </row>
    <row r="55" spans="1:15" ht="11.25" customHeight="1">
      <c r="B55" s="214"/>
      <c r="C55" s="213"/>
      <c r="D55" s="213"/>
      <c r="E55" s="204"/>
      <c r="F55" s="204"/>
      <c r="G55" s="204"/>
      <c r="H55" s="204"/>
      <c r="I55" s="204"/>
      <c r="J55" s="204"/>
      <c r="K55" s="204"/>
      <c r="L55" s="204"/>
      <c r="M55" s="204"/>
    </row>
    <row r="56" spans="1:15">
      <c r="B56" s="343" t="s">
        <v>98</v>
      </c>
      <c r="C56" s="343"/>
      <c r="D56" s="343"/>
      <c r="E56" s="204"/>
      <c r="F56" s="204"/>
      <c r="G56" s="204"/>
      <c r="H56" s="204"/>
      <c r="I56" s="204"/>
      <c r="J56" s="204"/>
      <c r="K56" s="204"/>
      <c r="L56" s="204"/>
      <c r="M56" s="204"/>
      <c r="N56" s="204"/>
    </row>
    <row r="57" spans="1:15">
      <c r="B57" s="351" t="s">
        <v>93</v>
      </c>
      <c r="C57" s="351" t="s">
        <v>61</v>
      </c>
      <c r="D57" s="352" t="s">
        <v>97</v>
      </c>
      <c r="E57" s="340" t="s">
        <v>96</v>
      </c>
      <c r="F57" s="341"/>
      <c r="G57" s="342"/>
      <c r="H57" s="351" t="s">
        <v>95</v>
      </c>
      <c r="I57" s="351"/>
      <c r="J57" s="351"/>
      <c r="K57" s="205"/>
      <c r="L57" s="205"/>
      <c r="M57" s="205"/>
      <c r="N57" s="204"/>
    </row>
    <row r="58" spans="1:15">
      <c r="B58" s="351"/>
      <c r="C58" s="351"/>
      <c r="D58" s="353"/>
      <c r="E58" s="236" t="s">
        <v>410</v>
      </c>
      <c r="F58" s="236" t="s">
        <v>409</v>
      </c>
      <c r="G58" s="236" t="s">
        <v>408</v>
      </c>
      <c r="H58" s="236" t="s">
        <v>410</v>
      </c>
      <c r="I58" s="236" t="s">
        <v>409</v>
      </c>
      <c r="J58" s="236" t="s">
        <v>408</v>
      </c>
      <c r="K58" s="201"/>
      <c r="L58" s="201"/>
      <c r="M58" s="201"/>
      <c r="N58" s="204"/>
    </row>
    <row r="59" spans="1:15">
      <c r="B59" s="351"/>
      <c r="C59" s="351"/>
      <c r="D59" s="354"/>
      <c r="E59" s="340" t="s">
        <v>518</v>
      </c>
      <c r="F59" s="341"/>
      <c r="G59" s="342"/>
      <c r="H59" s="351" t="s">
        <v>94</v>
      </c>
      <c r="I59" s="351"/>
      <c r="J59" s="351"/>
      <c r="K59" s="204"/>
      <c r="L59" s="204"/>
      <c r="M59" s="204"/>
      <c r="N59" s="204"/>
    </row>
    <row r="60" spans="1:15">
      <c r="B60" s="236" t="s">
        <v>395</v>
      </c>
      <c r="C60" s="27" t="s">
        <v>33</v>
      </c>
      <c r="D60" s="212">
        <v>1.0999999999999999E-2</v>
      </c>
      <c r="E60" s="211">
        <v>16</v>
      </c>
      <c r="F60" s="211">
        <v>9.4</v>
      </c>
      <c r="G60" s="210">
        <f>(F60/E60)</f>
        <v>0.58750000000000002</v>
      </c>
      <c r="H60" s="209">
        <v>1135</v>
      </c>
      <c r="I60" s="208">
        <v>24.3</v>
      </c>
      <c r="J60" s="210">
        <f>(I60/H60)</f>
        <v>2.1409691629955947E-2</v>
      </c>
      <c r="K60" s="204"/>
      <c r="L60" s="204"/>
      <c r="M60" s="204"/>
      <c r="N60" s="204"/>
    </row>
    <row r="61" spans="1:15">
      <c r="B61" s="236" t="s">
        <v>394</v>
      </c>
      <c r="C61" s="27" t="s">
        <v>33</v>
      </c>
      <c r="D61" s="212">
        <v>2.3E-2</v>
      </c>
      <c r="E61" s="211">
        <v>16</v>
      </c>
      <c r="F61" s="211">
        <v>6</v>
      </c>
      <c r="G61" s="210">
        <f>(F61/E61)</f>
        <v>0.375</v>
      </c>
      <c r="H61" s="209">
        <v>1135</v>
      </c>
      <c r="I61" s="208">
        <v>18.100000000000001</v>
      </c>
      <c r="J61" s="207">
        <v>0.02</v>
      </c>
      <c r="K61" s="204"/>
      <c r="L61" s="204"/>
      <c r="M61" s="204"/>
      <c r="N61" s="204"/>
    </row>
    <row r="62" spans="1:15">
      <c r="B62" s="236" t="s">
        <v>393</v>
      </c>
      <c r="C62" s="27" t="s">
        <v>33</v>
      </c>
      <c r="D62" s="212">
        <v>1.0999999999999999E-2</v>
      </c>
      <c r="E62" s="211">
        <v>16</v>
      </c>
      <c r="F62" s="211">
        <v>4.7</v>
      </c>
      <c r="G62" s="210">
        <f>(F62/E62)</f>
        <v>0.29375000000000001</v>
      </c>
      <c r="H62" s="209">
        <v>1135</v>
      </c>
      <c r="I62" s="208">
        <v>16.5</v>
      </c>
      <c r="J62" s="207">
        <v>0.02</v>
      </c>
      <c r="K62" s="204"/>
      <c r="L62" s="204"/>
      <c r="M62" s="204"/>
      <c r="N62" s="204"/>
    </row>
    <row r="63" spans="1:15">
      <c r="B63" s="49"/>
      <c r="C63" s="49"/>
      <c r="D63" s="205"/>
      <c r="E63" s="206"/>
      <c r="F63" s="206"/>
      <c r="G63" s="206"/>
      <c r="H63" s="205"/>
      <c r="I63" s="205"/>
      <c r="J63" s="205"/>
      <c r="K63" s="242"/>
      <c r="L63" s="242"/>
      <c r="M63" s="242"/>
      <c r="N63" s="204"/>
    </row>
    <row r="64" spans="1:15" s="263" customFormat="1" ht="24" customHeight="1">
      <c r="B64" s="343" t="s">
        <v>407</v>
      </c>
      <c r="C64" s="343"/>
      <c r="D64" s="343"/>
      <c r="E64" s="201"/>
      <c r="F64" s="201"/>
      <c r="G64" s="201"/>
      <c r="H64" s="201"/>
      <c r="I64" s="201"/>
      <c r="J64" s="201"/>
      <c r="K64" s="201"/>
      <c r="L64" s="201"/>
      <c r="M64" s="201"/>
      <c r="N64" s="200"/>
    </row>
    <row r="65" spans="2:15" s="263" customFormat="1" ht="24" customHeight="1">
      <c r="B65" s="236" t="s">
        <v>93</v>
      </c>
      <c r="C65" s="236" t="s">
        <v>61</v>
      </c>
      <c r="D65" s="253" t="s">
        <v>406</v>
      </c>
      <c r="E65" s="236" t="s">
        <v>405</v>
      </c>
      <c r="F65" s="340" t="s">
        <v>404</v>
      </c>
      <c r="G65" s="341"/>
      <c r="H65" s="341"/>
      <c r="I65" s="341"/>
      <c r="J65" s="342"/>
      <c r="K65" s="200"/>
    </row>
    <row r="66" spans="2:15" s="263" customFormat="1">
      <c r="B66" s="236" t="s">
        <v>395</v>
      </c>
      <c r="C66" s="27" t="s">
        <v>33</v>
      </c>
      <c r="D66" s="43" t="s">
        <v>403</v>
      </c>
      <c r="E66" s="43" t="s">
        <v>402</v>
      </c>
      <c r="F66" s="355" t="s">
        <v>401</v>
      </c>
      <c r="G66" s="356"/>
      <c r="H66" s="356"/>
      <c r="I66" s="356"/>
      <c r="J66" s="357"/>
      <c r="K66" s="200"/>
    </row>
    <row r="67" spans="2:15" s="263" customFormat="1">
      <c r="B67" s="236" t="s">
        <v>394</v>
      </c>
      <c r="C67" s="27" t="s">
        <v>33</v>
      </c>
      <c r="D67" s="43" t="s">
        <v>400</v>
      </c>
      <c r="E67" s="43" t="s">
        <v>399</v>
      </c>
      <c r="F67" s="355" t="s">
        <v>398</v>
      </c>
      <c r="G67" s="356"/>
      <c r="H67" s="356"/>
      <c r="I67" s="356"/>
      <c r="J67" s="357"/>
      <c r="K67" s="200"/>
      <c r="L67" s="264"/>
    </row>
    <row r="68" spans="2:15">
      <c r="B68" s="236" t="s">
        <v>393</v>
      </c>
      <c r="C68" s="27" t="s">
        <v>33</v>
      </c>
      <c r="D68" s="43" t="s">
        <v>400</v>
      </c>
      <c r="E68" s="43" t="s">
        <v>399</v>
      </c>
      <c r="F68" s="355" t="s">
        <v>398</v>
      </c>
      <c r="G68" s="356"/>
      <c r="H68" s="356"/>
      <c r="I68" s="356"/>
      <c r="J68" s="357"/>
      <c r="K68" s="48"/>
      <c r="L68" s="48"/>
    </row>
    <row r="69" spans="2:15">
      <c r="B69" s="203"/>
      <c r="C69" s="203"/>
      <c r="D69" s="202"/>
      <c r="E69" s="202"/>
      <c r="F69" s="202"/>
      <c r="G69" s="202"/>
      <c r="H69" s="202"/>
      <c r="I69" s="202"/>
      <c r="J69" s="202"/>
      <c r="K69" s="48"/>
      <c r="L69" s="48"/>
      <c r="M69" s="48"/>
      <c r="N69" s="48"/>
      <c r="O69" s="48"/>
    </row>
    <row r="70" spans="2:15" s="263" customFormat="1" ht="24" customHeight="1">
      <c r="B70" s="343" t="s">
        <v>397</v>
      </c>
      <c r="C70" s="343"/>
      <c r="D70" s="343"/>
      <c r="E70" s="201"/>
      <c r="F70" s="201"/>
      <c r="G70" s="201"/>
      <c r="H70" s="201"/>
      <c r="I70" s="201"/>
      <c r="J70" s="201"/>
      <c r="K70" s="262"/>
      <c r="L70" s="262"/>
      <c r="M70" s="262"/>
      <c r="N70" s="200"/>
    </row>
    <row r="71" spans="2:15" s="263" customFormat="1" ht="24" customHeight="1">
      <c r="B71" s="236" t="s">
        <v>93</v>
      </c>
      <c r="C71" s="236" t="s">
        <v>61</v>
      </c>
      <c r="D71" s="344" t="s">
        <v>396</v>
      </c>
      <c r="E71" s="345"/>
      <c r="F71" s="345"/>
      <c r="G71" s="345"/>
      <c r="H71" s="345"/>
      <c r="I71" s="345"/>
      <c r="J71" s="346"/>
      <c r="K71" s="262"/>
      <c r="L71" s="262"/>
      <c r="M71" s="262"/>
      <c r="N71" s="200"/>
    </row>
    <row r="72" spans="2:15" s="263" customFormat="1" ht="33.9" customHeight="1">
      <c r="B72" s="236" t="s">
        <v>395</v>
      </c>
      <c r="C72" s="27" t="s">
        <v>33</v>
      </c>
      <c r="D72" s="347" t="s">
        <v>392</v>
      </c>
      <c r="E72" s="348"/>
      <c r="F72" s="348"/>
      <c r="G72" s="348"/>
      <c r="H72" s="348"/>
      <c r="I72" s="348"/>
      <c r="J72" s="358"/>
      <c r="K72" s="262"/>
      <c r="L72" s="262"/>
      <c r="M72" s="262"/>
      <c r="N72" s="200"/>
    </row>
    <row r="73" spans="2:15" s="263" customFormat="1" ht="33.9" customHeight="1">
      <c r="B73" s="236" t="s">
        <v>394</v>
      </c>
      <c r="C73" s="27" t="s">
        <v>33</v>
      </c>
      <c r="D73" s="347" t="s">
        <v>392</v>
      </c>
      <c r="E73" s="348"/>
      <c r="F73" s="348"/>
      <c r="G73" s="348"/>
      <c r="H73" s="348"/>
      <c r="I73" s="348"/>
      <c r="J73" s="358"/>
      <c r="K73" s="262"/>
      <c r="L73" s="262"/>
      <c r="M73" s="262"/>
      <c r="N73" s="200"/>
    </row>
    <row r="74" spans="2:15" ht="33.9" customHeight="1">
      <c r="B74" s="236" t="s">
        <v>393</v>
      </c>
      <c r="C74" s="27" t="s">
        <v>33</v>
      </c>
      <c r="D74" s="347" t="s">
        <v>392</v>
      </c>
      <c r="E74" s="348"/>
      <c r="F74" s="348"/>
      <c r="G74" s="348"/>
      <c r="H74" s="348"/>
      <c r="I74" s="348"/>
      <c r="J74" s="358"/>
      <c r="N74" s="48"/>
      <c r="O74" s="48"/>
    </row>
    <row r="75" spans="2:15">
      <c r="B75" s="199"/>
      <c r="C75" s="198"/>
      <c r="D75" s="198"/>
      <c r="E75" s="198"/>
      <c r="F75" s="198"/>
      <c r="G75" s="198"/>
      <c r="H75" s="198"/>
      <c r="I75" s="198"/>
      <c r="J75" s="198"/>
    </row>
  </sheetData>
  <mergeCells count="59">
    <mergeCell ref="D74:J74"/>
    <mergeCell ref="D73:J73"/>
    <mergeCell ref="D72:J72"/>
    <mergeCell ref="D71:J71"/>
    <mergeCell ref="C57:C59"/>
    <mergeCell ref="B70:D70"/>
    <mergeCell ref="F68:J68"/>
    <mergeCell ref="B64:D64"/>
    <mergeCell ref="F65:J65"/>
    <mergeCell ref="F66:J66"/>
    <mergeCell ref="F67:J67"/>
    <mergeCell ref="E59:G59"/>
    <mergeCell ref="B39:D39"/>
    <mergeCell ref="D25:M25"/>
    <mergeCell ref="B57:B59"/>
    <mergeCell ref="D57:D59"/>
    <mergeCell ref="E57:G57"/>
    <mergeCell ref="F42:M42"/>
    <mergeCell ref="F43:M43"/>
    <mergeCell ref="H59:J59"/>
    <mergeCell ref="D50:M50"/>
    <mergeCell ref="D51:M51"/>
    <mergeCell ref="F41:M41"/>
    <mergeCell ref="H57:J57"/>
    <mergeCell ref="F44:M44"/>
    <mergeCell ref="B46:D46"/>
    <mergeCell ref="D47:M47"/>
    <mergeCell ref="D5:D7"/>
    <mergeCell ref="E5:G5"/>
    <mergeCell ref="H7:J7"/>
    <mergeCell ref="K7:M7"/>
    <mergeCell ref="H5:M5"/>
    <mergeCell ref="E7:G7"/>
    <mergeCell ref="D49:M49"/>
    <mergeCell ref="B4:D4"/>
    <mergeCell ref="B56:D56"/>
    <mergeCell ref="B5:B7"/>
    <mergeCell ref="C5:C7"/>
    <mergeCell ref="F40:M40"/>
    <mergeCell ref="H31:J31"/>
    <mergeCell ref="B30:D30"/>
    <mergeCell ref="B31:B33"/>
    <mergeCell ref="C31:C33"/>
    <mergeCell ref="D31:D33"/>
    <mergeCell ref="F14:M14"/>
    <mergeCell ref="F15:M15"/>
    <mergeCell ref="B20:D20"/>
    <mergeCell ref="F16:M16"/>
    <mergeCell ref="F17:M17"/>
    <mergeCell ref="E31:G31"/>
    <mergeCell ref="B13:D13"/>
    <mergeCell ref="D21:M21"/>
    <mergeCell ref="D22:M22"/>
    <mergeCell ref="D48:M48"/>
    <mergeCell ref="F18:M18"/>
    <mergeCell ref="E33:G33"/>
    <mergeCell ref="H33:J33"/>
    <mergeCell ref="D23:M23"/>
    <mergeCell ref="D24:M24"/>
  </mergeCells>
  <phoneticPr fontId="156" type="noConversion"/>
  <conditionalFormatting sqref="D8">
    <cfRule type="cellIs" dxfId="168" priority="89" operator="greaterThan">
      <formula>0.8</formula>
    </cfRule>
  </conditionalFormatting>
  <conditionalFormatting sqref="D9:D11">
    <cfRule type="cellIs" dxfId="167" priority="88" operator="greaterThan">
      <formula>0.8</formula>
    </cfRule>
  </conditionalFormatting>
  <conditionalFormatting sqref="J9:J11">
    <cfRule type="cellIs" dxfId="166" priority="87" operator="greaterThan">
      <formula>0.8</formula>
    </cfRule>
  </conditionalFormatting>
  <conditionalFormatting sqref="D19">
    <cfRule type="cellIs" dxfId="165" priority="86" operator="greaterThan">
      <formula>0.8</formula>
    </cfRule>
  </conditionalFormatting>
  <conditionalFormatting sqref="G19">
    <cfRule type="cellIs" dxfId="164" priority="85" operator="greaterThan">
      <formula>0.8</formula>
    </cfRule>
  </conditionalFormatting>
  <conditionalFormatting sqref="J19">
    <cfRule type="cellIs" dxfId="163" priority="84" operator="greaterThan">
      <formula>0.8</formula>
    </cfRule>
  </conditionalFormatting>
  <conditionalFormatting sqref="D60">
    <cfRule type="cellIs" dxfId="162" priority="83" operator="greaterThan">
      <formula>0.8</formula>
    </cfRule>
  </conditionalFormatting>
  <conditionalFormatting sqref="D62:D63">
    <cfRule type="cellIs" dxfId="161" priority="82" operator="greaterThan">
      <formula>0.8</formula>
    </cfRule>
  </conditionalFormatting>
  <conditionalFormatting sqref="G63">
    <cfRule type="cellIs" dxfId="160" priority="81" operator="greaterThan">
      <formula>0.8</formula>
    </cfRule>
  </conditionalFormatting>
  <conditionalFormatting sqref="M57">
    <cfRule type="cellIs" dxfId="159" priority="79" operator="greaterThan">
      <formula>0.8</formula>
    </cfRule>
  </conditionalFormatting>
  <conditionalFormatting sqref="J63">
    <cfRule type="cellIs" dxfId="158" priority="80" operator="greaterThan">
      <formula>0.8</formula>
    </cfRule>
  </conditionalFormatting>
  <conditionalFormatting sqref="J62">
    <cfRule type="cellIs" dxfId="157" priority="78" operator="greaterThan">
      <formula>0.8</formula>
    </cfRule>
  </conditionalFormatting>
  <conditionalFormatting sqref="G60">
    <cfRule type="cellIs" dxfId="156" priority="77" operator="greaterThan">
      <formula>0.8</formula>
    </cfRule>
  </conditionalFormatting>
  <conditionalFormatting sqref="D61">
    <cfRule type="cellIs" dxfId="155" priority="76" operator="greaterThan">
      <formula>0.8</formula>
    </cfRule>
  </conditionalFormatting>
  <conditionalFormatting sqref="J61">
    <cfRule type="cellIs" dxfId="154" priority="75" operator="greaterThan">
      <formula>0.8</formula>
    </cfRule>
  </conditionalFormatting>
  <conditionalFormatting sqref="G8">
    <cfRule type="cellIs" dxfId="153" priority="74" operator="greaterThan">
      <formula>0.8</formula>
    </cfRule>
  </conditionalFormatting>
  <conditionalFormatting sqref="F63">
    <cfRule type="cellIs" dxfId="152" priority="71" operator="greaterThan">
      <formula>0.8</formula>
    </cfRule>
  </conditionalFormatting>
  <conditionalFormatting sqref="F9:F11">
    <cfRule type="cellIs" dxfId="151" priority="73" operator="greaterThan">
      <formula>0.8</formula>
    </cfRule>
  </conditionalFormatting>
  <conditionalFormatting sqref="F19">
    <cfRule type="cellIs" dxfId="150" priority="72" operator="greaterThan">
      <formula>0.8</formula>
    </cfRule>
  </conditionalFormatting>
  <conditionalFormatting sqref="F60">
    <cfRule type="cellIs" dxfId="149" priority="70" operator="greaterThan">
      <formula>0.8</formula>
    </cfRule>
  </conditionalFormatting>
  <conditionalFormatting sqref="F8">
    <cfRule type="cellIs" dxfId="148" priority="69" operator="greaterThan">
      <formula>0.8</formula>
    </cfRule>
  </conditionalFormatting>
  <conditionalFormatting sqref="F61">
    <cfRule type="cellIs" dxfId="147" priority="68" operator="greaterThan">
      <formula>0.8</formula>
    </cfRule>
  </conditionalFormatting>
  <conditionalFormatting sqref="F62">
    <cfRule type="cellIs" dxfId="146" priority="67" operator="greaterThan">
      <formula>0.8</formula>
    </cfRule>
  </conditionalFormatting>
  <conditionalFormatting sqref="E9:E11">
    <cfRule type="cellIs" dxfId="145" priority="66" operator="greaterThan">
      <formula>0.8</formula>
    </cfRule>
  </conditionalFormatting>
  <conditionalFormatting sqref="E19">
    <cfRule type="cellIs" dxfId="144" priority="65" operator="greaterThan">
      <formula>0.8</formula>
    </cfRule>
  </conditionalFormatting>
  <conditionalFormatting sqref="E63">
    <cfRule type="cellIs" dxfId="143" priority="64" operator="greaterThan">
      <formula>0.8</formula>
    </cfRule>
  </conditionalFormatting>
  <conditionalFormatting sqref="E60">
    <cfRule type="cellIs" dxfId="142" priority="63" operator="greaterThan">
      <formula>0.8</formula>
    </cfRule>
  </conditionalFormatting>
  <conditionalFormatting sqref="E8">
    <cfRule type="cellIs" dxfId="141" priority="62" operator="greaterThan">
      <formula>0.8</formula>
    </cfRule>
  </conditionalFormatting>
  <conditionalFormatting sqref="E61">
    <cfRule type="cellIs" dxfId="140" priority="61" operator="greaterThan">
      <formula>0.8</formula>
    </cfRule>
  </conditionalFormatting>
  <conditionalFormatting sqref="E62">
    <cfRule type="cellIs" dxfId="139" priority="60" operator="greaterThan">
      <formula>0.8</formula>
    </cfRule>
  </conditionalFormatting>
  <conditionalFormatting sqref="G9">
    <cfRule type="cellIs" dxfId="138" priority="59" operator="greaterThan">
      <formula>0.8</formula>
    </cfRule>
  </conditionalFormatting>
  <conditionalFormatting sqref="G10">
    <cfRule type="cellIs" dxfId="137" priority="58" operator="greaterThan">
      <formula>0.8</formula>
    </cfRule>
  </conditionalFormatting>
  <conditionalFormatting sqref="G11">
    <cfRule type="cellIs" dxfId="136" priority="57" operator="greaterThan">
      <formula>0.8</formula>
    </cfRule>
  </conditionalFormatting>
  <conditionalFormatting sqref="I8">
    <cfRule type="cellIs" dxfId="135" priority="56" operator="greaterThan">
      <formula>0.8</formula>
    </cfRule>
  </conditionalFormatting>
  <conditionalFormatting sqref="I9:I11">
    <cfRule type="cellIs" dxfId="134" priority="55" operator="greaterThan">
      <formula>0.8</formula>
    </cfRule>
  </conditionalFormatting>
  <conditionalFormatting sqref="I19">
    <cfRule type="cellIs" dxfId="133" priority="54" operator="greaterThan">
      <formula>0.8</formula>
    </cfRule>
  </conditionalFormatting>
  <conditionalFormatting sqref="I63">
    <cfRule type="cellIs" dxfId="132" priority="53" operator="greaterThan">
      <formula>0.8</formula>
    </cfRule>
  </conditionalFormatting>
  <conditionalFormatting sqref="I62">
    <cfRule type="cellIs" dxfId="131" priority="51" operator="greaterThan">
      <formula>0.8</formula>
    </cfRule>
  </conditionalFormatting>
  <conditionalFormatting sqref="I60">
    <cfRule type="cellIs" dxfId="130" priority="52" operator="greaterThan">
      <formula>0.8</formula>
    </cfRule>
  </conditionalFormatting>
  <conditionalFormatting sqref="I61">
    <cfRule type="cellIs" dxfId="129" priority="50" operator="greaterThan">
      <formula>0.8</formula>
    </cfRule>
  </conditionalFormatting>
  <conditionalFormatting sqref="H19">
    <cfRule type="cellIs" dxfId="128" priority="47" operator="greaterThan">
      <formula>0.8</formula>
    </cfRule>
  </conditionalFormatting>
  <conditionalFormatting sqref="H63">
    <cfRule type="cellIs" dxfId="127" priority="46" operator="greaterThan">
      <formula>0.8</formula>
    </cfRule>
  </conditionalFormatting>
  <conditionalFormatting sqref="H60">
    <cfRule type="cellIs" dxfId="126" priority="45" operator="greaterThan">
      <formula>0.8</formula>
    </cfRule>
  </conditionalFormatting>
  <conditionalFormatting sqref="H62">
    <cfRule type="cellIs" dxfId="125" priority="44" operator="greaterThan">
      <formula>0.8</formula>
    </cfRule>
  </conditionalFormatting>
  <conditionalFormatting sqref="J8">
    <cfRule type="cellIs" dxfId="124" priority="42" operator="greaterThan">
      <formula>0.8</formula>
    </cfRule>
  </conditionalFormatting>
  <conditionalFormatting sqref="H61">
    <cfRule type="cellIs" dxfId="123" priority="43" operator="greaterThan">
      <formula>0.8</formula>
    </cfRule>
  </conditionalFormatting>
  <conditionalFormatting sqref="H10:H11">
    <cfRule type="cellIs" dxfId="122" priority="41" operator="greaterThan">
      <formula>0.8</formula>
    </cfRule>
  </conditionalFormatting>
  <conditionalFormatting sqref="H8">
    <cfRule type="cellIs" dxfId="121" priority="49" operator="greaterThan">
      <formula>0.8</formula>
    </cfRule>
  </conditionalFormatting>
  <conditionalFormatting sqref="H9">
    <cfRule type="cellIs" dxfId="120" priority="48" operator="greaterThan">
      <formula>0.8</formula>
    </cfRule>
  </conditionalFormatting>
  <conditionalFormatting sqref="K8 K10">
    <cfRule type="cellIs" dxfId="119" priority="36" operator="greaterThan">
      <formula>0.8</formula>
    </cfRule>
  </conditionalFormatting>
  <conditionalFormatting sqref="K57">
    <cfRule type="cellIs" dxfId="118" priority="39" operator="greaterThan">
      <formula>0.8</formula>
    </cfRule>
  </conditionalFormatting>
  <conditionalFormatting sqref="L57">
    <cfRule type="cellIs" dxfId="117" priority="40" operator="greaterThan">
      <formula>0.8</formula>
    </cfRule>
  </conditionalFormatting>
  <conditionalFormatting sqref="L8 L10">
    <cfRule type="cellIs" dxfId="116" priority="38" operator="greaterThan">
      <formula>0.8</formula>
    </cfRule>
  </conditionalFormatting>
  <conditionalFormatting sqref="L9 L11">
    <cfRule type="cellIs" dxfId="115" priority="37" operator="greaterThan">
      <formula>0.8</formula>
    </cfRule>
  </conditionalFormatting>
  <conditionalFormatting sqref="K9 K11">
    <cfRule type="cellIs" dxfId="114" priority="35" operator="greaterThan">
      <formula>0.8</formula>
    </cfRule>
  </conditionalFormatting>
  <conditionalFormatting sqref="G61">
    <cfRule type="cellIs" dxfId="113" priority="34" operator="greaterThan">
      <formula>0.8</formula>
    </cfRule>
  </conditionalFormatting>
  <conditionalFormatting sqref="G62">
    <cfRule type="cellIs" dxfId="112" priority="33" operator="greaterThan">
      <formula>0.8</formula>
    </cfRule>
  </conditionalFormatting>
  <conditionalFormatting sqref="M8">
    <cfRule type="cellIs" dxfId="111" priority="32" operator="greaterThan">
      <formula>0.8</formula>
    </cfRule>
  </conditionalFormatting>
  <conditionalFormatting sqref="J60">
    <cfRule type="cellIs" dxfId="110" priority="31" operator="greaterThan">
      <formula>0.8</formula>
    </cfRule>
  </conditionalFormatting>
  <conditionalFormatting sqref="D34">
    <cfRule type="cellIs" dxfId="109" priority="30" operator="greaterThan">
      <formula>0.8</formula>
    </cfRule>
  </conditionalFormatting>
  <conditionalFormatting sqref="D35:D37">
    <cfRule type="cellIs" dxfId="108" priority="29" operator="greaterThan">
      <formula>0.8</formula>
    </cfRule>
  </conditionalFormatting>
  <conditionalFormatting sqref="D45">
    <cfRule type="cellIs" dxfId="107" priority="28" operator="greaterThan">
      <formula>0.8</formula>
    </cfRule>
  </conditionalFormatting>
  <conditionalFormatting sqref="G45">
    <cfRule type="cellIs" dxfId="106" priority="27" operator="greaterThan">
      <formula>0.8</formula>
    </cfRule>
  </conditionalFormatting>
  <conditionalFormatting sqref="J45">
    <cfRule type="cellIs" dxfId="105" priority="26" operator="greaterThan">
      <formula>0.8</formula>
    </cfRule>
  </conditionalFormatting>
  <conditionalFormatting sqref="G34">
    <cfRule type="cellIs" dxfId="104" priority="25" operator="greaterThan">
      <formula>0.8</formula>
    </cfRule>
  </conditionalFormatting>
  <conditionalFormatting sqref="F36:F37">
    <cfRule type="cellIs" dxfId="103" priority="24" operator="greaterThan">
      <formula>0.8</formula>
    </cfRule>
  </conditionalFormatting>
  <conditionalFormatting sqref="F45">
    <cfRule type="cellIs" dxfId="102" priority="23" operator="greaterThan">
      <formula>0.8</formula>
    </cfRule>
  </conditionalFormatting>
  <conditionalFormatting sqref="F34">
    <cfRule type="cellIs" dxfId="101" priority="22" operator="greaterThan">
      <formula>0.8</formula>
    </cfRule>
  </conditionalFormatting>
  <conditionalFormatting sqref="E35:E37">
    <cfRule type="cellIs" dxfId="100" priority="21" operator="greaterThan">
      <formula>0.8</formula>
    </cfRule>
  </conditionalFormatting>
  <conditionalFormatting sqref="E45">
    <cfRule type="cellIs" dxfId="99" priority="20" operator="greaterThan">
      <formula>0.8</formula>
    </cfRule>
  </conditionalFormatting>
  <conditionalFormatting sqref="E34">
    <cfRule type="cellIs" dxfId="98" priority="19" operator="greaterThan">
      <formula>0.8</formula>
    </cfRule>
  </conditionalFormatting>
  <conditionalFormatting sqref="G35">
    <cfRule type="cellIs" dxfId="97" priority="18" operator="greaterThan">
      <formula>0.8</formula>
    </cfRule>
  </conditionalFormatting>
  <conditionalFormatting sqref="G36">
    <cfRule type="cellIs" dxfId="96" priority="17" operator="greaterThan">
      <formula>0.8</formula>
    </cfRule>
  </conditionalFormatting>
  <conditionalFormatting sqref="G37">
    <cfRule type="cellIs" dxfId="95" priority="16" operator="greaterThan">
      <formula>0.8</formula>
    </cfRule>
  </conditionalFormatting>
  <conditionalFormatting sqref="I34">
    <cfRule type="cellIs" dxfId="94" priority="15" operator="greaterThan">
      <formula>0.8</formula>
    </cfRule>
  </conditionalFormatting>
  <conditionalFormatting sqref="I35:I37">
    <cfRule type="cellIs" dxfId="93" priority="14" operator="greaterThan">
      <formula>0.8</formula>
    </cfRule>
  </conditionalFormatting>
  <conditionalFormatting sqref="I45">
    <cfRule type="cellIs" dxfId="92" priority="13" operator="greaterThan">
      <formula>0.8</formula>
    </cfRule>
  </conditionalFormatting>
  <conditionalFormatting sqref="H45">
    <cfRule type="cellIs" dxfId="91" priority="10" operator="greaterThan">
      <formula>0.8</formula>
    </cfRule>
  </conditionalFormatting>
  <conditionalFormatting sqref="J34">
    <cfRule type="cellIs" dxfId="90" priority="9" operator="greaterThan">
      <formula>0.8</formula>
    </cfRule>
  </conditionalFormatting>
  <conditionalFormatting sqref="H36:H37">
    <cfRule type="cellIs" dxfId="89" priority="8" operator="greaterThan">
      <formula>0.8</formula>
    </cfRule>
  </conditionalFormatting>
  <conditionalFormatting sqref="H34">
    <cfRule type="cellIs" dxfId="88" priority="12" operator="greaterThan">
      <formula>0.8</formula>
    </cfRule>
  </conditionalFormatting>
  <conditionalFormatting sqref="H35">
    <cfRule type="cellIs" dxfId="87" priority="11" operator="greaterThan">
      <formula>0.8</formula>
    </cfRule>
  </conditionalFormatting>
  <conditionalFormatting sqref="J35">
    <cfRule type="cellIs" dxfId="86" priority="7" operator="greaterThan">
      <formula>0.8</formula>
    </cfRule>
  </conditionalFormatting>
  <conditionalFormatting sqref="J36">
    <cfRule type="cellIs" dxfId="85" priority="6" operator="greaterThan">
      <formula>0.8</formula>
    </cfRule>
  </conditionalFormatting>
  <conditionalFormatting sqref="J37">
    <cfRule type="cellIs" dxfId="84" priority="5" operator="greaterThan">
      <formula>0.8</formula>
    </cfRule>
  </conditionalFormatting>
  <conditionalFormatting sqref="M9">
    <cfRule type="cellIs" dxfId="83" priority="4" operator="greaterThan">
      <formula>0.8</formula>
    </cfRule>
  </conditionalFormatting>
  <conditionalFormatting sqref="M10">
    <cfRule type="cellIs" dxfId="82" priority="3" operator="greaterThan">
      <formula>0.8</formula>
    </cfRule>
  </conditionalFormatting>
  <conditionalFormatting sqref="M11">
    <cfRule type="cellIs" dxfId="81" priority="2" operator="greaterThan">
      <formula>0.8</formula>
    </cfRule>
  </conditionalFormatting>
  <conditionalFormatting sqref="F35">
    <cfRule type="cellIs" dxfId="80" priority="1" operator="greaterThan">
      <formula>0.8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zoomScale="90" zoomScaleNormal="90" workbookViewId="0"/>
  </sheetViews>
  <sheetFormatPr defaultColWidth="9.109375" defaultRowHeight="17.399999999999999"/>
  <cols>
    <col min="1" max="1" width="9.109375" style="262"/>
    <col min="2" max="2" width="16.5546875" style="262" customWidth="1"/>
    <col min="3" max="3" width="16" style="262" customWidth="1"/>
    <col min="4" max="4" width="17.44140625" style="262" customWidth="1"/>
    <col min="5" max="5" width="9.6640625" style="262" customWidth="1"/>
    <col min="6" max="6" width="9.109375" style="262" customWidth="1"/>
    <col min="7" max="7" width="11.44140625" style="262" customWidth="1"/>
    <col min="8" max="8" width="9.6640625" style="262" customWidth="1"/>
    <col min="9" max="9" width="9.109375" style="262" customWidth="1"/>
    <col min="10" max="10" width="11.44140625" style="262" customWidth="1"/>
    <col min="11" max="11" width="9.6640625" style="262" customWidth="1"/>
    <col min="12" max="12" width="9.109375" style="262" customWidth="1"/>
    <col min="13" max="13" width="11.44140625" style="262" customWidth="1"/>
    <col min="14" max="14" width="9.6640625" style="262" customWidth="1"/>
    <col min="15" max="15" width="9.109375" style="262"/>
    <col min="16" max="16" width="11.44140625" style="262" customWidth="1"/>
    <col min="17" max="16384" width="9.109375" style="262"/>
  </cols>
  <sheetData>
    <row r="1" spans="1:16">
      <c r="B1" s="262" t="s">
        <v>100</v>
      </c>
      <c r="C1" s="262" t="s">
        <v>100</v>
      </c>
      <c r="D1" s="262" t="s">
        <v>100</v>
      </c>
    </row>
    <row r="2" spans="1:16" ht="25.2">
      <c r="A2" s="213" t="s">
        <v>494</v>
      </c>
      <c r="C2" s="213"/>
      <c r="D2" s="213"/>
      <c r="E2" s="204"/>
      <c r="F2" s="204"/>
    </row>
    <row r="3" spans="1:16">
      <c r="B3" s="365"/>
      <c r="C3" s="365"/>
      <c r="D3" s="365"/>
      <c r="E3" s="204"/>
      <c r="F3" s="204"/>
    </row>
    <row r="4" spans="1:16">
      <c r="B4" s="365" t="s">
        <v>98</v>
      </c>
      <c r="C4" s="365"/>
      <c r="D4" s="365"/>
      <c r="E4" s="204"/>
      <c r="F4" s="204"/>
    </row>
    <row r="5" spans="1:16" s="275" customFormat="1" ht="12.75" customHeight="1">
      <c r="B5" s="359" t="s">
        <v>93</v>
      </c>
      <c r="C5" s="359" t="s">
        <v>61</v>
      </c>
      <c r="D5" s="361" t="s">
        <v>97</v>
      </c>
      <c r="E5" s="359" t="s">
        <v>493</v>
      </c>
      <c r="F5" s="359"/>
      <c r="G5" s="359"/>
      <c r="H5" s="362" t="s">
        <v>492</v>
      </c>
      <c r="I5" s="363"/>
      <c r="J5" s="363"/>
      <c r="K5" s="363"/>
      <c r="L5" s="363"/>
      <c r="M5" s="363"/>
      <c r="N5" s="363"/>
      <c r="O5" s="363"/>
      <c r="P5" s="364"/>
    </row>
    <row r="6" spans="1:16" s="275" customFormat="1">
      <c r="B6" s="359"/>
      <c r="C6" s="359"/>
      <c r="D6" s="361"/>
      <c r="E6" s="270" t="s">
        <v>462</v>
      </c>
      <c r="F6" s="270" t="s">
        <v>461</v>
      </c>
      <c r="G6" s="270" t="s">
        <v>69</v>
      </c>
      <c r="H6" s="362" t="s">
        <v>103</v>
      </c>
      <c r="I6" s="363"/>
      <c r="J6" s="364"/>
      <c r="K6" s="362" t="s">
        <v>105</v>
      </c>
      <c r="L6" s="363"/>
      <c r="M6" s="364"/>
      <c r="N6" s="362" t="s">
        <v>104</v>
      </c>
      <c r="O6" s="363"/>
      <c r="P6" s="364"/>
    </row>
    <row r="7" spans="1:16" s="275" customFormat="1">
      <c r="B7" s="359"/>
      <c r="C7" s="359"/>
      <c r="D7" s="366" t="s">
        <v>102</v>
      </c>
      <c r="E7" s="367"/>
      <c r="F7" s="367"/>
      <c r="G7" s="368"/>
      <c r="H7" s="270" t="s">
        <v>462</v>
      </c>
      <c r="I7" s="270" t="s">
        <v>461</v>
      </c>
      <c r="J7" s="270" t="s">
        <v>69</v>
      </c>
      <c r="K7" s="270" t="s">
        <v>462</v>
      </c>
      <c r="L7" s="270" t="s">
        <v>461</v>
      </c>
      <c r="M7" s="270" t="s">
        <v>69</v>
      </c>
      <c r="N7" s="270" t="s">
        <v>462</v>
      </c>
      <c r="O7" s="270" t="s">
        <v>461</v>
      </c>
      <c r="P7" s="270" t="s">
        <v>69</v>
      </c>
    </row>
    <row r="8" spans="1:16" s="275" customFormat="1">
      <c r="B8" s="270" t="s">
        <v>491</v>
      </c>
      <c r="C8" s="266" t="s">
        <v>0</v>
      </c>
      <c r="D8" s="281">
        <v>3.2000000000000001E-2</v>
      </c>
      <c r="E8" s="279">
        <v>16</v>
      </c>
      <c r="F8" s="278">
        <v>5.7</v>
      </c>
      <c r="G8" s="277">
        <f>(F8/E8)</f>
        <v>0.35625000000000001</v>
      </c>
      <c r="H8" s="279">
        <v>41</v>
      </c>
      <c r="I8" s="278">
        <v>8.35</v>
      </c>
      <c r="J8" s="287">
        <f>(I8/H8)</f>
        <v>0.20365853658536584</v>
      </c>
      <c r="K8" s="279">
        <v>62</v>
      </c>
      <c r="L8" s="278">
        <v>258</v>
      </c>
      <c r="M8" s="287">
        <f>(L8/K8)</f>
        <v>4.161290322580645</v>
      </c>
      <c r="N8" s="279">
        <v>21</v>
      </c>
      <c r="O8" s="278">
        <v>8.14</v>
      </c>
      <c r="P8" s="287">
        <f>(O8/N8)</f>
        <v>0.38761904761904764</v>
      </c>
    </row>
    <row r="9" spans="1:16" s="275" customFormat="1">
      <c r="B9" s="270" t="s">
        <v>490</v>
      </c>
      <c r="C9" s="266" t="s">
        <v>0</v>
      </c>
      <c r="D9" s="289">
        <v>1.7000000000000001E-2</v>
      </c>
      <c r="E9" s="280">
        <v>16</v>
      </c>
      <c r="F9" s="288">
        <v>4.7</v>
      </c>
      <c r="G9" s="277">
        <f>(F9/E9)</f>
        <v>0.29375000000000001</v>
      </c>
      <c r="H9" s="279">
        <v>41</v>
      </c>
      <c r="I9" s="278">
        <v>6.58</v>
      </c>
      <c r="J9" s="287">
        <f>(I9/H9)</f>
        <v>0.16048780487804878</v>
      </c>
      <c r="K9" s="279">
        <v>62</v>
      </c>
      <c r="L9" s="278">
        <v>1.61</v>
      </c>
      <c r="M9" s="287">
        <f>(L9/K9)</f>
        <v>2.5967741935483873E-2</v>
      </c>
      <c r="N9" s="279">
        <v>21</v>
      </c>
      <c r="O9" s="278">
        <v>7.09</v>
      </c>
      <c r="P9" s="287">
        <f>(O9/N9)</f>
        <v>0.3376190476190476</v>
      </c>
    </row>
    <row r="10" spans="1:16" s="275" customFormat="1">
      <c r="B10" s="270" t="s">
        <v>489</v>
      </c>
      <c r="C10" s="266" t="s">
        <v>0</v>
      </c>
      <c r="D10" s="289">
        <v>5.0000000000000001E-3</v>
      </c>
      <c r="E10" s="280">
        <v>64</v>
      </c>
      <c r="F10" s="288">
        <v>22</v>
      </c>
      <c r="G10" s="277">
        <f>(F10/E10)</f>
        <v>0.34375</v>
      </c>
      <c r="H10" s="279">
        <v>41</v>
      </c>
      <c r="I10" s="278">
        <v>0.97</v>
      </c>
      <c r="J10" s="287">
        <f>(I10/H10)</f>
        <v>2.3658536585365854E-2</v>
      </c>
      <c r="K10" s="279">
        <v>20</v>
      </c>
      <c r="L10" s="278">
        <v>2.42</v>
      </c>
      <c r="M10" s="287">
        <f>(L10/K10)</f>
        <v>0.121</v>
      </c>
      <c r="N10" s="279">
        <v>21</v>
      </c>
      <c r="O10" s="278">
        <v>8.4499999999999993</v>
      </c>
      <c r="P10" s="287">
        <f>(O10/N10)</f>
        <v>0.40238095238095234</v>
      </c>
    </row>
    <row r="11" spans="1:16" s="275" customFormat="1">
      <c r="B11" s="270" t="s">
        <v>488</v>
      </c>
      <c r="C11" s="266" t="s">
        <v>0</v>
      </c>
      <c r="D11" s="289">
        <v>7.0000000000000001E-3</v>
      </c>
      <c r="E11" s="280">
        <v>64</v>
      </c>
      <c r="F11" s="288">
        <v>25</v>
      </c>
      <c r="G11" s="277">
        <f>(F11/E11)</f>
        <v>0.390625</v>
      </c>
      <c r="H11" s="279">
        <v>41</v>
      </c>
      <c r="I11" s="278">
        <v>0.98</v>
      </c>
      <c r="J11" s="287">
        <f>(I11/H11)</f>
        <v>2.3902439024390244E-2</v>
      </c>
      <c r="K11" s="279">
        <v>20</v>
      </c>
      <c r="L11" s="278">
        <v>4.6100000000000003</v>
      </c>
      <c r="M11" s="287">
        <f>(L11/K11)</f>
        <v>0.23050000000000001</v>
      </c>
      <c r="N11" s="279">
        <v>21</v>
      </c>
      <c r="O11" s="278">
        <v>8.23</v>
      </c>
      <c r="P11" s="287">
        <f>(O11/N11)</f>
        <v>0.39190476190476192</v>
      </c>
    </row>
    <row r="12" spans="1:16" ht="15.75" customHeight="1">
      <c r="B12" s="284"/>
      <c r="C12" s="199"/>
      <c r="D12" s="198"/>
      <c r="E12" s="198"/>
      <c r="F12" s="198"/>
    </row>
    <row r="13" spans="1:16" ht="15.75" customHeight="1">
      <c r="B13" s="365" t="s">
        <v>458</v>
      </c>
      <c r="C13" s="365"/>
      <c r="D13" s="365"/>
      <c r="E13" s="218"/>
      <c r="F13" s="218"/>
    </row>
    <row r="14" spans="1:16" ht="15.75" customHeight="1">
      <c r="B14" s="270" t="s">
        <v>93</v>
      </c>
      <c r="C14" s="270" t="s">
        <v>61</v>
      </c>
      <c r="D14" s="270" t="s">
        <v>450</v>
      </c>
      <c r="E14" s="359" t="s">
        <v>101</v>
      </c>
      <c r="F14" s="359"/>
      <c r="G14" s="359"/>
      <c r="H14" s="359"/>
      <c r="I14" s="359"/>
      <c r="J14" s="359"/>
      <c r="K14" s="359"/>
      <c r="L14" s="359"/>
      <c r="M14" s="359"/>
      <c r="N14" s="359"/>
      <c r="O14" s="359"/>
    </row>
    <row r="15" spans="1:16" ht="33" customHeight="1">
      <c r="B15" s="369" t="s">
        <v>481</v>
      </c>
      <c r="C15" s="266" t="s">
        <v>0</v>
      </c>
      <c r="D15" s="267" t="s">
        <v>480</v>
      </c>
      <c r="E15" s="360" t="s">
        <v>487</v>
      </c>
      <c r="F15" s="360"/>
      <c r="G15" s="360"/>
      <c r="H15" s="360"/>
      <c r="I15" s="360"/>
      <c r="J15" s="360"/>
      <c r="K15" s="360"/>
      <c r="L15" s="360"/>
      <c r="M15" s="360"/>
      <c r="N15" s="360"/>
      <c r="O15" s="360"/>
    </row>
    <row r="16" spans="1:16" ht="33" customHeight="1">
      <c r="B16" s="370"/>
      <c r="C16" s="266" t="s">
        <v>0</v>
      </c>
      <c r="D16" s="267" t="s">
        <v>478</v>
      </c>
      <c r="E16" s="360" t="s">
        <v>486</v>
      </c>
      <c r="F16" s="360"/>
      <c r="G16" s="360"/>
      <c r="H16" s="360"/>
      <c r="I16" s="360"/>
      <c r="J16" s="360"/>
      <c r="K16" s="360"/>
      <c r="L16" s="360"/>
      <c r="M16" s="360"/>
      <c r="N16" s="360"/>
      <c r="O16" s="360"/>
    </row>
    <row r="17" spans="1:15" ht="33" customHeight="1">
      <c r="B17" s="370"/>
      <c r="C17" s="266" t="s">
        <v>0</v>
      </c>
      <c r="D17" s="267" t="s">
        <v>476</v>
      </c>
      <c r="E17" s="360" t="s">
        <v>485</v>
      </c>
      <c r="F17" s="360"/>
      <c r="G17" s="360"/>
      <c r="H17" s="360"/>
      <c r="I17" s="360"/>
      <c r="J17" s="360"/>
      <c r="K17" s="360"/>
      <c r="L17" s="360"/>
      <c r="M17" s="360"/>
      <c r="N17" s="360"/>
      <c r="O17" s="360"/>
    </row>
    <row r="18" spans="1:15" ht="33" customHeight="1">
      <c r="B18" s="370"/>
      <c r="C18" s="266" t="s">
        <v>0</v>
      </c>
      <c r="D18" s="267" t="s">
        <v>474</v>
      </c>
      <c r="E18" s="360" t="s">
        <v>484</v>
      </c>
      <c r="F18" s="360"/>
      <c r="G18" s="360"/>
      <c r="H18" s="360"/>
      <c r="I18" s="360"/>
      <c r="J18" s="360"/>
      <c r="K18" s="360"/>
      <c r="L18" s="360"/>
      <c r="M18" s="360"/>
      <c r="N18" s="360"/>
      <c r="O18" s="360"/>
    </row>
    <row r="19" spans="1:15" ht="33" customHeight="1">
      <c r="B19" s="370"/>
      <c r="C19" s="266" t="s">
        <v>0</v>
      </c>
      <c r="D19" s="267" t="s">
        <v>472</v>
      </c>
      <c r="E19" s="360" t="s">
        <v>483</v>
      </c>
      <c r="F19" s="360"/>
      <c r="G19" s="360"/>
      <c r="H19" s="360"/>
      <c r="I19" s="360"/>
      <c r="J19" s="360"/>
      <c r="K19" s="360"/>
      <c r="L19" s="360"/>
      <c r="M19" s="360"/>
      <c r="N19" s="360"/>
      <c r="O19" s="360"/>
    </row>
    <row r="20" spans="1:15" ht="33" customHeight="1">
      <c r="B20" s="371"/>
      <c r="C20" s="266" t="s">
        <v>0</v>
      </c>
      <c r="D20" s="267" t="s">
        <v>470</v>
      </c>
      <c r="E20" s="360" t="s">
        <v>482</v>
      </c>
      <c r="F20" s="360"/>
      <c r="G20" s="360"/>
      <c r="H20" s="360"/>
      <c r="I20" s="360"/>
      <c r="J20" s="360"/>
      <c r="K20" s="360"/>
      <c r="L20" s="360"/>
      <c r="M20" s="360"/>
      <c r="N20" s="360"/>
      <c r="O20" s="360"/>
    </row>
    <row r="21" spans="1:15" ht="15.75" customHeight="1">
      <c r="B21" s="273"/>
      <c r="C21" s="273"/>
      <c r="D21" s="272"/>
      <c r="E21" s="271"/>
      <c r="F21" s="271"/>
      <c r="G21" s="271"/>
      <c r="H21" s="271"/>
      <c r="I21" s="271"/>
      <c r="J21" s="271"/>
      <c r="K21" s="271"/>
      <c r="L21" s="271"/>
      <c r="M21" s="271"/>
    </row>
    <row r="22" spans="1:15" ht="15.75" customHeight="1">
      <c r="B22" s="365" t="s">
        <v>451</v>
      </c>
      <c r="C22" s="365"/>
      <c r="D22" s="365"/>
      <c r="E22" s="218"/>
      <c r="F22" s="218"/>
    </row>
    <row r="23" spans="1:15" ht="15.75" customHeight="1">
      <c r="B23" s="270" t="s">
        <v>93</v>
      </c>
      <c r="C23" s="270" t="s">
        <v>61</v>
      </c>
      <c r="D23" s="270" t="s">
        <v>450</v>
      </c>
      <c r="E23" s="359" t="s">
        <v>101</v>
      </c>
      <c r="F23" s="359"/>
      <c r="G23" s="359"/>
      <c r="H23" s="359"/>
      <c r="I23" s="359"/>
      <c r="J23" s="359"/>
      <c r="K23" s="359"/>
      <c r="L23" s="359"/>
      <c r="M23" s="359"/>
      <c r="N23" s="359"/>
      <c r="O23" s="359"/>
    </row>
    <row r="24" spans="1:15" ht="15.75" customHeight="1">
      <c r="B24" s="369" t="s">
        <v>481</v>
      </c>
      <c r="C24" s="266" t="s">
        <v>0</v>
      </c>
      <c r="D24" s="267" t="s">
        <v>480</v>
      </c>
      <c r="E24" s="360" t="s">
        <v>479</v>
      </c>
      <c r="F24" s="360"/>
      <c r="G24" s="360"/>
      <c r="H24" s="360"/>
      <c r="I24" s="360"/>
      <c r="J24" s="360"/>
      <c r="K24" s="360"/>
      <c r="L24" s="360"/>
      <c r="M24" s="360"/>
      <c r="N24" s="360"/>
      <c r="O24" s="360"/>
    </row>
    <row r="25" spans="1:15" ht="15.75" customHeight="1">
      <c r="B25" s="370"/>
      <c r="C25" s="266" t="s">
        <v>0</v>
      </c>
      <c r="D25" s="267" t="s">
        <v>478</v>
      </c>
      <c r="E25" s="360" t="s">
        <v>477</v>
      </c>
      <c r="F25" s="360"/>
      <c r="G25" s="360"/>
      <c r="H25" s="360"/>
      <c r="I25" s="360"/>
      <c r="J25" s="360"/>
      <c r="K25" s="360"/>
      <c r="L25" s="360"/>
      <c r="M25" s="360"/>
      <c r="N25" s="360"/>
      <c r="O25" s="360"/>
    </row>
    <row r="26" spans="1:15" ht="15.75" customHeight="1">
      <c r="B26" s="370"/>
      <c r="C26" s="266" t="s">
        <v>0</v>
      </c>
      <c r="D26" s="267" t="s">
        <v>476</v>
      </c>
      <c r="E26" s="360" t="s">
        <v>475</v>
      </c>
      <c r="F26" s="360"/>
      <c r="G26" s="360"/>
      <c r="H26" s="360"/>
      <c r="I26" s="360"/>
      <c r="J26" s="360"/>
      <c r="K26" s="360"/>
      <c r="L26" s="360"/>
      <c r="M26" s="360"/>
      <c r="N26" s="360"/>
      <c r="O26" s="360"/>
    </row>
    <row r="27" spans="1:15" ht="15.75" customHeight="1">
      <c r="B27" s="370"/>
      <c r="C27" s="266" t="s">
        <v>0</v>
      </c>
      <c r="D27" s="267" t="s">
        <v>474</v>
      </c>
      <c r="E27" s="360" t="s">
        <v>473</v>
      </c>
      <c r="F27" s="360"/>
      <c r="G27" s="360"/>
      <c r="H27" s="360"/>
      <c r="I27" s="360"/>
      <c r="J27" s="360"/>
      <c r="K27" s="360"/>
      <c r="L27" s="360"/>
      <c r="M27" s="360"/>
      <c r="N27" s="360"/>
      <c r="O27" s="360"/>
    </row>
    <row r="28" spans="1:15" ht="15.75" customHeight="1">
      <c r="B28" s="370"/>
      <c r="C28" s="266" t="s">
        <v>0</v>
      </c>
      <c r="D28" s="267" t="s">
        <v>472</v>
      </c>
      <c r="E28" s="360" t="s">
        <v>471</v>
      </c>
      <c r="F28" s="360"/>
      <c r="G28" s="360"/>
      <c r="H28" s="360"/>
      <c r="I28" s="360"/>
      <c r="J28" s="360"/>
      <c r="K28" s="360"/>
      <c r="L28" s="360"/>
      <c r="M28" s="360"/>
      <c r="N28" s="360"/>
      <c r="O28" s="360"/>
    </row>
    <row r="29" spans="1:15" ht="15.75" customHeight="1">
      <c r="B29" s="371"/>
      <c r="C29" s="266" t="s">
        <v>0</v>
      </c>
      <c r="D29" s="267" t="s">
        <v>470</v>
      </c>
      <c r="E29" s="360" t="s">
        <v>469</v>
      </c>
      <c r="F29" s="360"/>
      <c r="G29" s="360"/>
      <c r="H29" s="360"/>
      <c r="I29" s="360"/>
      <c r="J29" s="360"/>
      <c r="K29" s="360"/>
      <c r="L29" s="360"/>
      <c r="M29" s="360"/>
      <c r="N29" s="360"/>
      <c r="O29" s="360"/>
    </row>
    <row r="30" spans="1:15" ht="15.75" customHeight="1">
      <c r="B30" s="286"/>
      <c r="C30" s="286"/>
      <c r="D30" s="286"/>
      <c r="E30" s="218"/>
      <c r="F30" s="218"/>
      <c r="G30" s="285"/>
      <c r="H30" s="285"/>
      <c r="I30" s="285"/>
      <c r="J30" s="285"/>
      <c r="K30" s="285"/>
      <c r="L30" s="285"/>
      <c r="M30" s="285"/>
      <c r="N30" s="285"/>
      <c r="O30" s="285"/>
    </row>
    <row r="31" spans="1:15" ht="15.75" customHeight="1">
      <c r="A31" s="262" t="s">
        <v>100</v>
      </c>
      <c r="B31" s="284"/>
      <c r="C31" s="222"/>
      <c r="D31" s="218"/>
      <c r="E31" s="218"/>
      <c r="F31" s="218"/>
      <c r="G31" s="218"/>
      <c r="H31" s="218"/>
    </row>
    <row r="32" spans="1:15" ht="25.2">
      <c r="A32" s="213" t="s">
        <v>468</v>
      </c>
      <c r="C32" s="213"/>
      <c r="D32" s="213"/>
      <c r="E32" s="204"/>
      <c r="F32" s="204"/>
    </row>
    <row r="33" spans="2:19">
      <c r="B33" s="365"/>
      <c r="C33" s="365"/>
      <c r="D33" s="365"/>
      <c r="E33" s="204"/>
      <c r="F33" s="204"/>
    </row>
    <row r="34" spans="2:19">
      <c r="B34" s="365" t="s">
        <v>98</v>
      </c>
      <c r="C34" s="365"/>
      <c r="D34" s="365"/>
      <c r="E34" s="204"/>
      <c r="F34" s="204"/>
    </row>
    <row r="35" spans="2:19" s="275" customFormat="1" ht="12.75" customHeight="1">
      <c r="B35" s="359" t="s">
        <v>93</v>
      </c>
      <c r="C35" s="359" t="s">
        <v>61</v>
      </c>
      <c r="D35" s="361" t="s">
        <v>97</v>
      </c>
      <c r="E35" s="362" t="s">
        <v>467</v>
      </c>
      <c r="F35" s="363"/>
      <c r="G35" s="364"/>
      <c r="H35" s="359" t="s">
        <v>466</v>
      </c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</row>
    <row r="36" spans="2:19" s="275" customFormat="1">
      <c r="B36" s="359"/>
      <c r="C36" s="359"/>
      <c r="D36" s="361"/>
      <c r="E36" s="270" t="s">
        <v>462</v>
      </c>
      <c r="F36" s="270" t="s">
        <v>461</v>
      </c>
      <c r="G36" s="270" t="s">
        <v>69</v>
      </c>
      <c r="H36" s="359" t="s">
        <v>103</v>
      </c>
      <c r="I36" s="359"/>
      <c r="J36" s="359"/>
      <c r="K36" s="359" t="s">
        <v>465</v>
      </c>
      <c r="L36" s="359"/>
      <c r="M36" s="359"/>
      <c r="N36" s="359" t="s">
        <v>464</v>
      </c>
      <c r="O36" s="359"/>
      <c r="P36" s="359"/>
      <c r="Q36" s="359" t="s">
        <v>463</v>
      </c>
      <c r="R36" s="359"/>
      <c r="S36" s="359"/>
    </row>
    <row r="37" spans="2:19" s="275" customFormat="1">
      <c r="B37" s="359"/>
      <c r="C37" s="359"/>
      <c r="D37" s="283" t="s">
        <v>102</v>
      </c>
      <c r="E37" s="282"/>
      <c r="F37" s="282"/>
      <c r="G37" s="282"/>
      <c r="H37" s="270" t="s">
        <v>462</v>
      </c>
      <c r="I37" s="270" t="s">
        <v>461</v>
      </c>
      <c r="J37" s="270" t="s">
        <v>69</v>
      </c>
      <c r="K37" s="270" t="s">
        <v>462</v>
      </c>
      <c r="L37" s="270" t="s">
        <v>461</v>
      </c>
      <c r="M37" s="270" t="s">
        <v>69</v>
      </c>
      <c r="N37" s="270" t="s">
        <v>462</v>
      </c>
      <c r="O37" s="270" t="s">
        <v>461</v>
      </c>
      <c r="P37" s="270" t="s">
        <v>69</v>
      </c>
      <c r="Q37" s="270" t="s">
        <v>462</v>
      </c>
      <c r="R37" s="270" t="s">
        <v>461</v>
      </c>
      <c r="S37" s="270" t="s">
        <v>69</v>
      </c>
    </row>
    <row r="38" spans="2:19" s="275" customFormat="1">
      <c r="B38" s="270" t="s">
        <v>457</v>
      </c>
      <c r="C38" s="266" t="s">
        <v>0</v>
      </c>
      <c r="D38" s="281">
        <v>4.0000000000000001E-3</v>
      </c>
      <c r="E38" s="280">
        <v>132</v>
      </c>
      <c r="F38" s="280">
        <v>18.3</v>
      </c>
      <c r="G38" s="277">
        <f>(F38/E38)</f>
        <v>0.13863636363636364</v>
      </c>
      <c r="H38" s="278">
        <v>10</v>
      </c>
      <c r="I38" s="278">
        <v>0.91</v>
      </c>
      <c r="J38" s="277">
        <f>(I38/H38)</f>
        <v>9.0999999999999998E-2</v>
      </c>
      <c r="K38" s="279">
        <v>20.9</v>
      </c>
      <c r="L38" s="278">
        <v>4.5</v>
      </c>
      <c r="M38" s="277">
        <f>(L38/K38)</f>
        <v>0.21531100478468901</v>
      </c>
      <c r="N38" s="279">
        <v>10</v>
      </c>
      <c r="O38" s="278">
        <v>0.9</v>
      </c>
      <c r="P38" s="277">
        <f>(O38/N38)</f>
        <v>0.09</v>
      </c>
      <c r="Q38" s="279">
        <v>160</v>
      </c>
      <c r="R38" s="278">
        <v>22.79</v>
      </c>
      <c r="S38" s="277">
        <f>(R38/Q38)</f>
        <v>0.14243749999999999</v>
      </c>
    </row>
    <row r="39" spans="2:19" s="275" customFormat="1">
      <c r="B39" s="270" t="s">
        <v>446</v>
      </c>
      <c r="C39" s="266" t="s">
        <v>0</v>
      </c>
      <c r="D39" s="281">
        <v>1.0999999999999999E-2</v>
      </c>
      <c r="E39" s="280">
        <v>132</v>
      </c>
      <c r="F39" s="280">
        <v>18.2</v>
      </c>
      <c r="G39" s="277">
        <f>(F39/E39)</f>
        <v>0.13787878787878788</v>
      </c>
      <c r="H39" s="278">
        <v>10</v>
      </c>
      <c r="I39" s="278">
        <v>0.89</v>
      </c>
      <c r="J39" s="277">
        <f>(I39/H39)</f>
        <v>8.8999999999999996E-2</v>
      </c>
      <c r="K39" s="279">
        <v>20.9</v>
      </c>
      <c r="L39" s="278">
        <v>4.4800000000000004</v>
      </c>
      <c r="M39" s="277">
        <f>(L39/K39)</f>
        <v>0.21435406698564596</v>
      </c>
      <c r="N39" s="279">
        <v>10</v>
      </c>
      <c r="O39" s="278">
        <v>0.2</v>
      </c>
      <c r="P39" s="277">
        <f>(O39/N39)</f>
        <v>0.02</v>
      </c>
      <c r="Q39" s="279">
        <v>160</v>
      </c>
      <c r="R39" s="278">
        <v>28.26</v>
      </c>
      <c r="S39" s="277">
        <f>(R39/Q39)</f>
        <v>0.176625</v>
      </c>
    </row>
    <row r="40" spans="2:19" s="275" customFormat="1">
      <c r="B40" s="270" t="s">
        <v>460</v>
      </c>
      <c r="C40" s="266" t="s">
        <v>0</v>
      </c>
      <c r="D40" s="281">
        <v>2.7E-2</v>
      </c>
      <c r="E40" s="280">
        <v>65</v>
      </c>
      <c r="F40" s="280">
        <v>6.8</v>
      </c>
      <c r="G40" s="277">
        <f>(F40/E40)</f>
        <v>0.10461538461538461</v>
      </c>
      <c r="H40" s="278">
        <v>10</v>
      </c>
      <c r="I40" s="278">
        <v>1.1499999999999999</v>
      </c>
      <c r="J40" s="277">
        <f>(I40/H40)</f>
        <v>0.11499999999999999</v>
      </c>
      <c r="K40" s="279">
        <v>10.4</v>
      </c>
      <c r="L40" s="278">
        <v>3.61</v>
      </c>
      <c r="M40" s="277">
        <f>(L40/K40)</f>
        <v>0.3471153846153846</v>
      </c>
      <c r="N40" s="279">
        <v>1</v>
      </c>
      <c r="O40" s="278">
        <v>0.04</v>
      </c>
      <c r="P40" s="277">
        <f>(O40/N40)</f>
        <v>0.04</v>
      </c>
      <c r="Q40" s="220" t="s">
        <v>431</v>
      </c>
      <c r="R40" s="221" t="s">
        <v>431</v>
      </c>
      <c r="S40" s="220" t="s">
        <v>431</v>
      </c>
    </row>
    <row r="41" spans="2:19" s="275" customFormat="1">
      <c r="B41" s="270" t="s">
        <v>459</v>
      </c>
      <c r="C41" s="266" t="s">
        <v>0</v>
      </c>
      <c r="D41" s="281">
        <v>6.0000000000000001E-3</v>
      </c>
      <c r="E41" s="280">
        <v>65</v>
      </c>
      <c r="F41" s="280">
        <v>6.7</v>
      </c>
      <c r="G41" s="277">
        <f>(F41/E41)</f>
        <v>0.10307692307692308</v>
      </c>
      <c r="H41" s="278">
        <v>10</v>
      </c>
      <c r="I41" s="278">
        <v>1.1299999999999999</v>
      </c>
      <c r="J41" s="277">
        <f>(I41/H41)</f>
        <v>0.11299999999999999</v>
      </c>
      <c r="K41" s="279">
        <v>10.4</v>
      </c>
      <c r="L41" s="278">
        <v>3.59</v>
      </c>
      <c r="M41" s="277">
        <f>(L41/K41)</f>
        <v>0.34519230769230769</v>
      </c>
      <c r="N41" s="279">
        <v>1</v>
      </c>
      <c r="O41" s="278">
        <v>0.01</v>
      </c>
      <c r="P41" s="277">
        <f>(O41/N41)</f>
        <v>0.01</v>
      </c>
      <c r="Q41" s="220" t="s">
        <v>431</v>
      </c>
      <c r="R41" s="221" t="s">
        <v>431</v>
      </c>
      <c r="S41" s="220" t="s">
        <v>431</v>
      </c>
    </row>
    <row r="42" spans="2:19" s="275" customFormat="1">
      <c r="B42" s="273"/>
      <c r="C42" s="273"/>
      <c r="D42" s="276"/>
      <c r="E42" s="276"/>
      <c r="F42" s="219"/>
      <c r="G42" s="219"/>
      <c r="H42" s="219"/>
    </row>
    <row r="43" spans="2:19" ht="15.75" customHeight="1">
      <c r="B43" s="365" t="s">
        <v>458</v>
      </c>
      <c r="C43" s="365"/>
      <c r="D43" s="365"/>
      <c r="E43" s="218"/>
      <c r="F43" s="218"/>
    </row>
    <row r="44" spans="2:19" ht="15.75" customHeight="1">
      <c r="B44" s="270" t="s">
        <v>93</v>
      </c>
      <c r="C44" s="270" t="s">
        <v>61</v>
      </c>
      <c r="D44" s="270" t="s">
        <v>450</v>
      </c>
      <c r="E44" s="359" t="s">
        <v>101</v>
      </c>
      <c r="F44" s="359"/>
      <c r="G44" s="359"/>
      <c r="H44" s="359"/>
      <c r="I44" s="359"/>
      <c r="J44" s="359"/>
      <c r="K44" s="359"/>
      <c r="L44" s="359"/>
      <c r="M44" s="359"/>
    </row>
    <row r="45" spans="2:19" ht="33" customHeight="1">
      <c r="B45" s="268" t="s">
        <v>457</v>
      </c>
      <c r="C45" s="266" t="s">
        <v>0</v>
      </c>
      <c r="D45" s="372" t="s">
        <v>456</v>
      </c>
      <c r="E45" s="375" t="s">
        <v>455</v>
      </c>
      <c r="F45" s="376"/>
      <c r="G45" s="376"/>
      <c r="H45" s="376"/>
      <c r="I45" s="376"/>
      <c r="J45" s="376"/>
      <c r="K45" s="376"/>
      <c r="L45" s="376"/>
      <c r="M45" s="377"/>
    </row>
    <row r="46" spans="2:19" ht="33" customHeight="1">
      <c r="B46" s="268" t="s">
        <v>446</v>
      </c>
      <c r="C46" s="266" t="s">
        <v>0</v>
      </c>
      <c r="D46" s="373"/>
      <c r="E46" s="378"/>
      <c r="F46" s="379"/>
      <c r="G46" s="379"/>
      <c r="H46" s="379"/>
      <c r="I46" s="379"/>
      <c r="J46" s="379"/>
      <c r="K46" s="379"/>
      <c r="L46" s="379"/>
      <c r="M46" s="380"/>
    </row>
    <row r="47" spans="2:19" ht="33" customHeight="1">
      <c r="B47" s="268" t="s">
        <v>454</v>
      </c>
      <c r="C47" s="266" t="s">
        <v>0</v>
      </c>
      <c r="D47" s="373"/>
      <c r="E47" s="375" t="s">
        <v>453</v>
      </c>
      <c r="F47" s="376"/>
      <c r="G47" s="376"/>
      <c r="H47" s="376"/>
      <c r="I47" s="376"/>
      <c r="J47" s="376"/>
      <c r="K47" s="376"/>
      <c r="L47" s="376"/>
      <c r="M47" s="377"/>
    </row>
    <row r="48" spans="2:19" ht="33" customHeight="1">
      <c r="B48" s="274" t="s">
        <v>452</v>
      </c>
      <c r="C48" s="266" t="s">
        <v>0</v>
      </c>
      <c r="D48" s="374"/>
      <c r="E48" s="378"/>
      <c r="F48" s="379"/>
      <c r="G48" s="379"/>
      <c r="H48" s="379"/>
      <c r="I48" s="379"/>
      <c r="J48" s="379"/>
      <c r="K48" s="379"/>
      <c r="L48" s="379"/>
      <c r="M48" s="380"/>
    </row>
    <row r="49" spans="2:13" ht="15.75" customHeight="1">
      <c r="B49" s="273"/>
      <c r="C49" s="273"/>
      <c r="D49" s="272"/>
      <c r="E49" s="271"/>
      <c r="F49" s="271"/>
      <c r="G49" s="271"/>
      <c r="H49" s="271"/>
      <c r="I49" s="271"/>
      <c r="J49" s="271"/>
      <c r="K49" s="271"/>
      <c r="L49" s="271"/>
      <c r="M49" s="271"/>
    </row>
    <row r="50" spans="2:13" ht="15.75" customHeight="1">
      <c r="B50" s="365" t="s">
        <v>451</v>
      </c>
      <c r="C50" s="365"/>
      <c r="D50" s="365"/>
      <c r="E50" s="218"/>
      <c r="F50" s="218"/>
    </row>
    <row r="51" spans="2:13" ht="15.75" customHeight="1">
      <c r="B51" s="270" t="s">
        <v>93</v>
      </c>
      <c r="C51" s="270" t="s">
        <v>61</v>
      </c>
      <c r="D51" s="270" t="s">
        <v>450</v>
      </c>
      <c r="E51" s="359" t="s">
        <v>101</v>
      </c>
      <c r="F51" s="359"/>
      <c r="G51" s="359"/>
      <c r="H51" s="359"/>
      <c r="I51" s="359"/>
      <c r="J51" s="359"/>
      <c r="K51" s="359"/>
      <c r="L51" s="359"/>
      <c r="M51" s="359"/>
    </row>
    <row r="52" spans="2:13" ht="15.75" customHeight="1">
      <c r="B52" s="269" t="s">
        <v>449</v>
      </c>
      <c r="C52" s="266" t="s">
        <v>0</v>
      </c>
      <c r="D52" s="267" t="s">
        <v>448</v>
      </c>
      <c r="E52" s="360" t="s">
        <v>447</v>
      </c>
      <c r="F52" s="360"/>
      <c r="G52" s="360"/>
      <c r="H52" s="360"/>
      <c r="I52" s="360"/>
      <c r="J52" s="360"/>
      <c r="K52" s="360"/>
      <c r="L52" s="360"/>
      <c r="M52" s="360"/>
    </row>
    <row r="53" spans="2:13" ht="15.75" customHeight="1">
      <c r="B53" s="268" t="s">
        <v>446</v>
      </c>
      <c r="C53" s="266" t="s">
        <v>0</v>
      </c>
      <c r="D53" s="267" t="s">
        <v>445</v>
      </c>
      <c r="E53" s="360" t="s">
        <v>444</v>
      </c>
      <c r="F53" s="360"/>
      <c r="G53" s="360"/>
      <c r="H53" s="360"/>
      <c r="I53" s="360"/>
      <c r="J53" s="360"/>
      <c r="K53" s="360"/>
      <c r="L53" s="360"/>
      <c r="M53" s="360"/>
    </row>
    <row r="54" spans="2:13" ht="15.75" customHeight="1">
      <c r="B54" s="381" t="s">
        <v>443</v>
      </c>
      <c r="C54" s="266" t="s">
        <v>0</v>
      </c>
      <c r="D54" s="267" t="s">
        <v>442</v>
      </c>
      <c r="E54" s="360" t="s">
        <v>441</v>
      </c>
      <c r="F54" s="360"/>
      <c r="G54" s="360"/>
      <c r="H54" s="360"/>
      <c r="I54" s="360"/>
      <c r="J54" s="360"/>
      <c r="K54" s="360"/>
      <c r="L54" s="360"/>
      <c r="M54" s="360"/>
    </row>
    <row r="55" spans="2:13" ht="15.75" customHeight="1">
      <c r="B55" s="383"/>
      <c r="C55" s="266" t="s">
        <v>0</v>
      </c>
      <c r="D55" s="267" t="s">
        <v>440</v>
      </c>
      <c r="E55" s="360" t="s">
        <v>439</v>
      </c>
      <c r="F55" s="360"/>
      <c r="G55" s="360"/>
      <c r="H55" s="360"/>
      <c r="I55" s="360"/>
      <c r="J55" s="360"/>
      <c r="K55" s="360"/>
      <c r="L55" s="360"/>
      <c r="M55" s="360"/>
    </row>
    <row r="56" spans="2:13" ht="15.75" customHeight="1">
      <c r="B56" s="382"/>
      <c r="C56" s="266" t="s">
        <v>0</v>
      </c>
      <c r="D56" s="267" t="s">
        <v>438</v>
      </c>
      <c r="E56" s="360" t="s">
        <v>437</v>
      </c>
      <c r="F56" s="360"/>
      <c r="G56" s="360"/>
      <c r="H56" s="360"/>
      <c r="I56" s="360"/>
      <c r="J56" s="360"/>
      <c r="K56" s="360"/>
      <c r="L56" s="360"/>
      <c r="M56" s="360"/>
    </row>
    <row r="57" spans="2:13" ht="15.75" customHeight="1">
      <c r="B57" s="381" t="s">
        <v>436</v>
      </c>
      <c r="C57" s="266" t="s">
        <v>0</v>
      </c>
      <c r="D57" s="384" t="s">
        <v>435</v>
      </c>
      <c r="E57" s="375" t="s">
        <v>434</v>
      </c>
      <c r="F57" s="376"/>
      <c r="G57" s="376"/>
      <c r="H57" s="376"/>
      <c r="I57" s="376"/>
      <c r="J57" s="376"/>
      <c r="K57" s="376"/>
      <c r="L57" s="376"/>
      <c r="M57" s="377"/>
    </row>
    <row r="58" spans="2:13" ht="15.75" customHeight="1">
      <c r="B58" s="382"/>
      <c r="C58" s="266" t="s">
        <v>0</v>
      </c>
      <c r="D58" s="385"/>
      <c r="E58" s="378"/>
      <c r="F58" s="379"/>
      <c r="G58" s="379"/>
      <c r="H58" s="379"/>
      <c r="I58" s="379"/>
      <c r="J58" s="379"/>
      <c r="K58" s="379"/>
      <c r="L58" s="379"/>
      <c r="M58" s="380"/>
    </row>
  </sheetData>
  <mergeCells count="56">
    <mergeCell ref="B57:B58"/>
    <mergeCell ref="B54:B56"/>
    <mergeCell ref="E56:M56"/>
    <mergeCell ref="B43:D43"/>
    <mergeCell ref="E44:M44"/>
    <mergeCell ref="E51:M51"/>
    <mergeCell ref="E55:M55"/>
    <mergeCell ref="E52:M52"/>
    <mergeCell ref="D57:D58"/>
    <mergeCell ref="E57:M58"/>
    <mergeCell ref="E53:M53"/>
    <mergeCell ref="E54:M54"/>
    <mergeCell ref="B3:D3"/>
    <mergeCell ref="B33:D33"/>
    <mergeCell ref="B50:D50"/>
    <mergeCell ref="H6:J6"/>
    <mergeCell ref="K6:M6"/>
    <mergeCell ref="E28:O28"/>
    <mergeCell ref="B34:D34"/>
    <mergeCell ref="B24:B29"/>
    <mergeCell ref="D45:D48"/>
    <mergeCell ref="E45:M46"/>
    <mergeCell ref="E47:M48"/>
    <mergeCell ref="E35:G35"/>
    <mergeCell ref="H36:J36"/>
    <mergeCell ref="B4:D4"/>
    <mergeCell ref="B22:D22"/>
    <mergeCell ref="B35:B37"/>
    <mergeCell ref="C35:C37"/>
    <mergeCell ref="D35:D36"/>
    <mergeCell ref="D7:G7"/>
    <mergeCell ref="E27:O27"/>
    <mergeCell ref="B13:D13"/>
    <mergeCell ref="B15:B20"/>
    <mergeCell ref="E29:O29"/>
    <mergeCell ref="B5:B7"/>
    <mergeCell ref="D5:D6"/>
    <mergeCell ref="C5:C7"/>
    <mergeCell ref="K36:M36"/>
    <mergeCell ref="H5:P5"/>
    <mergeCell ref="N6:P6"/>
    <mergeCell ref="N36:P36"/>
    <mergeCell ref="E24:O24"/>
    <mergeCell ref="E25:O25"/>
    <mergeCell ref="E26:O26"/>
    <mergeCell ref="E5:G5"/>
    <mergeCell ref="Q36:S36"/>
    <mergeCell ref="H35:S35"/>
    <mergeCell ref="E14:O14"/>
    <mergeCell ref="E15:O15"/>
    <mergeCell ref="E16:O16"/>
    <mergeCell ref="E17:O17"/>
    <mergeCell ref="E18:O18"/>
    <mergeCell ref="E19:O19"/>
    <mergeCell ref="E20:O20"/>
    <mergeCell ref="E23:O23"/>
  </mergeCells>
  <phoneticPr fontId="156" type="noConversion"/>
  <conditionalFormatting sqref="F42:H42">
    <cfRule type="cellIs" dxfId="79" priority="46" operator="greaterThan">
      <formula>0.8</formula>
    </cfRule>
  </conditionalFormatting>
  <conditionalFormatting sqref="D42">
    <cfRule type="cellIs" dxfId="78" priority="45" operator="greaterThan">
      <formula>0.8</formula>
    </cfRule>
  </conditionalFormatting>
  <conditionalFormatting sqref="E42">
    <cfRule type="cellIs" dxfId="77" priority="44" operator="greaterThan">
      <formula>0.8</formula>
    </cfRule>
  </conditionalFormatting>
  <conditionalFormatting sqref="D8:D11">
    <cfRule type="cellIs" dxfId="76" priority="43" operator="greaterThan">
      <formula>0.8</formula>
    </cfRule>
  </conditionalFormatting>
  <conditionalFormatting sqref="G8:G11">
    <cfRule type="cellIs" dxfId="75" priority="42" operator="greaterThan">
      <formula>0.8</formula>
    </cfRule>
  </conditionalFormatting>
  <conditionalFormatting sqref="H8:J11">
    <cfRule type="cellIs" dxfId="74" priority="41" operator="greaterThan">
      <formula>0.8</formula>
    </cfRule>
  </conditionalFormatting>
  <conditionalFormatting sqref="D38:D41">
    <cfRule type="cellIs" dxfId="73" priority="40" operator="greaterThan">
      <formula>0.8</formula>
    </cfRule>
  </conditionalFormatting>
  <conditionalFormatting sqref="S40">
    <cfRule type="cellIs" dxfId="72" priority="39" operator="greaterThan">
      <formula>0.8</formula>
    </cfRule>
  </conditionalFormatting>
  <conditionalFormatting sqref="S41">
    <cfRule type="cellIs" dxfId="71" priority="38" operator="greaterThan">
      <formula>0.8</formula>
    </cfRule>
  </conditionalFormatting>
  <conditionalFormatting sqref="E8:F11">
    <cfRule type="cellIs" dxfId="70" priority="37" operator="greaterThan">
      <formula>0.8</formula>
    </cfRule>
  </conditionalFormatting>
  <conditionalFormatting sqref="M9">
    <cfRule type="cellIs" dxfId="69" priority="33" operator="greaterThan">
      <formula>0.8</formula>
    </cfRule>
  </conditionalFormatting>
  <conditionalFormatting sqref="K8:L11">
    <cfRule type="cellIs" dxfId="68" priority="36" operator="greaterThan">
      <formula>0.8</formula>
    </cfRule>
  </conditionalFormatting>
  <conditionalFormatting sqref="N8:O11">
    <cfRule type="cellIs" dxfId="67" priority="35" operator="greaterThan">
      <formula>0.8</formula>
    </cfRule>
  </conditionalFormatting>
  <conditionalFormatting sqref="M8">
    <cfRule type="cellIs" dxfId="66" priority="34" operator="greaterThan">
      <formula>0.8</formula>
    </cfRule>
  </conditionalFormatting>
  <conditionalFormatting sqref="M10">
    <cfRule type="cellIs" dxfId="65" priority="32" operator="greaterThan">
      <formula>0.8</formula>
    </cfRule>
  </conditionalFormatting>
  <conditionalFormatting sqref="M11">
    <cfRule type="cellIs" dxfId="64" priority="31" operator="greaterThan">
      <formula>0.8</formula>
    </cfRule>
  </conditionalFormatting>
  <conditionalFormatting sqref="P8">
    <cfRule type="cellIs" dxfId="63" priority="30" operator="greaterThan">
      <formula>0.8</formula>
    </cfRule>
  </conditionalFormatting>
  <conditionalFormatting sqref="P9">
    <cfRule type="cellIs" dxfId="62" priority="29" operator="greaterThan">
      <formula>0.8</formula>
    </cfRule>
  </conditionalFormatting>
  <conditionalFormatting sqref="P10">
    <cfRule type="cellIs" dxfId="61" priority="28" operator="greaterThan">
      <formula>0.8</formula>
    </cfRule>
  </conditionalFormatting>
  <conditionalFormatting sqref="P11">
    <cfRule type="cellIs" dxfId="60" priority="27" operator="greaterThan">
      <formula>0.8</formula>
    </cfRule>
  </conditionalFormatting>
  <conditionalFormatting sqref="F38:F41">
    <cfRule type="cellIs" dxfId="59" priority="26" operator="greaterThan">
      <formula>0.8</formula>
    </cfRule>
  </conditionalFormatting>
  <conditionalFormatting sqref="E38:E41">
    <cfRule type="cellIs" dxfId="58" priority="25" operator="greaterThan">
      <formula>0.8</formula>
    </cfRule>
  </conditionalFormatting>
  <conditionalFormatting sqref="G41">
    <cfRule type="cellIs" dxfId="57" priority="21" operator="greaterThan">
      <formula>0.8</formula>
    </cfRule>
  </conditionalFormatting>
  <conditionalFormatting sqref="G38">
    <cfRule type="cellIs" dxfId="56" priority="24" operator="greaterThan">
      <formula>0.8</formula>
    </cfRule>
  </conditionalFormatting>
  <conditionalFormatting sqref="G39">
    <cfRule type="cellIs" dxfId="55" priority="23" operator="greaterThan">
      <formula>0.8</formula>
    </cfRule>
  </conditionalFormatting>
  <conditionalFormatting sqref="G40">
    <cfRule type="cellIs" dxfId="54" priority="22" operator="greaterThan">
      <formula>0.8</formula>
    </cfRule>
  </conditionalFormatting>
  <conditionalFormatting sqref="H38:I41">
    <cfRule type="cellIs" dxfId="53" priority="20" operator="greaterThan">
      <formula>0.8</formula>
    </cfRule>
  </conditionalFormatting>
  <conditionalFormatting sqref="K38:L41">
    <cfRule type="cellIs" dxfId="52" priority="19" operator="greaterThan">
      <formula>0.8</formula>
    </cfRule>
  </conditionalFormatting>
  <conditionalFormatting sqref="N38:O41">
    <cfRule type="cellIs" dxfId="51" priority="18" operator="greaterThan">
      <formula>0.8</formula>
    </cfRule>
  </conditionalFormatting>
  <conditionalFormatting sqref="Q38:R39">
    <cfRule type="cellIs" dxfId="50" priority="17" operator="greaterThan">
      <formula>0.8</formula>
    </cfRule>
  </conditionalFormatting>
  <conditionalFormatting sqref="J38">
    <cfRule type="cellIs" dxfId="49" priority="16" operator="greaterThan">
      <formula>0.8</formula>
    </cfRule>
  </conditionalFormatting>
  <conditionalFormatting sqref="J39">
    <cfRule type="cellIs" dxfId="48" priority="15" operator="greaterThan">
      <formula>0.8</formula>
    </cfRule>
  </conditionalFormatting>
  <conditionalFormatting sqref="J40">
    <cfRule type="cellIs" dxfId="47" priority="14" operator="greaterThan">
      <formula>0.8</formula>
    </cfRule>
  </conditionalFormatting>
  <conditionalFormatting sqref="J41">
    <cfRule type="cellIs" dxfId="46" priority="13" operator="greaterThan">
      <formula>0.8</formula>
    </cfRule>
  </conditionalFormatting>
  <conditionalFormatting sqref="M38">
    <cfRule type="cellIs" dxfId="45" priority="12" operator="greaterThan">
      <formula>0.8</formula>
    </cfRule>
  </conditionalFormatting>
  <conditionalFormatting sqref="M39">
    <cfRule type="cellIs" dxfId="44" priority="11" operator="greaterThan">
      <formula>0.8</formula>
    </cfRule>
  </conditionalFormatting>
  <conditionalFormatting sqref="P40">
    <cfRule type="cellIs" dxfId="43" priority="10" operator="greaterThan">
      <formula>0.8</formula>
    </cfRule>
  </conditionalFormatting>
  <conditionalFormatting sqref="Q40:R40">
    <cfRule type="cellIs" dxfId="42" priority="9" operator="greaterThan">
      <formula>0.8</formula>
    </cfRule>
  </conditionalFormatting>
  <conditionalFormatting sqref="Q41:R41">
    <cfRule type="cellIs" dxfId="41" priority="8" operator="greaterThan">
      <formula>0.8</formula>
    </cfRule>
  </conditionalFormatting>
  <conditionalFormatting sqref="S38">
    <cfRule type="cellIs" dxfId="40" priority="7" operator="greaterThan">
      <formula>0.8</formula>
    </cfRule>
  </conditionalFormatting>
  <conditionalFormatting sqref="S39">
    <cfRule type="cellIs" dxfId="39" priority="6" operator="greaterThan">
      <formula>0.8</formula>
    </cfRule>
  </conditionalFormatting>
  <conditionalFormatting sqref="P39">
    <cfRule type="cellIs" dxfId="38" priority="5" operator="greaterThan">
      <formula>0.8</formula>
    </cfRule>
  </conditionalFormatting>
  <conditionalFormatting sqref="P38">
    <cfRule type="cellIs" dxfId="37" priority="4" operator="greaterThan">
      <formula>0.8</formula>
    </cfRule>
  </conditionalFormatting>
  <conditionalFormatting sqref="P41">
    <cfRule type="cellIs" dxfId="36" priority="3" operator="greaterThan">
      <formula>0.8</formula>
    </cfRule>
  </conditionalFormatting>
  <conditionalFormatting sqref="M40">
    <cfRule type="cellIs" dxfId="35" priority="2" operator="greaterThan">
      <formula>0.8</formula>
    </cfRule>
  </conditionalFormatting>
  <conditionalFormatting sqref="M41">
    <cfRule type="cellIs" dxfId="34" priority="1" operator="greaterThan">
      <formula>0.8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showGridLines="0" workbookViewId="0">
      <selection activeCell="H22" sqref="H22"/>
    </sheetView>
  </sheetViews>
  <sheetFormatPr defaultRowHeight="13.2"/>
  <cols>
    <col min="1" max="1" width="12.44140625" customWidth="1"/>
    <col min="2" max="2" width="23.44140625" bestFit="1" customWidth="1"/>
    <col min="4" max="4" width="16.44140625" bestFit="1" customWidth="1"/>
    <col min="5" max="16" width="10.6640625" customWidth="1"/>
  </cols>
  <sheetData>
    <row r="1" spans="1:25" ht="25.2">
      <c r="A1" s="77" t="s">
        <v>138</v>
      </c>
      <c r="B1" s="25"/>
      <c r="C1" s="25"/>
      <c r="D1" s="25"/>
      <c r="E1" s="25"/>
      <c r="F1" s="48"/>
      <c r="G1" s="48"/>
      <c r="H1" s="48"/>
      <c r="I1" s="48"/>
    </row>
    <row r="2" spans="1:25">
      <c r="A2" s="48"/>
      <c r="B2" s="48"/>
      <c r="C2" s="48"/>
      <c r="D2" s="48"/>
      <c r="E2" s="48"/>
      <c r="F2" s="48"/>
      <c r="G2" s="48"/>
      <c r="H2" s="48"/>
      <c r="I2" s="48"/>
    </row>
    <row r="3" spans="1:25" ht="13.8" thickBot="1">
      <c r="A3" s="48"/>
      <c r="B3" s="343" t="s">
        <v>98</v>
      </c>
      <c r="C3" s="343"/>
      <c r="D3" s="343"/>
      <c r="E3" s="24"/>
      <c r="F3" s="25"/>
      <c r="G3" s="24"/>
      <c r="H3" s="56"/>
      <c r="I3" s="48"/>
    </row>
    <row r="4" spans="1:25" ht="12.75" customHeight="1" thickBot="1">
      <c r="A4" s="48"/>
      <c r="B4" s="394" t="s">
        <v>93</v>
      </c>
      <c r="C4" s="397" t="s">
        <v>61</v>
      </c>
      <c r="D4" s="432" t="s">
        <v>97</v>
      </c>
      <c r="E4" s="435" t="s">
        <v>96</v>
      </c>
      <c r="F4" s="436"/>
      <c r="G4" s="436"/>
      <c r="H4" s="389" t="s">
        <v>95</v>
      </c>
      <c r="I4" s="390"/>
      <c r="J4" s="390"/>
      <c r="K4" s="390"/>
      <c r="L4" s="390"/>
      <c r="M4" s="390"/>
      <c r="N4" s="390"/>
      <c r="O4" s="390"/>
      <c r="P4" s="390"/>
      <c r="Q4" s="390"/>
      <c r="R4" s="390"/>
      <c r="S4" s="391"/>
      <c r="T4" s="76"/>
      <c r="U4" s="67"/>
      <c r="V4" s="76"/>
      <c r="W4" s="76"/>
      <c r="X4" s="63"/>
    </row>
    <row r="5" spans="1:25">
      <c r="A5" s="48"/>
      <c r="B5" s="395"/>
      <c r="C5" s="398"/>
      <c r="D5" s="433"/>
      <c r="E5" s="408"/>
      <c r="F5" s="387"/>
      <c r="G5" s="437"/>
      <c r="H5" s="408" t="s">
        <v>137</v>
      </c>
      <c r="I5" s="387"/>
      <c r="J5" s="388"/>
      <c r="K5" s="386" t="s">
        <v>136</v>
      </c>
      <c r="L5" s="387"/>
      <c r="M5" s="388"/>
      <c r="N5" s="386" t="s">
        <v>135</v>
      </c>
      <c r="O5" s="387"/>
      <c r="P5" s="388"/>
      <c r="Q5" s="386" t="s">
        <v>253</v>
      </c>
      <c r="R5" s="387"/>
      <c r="S5" s="388"/>
      <c r="T5" s="76"/>
      <c r="U5" s="76"/>
      <c r="V5" s="67"/>
      <c r="W5" s="76"/>
      <c r="X5" s="76"/>
      <c r="Y5" s="63"/>
    </row>
    <row r="6" spans="1:25">
      <c r="A6" s="48"/>
      <c r="B6" s="395"/>
      <c r="C6" s="398"/>
      <c r="D6" s="434"/>
      <c r="E6" s="75" t="s">
        <v>134</v>
      </c>
      <c r="F6" s="75" t="s">
        <v>133</v>
      </c>
      <c r="G6" s="241" t="s">
        <v>132</v>
      </c>
      <c r="H6" s="75" t="s">
        <v>134</v>
      </c>
      <c r="I6" s="75" t="s">
        <v>133</v>
      </c>
      <c r="J6" s="241" t="s">
        <v>132</v>
      </c>
      <c r="K6" s="75" t="s">
        <v>134</v>
      </c>
      <c r="L6" s="75" t="s">
        <v>133</v>
      </c>
      <c r="M6" s="241" t="s">
        <v>132</v>
      </c>
      <c r="N6" s="75" t="s">
        <v>134</v>
      </c>
      <c r="O6" s="75" t="s">
        <v>133</v>
      </c>
      <c r="P6" s="74" t="s">
        <v>132</v>
      </c>
      <c r="Q6" s="75" t="s">
        <v>134</v>
      </c>
      <c r="R6" s="75" t="s">
        <v>133</v>
      </c>
      <c r="S6" s="74" t="s">
        <v>132</v>
      </c>
    </row>
    <row r="7" spans="1:25">
      <c r="A7" s="48"/>
      <c r="B7" s="405"/>
      <c r="C7" s="406"/>
      <c r="D7" s="407" t="s">
        <v>102</v>
      </c>
      <c r="E7" s="407"/>
      <c r="F7" s="407"/>
      <c r="G7" s="407"/>
      <c r="H7" s="407"/>
      <c r="I7" s="407"/>
      <c r="J7" s="407"/>
      <c r="K7" s="407"/>
      <c r="L7" s="407"/>
      <c r="M7" s="407"/>
      <c r="N7" s="407"/>
      <c r="O7" s="407"/>
      <c r="P7" s="407"/>
      <c r="Q7" s="407"/>
      <c r="R7" s="407"/>
      <c r="S7" s="407"/>
    </row>
    <row r="8" spans="1:25">
      <c r="A8" s="48"/>
      <c r="B8" s="71" t="s">
        <v>114</v>
      </c>
      <c r="C8" s="27" t="s">
        <v>0</v>
      </c>
      <c r="D8" s="114">
        <v>4.5999999999999999E-2</v>
      </c>
      <c r="E8" s="70">
        <v>62</v>
      </c>
      <c r="F8" s="70">
        <v>18</v>
      </c>
      <c r="G8" s="119">
        <f t="shared" ref="G8:G13" si="0">F8/E8*100%</f>
        <v>0.29032258064516131</v>
      </c>
      <c r="H8" s="254">
        <v>165</v>
      </c>
      <c r="I8" s="254">
        <v>0.7</v>
      </c>
      <c r="J8" s="134">
        <f t="shared" ref="J8:J13" si="1">I8/H8*100%</f>
        <v>4.242424242424242E-3</v>
      </c>
      <c r="K8" s="254">
        <v>938</v>
      </c>
      <c r="L8" s="254">
        <v>109</v>
      </c>
      <c r="M8" s="134">
        <f t="shared" ref="M8:M13" si="2">L8/K8*100%</f>
        <v>0.1162046908315565</v>
      </c>
      <c r="N8" s="254">
        <v>28</v>
      </c>
      <c r="O8" s="254">
        <v>3.6</v>
      </c>
      <c r="P8" s="134">
        <f t="shared" ref="P8:P13" si="3">O8/N8*100%</f>
        <v>0.12857142857142859</v>
      </c>
      <c r="Q8" s="254">
        <v>37</v>
      </c>
      <c r="R8" s="254">
        <v>13</v>
      </c>
      <c r="S8" s="134">
        <f t="shared" ref="S8:S13" si="4">R8/Q8*100%</f>
        <v>0.35135135135135137</v>
      </c>
    </row>
    <row r="9" spans="1:25">
      <c r="A9" s="48"/>
      <c r="B9" s="71" t="s">
        <v>112</v>
      </c>
      <c r="C9" s="27" t="s">
        <v>0</v>
      </c>
      <c r="D9" s="114">
        <v>2.1999999999999999E-2</v>
      </c>
      <c r="E9" s="70">
        <v>62</v>
      </c>
      <c r="F9" s="70">
        <v>19</v>
      </c>
      <c r="G9" s="119">
        <f t="shared" si="0"/>
        <v>0.30645161290322581</v>
      </c>
      <c r="H9" s="254">
        <v>165</v>
      </c>
      <c r="I9" s="254">
        <v>0.7</v>
      </c>
      <c r="J9" s="134">
        <f t="shared" si="1"/>
        <v>4.242424242424242E-3</v>
      </c>
      <c r="K9" s="254">
        <v>938</v>
      </c>
      <c r="L9" s="254">
        <v>111</v>
      </c>
      <c r="M9" s="134">
        <f t="shared" si="2"/>
        <v>0.11833688699360341</v>
      </c>
      <c r="N9" s="254">
        <v>28</v>
      </c>
      <c r="O9" s="254">
        <v>3.6</v>
      </c>
      <c r="P9" s="134">
        <f t="shared" si="3"/>
        <v>0.12857142857142859</v>
      </c>
      <c r="Q9" s="254">
        <v>37</v>
      </c>
      <c r="R9" s="254">
        <v>21</v>
      </c>
      <c r="S9" s="134">
        <f t="shared" si="4"/>
        <v>0.56756756756756754</v>
      </c>
    </row>
    <row r="10" spans="1:25">
      <c r="A10" s="48"/>
      <c r="B10" s="252" t="s">
        <v>111</v>
      </c>
      <c r="C10" s="27" t="s">
        <v>0</v>
      </c>
      <c r="D10" s="114">
        <v>7.0000000000000001E-3</v>
      </c>
      <c r="E10" s="70">
        <v>62</v>
      </c>
      <c r="F10" s="70">
        <v>13</v>
      </c>
      <c r="G10" s="119">
        <f t="shared" si="0"/>
        <v>0.20967741935483872</v>
      </c>
      <c r="H10" s="254">
        <v>160</v>
      </c>
      <c r="I10" s="254">
        <v>0.6</v>
      </c>
      <c r="J10" s="134">
        <f t="shared" si="1"/>
        <v>3.7499999999999999E-3</v>
      </c>
      <c r="K10" s="254">
        <v>938</v>
      </c>
      <c r="L10" s="254">
        <v>137</v>
      </c>
      <c r="M10" s="134">
        <f t="shared" si="2"/>
        <v>0.14605543710021321</v>
      </c>
      <c r="N10" s="254">
        <v>28</v>
      </c>
      <c r="O10" s="254">
        <v>3.2</v>
      </c>
      <c r="P10" s="134">
        <f t="shared" si="3"/>
        <v>0.1142857142857143</v>
      </c>
      <c r="Q10" s="254">
        <v>37</v>
      </c>
      <c r="R10" s="254">
        <v>12</v>
      </c>
      <c r="S10" s="134">
        <f t="shared" si="4"/>
        <v>0.32432432432432434</v>
      </c>
    </row>
    <row r="11" spans="1:25">
      <c r="A11" s="48"/>
      <c r="B11" s="252" t="s">
        <v>110</v>
      </c>
      <c r="C11" s="27" t="s">
        <v>0</v>
      </c>
      <c r="D11" s="114">
        <v>0.01</v>
      </c>
      <c r="E11" s="70">
        <v>62</v>
      </c>
      <c r="F11" s="70">
        <v>14</v>
      </c>
      <c r="G11" s="119">
        <f t="shared" si="0"/>
        <v>0.22580645161290322</v>
      </c>
      <c r="H11" s="254">
        <v>160</v>
      </c>
      <c r="I11" s="254">
        <v>0.6</v>
      </c>
      <c r="J11" s="134">
        <f t="shared" si="1"/>
        <v>3.7499999999999999E-3</v>
      </c>
      <c r="K11" s="254">
        <v>916</v>
      </c>
      <c r="L11" s="254">
        <v>111</v>
      </c>
      <c r="M11" s="134">
        <f t="shared" si="2"/>
        <v>0.12117903930131005</v>
      </c>
      <c r="N11" s="254">
        <v>28</v>
      </c>
      <c r="O11" s="254">
        <v>2.9</v>
      </c>
      <c r="P11" s="134">
        <f t="shared" si="3"/>
        <v>0.10357142857142856</v>
      </c>
      <c r="Q11" s="254">
        <v>37</v>
      </c>
      <c r="R11" s="254">
        <v>14</v>
      </c>
      <c r="S11" s="134">
        <f t="shared" si="4"/>
        <v>0.3783783783783784</v>
      </c>
    </row>
    <row r="12" spans="1:25">
      <c r="A12" s="48"/>
      <c r="B12" s="240" t="s">
        <v>109</v>
      </c>
      <c r="C12" s="51" t="s">
        <v>0</v>
      </c>
      <c r="D12" s="114">
        <v>8.3000000000000004E-2</v>
      </c>
      <c r="E12" s="70">
        <v>62</v>
      </c>
      <c r="F12" s="70">
        <v>14</v>
      </c>
      <c r="G12" s="119">
        <f t="shared" si="0"/>
        <v>0.22580645161290322</v>
      </c>
      <c r="H12" s="254">
        <v>165</v>
      </c>
      <c r="I12" s="254">
        <v>16</v>
      </c>
      <c r="J12" s="134">
        <f t="shared" si="1"/>
        <v>9.696969696969697E-2</v>
      </c>
      <c r="K12" s="254">
        <v>938</v>
      </c>
      <c r="L12" s="254">
        <v>71</v>
      </c>
      <c r="M12" s="134">
        <f t="shared" si="2"/>
        <v>7.5692963752665252E-2</v>
      </c>
      <c r="N12" s="254">
        <v>28</v>
      </c>
      <c r="O12" s="254">
        <v>2.9</v>
      </c>
      <c r="P12" s="134">
        <f t="shared" si="3"/>
        <v>0.10357142857142856</v>
      </c>
      <c r="Q12" s="254">
        <v>37</v>
      </c>
      <c r="R12" s="254">
        <v>13</v>
      </c>
      <c r="S12" s="134">
        <f t="shared" si="4"/>
        <v>0.35135135135135137</v>
      </c>
    </row>
    <row r="13" spans="1:25" ht="13.8" thickBot="1">
      <c r="A13" s="60"/>
      <c r="B13" s="250" t="s">
        <v>107</v>
      </c>
      <c r="C13" s="50" t="s">
        <v>0</v>
      </c>
      <c r="D13" s="114">
        <v>7.0000000000000001E-3</v>
      </c>
      <c r="E13" s="70">
        <v>62</v>
      </c>
      <c r="F13" s="70">
        <v>30</v>
      </c>
      <c r="G13" s="119">
        <f t="shared" si="0"/>
        <v>0.4838709677419355</v>
      </c>
      <c r="H13" s="254">
        <v>165</v>
      </c>
      <c r="I13" s="254">
        <v>14</v>
      </c>
      <c r="J13" s="134">
        <f t="shared" si="1"/>
        <v>8.4848484848484854E-2</v>
      </c>
      <c r="K13" s="254">
        <v>938</v>
      </c>
      <c r="L13" s="254">
        <v>70</v>
      </c>
      <c r="M13" s="134">
        <f t="shared" si="2"/>
        <v>7.4626865671641784E-2</v>
      </c>
      <c r="N13" s="254">
        <v>28</v>
      </c>
      <c r="O13" s="254">
        <v>2.9</v>
      </c>
      <c r="P13" s="134">
        <f t="shared" si="3"/>
        <v>0.10357142857142856</v>
      </c>
      <c r="Q13" s="254">
        <v>37</v>
      </c>
      <c r="R13" s="254">
        <v>15</v>
      </c>
      <c r="S13" s="134">
        <f t="shared" si="4"/>
        <v>0.40540540540540543</v>
      </c>
    </row>
    <row r="14" spans="1:25">
      <c r="A14" s="60"/>
      <c r="E14" s="68"/>
      <c r="F14" s="68"/>
      <c r="G14" s="63"/>
      <c r="H14" s="62"/>
      <c r="I14" s="67"/>
      <c r="J14" s="67"/>
      <c r="K14" s="67"/>
      <c r="L14" s="67"/>
      <c r="M14" s="67"/>
      <c r="N14" s="67"/>
      <c r="O14" s="67"/>
      <c r="P14" s="67"/>
    </row>
    <row r="15" spans="1:25" ht="13.8" thickBot="1">
      <c r="A15" s="48"/>
      <c r="B15" s="66"/>
      <c r="C15" s="65"/>
      <c r="D15" s="64"/>
      <c r="E15" s="63"/>
      <c r="F15" s="62"/>
    </row>
    <row r="16" spans="1:25">
      <c r="A16" s="48"/>
      <c r="B16" s="394" t="s">
        <v>93</v>
      </c>
      <c r="C16" s="397" t="s">
        <v>61</v>
      </c>
      <c r="D16" s="400" t="s">
        <v>131</v>
      </c>
      <c r="E16" s="401"/>
      <c r="F16" s="48"/>
    </row>
    <row r="17" spans="1:9">
      <c r="A17" s="48"/>
      <c r="B17" s="395"/>
      <c r="C17" s="398"/>
      <c r="D17" s="353"/>
      <c r="E17" s="402"/>
      <c r="F17" s="48"/>
    </row>
    <row r="18" spans="1:9" ht="13.8" thickBot="1">
      <c r="A18" s="48"/>
      <c r="B18" s="396"/>
      <c r="C18" s="399"/>
      <c r="D18" s="403"/>
      <c r="E18" s="404"/>
      <c r="F18" s="48"/>
      <c r="G18" s="48"/>
      <c r="H18" s="48"/>
      <c r="I18" s="48"/>
    </row>
    <row r="19" spans="1:9">
      <c r="A19" s="48"/>
      <c r="B19" s="249" t="s">
        <v>114</v>
      </c>
      <c r="C19" s="61" t="s">
        <v>0</v>
      </c>
      <c r="D19" s="415" t="s">
        <v>130</v>
      </c>
      <c r="E19" s="416"/>
      <c r="F19" s="48"/>
      <c r="G19" s="48"/>
      <c r="H19" s="60"/>
      <c r="I19" s="48"/>
    </row>
    <row r="20" spans="1:9">
      <c r="A20" s="48"/>
      <c r="B20" s="252" t="s">
        <v>112</v>
      </c>
      <c r="C20" s="59" t="s">
        <v>0</v>
      </c>
      <c r="D20" s="417"/>
      <c r="E20" s="418"/>
      <c r="F20" s="48"/>
      <c r="G20" s="48"/>
      <c r="H20" s="48"/>
      <c r="I20" s="48"/>
    </row>
    <row r="21" spans="1:9">
      <c r="A21" s="48"/>
      <c r="B21" s="252" t="s">
        <v>111</v>
      </c>
      <c r="C21" s="58" t="s">
        <v>0</v>
      </c>
      <c r="D21" s="417"/>
      <c r="E21" s="418"/>
      <c r="F21" s="48"/>
      <c r="G21" s="48"/>
      <c r="H21" s="48"/>
      <c r="I21" s="48"/>
    </row>
    <row r="22" spans="1:9">
      <c r="A22" s="48"/>
      <c r="B22" s="252" t="s">
        <v>110</v>
      </c>
      <c r="C22" s="59" t="s">
        <v>0</v>
      </c>
      <c r="D22" s="419"/>
      <c r="E22" s="420"/>
      <c r="F22" s="48"/>
      <c r="G22" s="48"/>
      <c r="H22" s="48"/>
      <c r="I22" s="48"/>
    </row>
    <row r="23" spans="1:9">
      <c r="A23" s="48"/>
      <c r="B23" s="252" t="s">
        <v>109</v>
      </c>
      <c r="C23" s="58" t="s">
        <v>0</v>
      </c>
      <c r="D23" s="417" t="s">
        <v>129</v>
      </c>
      <c r="E23" s="418"/>
      <c r="F23" s="48"/>
      <c r="G23" s="48"/>
      <c r="H23" s="48"/>
      <c r="I23" s="48"/>
    </row>
    <row r="24" spans="1:9" ht="13.8" thickBot="1">
      <c r="A24" s="48"/>
      <c r="B24" s="250" t="s">
        <v>107</v>
      </c>
      <c r="C24" s="57" t="s">
        <v>0</v>
      </c>
      <c r="D24" s="421"/>
      <c r="E24" s="422"/>
      <c r="F24" s="48"/>
      <c r="G24" s="48"/>
      <c r="H24" s="48"/>
      <c r="I24" s="48"/>
    </row>
    <row r="25" spans="1:9">
      <c r="A25" s="48"/>
      <c r="B25" s="48"/>
      <c r="C25" s="48"/>
      <c r="D25" s="48"/>
      <c r="E25" s="48"/>
      <c r="F25" s="48"/>
      <c r="G25" s="48"/>
      <c r="H25" s="48"/>
      <c r="I25" s="48"/>
    </row>
    <row r="26" spans="1:9" ht="13.8" thickBot="1">
      <c r="A26" s="48"/>
      <c r="B26" s="234" t="s">
        <v>128</v>
      </c>
      <c r="C26" s="25"/>
      <c r="D26" s="25"/>
      <c r="E26" s="25"/>
      <c r="F26" s="48"/>
      <c r="G26" s="48"/>
      <c r="H26" s="48"/>
      <c r="I26" s="48"/>
    </row>
    <row r="27" spans="1:9" ht="13.8" thickBot="1">
      <c r="A27" s="48"/>
      <c r="B27" s="54" t="s">
        <v>93</v>
      </c>
      <c r="C27" s="243" t="s">
        <v>127</v>
      </c>
      <c r="D27" s="423" t="s">
        <v>126</v>
      </c>
      <c r="E27" s="424"/>
      <c r="F27" s="48"/>
      <c r="G27" s="48"/>
      <c r="H27" s="48"/>
      <c r="I27" s="48"/>
    </row>
    <row r="28" spans="1:9">
      <c r="A28" s="48"/>
      <c r="B28" s="249" t="s">
        <v>114</v>
      </c>
      <c r="C28" s="51" t="s">
        <v>106</v>
      </c>
      <c r="D28" s="425" t="s">
        <v>125</v>
      </c>
      <c r="E28" s="426"/>
      <c r="F28" s="48"/>
      <c r="G28" s="48"/>
      <c r="H28" s="48"/>
      <c r="I28" s="48"/>
    </row>
    <row r="29" spans="1:9">
      <c r="A29" s="48"/>
      <c r="B29" s="252" t="s">
        <v>112</v>
      </c>
      <c r="C29" s="27" t="s">
        <v>106</v>
      </c>
      <c r="D29" s="392" t="s">
        <v>124</v>
      </c>
      <c r="E29" s="393"/>
      <c r="F29" s="48"/>
      <c r="G29" s="48"/>
      <c r="H29" s="48"/>
      <c r="I29" s="48"/>
    </row>
    <row r="30" spans="1:9">
      <c r="A30" s="48"/>
      <c r="B30" s="252" t="s">
        <v>111</v>
      </c>
      <c r="C30" s="27" t="s">
        <v>106</v>
      </c>
      <c r="D30" s="392" t="s">
        <v>123</v>
      </c>
      <c r="E30" s="393"/>
      <c r="F30" s="48"/>
      <c r="G30" s="48"/>
      <c r="H30" s="48"/>
      <c r="I30" s="48"/>
    </row>
    <row r="31" spans="1:9">
      <c r="A31" s="48"/>
      <c r="B31" s="252" t="s">
        <v>110</v>
      </c>
      <c r="C31" s="27" t="s">
        <v>106</v>
      </c>
      <c r="D31" s="392" t="s">
        <v>122</v>
      </c>
      <c r="E31" s="393"/>
      <c r="F31" s="48"/>
      <c r="G31" s="48"/>
      <c r="H31" s="48"/>
      <c r="I31" s="48"/>
    </row>
    <row r="32" spans="1:9">
      <c r="A32" s="48"/>
      <c r="B32" s="240" t="s">
        <v>109</v>
      </c>
      <c r="C32" s="27" t="s">
        <v>106</v>
      </c>
      <c r="D32" s="425" t="s">
        <v>121</v>
      </c>
      <c r="E32" s="426"/>
      <c r="F32" s="48"/>
      <c r="G32" s="48"/>
      <c r="H32" s="48"/>
      <c r="I32" s="48"/>
    </row>
    <row r="33" spans="1:9" ht="13.8" thickBot="1">
      <c r="A33" s="48"/>
      <c r="B33" s="250" t="s">
        <v>107</v>
      </c>
      <c r="C33" s="50" t="s">
        <v>106</v>
      </c>
      <c r="D33" s="438" t="s">
        <v>120</v>
      </c>
      <c r="E33" s="439"/>
      <c r="F33" s="48"/>
      <c r="G33" s="48"/>
      <c r="H33" s="48"/>
      <c r="I33" s="48"/>
    </row>
    <row r="34" spans="1:9">
      <c r="A34" s="48"/>
      <c r="B34" s="48"/>
      <c r="C34" s="48"/>
      <c r="D34" s="48"/>
      <c r="E34" s="48"/>
      <c r="F34" s="48"/>
      <c r="G34" s="48"/>
      <c r="H34" s="48"/>
      <c r="I34" s="48"/>
    </row>
    <row r="35" spans="1:9" ht="13.8" thickBot="1">
      <c r="A35" s="48"/>
      <c r="B35" s="55" t="s">
        <v>119</v>
      </c>
      <c r="C35" s="56"/>
      <c r="D35" s="56"/>
      <c r="E35" s="55"/>
      <c r="F35" s="25"/>
      <c r="G35" s="48"/>
      <c r="H35" s="48"/>
      <c r="I35" s="48"/>
    </row>
    <row r="36" spans="1:9" ht="13.8" thickBot="1">
      <c r="A36" s="48"/>
      <c r="B36" s="54" t="s">
        <v>93</v>
      </c>
      <c r="C36" s="243" t="s">
        <v>61</v>
      </c>
      <c r="D36" s="423" t="s">
        <v>118</v>
      </c>
      <c r="E36" s="423"/>
      <c r="F36" s="424"/>
      <c r="G36" s="48"/>
      <c r="H36" s="48"/>
      <c r="I36" s="48"/>
    </row>
    <row r="37" spans="1:9">
      <c r="A37" s="48"/>
      <c r="B37" s="249" t="s">
        <v>114</v>
      </c>
      <c r="C37" s="52" t="s">
        <v>106</v>
      </c>
      <c r="D37" s="428" t="s">
        <v>117</v>
      </c>
      <c r="E37" s="440"/>
      <c r="F37" s="429"/>
      <c r="G37" s="48"/>
      <c r="H37" s="48"/>
      <c r="I37" s="48"/>
    </row>
    <row r="38" spans="1:9">
      <c r="A38" s="48"/>
      <c r="B38" s="252" t="s">
        <v>112</v>
      </c>
      <c r="C38" s="27" t="s">
        <v>106</v>
      </c>
      <c r="D38" s="409"/>
      <c r="E38" s="410"/>
      <c r="F38" s="411"/>
      <c r="G38" s="48"/>
      <c r="H38" s="48"/>
      <c r="I38" s="48"/>
    </row>
    <row r="39" spans="1:9">
      <c r="A39" s="48"/>
      <c r="B39" s="252" t="s">
        <v>111</v>
      </c>
      <c r="C39" s="51" t="s">
        <v>106</v>
      </c>
      <c r="D39" s="409"/>
      <c r="E39" s="410"/>
      <c r="F39" s="411"/>
      <c r="G39" s="48"/>
      <c r="H39" s="48"/>
      <c r="I39" s="48"/>
    </row>
    <row r="40" spans="1:9">
      <c r="A40" s="48"/>
      <c r="B40" s="252" t="s">
        <v>110</v>
      </c>
      <c r="C40" s="27" t="s">
        <v>106</v>
      </c>
      <c r="D40" s="430"/>
      <c r="E40" s="441"/>
      <c r="F40" s="431"/>
      <c r="G40" s="48"/>
      <c r="H40" s="48"/>
      <c r="I40" s="48"/>
    </row>
    <row r="41" spans="1:9" ht="22.5" customHeight="1">
      <c r="A41" s="48"/>
      <c r="B41" s="240" t="s">
        <v>109</v>
      </c>
      <c r="C41" s="51" t="s">
        <v>106</v>
      </c>
      <c r="D41" s="409" t="s">
        <v>498</v>
      </c>
      <c r="E41" s="410"/>
      <c r="F41" s="411"/>
      <c r="G41" s="48"/>
      <c r="H41" s="48"/>
      <c r="I41" s="48"/>
    </row>
    <row r="42" spans="1:9" ht="23.25" customHeight="1" thickBot="1">
      <c r="A42" s="48"/>
      <c r="B42" s="250" t="s">
        <v>107</v>
      </c>
      <c r="C42" s="50" t="s">
        <v>106</v>
      </c>
      <c r="D42" s="412"/>
      <c r="E42" s="413"/>
      <c r="F42" s="414"/>
      <c r="G42" s="48"/>
      <c r="H42" s="48"/>
      <c r="I42" s="48"/>
    </row>
    <row r="43" spans="1:9">
      <c r="A43" s="48"/>
      <c r="B43" s="48"/>
      <c r="C43" s="48"/>
      <c r="D43" s="48"/>
      <c r="E43" s="48"/>
      <c r="F43" s="48"/>
      <c r="G43" s="48"/>
      <c r="H43" s="48"/>
      <c r="I43" s="48"/>
    </row>
    <row r="44" spans="1:9" ht="13.8" thickBot="1">
      <c r="A44" s="48"/>
      <c r="B44" s="234" t="s">
        <v>116</v>
      </c>
      <c r="C44" s="234"/>
      <c r="D44" s="234"/>
      <c r="E44" s="25"/>
      <c r="F44" s="48"/>
      <c r="G44" s="48"/>
      <c r="H44" s="48"/>
      <c r="I44" s="48"/>
    </row>
    <row r="45" spans="1:9" ht="13.8" thickBot="1">
      <c r="A45" s="48"/>
      <c r="B45" s="54" t="s">
        <v>93</v>
      </c>
      <c r="C45" s="243" t="s">
        <v>115</v>
      </c>
      <c r="D45" s="427" t="s">
        <v>101</v>
      </c>
      <c r="E45" s="391"/>
      <c r="F45" s="48"/>
      <c r="G45" s="48"/>
      <c r="H45" s="48"/>
      <c r="I45" s="48"/>
    </row>
    <row r="46" spans="1:9">
      <c r="A46" s="48"/>
      <c r="B46" s="53" t="s">
        <v>114</v>
      </c>
      <c r="C46" s="52" t="s">
        <v>106</v>
      </c>
      <c r="D46" s="428" t="s">
        <v>113</v>
      </c>
      <c r="E46" s="429"/>
      <c r="F46" s="48"/>
      <c r="G46" s="48"/>
      <c r="H46" s="48"/>
      <c r="I46" s="48"/>
    </row>
    <row r="47" spans="1:9">
      <c r="A47" s="48"/>
      <c r="B47" s="245" t="s">
        <v>112</v>
      </c>
      <c r="C47" s="27" t="s">
        <v>106</v>
      </c>
      <c r="D47" s="409"/>
      <c r="E47" s="411"/>
      <c r="F47" s="48"/>
      <c r="G47" s="48"/>
      <c r="H47" s="48"/>
      <c r="I47" s="48"/>
    </row>
    <row r="48" spans="1:9">
      <c r="A48" s="48"/>
      <c r="B48" s="245" t="s">
        <v>111</v>
      </c>
      <c r="C48" s="51" t="s">
        <v>106</v>
      </c>
      <c r="D48" s="409"/>
      <c r="E48" s="411"/>
      <c r="F48" s="48"/>
      <c r="G48" s="48"/>
      <c r="H48" s="48"/>
      <c r="I48" s="48"/>
    </row>
    <row r="49" spans="1:9">
      <c r="A49" s="48"/>
      <c r="B49" s="245" t="s">
        <v>110</v>
      </c>
      <c r="C49" s="27" t="s">
        <v>106</v>
      </c>
      <c r="D49" s="430"/>
      <c r="E49" s="431"/>
      <c r="F49" s="48"/>
      <c r="G49" s="48"/>
      <c r="H49" s="48"/>
      <c r="I49" s="48"/>
    </row>
    <row r="50" spans="1:9">
      <c r="A50" s="48"/>
      <c r="B50" s="240" t="s">
        <v>109</v>
      </c>
      <c r="C50" s="51" t="s">
        <v>106</v>
      </c>
      <c r="D50" s="409" t="s">
        <v>108</v>
      </c>
      <c r="E50" s="411"/>
      <c r="F50" s="48"/>
      <c r="G50" s="48"/>
      <c r="H50" s="48"/>
      <c r="I50" s="48"/>
    </row>
    <row r="51" spans="1:9" ht="13.8" thickBot="1">
      <c r="A51" s="48"/>
      <c r="B51" s="250" t="s">
        <v>107</v>
      </c>
      <c r="C51" s="50" t="s">
        <v>106</v>
      </c>
      <c r="D51" s="412"/>
      <c r="E51" s="414"/>
      <c r="F51" s="48"/>
      <c r="G51" s="48"/>
      <c r="H51" s="48"/>
      <c r="I51" s="48"/>
    </row>
  </sheetData>
  <mergeCells count="29">
    <mergeCell ref="D45:E45"/>
    <mergeCell ref="D46:E49"/>
    <mergeCell ref="D50:E51"/>
    <mergeCell ref="D4:D6"/>
    <mergeCell ref="E4:G5"/>
    <mergeCell ref="D31:E31"/>
    <mergeCell ref="D32:E32"/>
    <mergeCell ref="D33:E33"/>
    <mergeCell ref="D36:F36"/>
    <mergeCell ref="D37:F40"/>
    <mergeCell ref="D41:F42"/>
    <mergeCell ref="D19:E22"/>
    <mergeCell ref="D23:E24"/>
    <mergeCell ref="D27:E27"/>
    <mergeCell ref="D28:E28"/>
    <mergeCell ref="D29:E29"/>
    <mergeCell ref="N5:P5"/>
    <mergeCell ref="H4:S4"/>
    <mergeCell ref="Q5:S5"/>
    <mergeCell ref="B3:D3"/>
    <mergeCell ref="D30:E30"/>
    <mergeCell ref="B16:B18"/>
    <mergeCell ref="C16:C18"/>
    <mergeCell ref="D16:E18"/>
    <mergeCell ref="B4:B7"/>
    <mergeCell ref="C4:C7"/>
    <mergeCell ref="D7:S7"/>
    <mergeCell ref="H5:J5"/>
    <mergeCell ref="K5:M5"/>
  </mergeCells>
  <phoneticPr fontId="156" type="noConversion"/>
  <conditionalFormatting sqref="V5 U4 Y5 X4">
    <cfRule type="cellIs" dxfId="33" priority="7" operator="greaterThan">
      <formula>0.8</formula>
    </cfRule>
  </conditionalFormatting>
  <conditionalFormatting sqref="D15:F15">
    <cfRule type="cellIs" dxfId="32" priority="6" operator="greaterThan">
      <formula>0.8</formula>
    </cfRule>
  </conditionalFormatting>
  <conditionalFormatting sqref="D8:D11 G8:G13">
    <cfRule type="cellIs" dxfId="31" priority="5" operator="greaterThan">
      <formula>0.8</formula>
    </cfRule>
  </conditionalFormatting>
  <conditionalFormatting sqref="D12:D13 E14:I14">
    <cfRule type="cellIs" dxfId="30" priority="4" operator="greaterThan">
      <formula>0.8</formula>
    </cfRule>
  </conditionalFormatting>
  <conditionalFormatting sqref="J8:J13 M8:M13 P8:P13">
    <cfRule type="cellIs" dxfId="29" priority="3" operator="greaterThan">
      <formula>0.8</formula>
    </cfRule>
  </conditionalFormatting>
  <conditionalFormatting sqref="J14:P14">
    <cfRule type="cellIs" dxfId="28" priority="2" operator="greaterThan">
      <formula>0.8</formula>
    </cfRule>
  </conditionalFormatting>
  <conditionalFormatting sqref="S8:S13">
    <cfRule type="cellIs" dxfId="27" priority="1" operator="greaterThan">
      <formula>0.8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2:P38"/>
  <sheetViews>
    <sheetView showGridLines="0" zoomScaleNormal="100" workbookViewId="0">
      <selection activeCell="K21" sqref="K21"/>
    </sheetView>
  </sheetViews>
  <sheetFormatPr defaultColWidth="9.109375" defaultRowHeight="13.2"/>
  <cols>
    <col min="1" max="1" width="9.109375" style="25"/>
    <col min="2" max="2" width="12.6640625" style="25" customWidth="1"/>
    <col min="3" max="3" width="9.109375" style="25" bestFit="1" customWidth="1"/>
    <col min="4" max="4" width="15.109375" style="25" customWidth="1"/>
    <col min="5" max="16" width="10.6640625" style="25" customWidth="1"/>
    <col min="17" max="16384" width="9.109375" style="25"/>
  </cols>
  <sheetData>
    <row r="2" spans="1:16" ht="24.6">
      <c r="A2" s="97" t="s">
        <v>192</v>
      </c>
      <c r="B2" s="81"/>
      <c r="C2" s="81"/>
      <c r="D2" s="81"/>
      <c r="F2" s="81"/>
    </row>
    <row r="3" spans="1:16" ht="17.25" customHeight="1">
      <c r="A3" s="56"/>
      <c r="B3" s="24"/>
      <c r="C3" s="24"/>
      <c r="D3" s="24"/>
      <c r="E3" s="24"/>
      <c r="F3" s="24"/>
    </row>
    <row r="4" spans="1:16" ht="13.8" thickBot="1">
      <c r="A4" s="24"/>
      <c r="B4" s="343" t="s">
        <v>98</v>
      </c>
      <c r="C4" s="343"/>
      <c r="D4" s="343"/>
      <c r="E4" s="24"/>
      <c r="G4" s="24"/>
    </row>
    <row r="5" spans="1:16" ht="12.75" customHeight="1">
      <c r="A5" s="24"/>
      <c r="B5" s="394" t="s">
        <v>93</v>
      </c>
      <c r="C5" s="397" t="s">
        <v>61</v>
      </c>
      <c r="D5" s="432" t="s">
        <v>97</v>
      </c>
      <c r="E5" s="435" t="s">
        <v>96</v>
      </c>
      <c r="F5" s="436"/>
      <c r="G5" s="460"/>
      <c r="H5" s="461" t="s">
        <v>95</v>
      </c>
      <c r="I5" s="462"/>
      <c r="J5" s="462"/>
      <c r="K5" s="462"/>
      <c r="L5" s="462"/>
      <c r="M5" s="462"/>
      <c r="N5" s="462"/>
      <c r="O5" s="462"/>
      <c r="P5" s="463"/>
    </row>
    <row r="6" spans="1:16">
      <c r="A6" s="24"/>
      <c r="B6" s="395"/>
      <c r="C6" s="398"/>
      <c r="D6" s="433"/>
      <c r="E6" s="408"/>
      <c r="F6" s="387"/>
      <c r="G6" s="437"/>
      <c r="H6" s="340" t="s">
        <v>191</v>
      </c>
      <c r="I6" s="341"/>
      <c r="J6" s="449"/>
      <c r="K6" s="448" t="s">
        <v>190</v>
      </c>
      <c r="L6" s="341"/>
      <c r="M6" s="449"/>
      <c r="N6" s="448" t="s">
        <v>175</v>
      </c>
      <c r="O6" s="341"/>
      <c r="P6" s="449"/>
    </row>
    <row r="7" spans="1:16">
      <c r="A7" s="24"/>
      <c r="B7" s="395"/>
      <c r="C7" s="398"/>
      <c r="D7" s="434"/>
      <c r="E7" s="75" t="s">
        <v>134</v>
      </c>
      <c r="F7" s="75" t="s">
        <v>133</v>
      </c>
      <c r="G7" s="241" t="s">
        <v>132</v>
      </c>
      <c r="H7" s="75" t="s">
        <v>134</v>
      </c>
      <c r="I7" s="75" t="s">
        <v>133</v>
      </c>
      <c r="J7" s="241" t="s">
        <v>132</v>
      </c>
      <c r="K7" s="75" t="s">
        <v>134</v>
      </c>
      <c r="L7" s="75" t="s">
        <v>133</v>
      </c>
      <c r="M7" s="241" t="s">
        <v>132</v>
      </c>
      <c r="N7" s="75" t="s">
        <v>134</v>
      </c>
      <c r="O7" s="75" t="s">
        <v>133</v>
      </c>
      <c r="P7" s="74" t="s">
        <v>132</v>
      </c>
    </row>
    <row r="8" spans="1:16" ht="13.8" thickBot="1">
      <c r="A8" s="24"/>
      <c r="B8" s="395"/>
      <c r="C8" s="398"/>
      <c r="D8" s="464" t="s">
        <v>102</v>
      </c>
      <c r="E8" s="465"/>
      <c r="F8" s="465"/>
      <c r="G8" s="465"/>
      <c r="H8" s="465"/>
      <c r="I8" s="465"/>
      <c r="J8" s="465"/>
      <c r="K8" s="465"/>
      <c r="L8" s="465"/>
      <c r="M8" s="465"/>
      <c r="N8" s="465"/>
      <c r="O8" s="465"/>
      <c r="P8" s="466"/>
    </row>
    <row r="9" spans="1:16" ht="13.8" thickBot="1">
      <c r="A9" s="24"/>
      <c r="B9" s="54" t="s">
        <v>181</v>
      </c>
      <c r="C9" s="152" t="s">
        <v>0</v>
      </c>
      <c r="D9" s="151">
        <v>1.2E-2</v>
      </c>
      <c r="E9" s="139">
        <v>48</v>
      </c>
      <c r="F9" s="139">
        <v>27</v>
      </c>
      <c r="G9" s="150">
        <f>F9/E9</f>
        <v>0.5625</v>
      </c>
      <c r="H9" s="113">
        <v>100</v>
      </c>
      <c r="I9" s="113">
        <v>46</v>
      </c>
      <c r="J9" s="225">
        <f>I9/H9</f>
        <v>0.46</v>
      </c>
      <c r="K9" s="113">
        <v>50</v>
      </c>
      <c r="L9" s="113">
        <v>0.5</v>
      </c>
      <c r="M9" s="150">
        <v>0.01</v>
      </c>
      <c r="N9" s="113">
        <v>45</v>
      </c>
      <c r="O9" s="113">
        <v>29</v>
      </c>
      <c r="P9" s="224">
        <f>O9/N9</f>
        <v>0.64444444444444449</v>
      </c>
    </row>
    <row r="10" spans="1:16" ht="13.8" thickBot="1">
      <c r="A10" s="24"/>
      <c r="B10" s="250" t="s">
        <v>179</v>
      </c>
      <c r="C10" s="146" t="s">
        <v>0</v>
      </c>
      <c r="D10" s="149">
        <v>8.9999999999999993E-3</v>
      </c>
      <c r="E10" s="137">
        <v>48</v>
      </c>
      <c r="F10" s="137">
        <v>18</v>
      </c>
      <c r="G10" s="148">
        <f>F10/E10</f>
        <v>0.375</v>
      </c>
      <c r="H10" s="108">
        <v>100</v>
      </c>
      <c r="I10" s="108">
        <v>47</v>
      </c>
      <c r="J10" s="148">
        <f>I10/H10</f>
        <v>0.47</v>
      </c>
      <c r="K10" s="108">
        <v>50</v>
      </c>
      <c r="L10" s="108">
        <v>0.6</v>
      </c>
      <c r="M10" s="148">
        <v>0.02</v>
      </c>
      <c r="N10" s="108">
        <v>45</v>
      </c>
      <c r="O10" s="108">
        <v>29</v>
      </c>
      <c r="P10" s="223">
        <f>O10/N10</f>
        <v>0.64444444444444449</v>
      </c>
    </row>
    <row r="11" spans="1:16">
      <c r="A11" s="24"/>
      <c r="B11" s="24"/>
      <c r="C11" s="24"/>
      <c r="D11" s="24"/>
      <c r="E11" s="24"/>
      <c r="F11" s="24"/>
      <c r="G11" s="24"/>
    </row>
    <row r="12" spans="1:16" ht="13.8" thickBot="1">
      <c r="A12" s="24"/>
      <c r="B12" s="55" t="s">
        <v>173</v>
      </c>
      <c r="C12" s="55"/>
      <c r="D12" s="55"/>
    </row>
    <row r="13" spans="1:16" ht="12.75" customHeight="1">
      <c r="A13" s="24"/>
      <c r="B13" s="394" t="s">
        <v>93</v>
      </c>
      <c r="C13" s="397" t="s">
        <v>61</v>
      </c>
      <c r="D13" s="400" t="s">
        <v>131</v>
      </c>
      <c r="E13" s="401"/>
      <c r="F13" s="94"/>
      <c r="G13" s="450"/>
    </row>
    <row r="14" spans="1:16">
      <c r="A14" s="24"/>
      <c r="B14" s="395"/>
      <c r="C14" s="398"/>
      <c r="D14" s="353"/>
      <c r="E14" s="402"/>
      <c r="F14" s="94"/>
      <c r="G14" s="450"/>
      <c r="I14" s="260"/>
    </row>
    <row r="15" spans="1:16" ht="13.8" thickBot="1">
      <c r="A15" s="24"/>
      <c r="B15" s="396"/>
      <c r="C15" s="399"/>
      <c r="D15" s="403"/>
      <c r="E15" s="404"/>
      <c r="F15" s="94"/>
      <c r="G15" s="93"/>
    </row>
    <row r="16" spans="1:16" ht="39.9" customHeight="1">
      <c r="A16" s="24"/>
      <c r="B16" s="249" t="s">
        <v>181</v>
      </c>
      <c r="C16" s="82" t="s">
        <v>0</v>
      </c>
      <c r="D16" s="415" t="s">
        <v>189</v>
      </c>
      <c r="E16" s="416"/>
      <c r="F16" s="92"/>
      <c r="G16" s="451"/>
      <c r="I16" s="25" t="s">
        <v>99</v>
      </c>
    </row>
    <row r="17" spans="1:12" ht="39.9" customHeight="1" thickBot="1">
      <c r="A17" s="24"/>
      <c r="B17" s="250" t="s">
        <v>179</v>
      </c>
      <c r="C17" s="50" t="s">
        <v>0</v>
      </c>
      <c r="D17" s="421"/>
      <c r="E17" s="422"/>
      <c r="F17" s="92"/>
      <c r="G17" s="451"/>
    </row>
    <row r="18" spans="1:12">
      <c r="A18" s="24"/>
      <c r="B18" s="24"/>
      <c r="C18" s="24"/>
      <c r="D18" s="24"/>
      <c r="F18" s="85"/>
    </row>
    <row r="19" spans="1:12" ht="13.8" thickBot="1">
      <c r="A19" s="56"/>
      <c r="B19" s="55" t="s">
        <v>154</v>
      </c>
      <c r="C19" s="56"/>
      <c r="D19" s="56"/>
      <c r="E19" s="55"/>
      <c r="K19" s="450"/>
      <c r="L19" s="450"/>
    </row>
    <row r="20" spans="1:12">
      <c r="A20" s="56"/>
      <c r="B20" s="467" t="s">
        <v>93</v>
      </c>
      <c r="C20" s="469" t="s">
        <v>61</v>
      </c>
      <c r="D20" s="469" t="s">
        <v>118</v>
      </c>
      <c r="E20" s="469"/>
      <c r="F20" s="471"/>
      <c r="K20" s="99"/>
      <c r="L20" s="98"/>
    </row>
    <row r="21" spans="1:12" ht="13.8" thickBot="1">
      <c r="A21" s="56"/>
      <c r="B21" s="468"/>
      <c r="C21" s="470"/>
      <c r="D21" s="470"/>
      <c r="E21" s="470"/>
      <c r="F21" s="472"/>
      <c r="K21" s="242"/>
      <c r="L21" s="242"/>
    </row>
    <row r="22" spans="1:12" ht="80.25" customHeight="1">
      <c r="A22" s="56"/>
      <c r="B22" s="240" t="s">
        <v>181</v>
      </c>
      <c r="C22" s="51" t="s">
        <v>106</v>
      </c>
      <c r="D22" s="473" t="s">
        <v>188</v>
      </c>
      <c r="E22" s="473"/>
      <c r="F22" s="474"/>
      <c r="K22" s="242"/>
      <c r="L22" s="242"/>
    </row>
    <row r="23" spans="1:12" ht="88.5" customHeight="1" thickBot="1">
      <c r="A23" s="260"/>
      <c r="B23" s="250" t="s">
        <v>179</v>
      </c>
      <c r="C23" s="50" t="s">
        <v>106</v>
      </c>
      <c r="D23" s="475"/>
      <c r="E23" s="475"/>
      <c r="F23" s="476"/>
      <c r="K23" s="85"/>
      <c r="L23" s="85"/>
    </row>
    <row r="24" spans="1:12">
      <c r="K24" s="83"/>
    </row>
    <row r="25" spans="1:12" ht="13.8" thickBot="1">
      <c r="B25" s="234" t="s">
        <v>187</v>
      </c>
      <c r="C25" s="234"/>
      <c r="D25" s="234"/>
    </row>
    <row r="26" spans="1:12" ht="13.8" thickBot="1">
      <c r="B26" s="54" t="s">
        <v>93</v>
      </c>
      <c r="C26" s="243" t="s">
        <v>115</v>
      </c>
      <c r="D26" s="390" t="s">
        <v>182</v>
      </c>
      <c r="E26" s="390"/>
      <c r="F26" s="391"/>
    </row>
    <row r="27" spans="1:12" ht="12.75" customHeight="1">
      <c r="B27" s="249" t="s">
        <v>181</v>
      </c>
      <c r="C27" s="82" t="s">
        <v>106</v>
      </c>
      <c r="D27" s="452" t="s">
        <v>186</v>
      </c>
      <c r="E27" s="452"/>
      <c r="F27" s="453"/>
    </row>
    <row r="28" spans="1:12" ht="13.8" thickBot="1">
      <c r="B28" s="250" t="s">
        <v>179</v>
      </c>
      <c r="C28" s="50" t="s">
        <v>106</v>
      </c>
      <c r="D28" s="454"/>
      <c r="E28" s="454"/>
      <c r="F28" s="455"/>
    </row>
    <row r="29" spans="1:12">
      <c r="F29" s="81"/>
    </row>
    <row r="30" spans="1:12" ht="13.8" thickBot="1">
      <c r="B30" s="234" t="s">
        <v>185</v>
      </c>
      <c r="C30" s="234"/>
      <c r="D30" s="234"/>
    </row>
    <row r="31" spans="1:12" ht="13.8" thickBot="1">
      <c r="B31" s="238" t="s">
        <v>93</v>
      </c>
      <c r="C31" s="244" t="s">
        <v>115</v>
      </c>
      <c r="D31" s="389" t="s">
        <v>182</v>
      </c>
      <c r="E31" s="390"/>
      <c r="F31" s="390"/>
      <c r="G31" s="390"/>
      <c r="H31" s="391"/>
      <c r="I31" s="95"/>
    </row>
    <row r="32" spans="1:12" ht="24.9" customHeight="1">
      <c r="B32" s="249" t="s">
        <v>181</v>
      </c>
      <c r="C32" s="82" t="s">
        <v>106</v>
      </c>
      <c r="D32" s="442" t="s">
        <v>184</v>
      </c>
      <c r="E32" s="443"/>
      <c r="F32" s="443"/>
      <c r="G32" s="443"/>
      <c r="H32" s="444"/>
      <c r="I32" s="94"/>
    </row>
    <row r="33" spans="2:9" ht="24.9" customHeight="1" thickBot="1">
      <c r="B33" s="250" t="s">
        <v>179</v>
      </c>
      <c r="C33" s="50" t="s">
        <v>106</v>
      </c>
      <c r="D33" s="445"/>
      <c r="E33" s="446"/>
      <c r="F33" s="446"/>
      <c r="G33" s="446"/>
      <c r="H33" s="447"/>
      <c r="I33" s="94"/>
    </row>
    <row r="34" spans="2:9">
      <c r="B34" s="80"/>
      <c r="C34" s="80"/>
      <c r="D34" s="80"/>
      <c r="E34" s="79"/>
      <c r="F34" s="78"/>
    </row>
    <row r="35" spans="2:9" ht="13.8" thickBot="1">
      <c r="B35" s="234" t="s">
        <v>183</v>
      </c>
      <c r="C35" s="234"/>
      <c r="D35" s="234"/>
    </row>
    <row r="36" spans="2:9" ht="13.8" thickBot="1">
      <c r="B36" s="249" t="s">
        <v>93</v>
      </c>
      <c r="C36" s="248" t="s">
        <v>115</v>
      </c>
      <c r="D36" s="389" t="s">
        <v>182</v>
      </c>
      <c r="E36" s="390"/>
      <c r="F36" s="390"/>
      <c r="G36" s="390"/>
      <c r="H36" s="391"/>
      <c r="I36" s="95"/>
    </row>
    <row r="37" spans="2:9" ht="24.9" customHeight="1">
      <c r="B37" s="252" t="s">
        <v>181</v>
      </c>
      <c r="C37" s="147" t="s">
        <v>106</v>
      </c>
      <c r="D37" s="456" t="s">
        <v>180</v>
      </c>
      <c r="E37" s="456"/>
      <c r="F37" s="456"/>
      <c r="G37" s="456"/>
      <c r="H37" s="457"/>
      <c r="I37" s="94"/>
    </row>
    <row r="38" spans="2:9" ht="24.9" customHeight="1" thickBot="1">
      <c r="B38" s="250" t="s">
        <v>179</v>
      </c>
      <c r="C38" s="146" t="s">
        <v>106</v>
      </c>
      <c r="D38" s="458" t="s">
        <v>178</v>
      </c>
      <c r="E38" s="458"/>
      <c r="F38" s="458"/>
      <c r="G38" s="458"/>
      <c r="H38" s="459"/>
      <c r="I38" s="94"/>
    </row>
  </sheetData>
  <mergeCells count="28">
    <mergeCell ref="D37:H37"/>
    <mergeCell ref="D38:H38"/>
    <mergeCell ref="B4:D4"/>
    <mergeCell ref="D5:D7"/>
    <mergeCell ref="E5:G6"/>
    <mergeCell ref="H5:P5"/>
    <mergeCell ref="H6:J6"/>
    <mergeCell ref="K6:M6"/>
    <mergeCell ref="D31:H31"/>
    <mergeCell ref="D36:H36"/>
    <mergeCell ref="D8:P8"/>
    <mergeCell ref="B5:B8"/>
    <mergeCell ref="C5:C8"/>
    <mergeCell ref="K19:L19"/>
    <mergeCell ref="B20:B21"/>
    <mergeCell ref="C20:C21"/>
    <mergeCell ref="D32:H33"/>
    <mergeCell ref="N6:P6"/>
    <mergeCell ref="B13:B15"/>
    <mergeCell ref="C13:C15"/>
    <mergeCell ref="D13:E15"/>
    <mergeCell ref="G13:G14"/>
    <mergeCell ref="D16:E17"/>
    <mergeCell ref="G16:G17"/>
    <mergeCell ref="D26:F26"/>
    <mergeCell ref="D27:F28"/>
    <mergeCell ref="D20:F21"/>
    <mergeCell ref="D22:F23"/>
  </mergeCells>
  <phoneticPr fontId="156" type="noConversion"/>
  <conditionalFormatting sqref="M9:M10 J9:J10 P9:P10">
    <cfRule type="cellIs" dxfId="26" priority="1" operator="greaterThan">
      <formula>0.8</formula>
    </cfRule>
  </conditionalFormatting>
  <pageMargins left="0.7" right="0.7" top="0.75" bottom="0.75" header="0.3" footer="0.3"/>
  <pageSetup paperSize="9" scale="4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2:P75"/>
  <sheetViews>
    <sheetView showGridLines="0" zoomScaleNormal="100" workbookViewId="0">
      <selection activeCell="K21" sqref="K21"/>
    </sheetView>
  </sheetViews>
  <sheetFormatPr defaultColWidth="9.109375" defaultRowHeight="13.2"/>
  <cols>
    <col min="1" max="1" width="9.109375" style="25"/>
    <col min="2" max="2" width="12.6640625" style="25" customWidth="1"/>
    <col min="3" max="3" width="9.109375" style="25" bestFit="1" customWidth="1"/>
    <col min="4" max="4" width="15.6640625" style="25" customWidth="1"/>
    <col min="5" max="16" width="10.6640625" style="25" customWidth="1"/>
    <col min="17" max="16384" width="9.109375" style="25"/>
  </cols>
  <sheetData>
    <row r="2" spans="1:16" ht="24.6">
      <c r="A2" s="97" t="s">
        <v>177</v>
      </c>
      <c r="B2" s="81"/>
      <c r="C2" s="81"/>
      <c r="D2" s="81"/>
      <c r="F2" s="81"/>
    </row>
    <row r="3" spans="1:16" ht="17.25" customHeight="1">
      <c r="A3" s="56"/>
      <c r="B3" s="24"/>
      <c r="C3" s="24"/>
      <c r="D3" s="24"/>
      <c r="E3" s="24"/>
      <c r="F3" s="24"/>
    </row>
    <row r="4" spans="1:16" ht="13.8" thickBot="1">
      <c r="A4" s="24"/>
      <c r="B4" s="343" t="s">
        <v>98</v>
      </c>
      <c r="C4" s="343"/>
      <c r="D4" s="343"/>
      <c r="E4" s="24"/>
      <c r="G4" s="24"/>
      <c r="H4" s="56"/>
    </row>
    <row r="5" spans="1:16" ht="12.75" customHeight="1">
      <c r="A5" s="24"/>
      <c r="B5" s="394" t="s">
        <v>93</v>
      </c>
      <c r="C5" s="397" t="s">
        <v>61</v>
      </c>
      <c r="D5" s="432" t="s">
        <v>97</v>
      </c>
      <c r="E5" s="435" t="s">
        <v>96</v>
      </c>
      <c r="F5" s="436"/>
      <c r="G5" s="460"/>
      <c r="H5" s="461" t="s">
        <v>95</v>
      </c>
      <c r="I5" s="462"/>
      <c r="J5" s="462"/>
      <c r="K5" s="462"/>
      <c r="L5" s="462"/>
      <c r="M5" s="462"/>
      <c r="N5" s="462"/>
      <c r="O5" s="462"/>
      <c r="P5" s="463"/>
    </row>
    <row r="6" spans="1:16">
      <c r="A6" s="24"/>
      <c r="B6" s="395"/>
      <c r="C6" s="398"/>
      <c r="D6" s="433"/>
      <c r="E6" s="408"/>
      <c r="F6" s="387"/>
      <c r="G6" s="437"/>
      <c r="H6" s="340" t="s">
        <v>176</v>
      </c>
      <c r="I6" s="341"/>
      <c r="J6" s="449"/>
      <c r="K6" s="448" t="s">
        <v>175</v>
      </c>
      <c r="L6" s="341"/>
      <c r="M6" s="449"/>
      <c r="N6" s="448" t="s">
        <v>174</v>
      </c>
      <c r="O6" s="341"/>
      <c r="P6" s="449"/>
    </row>
    <row r="7" spans="1:16">
      <c r="A7" s="24"/>
      <c r="B7" s="395"/>
      <c r="C7" s="398"/>
      <c r="D7" s="434"/>
      <c r="E7" s="75" t="s">
        <v>134</v>
      </c>
      <c r="F7" s="75" t="s">
        <v>133</v>
      </c>
      <c r="G7" s="241" t="s">
        <v>132</v>
      </c>
      <c r="H7" s="75" t="s">
        <v>134</v>
      </c>
      <c r="I7" s="75" t="s">
        <v>133</v>
      </c>
      <c r="J7" s="241" t="s">
        <v>132</v>
      </c>
      <c r="K7" s="75" t="s">
        <v>134</v>
      </c>
      <c r="L7" s="75" t="s">
        <v>133</v>
      </c>
      <c r="M7" s="241" t="s">
        <v>132</v>
      </c>
      <c r="N7" s="75" t="s">
        <v>134</v>
      </c>
      <c r="O7" s="75" t="s">
        <v>133</v>
      </c>
      <c r="P7" s="74" t="s">
        <v>132</v>
      </c>
    </row>
    <row r="8" spans="1:16" ht="13.8" thickBot="1">
      <c r="A8" s="24"/>
      <c r="B8" s="395"/>
      <c r="C8" s="398"/>
      <c r="D8" s="502" t="s">
        <v>102</v>
      </c>
      <c r="E8" s="503"/>
      <c r="F8" s="503"/>
      <c r="G8" s="503"/>
      <c r="H8" s="503"/>
      <c r="I8" s="503"/>
      <c r="J8" s="503"/>
      <c r="K8" s="503"/>
      <c r="L8" s="503"/>
      <c r="M8" s="503"/>
      <c r="N8" s="503"/>
      <c r="O8" s="503"/>
      <c r="P8" s="504"/>
    </row>
    <row r="9" spans="1:16">
      <c r="A9" s="24"/>
      <c r="B9" s="249" t="s">
        <v>151</v>
      </c>
      <c r="C9" s="82" t="s">
        <v>0</v>
      </c>
      <c r="D9" s="117">
        <v>7.0000000000000001E-3</v>
      </c>
      <c r="E9" s="139">
        <v>62</v>
      </c>
      <c r="F9" s="139">
        <v>35.4</v>
      </c>
      <c r="G9" s="73">
        <f t="shared" ref="G9:G20" si="0">F9/E9</f>
        <v>0.57096774193548383</v>
      </c>
      <c r="H9" s="113">
        <v>20</v>
      </c>
      <c r="I9" s="113">
        <v>7.9</v>
      </c>
      <c r="J9" s="115">
        <f t="shared" ref="J9:J20" si="1">I9/H9</f>
        <v>0.39500000000000002</v>
      </c>
      <c r="K9" s="113">
        <v>50</v>
      </c>
      <c r="L9" s="113">
        <v>9.3000000000000007</v>
      </c>
      <c r="M9" s="115">
        <f t="shared" ref="M9:M20" si="2">L9/K9</f>
        <v>0.18600000000000003</v>
      </c>
      <c r="N9" s="113">
        <v>20</v>
      </c>
      <c r="O9" s="113">
        <v>13.2</v>
      </c>
      <c r="P9" s="72">
        <f t="shared" ref="P9:P16" si="3">O9/N9</f>
        <v>0.65999999999999992</v>
      </c>
    </row>
    <row r="10" spans="1:16">
      <c r="A10" s="24"/>
      <c r="B10" s="252" t="s">
        <v>171</v>
      </c>
      <c r="C10" s="27" t="s">
        <v>0</v>
      </c>
      <c r="D10" s="114">
        <v>6.0000000000000001E-3</v>
      </c>
      <c r="E10" s="70">
        <v>62</v>
      </c>
      <c r="F10" s="70">
        <v>29.5</v>
      </c>
      <c r="G10" s="119">
        <f t="shared" si="0"/>
        <v>0.47580645161290325</v>
      </c>
      <c r="H10" s="254">
        <v>20</v>
      </c>
      <c r="I10" s="254">
        <v>6.6</v>
      </c>
      <c r="J10" s="134">
        <f t="shared" si="1"/>
        <v>0.32999999999999996</v>
      </c>
      <c r="K10" s="254">
        <v>50</v>
      </c>
      <c r="L10" s="254">
        <v>9.3000000000000007</v>
      </c>
      <c r="M10" s="134">
        <f t="shared" si="2"/>
        <v>0.18600000000000003</v>
      </c>
      <c r="N10" s="254">
        <v>20</v>
      </c>
      <c r="O10" s="254">
        <v>12.1</v>
      </c>
      <c r="P10" s="138">
        <f t="shared" si="3"/>
        <v>0.60499999999999998</v>
      </c>
    </row>
    <row r="11" spans="1:16">
      <c r="A11" s="24"/>
      <c r="B11" s="252" t="s">
        <v>170</v>
      </c>
      <c r="C11" s="27" t="s">
        <v>0</v>
      </c>
      <c r="D11" s="114">
        <v>8.0000000000000002E-3</v>
      </c>
      <c r="E11" s="70">
        <v>125</v>
      </c>
      <c r="F11" s="70">
        <v>18.8</v>
      </c>
      <c r="G11" s="119">
        <f t="shared" si="0"/>
        <v>0.15040000000000001</v>
      </c>
      <c r="H11" s="254">
        <v>20</v>
      </c>
      <c r="I11" s="254">
        <v>11.5</v>
      </c>
      <c r="J11" s="134">
        <f t="shared" si="1"/>
        <v>0.57499999999999996</v>
      </c>
      <c r="K11" s="254">
        <v>50</v>
      </c>
      <c r="L11" s="254">
        <v>25.3</v>
      </c>
      <c r="M11" s="134">
        <f t="shared" si="2"/>
        <v>0.50600000000000001</v>
      </c>
      <c r="N11" s="254">
        <v>20</v>
      </c>
      <c r="O11" s="254">
        <v>11.9</v>
      </c>
      <c r="P11" s="138">
        <f t="shared" si="3"/>
        <v>0.59499999999999997</v>
      </c>
    </row>
    <row r="12" spans="1:16" ht="13.8" thickBot="1">
      <c r="A12" s="24"/>
      <c r="B12" s="250" t="s">
        <v>169</v>
      </c>
      <c r="C12" s="50" t="s">
        <v>0</v>
      </c>
      <c r="D12" s="112">
        <v>0.01</v>
      </c>
      <c r="E12" s="137">
        <v>125</v>
      </c>
      <c r="F12" s="137">
        <v>18.8</v>
      </c>
      <c r="G12" s="118">
        <f t="shared" si="0"/>
        <v>0.15040000000000001</v>
      </c>
      <c r="H12" s="108">
        <v>20</v>
      </c>
      <c r="I12" s="108">
        <v>12.8</v>
      </c>
      <c r="J12" s="136">
        <f t="shared" si="1"/>
        <v>0.64</v>
      </c>
      <c r="K12" s="108">
        <v>50</v>
      </c>
      <c r="L12" s="108">
        <v>24.7</v>
      </c>
      <c r="M12" s="136">
        <f t="shared" si="2"/>
        <v>0.49399999999999999</v>
      </c>
      <c r="N12" s="108">
        <v>20</v>
      </c>
      <c r="O12" s="108">
        <v>11.9</v>
      </c>
      <c r="P12" s="135">
        <f t="shared" si="3"/>
        <v>0.59499999999999997</v>
      </c>
    </row>
    <row r="13" spans="1:16">
      <c r="A13" s="24"/>
      <c r="B13" s="240" t="s">
        <v>146</v>
      </c>
      <c r="C13" s="51" t="s">
        <v>0</v>
      </c>
      <c r="D13" s="145">
        <v>6.0000000000000001E-3</v>
      </c>
      <c r="E13" s="144">
        <v>377</v>
      </c>
      <c r="F13" s="144">
        <v>140.4</v>
      </c>
      <c r="G13" s="143">
        <f t="shared" si="0"/>
        <v>0.3724137931034483</v>
      </c>
      <c r="H13" s="141">
        <v>100</v>
      </c>
      <c r="I13" s="141">
        <v>53.8</v>
      </c>
      <c r="J13" s="142">
        <f t="shared" si="1"/>
        <v>0.53799999999999992</v>
      </c>
      <c r="K13" s="141">
        <v>384</v>
      </c>
      <c r="L13" s="141">
        <v>20.6</v>
      </c>
      <c r="M13" s="142">
        <f t="shared" si="2"/>
        <v>5.3645833333333337E-2</v>
      </c>
      <c r="N13" s="141">
        <v>1000</v>
      </c>
      <c r="O13" s="140">
        <v>457</v>
      </c>
      <c r="P13" s="69">
        <f t="shared" si="3"/>
        <v>0.45700000000000002</v>
      </c>
    </row>
    <row r="14" spans="1:16">
      <c r="A14" s="24"/>
      <c r="B14" s="252" t="s">
        <v>144</v>
      </c>
      <c r="C14" s="27" t="s">
        <v>0</v>
      </c>
      <c r="D14" s="114">
        <v>7.0000000000000001E-3</v>
      </c>
      <c r="E14" s="70">
        <v>377</v>
      </c>
      <c r="F14" s="70">
        <v>138.69999999999999</v>
      </c>
      <c r="G14" s="143">
        <f t="shared" si="0"/>
        <v>0.36790450928381963</v>
      </c>
      <c r="H14" s="254">
        <v>100</v>
      </c>
      <c r="I14" s="254">
        <v>41.5</v>
      </c>
      <c r="J14" s="134">
        <f t="shared" si="1"/>
        <v>0.41499999999999998</v>
      </c>
      <c r="K14" s="254">
        <v>384</v>
      </c>
      <c r="L14" s="254">
        <v>20.8</v>
      </c>
      <c r="M14" s="134">
        <f t="shared" si="2"/>
        <v>5.4166666666666669E-2</v>
      </c>
      <c r="N14" s="254">
        <v>1000</v>
      </c>
      <c r="O14" s="254">
        <v>458</v>
      </c>
      <c r="P14" s="138">
        <f t="shared" si="3"/>
        <v>0.45800000000000002</v>
      </c>
    </row>
    <row r="15" spans="1:16">
      <c r="A15" s="24"/>
      <c r="B15" s="252" t="s">
        <v>167</v>
      </c>
      <c r="C15" s="27" t="s">
        <v>0</v>
      </c>
      <c r="D15" s="114">
        <v>1.2E-2</v>
      </c>
      <c r="E15" s="70">
        <v>377</v>
      </c>
      <c r="F15" s="70">
        <v>134.9</v>
      </c>
      <c r="G15" s="143">
        <f t="shared" si="0"/>
        <v>0.35782493368700269</v>
      </c>
      <c r="H15" s="254">
        <v>100</v>
      </c>
      <c r="I15" s="254">
        <v>65.5</v>
      </c>
      <c r="J15" s="134">
        <f t="shared" si="1"/>
        <v>0.65500000000000003</v>
      </c>
      <c r="K15" s="254">
        <v>384</v>
      </c>
      <c r="L15" s="254">
        <v>19.899999999999999</v>
      </c>
      <c r="M15" s="134">
        <f t="shared" si="2"/>
        <v>5.1822916666666663E-2</v>
      </c>
      <c r="N15" s="254">
        <v>1000</v>
      </c>
      <c r="O15" s="254">
        <v>458</v>
      </c>
      <c r="P15" s="138">
        <f t="shared" si="3"/>
        <v>0.45800000000000002</v>
      </c>
    </row>
    <row r="16" spans="1:16" ht="13.8" thickBot="1">
      <c r="A16" s="96"/>
      <c r="B16" s="250" t="s">
        <v>166</v>
      </c>
      <c r="C16" s="50" t="s">
        <v>0</v>
      </c>
      <c r="D16" s="112">
        <v>2.1999999999999999E-2</v>
      </c>
      <c r="E16" s="137">
        <v>377</v>
      </c>
      <c r="F16" s="137">
        <v>135.80000000000001</v>
      </c>
      <c r="G16" s="143">
        <f t="shared" si="0"/>
        <v>0.36021220159151196</v>
      </c>
      <c r="H16" s="108">
        <v>100</v>
      </c>
      <c r="I16" s="108">
        <v>67.5</v>
      </c>
      <c r="J16" s="136">
        <f t="shared" si="1"/>
        <v>0.67500000000000004</v>
      </c>
      <c r="K16" s="108">
        <v>384</v>
      </c>
      <c r="L16" s="108">
        <v>23.4</v>
      </c>
      <c r="M16" s="136">
        <f t="shared" si="2"/>
        <v>6.0937499999999999E-2</v>
      </c>
      <c r="N16" s="108">
        <v>1000</v>
      </c>
      <c r="O16" s="108">
        <v>503</v>
      </c>
      <c r="P16" s="135">
        <f t="shared" si="3"/>
        <v>0.503</v>
      </c>
    </row>
    <row r="17" spans="1:16">
      <c r="A17" s="96"/>
      <c r="B17" s="249" t="s">
        <v>141</v>
      </c>
      <c r="C17" s="82" t="s">
        <v>0</v>
      </c>
      <c r="D17" s="117">
        <v>4.0000000000000001E-3</v>
      </c>
      <c r="E17" s="139">
        <v>125</v>
      </c>
      <c r="F17" s="139">
        <v>6.5</v>
      </c>
      <c r="G17" s="73">
        <f t="shared" si="0"/>
        <v>5.1999999999999998E-2</v>
      </c>
      <c r="H17" s="113">
        <v>30</v>
      </c>
      <c r="I17" s="113">
        <v>5.2</v>
      </c>
      <c r="J17" s="115">
        <f t="shared" si="1"/>
        <v>0.17333333333333334</v>
      </c>
      <c r="K17" s="113">
        <v>2</v>
      </c>
      <c r="L17" s="113">
        <v>0.24</v>
      </c>
      <c r="M17" s="72">
        <f t="shared" si="2"/>
        <v>0.12</v>
      </c>
      <c r="N17" s="477" t="s">
        <v>32</v>
      </c>
      <c r="O17" s="478"/>
      <c r="P17" s="479"/>
    </row>
    <row r="18" spans="1:16">
      <c r="A18" s="96"/>
      <c r="B18" s="252" t="s">
        <v>139</v>
      </c>
      <c r="C18" s="27" t="s">
        <v>0</v>
      </c>
      <c r="D18" s="114">
        <v>6.0000000000000001E-3</v>
      </c>
      <c r="E18" s="70">
        <v>125</v>
      </c>
      <c r="F18" s="70">
        <v>15.6</v>
      </c>
      <c r="G18" s="119">
        <f t="shared" si="0"/>
        <v>0.12479999999999999</v>
      </c>
      <c r="H18" s="254">
        <v>30</v>
      </c>
      <c r="I18" s="254">
        <v>4.4000000000000004</v>
      </c>
      <c r="J18" s="134">
        <f t="shared" si="1"/>
        <v>0.14666666666666667</v>
      </c>
      <c r="K18" s="254">
        <v>2</v>
      </c>
      <c r="L18" s="254">
        <v>0.32</v>
      </c>
      <c r="M18" s="138">
        <f t="shared" si="2"/>
        <v>0.16</v>
      </c>
      <c r="N18" s="478"/>
      <c r="O18" s="478"/>
      <c r="P18" s="479"/>
    </row>
    <row r="19" spans="1:16">
      <c r="A19" s="96"/>
      <c r="B19" s="252" t="s">
        <v>164</v>
      </c>
      <c r="C19" s="27" t="s">
        <v>0</v>
      </c>
      <c r="D19" s="114">
        <v>4.0000000000000001E-3</v>
      </c>
      <c r="E19" s="70">
        <v>62</v>
      </c>
      <c r="F19" s="70">
        <v>5.4</v>
      </c>
      <c r="G19" s="119">
        <f t="shared" si="0"/>
        <v>8.7096774193548387E-2</v>
      </c>
      <c r="H19" s="254">
        <v>2</v>
      </c>
      <c r="I19" s="254">
        <v>1</v>
      </c>
      <c r="J19" s="134">
        <f t="shared" si="1"/>
        <v>0.5</v>
      </c>
      <c r="K19" s="254">
        <v>2</v>
      </c>
      <c r="L19" s="254">
        <v>0.8</v>
      </c>
      <c r="M19" s="138">
        <f t="shared" si="2"/>
        <v>0.4</v>
      </c>
      <c r="N19" s="478"/>
      <c r="O19" s="478"/>
      <c r="P19" s="479"/>
    </row>
    <row r="20" spans="1:16" ht="13.8" thickBot="1">
      <c r="A20" s="96"/>
      <c r="B20" s="250" t="s">
        <v>162</v>
      </c>
      <c r="C20" s="50" t="s">
        <v>0</v>
      </c>
      <c r="D20" s="112">
        <v>8.9999999999999993E-3</v>
      </c>
      <c r="E20" s="137">
        <v>62</v>
      </c>
      <c r="F20" s="137">
        <v>5.2</v>
      </c>
      <c r="G20" s="118">
        <f t="shared" si="0"/>
        <v>8.387096774193549E-2</v>
      </c>
      <c r="H20" s="108">
        <v>2</v>
      </c>
      <c r="I20" s="108">
        <v>0.9</v>
      </c>
      <c r="J20" s="136">
        <f t="shared" si="1"/>
        <v>0.45</v>
      </c>
      <c r="K20" s="108">
        <v>2</v>
      </c>
      <c r="L20" s="108">
        <v>0.8</v>
      </c>
      <c r="M20" s="135">
        <f t="shared" si="2"/>
        <v>0.4</v>
      </c>
      <c r="N20" s="480"/>
      <c r="O20" s="480"/>
      <c r="P20" s="481"/>
    </row>
    <row r="21" spans="1:16">
      <c r="A21" s="96"/>
      <c r="B21" s="68"/>
      <c r="C21" s="49"/>
      <c r="D21" s="68"/>
      <c r="E21" s="68"/>
      <c r="F21" s="68"/>
      <c r="G21" s="63"/>
      <c r="H21" s="62"/>
      <c r="I21" s="67"/>
      <c r="J21" s="67"/>
      <c r="K21" s="67"/>
      <c r="L21" s="67"/>
      <c r="M21" s="67"/>
      <c r="N21" s="67"/>
      <c r="O21" s="67"/>
      <c r="P21" s="67"/>
    </row>
    <row r="22" spans="1:16">
      <c r="A22" s="24"/>
      <c r="B22" s="24"/>
      <c r="C22" s="24"/>
      <c r="D22" s="24"/>
      <c r="E22" s="24"/>
      <c r="F22" s="24"/>
      <c r="G22" s="24"/>
      <c r="H22" s="56"/>
    </row>
    <row r="23" spans="1:16" ht="13.8" thickBot="1">
      <c r="A23" s="24"/>
      <c r="B23" s="55" t="s">
        <v>173</v>
      </c>
      <c r="C23" s="55"/>
      <c r="D23" s="55"/>
    </row>
    <row r="24" spans="1:16" ht="12.75" customHeight="1">
      <c r="A24" s="24"/>
      <c r="B24" s="394" t="s">
        <v>93</v>
      </c>
      <c r="C24" s="397" t="s">
        <v>61</v>
      </c>
      <c r="D24" s="400" t="s">
        <v>131</v>
      </c>
      <c r="E24" s="401"/>
      <c r="F24" s="94"/>
      <c r="G24" s="450"/>
      <c r="H24" s="95"/>
    </row>
    <row r="25" spans="1:16">
      <c r="A25" s="24"/>
      <c r="B25" s="395"/>
      <c r="C25" s="398"/>
      <c r="D25" s="353"/>
      <c r="E25" s="402"/>
      <c r="F25" s="94"/>
      <c r="G25" s="450"/>
      <c r="H25" s="95"/>
      <c r="J25" s="260"/>
    </row>
    <row r="26" spans="1:16" ht="13.8" thickBot="1">
      <c r="A26" s="24"/>
      <c r="B26" s="396"/>
      <c r="C26" s="399"/>
      <c r="D26" s="403"/>
      <c r="E26" s="404"/>
      <c r="F26" s="94"/>
      <c r="G26" s="93"/>
      <c r="H26" s="93"/>
    </row>
    <row r="27" spans="1:16" ht="12.75" customHeight="1">
      <c r="A27" s="24"/>
      <c r="B27" s="240" t="s">
        <v>151</v>
      </c>
      <c r="C27" s="51" t="s">
        <v>0</v>
      </c>
      <c r="D27" s="415" t="s">
        <v>172</v>
      </c>
      <c r="E27" s="416"/>
      <c r="F27" s="92"/>
      <c r="G27" s="451"/>
      <c r="H27" s="451"/>
    </row>
    <row r="28" spans="1:16">
      <c r="A28" s="24"/>
      <c r="B28" s="252" t="s">
        <v>171</v>
      </c>
      <c r="C28" s="27" t="s">
        <v>0</v>
      </c>
      <c r="D28" s="417"/>
      <c r="E28" s="418"/>
      <c r="F28" s="92"/>
      <c r="G28" s="451"/>
      <c r="H28" s="451"/>
    </row>
    <row r="29" spans="1:16">
      <c r="A29" s="24"/>
      <c r="B29" s="252" t="s">
        <v>170</v>
      </c>
      <c r="C29" s="27" t="s">
        <v>0</v>
      </c>
      <c r="D29" s="417"/>
      <c r="E29" s="418"/>
      <c r="F29" s="92"/>
      <c r="G29" s="451"/>
      <c r="H29" s="451"/>
    </row>
    <row r="30" spans="1:16" ht="13.8" thickBot="1">
      <c r="A30" s="24"/>
      <c r="B30" s="250" t="s">
        <v>169</v>
      </c>
      <c r="C30" s="50" t="s">
        <v>0</v>
      </c>
      <c r="D30" s="421"/>
      <c r="E30" s="422"/>
      <c r="F30" s="92"/>
      <c r="G30" s="451"/>
      <c r="H30" s="451"/>
    </row>
    <row r="31" spans="1:16">
      <c r="A31" s="24"/>
      <c r="B31" s="240" t="s">
        <v>146</v>
      </c>
      <c r="C31" s="51" t="s">
        <v>0</v>
      </c>
      <c r="D31" s="482" t="s">
        <v>168</v>
      </c>
      <c r="E31" s="483"/>
      <c r="F31" s="88"/>
      <c r="G31" s="247"/>
      <c r="H31" s="247"/>
    </row>
    <row r="32" spans="1:16">
      <c r="A32" s="24"/>
      <c r="B32" s="252" t="s">
        <v>144</v>
      </c>
      <c r="C32" s="27" t="s">
        <v>0</v>
      </c>
      <c r="D32" s="484"/>
      <c r="E32" s="485"/>
      <c r="F32" s="88"/>
      <c r="G32" s="247"/>
      <c r="H32" s="91"/>
      <c r="J32" s="90"/>
    </row>
    <row r="33" spans="1:10">
      <c r="A33" s="24"/>
      <c r="B33" s="252" t="s">
        <v>167</v>
      </c>
      <c r="C33" s="27" t="s">
        <v>0</v>
      </c>
      <c r="D33" s="484"/>
      <c r="E33" s="485"/>
      <c r="F33" s="88"/>
      <c r="G33" s="247"/>
      <c r="H33" s="91"/>
      <c r="J33" s="90"/>
    </row>
    <row r="34" spans="1:10" ht="13.8" thickBot="1">
      <c r="A34" s="24"/>
      <c r="B34" s="71" t="s">
        <v>166</v>
      </c>
      <c r="C34" s="89" t="s">
        <v>0</v>
      </c>
      <c r="D34" s="486"/>
      <c r="E34" s="487"/>
      <c r="F34" s="88"/>
      <c r="G34" s="247"/>
      <c r="H34" s="86"/>
    </row>
    <row r="35" spans="1:10" ht="12.75" customHeight="1">
      <c r="A35" s="24"/>
      <c r="B35" s="249" t="s">
        <v>141</v>
      </c>
      <c r="C35" s="82" t="s">
        <v>0</v>
      </c>
      <c r="D35" s="488" t="s">
        <v>165</v>
      </c>
      <c r="E35" s="489"/>
      <c r="F35" s="88"/>
      <c r="G35" s="247"/>
      <c r="H35" s="86"/>
    </row>
    <row r="36" spans="1:10">
      <c r="A36" s="24"/>
      <c r="B36" s="252" t="s">
        <v>139</v>
      </c>
      <c r="C36" s="27" t="s">
        <v>0</v>
      </c>
      <c r="D36" s="490"/>
      <c r="E36" s="491"/>
      <c r="F36" s="88"/>
      <c r="G36" s="247"/>
      <c r="H36" s="86"/>
    </row>
    <row r="37" spans="1:10">
      <c r="A37" s="24"/>
      <c r="B37" s="252" t="s">
        <v>164</v>
      </c>
      <c r="C37" s="27" t="s">
        <v>0</v>
      </c>
      <c r="D37" s="492" t="s">
        <v>163</v>
      </c>
      <c r="E37" s="493"/>
      <c r="F37" s="87"/>
      <c r="G37" s="247"/>
      <c r="H37" s="86"/>
    </row>
    <row r="38" spans="1:10" ht="13.8" thickBot="1">
      <c r="A38" s="24"/>
      <c r="B38" s="250" t="s">
        <v>162</v>
      </c>
      <c r="C38" s="50" t="s">
        <v>0</v>
      </c>
      <c r="D38" s="494"/>
      <c r="E38" s="495"/>
      <c r="F38" s="87"/>
      <c r="G38" s="247"/>
      <c r="H38" s="86"/>
    </row>
    <row r="39" spans="1:10">
      <c r="A39" s="24"/>
      <c r="B39" s="24"/>
      <c r="C39" s="24"/>
      <c r="D39" s="24"/>
      <c r="F39" s="85"/>
    </row>
    <row r="40" spans="1:10" ht="14.4" thickBot="1">
      <c r="A40" s="24"/>
      <c r="B40" s="234" t="s">
        <v>128</v>
      </c>
      <c r="H40" s="84"/>
    </row>
    <row r="41" spans="1:10" ht="13.8" thickBot="1">
      <c r="A41" s="24"/>
      <c r="B41" s="54" t="s">
        <v>93</v>
      </c>
      <c r="C41" s="243" t="s">
        <v>127</v>
      </c>
      <c r="D41" s="423" t="s">
        <v>126</v>
      </c>
      <c r="E41" s="424"/>
    </row>
    <row r="42" spans="1:10">
      <c r="A42" s="56"/>
      <c r="B42" s="240" t="s">
        <v>161</v>
      </c>
      <c r="C42" s="51" t="s">
        <v>106</v>
      </c>
      <c r="D42" s="425" t="s">
        <v>160</v>
      </c>
      <c r="E42" s="426"/>
    </row>
    <row r="43" spans="1:10">
      <c r="A43" s="56"/>
      <c r="B43" s="252" t="s">
        <v>149</v>
      </c>
      <c r="C43" s="27" t="s">
        <v>106</v>
      </c>
      <c r="D43" s="392" t="s">
        <v>159</v>
      </c>
      <c r="E43" s="393"/>
    </row>
    <row r="44" spans="1:10">
      <c r="A44" s="56"/>
      <c r="B44" s="252" t="s">
        <v>148</v>
      </c>
      <c r="C44" s="27" t="s">
        <v>106</v>
      </c>
      <c r="D44" s="392" t="s">
        <v>158</v>
      </c>
      <c r="E44" s="393"/>
    </row>
    <row r="45" spans="1:10" ht="13.8" thickBot="1">
      <c r="A45" s="56"/>
      <c r="B45" s="250" t="s">
        <v>147</v>
      </c>
      <c r="C45" s="50" t="s">
        <v>106</v>
      </c>
      <c r="D45" s="438" t="s">
        <v>157</v>
      </c>
      <c r="E45" s="439"/>
    </row>
    <row r="46" spans="1:10">
      <c r="A46" s="56"/>
      <c r="B46" s="240" t="s">
        <v>141</v>
      </c>
      <c r="C46" s="51" t="s">
        <v>0</v>
      </c>
      <c r="D46" s="425" t="s">
        <v>156</v>
      </c>
      <c r="E46" s="426"/>
    </row>
    <row r="47" spans="1:10" ht="13.8" thickBot="1">
      <c r="A47" s="56"/>
      <c r="B47" s="250" t="s">
        <v>139</v>
      </c>
      <c r="C47" s="50" t="s">
        <v>0</v>
      </c>
      <c r="D47" s="438" t="s">
        <v>155</v>
      </c>
      <c r="E47" s="439"/>
    </row>
    <row r="48" spans="1:10">
      <c r="A48" s="56"/>
      <c r="B48" s="24"/>
    </row>
    <row r="49" spans="1:12" ht="13.8" thickBot="1">
      <c r="A49" s="56"/>
      <c r="B49" s="55" t="s">
        <v>154</v>
      </c>
      <c r="C49" s="56"/>
      <c r="D49" s="56"/>
      <c r="E49" s="55"/>
    </row>
    <row r="50" spans="1:12" ht="13.8" thickBot="1">
      <c r="A50" s="56"/>
      <c r="B50" s="54" t="s">
        <v>93</v>
      </c>
      <c r="C50" s="243" t="s">
        <v>61</v>
      </c>
      <c r="D50" s="423" t="s">
        <v>118</v>
      </c>
      <c r="E50" s="423"/>
      <c r="F50" s="424"/>
    </row>
    <row r="51" spans="1:12" ht="12.75" customHeight="1">
      <c r="A51" s="56"/>
      <c r="B51" s="240" t="s">
        <v>151</v>
      </c>
      <c r="C51" s="51" t="s">
        <v>106</v>
      </c>
      <c r="D51" s="496" t="s">
        <v>153</v>
      </c>
      <c r="E51" s="452"/>
      <c r="F51" s="453"/>
    </row>
    <row r="52" spans="1:12">
      <c r="A52" s="260"/>
      <c r="B52" s="252" t="s">
        <v>149</v>
      </c>
      <c r="C52" s="27" t="s">
        <v>106</v>
      </c>
      <c r="D52" s="505"/>
      <c r="E52" s="506"/>
      <c r="F52" s="507"/>
    </row>
    <row r="53" spans="1:12">
      <c r="B53" s="252" t="s">
        <v>148</v>
      </c>
      <c r="C53" s="27" t="s">
        <v>106</v>
      </c>
      <c r="D53" s="505"/>
      <c r="E53" s="506"/>
      <c r="F53" s="507"/>
    </row>
    <row r="54" spans="1:12" ht="13.8" thickBot="1">
      <c r="B54" s="250" t="s">
        <v>147</v>
      </c>
      <c r="C54" s="50" t="s">
        <v>106</v>
      </c>
      <c r="D54" s="505"/>
      <c r="E54" s="506"/>
      <c r="F54" s="507"/>
      <c r="L54" s="83"/>
    </row>
    <row r="55" spans="1:12">
      <c r="B55" s="249" t="s">
        <v>146</v>
      </c>
      <c r="C55" s="82" t="s">
        <v>0</v>
      </c>
      <c r="D55" s="505"/>
      <c r="E55" s="506"/>
      <c r="F55" s="507"/>
      <c r="L55" s="83"/>
    </row>
    <row r="56" spans="1:12">
      <c r="B56" s="252" t="s">
        <v>144</v>
      </c>
      <c r="C56" s="27" t="s">
        <v>0</v>
      </c>
      <c r="D56" s="505"/>
      <c r="E56" s="506"/>
      <c r="F56" s="507"/>
      <c r="L56" s="83"/>
    </row>
    <row r="57" spans="1:12">
      <c r="B57" s="252" t="s">
        <v>143</v>
      </c>
      <c r="C57" s="27" t="s">
        <v>0</v>
      </c>
      <c r="D57" s="505"/>
      <c r="E57" s="506"/>
      <c r="F57" s="507"/>
      <c r="L57" s="83"/>
    </row>
    <row r="58" spans="1:12" ht="13.8" thickBot="1">
      <c r="B58" s="250" t="s">
        <v>142</v>
      </c>
      <c r="C58" s="50" t="s">
        <v>106</v>
      </c>
      <c r="D58" s="508"/>
      <c r="E58" s="454"/>
      <c r="F58" s="455"/>
      <c r="L58" s="83"/>
    </row>
    <row r="59" spans="1:12">
      <c r="B59" s="249" t="s">
        <v>141</v>
      </c>
      <c r="C59" s="82" t="s">
        <v>0</v>
      </c>
      <c r="D59" s="496" t="s">
        <v>152</v>
      </c>
      <c r="E59" s="452"/>
      <c r="F59" s="453"/>
      <c r="L59" s="83"/>
    </row>
    <row r="60" spans="1:12" ht="13.8" thickBot="1">
      <c r="B60" s="250" t="s">
        <v>139</v>
      </c>
      <c r="C60" s="50" t="s">
        <v>0</v>
      </c>
      <c r="D60" s="508"/>
      <c r="E60" s="454"/>
      <c r="F60" s="455"/>
      <c r="L60" s="83"/>
    </row>
    <row r="61" spans="1:12">
      <c r="L61" s="83"/>
    </row>
    <row r="62" spans="1:12" ht="13.8" thickBot="1">
      <c r="B62" s="234" t="s">
        <v>116</v>
      </c>
      <c r="C62" s="234"/>
      <c r="D62" s="234"/>
    </row>
    <row r="63" spans="1:12" ht="13.8" thickBot="1">
      <c r="B63" s="54" t="s">
        <v>93</v>
      </c>
      <c r="C63" s="243" t="s">
        <v>115</v>
      </c>
      <c r="D63" s="427" t="s">
        <v>101</v>
      </c>
      <c r="E63" s="391"/>
    </row>
    <row r="64" spans="1:12">
      <c r="B64" s="249" t="s">
        <v>151</v>
      </c>
      <c r="C64" s="82" t="s">
        <v>106</v>
      </c>
      <c r="D64" s="496" t="s">
        <v>150</v>
      </c>
      <c r="E64" s="497"/>
    </row>
    <row r="65" spans="2:6">
      <c r="B65" s="252" t="s">
        <v>149</v>
      </c>
      <c r="C65" s="27" t="s">
        <v>106</v>
      </c>
      <c r="D65" s="498"/>
      <c r="E65" s="499"/>
    </row>
    <row r="66" spans="2:6">
      <c r="B66" s="252" t="s">
        <v>148</v>
      </c>
      <c r="C66" s="27" t="s">
        <v>106</v>
      </c>
      <c r="D66" s="498"/>
      <c r="E66" s="499"/>
    </row>
    <row r="67" spans="2:6" ht="13.8" thickBot="1">
      <c r="B67" s="250" t="s">
        <v>147</v>
      </c>
      <c r="C67" s="50" t="s">
        <v>106</v>
      </c>
      <c r="D67" s="500"/>
      <c r="E67" s="501"/>
    </row>
    <row r="68" spans="2:6">
      <c r="B68" s="249" t="s">
        <v>146</v>
      </c>
      <c r="C68" s="82" t="s">
        <v>106</v>
      </c>
      <c r="D68" s="496" t="s">
        <v>145</v>
      </c>
      <c r="E68" s="497"/>
    </row>
    <row r="69" spans="2:6">
      <c r="B69" s="252" t="s">
        <v>144</v>
      </c>
      <c r="C69" s="27" t="s">
        <v>106</v>
      </c>
      <c r="D69" s="498"/>
      <c r="E69" s="499"/>
    </row>
    <row r="70" spans="2:6">
      <c r="B70" s="252" t="s">
        <v>143</v>
      </c>
      <c r="C70" s="27" t="s">
        <v>106</v>
      </c>
      <c r="D70" s="498"/>
      <c r="E70" s="499"/>
    </row>
    <row r="71" spans="2:6" ht="13.8" thickBot="1">
      <c r="B71" s="250" t="s">
        <v>142</v>
      </c>
      <c r="C71" s="50" t="s">
        <v>106</v>
      </c>
      <c r="D71" s="500"/>
      <c r="E71" s="501"/>
    </row>
    <row r="72" spans="2:6">
      <c r="B72" s="240" t="s">
        <v>141</v>
      </c>
      <c r="C72" s="51" t="s">
        <v>106</v>
      </c>
      <c r="D72" s="505" t="s">
        <v>140</v>
      </c>
      <c r="E72" s="499"/>
    </row>
    <row r="73" spans="2:6" ht="13.8" thickBot="1">
      <c r="B73" s="250" t="s">
        <v>139</v>
      </c>
      <c r="C73" s="50" t="s">
        <v>106</v>
      </c>
      <c r="D73" s="500"/>
      <c r="E73" s="501"/>
    </row>
    <row r="74" spans="2:6">
      <c r="F74" s="81"/>
    </row>
    <row r="75" spans="2:6">
      <c r="B75" s="80"/>
      <c r="C75" s="80"/>
      <c r="D75" s="80"/>
      <c r="E75" s="79"/>
      <c r="F75" s="78"/>
    </row>
  </sheetData>
  <mergeCells count="35">
    <mergeCell ref="D72:E73"/>
    <mergeCell ref="D47:E47"/>
    <mergeCell ref="D50:F50"/>
    <mergeCell ref="D51:F58"/>
    <mergeCell ref="D59:F60"/>
    <mergeCell ref="D63:E63"/>
    <mergeCell ref="D68:E71"/>
    <mergeCell ref="D46:E46"/>
    <mergeCell ref="D27:E30"/>
    <mergeCell ref="G27:G30"/>
    <mergeCell ref="H27:H30"/>
    <mergeCell ref="B4:D4"/>
    <mergeCell ref="B5:B8"/>
    <mergeCell ref="C5:C8"/>
    <mergeCell ref="D64:E67"/>
    <mergeCell ref="D43:E43"/>
    <mergeCell ref="D44:E44"/>
    <mergeCell ref="D45:E45"/>
    <mergeCell ref="D8:P8"/>
    <mergeCell ref="H5:P5"/>
    <mergeCell ref="H6:J6"/>
    <mergeCell ref="K6:M6"/>
    <mergeCell ref="N6:P6"/>
    <mergeCell ref="B24:B26"/>
    <mergeCell ref="C24:C26"/>
    <mergeCell ref="D24:E26"/>
    <mergeCell ref="G24:G25"/>
    <mergeCell ref="D31:E34"/>
    <mergeCell ref="D41:E41"/>
    <mergeCell ref="D42:E42"/>
    <mergeCell ref="D5:D7"/>
    <mergeCell ref="E5:G6"/>
    <mergeCell ref="N17:P20"/>
    <mergeCell ref="D35:E36"/>
    <mergeCell ref="D37:E38"/>
  </mergeCells>
  <phoneticPr fontId="156" type="noConversion"/>
  <conditionalFormatting sqref="D9:D13 G9:G20">
    <cfRule type="cellIs" dxfId="25" priority="5" operator="greaterThan">
      <formula>0.8</formula>
    </cfRule>
  </conditionalFormatting>
  <conditionalFormatting sqref="D21:I21 D13:D20">
    <cfRule type="cellIs" dxfId="24" priority="4" operator="greaterThan">
      <formula>0.8</formula>
    </cfRule>
  </conditionalFormatting>
  <conditionalFormatting sqref="J9:J20 M9:M20 P9:P16">
    <cfRule type="cellIs" dxfId="23" priority="3" operator="greaterThan">
      <formula>0.8</formula>
    </cfRule>
  </conditionalFormatting>
  <conditionalFormatting sqref="J21:P21">
    <cfRule type="cellIs" dxfId="22" priority="2" operator="greaterThan">
      <formula>0.8</formula>
    </cfRule>
  </conditionalFormatting>
  <conditionalFormatting sqref="B21">
    <cfRule type="cellIs" dxfId="21" priority="1" operator="greaterThan">
      <formula>0.8</formula>
    </cfRule>
  </conditionalFormatting>
  <pageMargins left="0.7" right="0.7" top="0.75" bottom="0.75" header="0.3" footer="0.3"/>
  <pageSetup paperSize="9"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19</vt:i4>
      </vt:variant>
      <vt:variant>
        <vt:lpstr>이름이 지정된 범위</vt:lpstr>
      </vt:variant>
      <vt:variant>
        <vt:i4>1</vt:i4>
      </vt:variant>
    </vt:vector>
  </HeadingPairs>
  <TitlesOfParts>
    <vt:vector size="20" baseType="lpstr">
      <vt:lpstr>요약</vt:lpstr>
      <vt:lpstr>고객용OTP</vt:lpstr>
      <vt:lpstr>ARS 2채널 인증</vt:lpstr>
      <vt:lpstr>FDR 검역소</vt:lpstr>
      <vt:lpstr>개인정보암호화</vt:lpstr>
      <vt:lpstr>시스템점검</vt:lpstr>
      <vt:lpstr>하나패스</vt:lpstr>
      <vt:lpstr>공동인증</vt:lpstr>
      <vt:lpstr>얼굴인증</vt:lpstr>
      <vt:lpstr>사설인증</vt:lpstr>
      <vt:lpstr>2채널인증</vt:lpstr>
      <vt:lpstr>SSO</vt:lpstr>
      <vt:lpstr>웹서버</vt:lpstr>
      <vt:lpstr>FDS</vt:lpstr>
      <vt:lpstr>단말정보수집</vt:lpstr>
      <vt:lpstr>웹위변조</vt:lpstr>
      <vt:lpstr>바이오(장정맥)</vt:lpstr>
      <vt:lpstr>전사표준암호화</vt:lpstr>
      <vt:lpstr>개인정보 모니터링 시스템</vt:lpstr>
      <vt:lpstr>요약!Print_Area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WIN10 1809 LTSC</cp:lastModifiedBy>
  <cp:lastPrinted>2016-11-22T23:47:12Z</cp:lastPrinted>
  <dcterms:created xsi:type="dcterms:W3CDTF">2016-11-14T01:54:30Z</dcterms:created>
  <dcterms:modified xsi:type="dcterms:W3CDTF">2024-10-25T05:06:39Z</dcterms:modified>
</cp:coreProperties>
</file>