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0632" documentId="8_{FDD42E6F-94E1-48F3-8613-54A91AB43A68}" xr6:coauthVersionLast="47" xr6:coauthVersionMax="47" xr10:uidLastSave="{9C99DF0C-829A-4927-B11B-BB9926C64A60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EMBARQUE'!$A$1:$O$5664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61" i="6" l="1"/>
  <c r="N5862" i="6"/>
  <c r="N5863" i="6"/>
  <c r="N5864" i="6"/>
  <c r="N5865" i="6"/>
  <c r="N5866" i="6"/>
  <c r="N5867" i="6"/>
  <c r="N5868" i="6"/>
  <c r="N5869" i="6"/>
  <c r="N5870" i="6"/>
  <c r="N5871" i="6"/>
  <c r="N5872" i="6"/>
  <c r="N5873" i="6"/>
  <c r="N5874" i="6"/>
  <c r="N5875" i="6"/>
  <c r="N5876" i="6"/>
  <c r="N5853" i="6"/>
  <c r="N5854" i="6"/>
  <c r="N5855" i="6"/>
  <c r="N5856" i="6"/>
  <c r="N5857" i="6"/>
  <c r="N5858" i="6"/>
  <c r="N5859" i="6"/>
  <c r="N5860" i="6"/>
  <c r="N5852" i="6"/>
  <c r="N5851" i="6"/>
  <c r="N5832" i="6"/>
  <c r="N5833" i="6"/>
  <c r="N5834" i="6"/>
  <c r="N5835" i="6"/>
  <c r="N5836" i="6"/>
  <c r="N5837" i="6"/>
  <c r="N5838" i="6"/>
  <c r="N5839" i="6"/>
  <c r="N5840" i="6"/>
  <c r="N5841" i="6"/>
  <c r="N5842" i="6"/>
  <c r="N5843" i="6"/>
  <c r="N5844" i="6"/>
  <c r="N5845" i="6"/>
  <c r="N5846" i="6"/>
  <c r="N5847" i="6"/>
  <c r="N5848" i="6"/>
  <c r="N5849" i="6"/>
  <c r="N5850" i="6"/>
  <c r="N5830" i="6"/>
  <c r="N5831" i="6"/>
  <c r="N5680" i="6"/>
  <c r="N5681" i="6"/>
  <c r="N5682" i="6"/>
  <c r="N5683" i="6"/>
  <c r="N5684" i="6"/>
  <c r="N5685" i="6"/>
  <c r="N5686" i="6"/>
  <c r="N5687" i="6"/>
  <c r="N5688" i="6"/>
  <c r="N5689" i="6"/>
  <c r="N5690" i="6"/>
  <c r="N5691" i="6"/>
  <c r="N5692" i="6"/>
  <c r="N5693" i="6"/>
  <c r="N5694" i="6"/>
  <c r="N5695" i="6"/>
  <c r="N5696" i="6"/>
  <c r="N5697" i="6"/>
  <c r="N5698" i="6"/>
  <c r="N5699" i="6"/>
  <c r="N5700" i="6"/>
  <c r="N5701" i="6"/>
  <c r="N5702" i="6"/>
  <c r="N5703" i="6"/>
  <c r="N5704" i="6"/>
  <c r="N5705" i="6"/>
  <c r="N5706" i="6"/>
  <c r="N5707" i="6"/>
  <c r="N5708" i="6"/>
  <c r="N5709" i="6"/>
  <c r="N5710" i="6"/>
  <c r="N5711" i="6"/>
  <c r="N5712" i="6"/>
  <c r="N5713" i="6"/>
  <c r="N5714" i="6"/>
  <c r="N5715" i="6"/>
  <c r="N5716" i="6"/>
  <c r="N5717" i="6"/>
  <c r="N5718" i="6"/>
  <c r="N5719" i="6"/>
  <c r="N5720" i="6"/>
  <c r="N5721" i="6"/>
  <c r="N5722" i="6"/>
  <c r="N5723" i="6"/>
  <c r="N5724" i="6"/>
  <c r="N5725" i="6"/>
  <c r="N5726" i="6"/>
  <c r="N5727" i="6"/>
  <c r="N5728" i="6"/>
  <c r="N5729" i="6"/>
  <c r="N5730" i="6"/>
  <c r="N5731" i="6"/>
  <c r="N5732" i="6"/>
  <c r="N5733" i="6"/>
  <c r="N5734" i="6"/>
  <c r="N5735" i="6"/>
  <c r="N5736" i="6"/>
  <c r="N5737" i="6"/>
  <c r="N5738" i="6"/>
  <c r="N5739" i="6"/>
  <c r="N5740" i="6"/>
  <c r="N5741" i="6"/>
  <c r="N5742" i="6"/>
  <c r="N5743" i="6"/>
  <c r="N5744" i="6"/>
  <c r="N5745" i="6"/>
  <c r="N5746" i="6"/>
  <c r="N5747" i="6"/>
  <c r="N5748" i="6"/>
  <c r="N5749" i="6"/>
  <c r="N5750" i="6"/>
  <c r="N5751" i="6"/>
  <c r="N5752" i="6"/>
  <c r="N5753" i="6"/>
  <c r="N5754" i="6"/>
  <c r="N5755" i="6"/>
  <c r="N5756" i="6"/>
  <c r="N5757" i="6"/>
  <c r="N5758" i="6"/>
  <c r="N5759" i="6"/>
  <c r="N5760" i="6"/>
  <c r="N5761" i="6"/>
  <c r="N5762" i="6"/>
  <c r="N5763" i="6"/>
  <c r="N5764" i="6"/>
  <c r="N5765" i="6"/>
  <c r="N5766" i="6"/>
  <c r="N5767" i="6"/>
  <c r="N5768" i="6"/>
  <c r="N5769" i="6"/>
  <c r="N5770" i="6"/>
  <c r="N5771" i="6"/>
  <c r="N5772" i="6"/>
  <c r="N5773" i="6"/>
  <c r="N5774" i="6"/>
  <c r="N5775" i="6"/>
  <c r="N5776" i="6"/>
  <c r="N5777" i="6"/>
  <c r="N5778" i="6"/>
  <c r="N5779" i="6"/>
  <c r="N5780" i="6"/>
  <c r="N5781" i="6"/>
  <c r="N5782" i="6"/>
  <c r="N5783" i="6"/>
  <c r="N5784" i="6"/>
  <c r="N5785" i="6"/>
  <c r="N5786" i="6"/>
  <c r="N5787" i="6"/>
  <c r="N5788" i="6"/>
  <c r="N5789" i="6"/>
  <c r="N5790" i="6"/>
  <c r="N5791" i="6"/>
  <c r="N5792" i="6"/>
  <c r="N5793" i="6"/>
  <c r="N5794" i="6"/>
  <c r="N5795" i="6"/>
  <c r="N5796" i="6"/>
  <c r="N5797" i="6"/>
  <c r="N5798" i="6"/>
  <c r="N5799" i="6"/>
  <c r="N5800" i="6"/>
  <c r="N5801" i="6"/>
  <c r="N5802" i="6"/>
  <c r="N5803" i="6"/>
  <c r="N5804" i="6"/>
  <c r="N5805" i="6"/>
  <c r="N5806" i="6"/>
  <c r="N5807" i="6"/>
  <c r="N5808" i="6"/>
  <c r="N5809" i="6"/>
  <c r="N5810" i="6"/>
  <c r="N5811" i="6"/>
  <c r="N5812" i="6"/>
  <c r="N5813" i="6"/>
  <c r="N5814" i="6"/>
  <c r="N5815" i="6"/>
  <c r="N5816" i="6"/>
  <c r="N5817" i="6"/>
  <c r="N5818" i="6"/>
  <c r="N5819" i="6"/>
  <c r="N5820" i="6"/>
  <c r="N5821" i="6"/>
  <c r="N5822" i="6"/>
  <c r="N5823" i="6"/>
  <c r="N5824" i="6"/>
  <c r="N5825" i="6"/>
  <c r="N5826" i="6"/>
  <c r="N5827" i="6"/>
  <c r="N5828" i="6"/>
  <c r="N5829" i="6"/>
  <c r="N5667" i="6"/>
  <c r="N5668" i="6"/>
  <c r="N5669" i="6"/>
  <c r="N5670" i="6"/>
  <c r="N5671" i="6"/>
  <c r="N5672" i="6"/>
  <c r="N5673" i="6"/>
  <c r="N5674" i="6"/>
  <c r="N5675" i="6"/>
  <c r="N5676" i="6"/>
  <c r="N5677" i="6"/>
  <c r="N5678" i="6"/>
  <c r="N5679" i="6"/>
  <c r="N5666" i="6"/>
  <c r="N5665" i="6"/>
  <c r="W1382" i="1"/>
  <c r="V1382" i="1"/>
  <c r="U1382" i="1"/>
  <c r="X1382" i="1" s="1"/>
  <c r="Q1429" i="1"/>
  <c r="U1429" i="1"/>
  <c r="H1429" i="1"/>
  <c r="R1429" i="1" s="1"/>
  <c r="Q1428" i="1"/>
  <c r="U1428" i="1"/>
  <c r="H1428" i="1"/>
  <c r="R1428" i="1" s="1"/>
  <c r="Q1427" i="1"/>
  <c r="U1427" i="1"/>
  <c r="H1427" i="1"/>
  <c r="R1427" i="1" s="1"/>
  <c r="Q1426" i="1"/>
  <c r="U1426" i="1"/>
  <c r="H1426" i="1"/>
  <c r="R1426" i="1" s="1"/>
  <c r="Q1425" i="1"/>
  <c r="U1425" i="1"/>
  <c r="H1425" i="1"/>
  <c r="R1425" i="1" s="1"/>
  <c r="Q1424" i="1"/>
  <c r="U1424" i="1"/>
  <c r="H1424" i="1"/>
  <c r="R1424" i="1" s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Q1423" i="1"/>
  <c r="H1423" i="1"/>
  <c r="R1423" i="1" s="1"/>
  <c r="Q1422" i="1"/>
  <c r="H1422" i="1"/>
  <c r="R1422" i="1" s="1"/>
  <c r="Q1421" i="1"/>
  <c r="H1421" i="1"/>
  <c r="R1421" i="1" s="1"/>
  <c r="Q1420" i="1"/>
  <c r="H1420" i="1"/>
  <c r="R1420" i="1" s="1"/>
  <c r="Q1419" i="1"/>
  <c r="H1419" i="1"/>
  <c r="Q1418" i="1"/>
  <c r="H1418" i="1"/>
  <c r="Q1417" i="1"/>
  <c r="H1417" i="1"/>
  <c r="Y1382" i="1" l="1"/>
  <c r="S1420" i="1"/>
  <c r="T1420" i="1" s="1"/>
  <c r="S1429" i="1"/>
  <c r="T1429" i="1" s="1"/>
  <c r="S1428" i="1"/>
  <c r="T1428" i="1" s="1"/>
  <c r="S1427" i="1"/>
  <c r="T1427" i="1" s="1"/>
  <c r="S1426" i="1"/>
  <c r="T1426" i="1" s="1"/>
  <c r="S1425" i="1"/>
  <c r="T1425" i="1" s="1"/>
  <c r="S1424" i="1"/>
  <c r="T1424" i="1" s="1"/>
  <c r="S1423" i="1"/>
  <c r="T1423" i="1" s="1"/>
  <c r="S1422" i="1"/>
  <c r="T1422" i="1" s="1"/>
  <c r="S1421" i="1"/>
  <c r="T1421" i="1" s="1"/>
  <c r="S1419" i="1"/>
  <c r="T1419" i="1" s="1"/>
  <c r="R1419" i="1"/>
  <c r="S1418" i="1"/>
  <c r="T1418" i="1" s="1"/>
  <c r="R1418" i="1"/>
  <c r="S1417" i="1"/>
  <c r="T1417" i="1" s="1"/>
  <c r="R1417" i="1"/>
  <c r="Q1416" i="1" l="1"/>
  <c r="H1416" i="1"/>
  <c r="Q1415" i="1"/>
  <c r="H1415" i="1"/>
  <c r="Q1414" i="1"/>
  <c r="H1414" i="1"/>
  <c r="Q1413" i="1"/>
  <c r="H1413" i="1"/>
  <c r="Q1412" i="1"/>
  <c r="H1412" i="1"/>
  <c r="Q1411" i="1"/>
  <c r="H1411" i="1"/>
  <c r="Q1410" i="1"/>
  <c r="H1410" i="1"/>
  <c r="Q1409" i="1"/>
  <c r="H1409" i="1"/>
  <c r="Q1408" i="1"/>
  <c r="H1408" i="1"/>
  <c r="Q1407" i="1"/>
  <c r="H1407" i="1"/>
  <c r="Q1406" i="1"/>
  <c r="H1406" i="1"/>
  <c r="Q1405" i="1"/>
  <c r="H1405" i="1"/>
  <c r="Q1404" i="1"/>
  <c r="H1404" i="1"/>
  <c r="S1404" i="1" s="1"/>
  <c r="T1404" i="1" s="1"/>
  <c r="Q1403" i="1"/>
  <c r="H1403" i="1"/>
  <c r="Q1402" i="1"/>
  <c r="H1402" i="1"/>
  <c r="S1402" i="1" s="1"/>
  <c r="T1402" i="1" s="1"/>
  <c r="Q1401" i="1"/>
  <c r="H1401" i="1"/>
  <c r="Q1400" i="1"/>
  <c r="H1400" i="1"/>
  <c r="S1400" i="1" s="1"/>
  <c r="T1400" i="1" s="1"/>
  <c r="Q1399" i="1"/>
  <c r="H1399" i="1"/>
  <c r="Q1398" i="1"/>
  <c r="H1398" i="1"/>
  <c r="S1398" i="1" s="1"/>
  <c r="T1398" i="1" s="1"/>
  <c r="Q1397" i="1"/>
  <c r="H1397" i="1"/>
  <c r="Q1396" i="1"/>
  <c r="H1396" i="1"/>
  <c r="S1396" i="1" s="1"/>
  <c r="T1396" i="1" s="1"/>
  <c r="Q1395" i="1"/>
  <c r="H1395" i="1"/>
  <c r="Q1394" i="1"/>
  <c r="H1394" i="1"/>
  <c r="S1394" i="1" s="1"/>
  <c r="T1394" i="1" s="1"/>
  <c r="Q1393" i="1"/>
  <c r="H1393" i="1"/>
  <c r="Q1392" i="1"/>
  <c r="H1392" i="1"/>
  <c r="S1392" i="1" s="1"/>
  <c r="T1392" i="1" s="1"/>
  <c r="Q1391" i="1"/>
  <c r="H1391" i="1"/>
  <c r="S1391" i="1" s="1"/>
  <c r="T1391" i="1" s="1"/>
  <c r="Q1390" i="1"/>
  <c r="H1390" i="1"/>
  <c r="S1390" i="1" s="1"/>
  <c r="T1390" i="1" s="1"/>
  <c r="Q1389" i="1"/>
  <c r="H1389" i="1"/>
  <c r="Q1388" i="1"/>
  <c r="H1388" i="1"/>
  <c r="S1388" i="1" s="1"/>
  <c r="T1388" i="1" s="1"/>
  <c r="Q1387" i="1"/>
  <c r="H1387" i="1"/>
  <c r="R1387" i="1" s="1"/>
  <c r="Q1386" i="1"/>
  <c r="H1386" i="1"/>
  <c r="S1386" i="1" s="1"/>
  <c r="T1386" i="1" s="1"/>
  <c r="Q1385" i="1"/>
  <c r="H1385" i="1"/>
  <c r="R1385" i="1" s="1"/>
  <c r="Q1384" i="1"/>
  <c r="H1384" i="1"/>
  <c r="Q1383" i="1"/>
  <c r="H1383" i="1"/>
  <c r="S1383" i="1" s="1"/>
  <c r="T1383" i="1" s="1"/>
  <c r="H2" i="1"/>
  <c r="R2" i="1" s="1"/>
  <c r="Q2" i="1"/>
  <c r="U2" i="1"/>
  <c r="V2" i="1"/>
  <c r="W2" i="1"/>
  <c r="H3" i="1"/>
  <c r="Q3" i="1"/>
  <c r="U3" i="1"/>
  <c r="V3" i="1"/>
  <c r="W3" i="1"/>
  <c r="H4" i="1"/>
  <c r="R4" i="1" s="1"/>
  <c r="Q4" i="1"/>
  <c r="U4" i="1"/>
  <c r="V4" i="1"/>
  <c r="W4" i="1"/>
  <c r="H5" i="1"/>
  <c r="Q5" i="1"/>
  <c r="U5" i="1"/>
  <c r="V5" i="1"/>
  <c r="W5" i="1"/>
  <c r="H6" i="1"/>
  <c r="Q6" i="1"/>
  <c r="U6" i="1"/>
  <c r="V6" i="1"/>
  <c r="W6" i="1"/>
  <c r="H7" i="1"/>
  <c r="R7" i="1" s="1"/>
  <c r="Q7" i="1"/>
  <c r="U7" i="1"/>
  <c r="V7" i="1"/>
  <c r="W7" i="1"/>
  <c r="H8" i="1"/>
  <c r="R8" i="1" s="1"/>
  <c r="Q8" i="1"/>
  <c r="U8" i="1"/>
  <c r="V8" i="1"/>
  <c r="W8" i="1"/>
  <c r="H9" i="1"/>
  <c r="S9" i="1" s="1"/>
  <c r="T9" i="1" s="1"/>
  <c r="Q9" i="1"/>
  <c r="U9" i="1"/>
  <c r="V9" i="1"/>
  <c r="W9" i="1"/>
  <c r="H10" i="1"/>
  <c r="R10" i="1" s="1"/>
  <c r="Q10" i="1"/>
  <c r="U10" i="1"/>
  <c r="V10" i="1"/>
  <c r="W10" i="1"/>
  <c r="H11" i="1"/>
  <c r="R11" i="1" s="1"/>
  <c r="Q11" i="1"/>
  <c r="U11" i="1"/>
  <c r="V11" i="1"/>
  <c r="W11" i="1"/>
  <c r="H12" i="1"/>
  <c r="R12" i="1" s="1"/>
  <c r="Q12" i="1"/>
  <c r="U12" i="1"/>
  <c r="V12" i="1"/>
  <c r="W12" i="1"/>
  <c r="H13" i="1"/>
  <c r="R13" i="1" s="1"/>
  <c r="Q13" i="1"/>
  <c r="U13" i="1"/>
  <c r="V13" i="1"/>
  <c r="W13" i="1"/>
  <c r="H14" i="1"/>
  <c r="Q14" i="1"/>
  <c r="U14" i="1"/>
  <c r="V14" i="1"/>
  <c r="W14" i="1"/>
  <c r="H15" i="1"/>
  <c r="R15" i="1" s="1"/>
  <c r="Q15" i="1"/>
  <c r="U15" i="1"/>
  <c r="V15" i="1"/>
  <c r="W15" i="1"/>
  <c r="H16" i="1"/>
  <c r="R16" i="1" s="1"/>
  <c r="Q16" i="1"/>
  <c r="U16" i="1"/>
  <c r="V16" i="1"/>
  <c r="W16" i="1"/>
  <c r="AI16" i="1"/>
  <c r="H17" i="1"/>
  <c r="S17" i="1" s="1"/>
  <c r="T17" i="1" s="1"/>
  <c r="Q17" i="1"/>
  <c r="U17" i="1"/>
  <c r="V17" i="1"/>
  <c r="W17" i="1"/>
  <c r="AI17" i="1"/>
  <c r="H18" i="1"/>
  <c r="S18" i="1" s="1"/>
  <c r="T18" i="1" s="1"/>
  <c r="Q18" i="1"/>
  <c r="U18" i="1"/>
  <c r="V18" i="1"/>
  <c r="W18" i="1"/>
  <c r="H19" i="1"/>
  <c r="S19" i="1" s="1"/>
  <c r="T19" i="1" s="1"/>
  <c r="Q19" i="1"/>
  <c r="U19" i="1"/>
  <c r="V19" i="1"/>
  <c r="W19" i="1"/>
  <c r="H20" i="1"/>
  <c r="Q20" i="1"/>
  <c r="U20" i="1"/>
  <c r="V20" i="1"/>
  <c r="W20" i="1"/>
  <c r="H21" i="1"/>
  <c r="R21" i="1" s="1"/>
  <c r="Q21" i="1"/>
  <c r="U21" i="1"/>
  <c r="V21" i="1"/>
  <c r="W21" i="1"/>
  <c r="H22" i="1"/>
  <c r="S22" i="1" s="1"/>
  <c r="T22" i="1" s="1"/>
  <c r="Q22" i="1"/>
  <c r="U22" i="1"/>
  <c r="V22" i="1"/>
  <c r="W22" i="1"/>
  <c r="H23" i="1"/>
  <c r="Q23" i="1"/>
  <c r="U23" i="1"/>
  <c r="V23" i="1"/>
  <c r="W23" i="1"/>
  <c r="H24" i="1"/>
  <c r="S24" i="1" s="1"/>
  <c r="T24" i="1" s="1"/>
  <c r="Q24" i="1"/>
  <c r="U24" i="1"/>
  <c r="V24" i="1"/>
  <c r="W24" i="1"/>
  <c r="H25" i="1"/>
  <c r="R25" i="1" s="1"/>
  <c r="Q25" i="1"/>
  <c r="U25" i="1"/>
  <c r="V25" i="1"/>
  <c r="W25" i="1"/>
  <c r="H26" i="1"/>
  <c r="R26" i="1" s="1"/>
  <c r="Q26" i="1"/>
  <c r="U26" i="1"/>
  <c r="V26" i="1"/>
  <c r="W26" i="1"/>
  <c r="H27" i="1"/>
  <c r="S27" i="1" s="1"/>
  <c r="T27" i="1" s="1"/>
  <c r="Q27" i="1"/>
  <c r="U27" i="1"/>
  <c r="V27" i="1"/>
  <c r="W27" i="1"/>
  <c r="AI27" i="1"/>
  <c r="H28" i="1"/>
  <c r="R28" i="1" s="1"/>
  <c r="Q28" i="1"/>
  <c r="U28" i="1"/>
  <c r="V28" i="1"/>
  <c r="W28" i="1"/>
  <c r="H29" i="1"/>
  <c r="S29" i="1" s="1"/>
  <c r="T29" i="1" s="1"/>
  <c r="Q29" i="1"/>
  <c r="W29" i="1"/>
  <c r="X29" i="1"/>
  <c r="Y29" i="1"/>
  <c r="H30" i="1"/>
  <c r="S30" i="1" s="1"/>
  <c r="T30" i="1" s="1"/>
  <c r="Q30" i="1"/>
  <c r="U30" i="1"/>
  <c r="V30" i="1"/>
  <c r="W30" i="1"/>
  <c r="H31" i="1"/>
  <c r="R31" i="1" s="1"/>
  <c r="Q31" i="1"/>
  <c r="U31" i="1"/>
  <c r="V31" i="1"/>
  <c r="W31" i="1"/>
  <c r="H32" i="1"/>
  <c r="S32" i="1" s="1"/>
  <c r="T32" i="1" s="1"/>
  <c r="Q32" i="1"/>
  <c r="U32" i="1"/>
  <c r="V32" i="1"/>
  <c r="W32" i="1"/>
  <c r="H33" i="1"/>
  <c r="R33" i="1" s="1"/>
  <c r="Q33" i="1"/>
  <c r="U33" i="1"/>
  <c r="V33" i="1"/>
  <c r="W33" i="1"/>
  <c r="H34" i="1"/>
  <c r="R34" i="1" s="1"/>
  <c r="Q34" i="1"/>
  <c r="U34" i="1"/>
  <c r="V34" i="1"/>
  <c r="W34" i="1"/>
  <c r="H35" i="1"/>
  <c r="S35" i="1" s="1"/>
  <c r="T35" i="1" s="1"/>
  <c r="Q35" i="1"/>
  <c r="U35" i="1"/>
  <c r="V35" i="1"/>
  <c r="W35" i="1"/>
  <c r="H36" i="1"/>
  <c r="R36" i="1" s="1"/>
  <c r="Q36" i="1"/>
  <c r="X36" i="1"/>
  <c r="Y36" i="1"/>
  <c r="H37" i="1"/>
  <c r="R37" i="1" s="1"/>
  <c r="Q37" i="1"/>
  <c r="U37" i="1"/>
  <c r="V37" i="1"/>
  <c r="H38" i="1"/>
  <c r="R38" i="1" s="1"/>
  <c r="Q38" i="1"/>
  <c r="U38" i="1"/>
  <c r="V38" i="1"/>
  <c r="H39" i="1"/>
  <c r="R39" i="1" s="1"/>
  <c r="Q39" i="1"/>
  <c r="U39" i="1"/>
  <c r="V39" i="1"/>
  <c r="H40" i="1"/>
  <c r="S40" i="1" s="1"/>
  <c r="T40" i="1" s="1"/>
  <c r="Q40" i="1"/>
  <c r="U40" i="1"/>
  <c r="V40" i="1"/>
  <c r="H41" i="1"/>
  <c r="R41" i="1" s="1"/>
  <c r="Q41" i="1"/>
  <c r="U41" i="1"/>
  <c r="V41" i="1"/>
  <c r="H42" i="1"/>
  <c r="Q42" i="1"/>
  <c r="U42" i="1"/>
  <c r="V42" i="1"/>
  <c r="H43" i="1"/>
  <c r="S43" i="1" s="1"/>
  <c r="T43" i="1" s="1"/>
  <c r="Q43" i="1"/>
  <c r="U43" i="1"/>
  <c r="V43" i="1"/>
  <c r="H44" i="1"/>
  <c r="R44" i="1" s="1"/>
  <c r="Q44" i="1"/>
  <c r="U44" i="1"/>
  <c r="V44" i="1"/>
  <c r="H45" i="1"/>
  <c r="S45" i="1" s="1"/>
  <c r="T45" i="1" s="1"/>
  <c r="Q45" i="1"/>
  <c r="U45" i="1"/>
  <c r="V45" i="1"/>
  <c r="H46" i="1"/>
  <c r="R46" i="1" s="1"/>
  <c r="Q46" i="1"/>
  <c r="U46" i="1"/>
  <c r="V46" i="1"/>
  <c r="H47" i="1"/>
  <c r="R47" i="1" s="1"/>
  <c r="Q47" i="1"/>
  <c r="U47" i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R50" i="1" s="1"/>
  <c r="Q50" i="1"/>
  <c r="U50" i="1"/>
  <c r="V50" i="1"/>
  <c r="H51" i="1"/>
  <c r="R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R54" i="1" s="1"/>
  <c r="Q54" i="1"/>
  <c r="U54" i="1"/>
  <c r="V54" i="1"/>
  <c r="H55" i="1"/>
  <c r="R55" i="1" s="1"/>
  <c r="Q55" i="1"/>
  <c r="U55" i="1"/>
  <c r="V55" i="1"/>
  <c r="H56" i="1"/>
  <c r="R56" i="1" s="1"/>
  <c r="Q56" i="1"/>
  <c r="U56" i="1"/>
  <c r="V56" i="1"/>
  <c r="H57" i="1"/>
  <c r="R57" i="1" s="1"/>
  <c r="Q57" i="1"/>
  <c r="U57" i="1"/>
  <c r="V57" i="1"/>
  <c r="H58" i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R62" i="1" s="1"/>
  <c r="Q62" i="1"/>
  <c r="U62" i="1"/>
  <c r="V62" i="1"/>
  <c r="H63" i="1"/>
  <c r="S63" i="1" s="1"/>
  <c r="T63" i="1" s="1"/>
  <c r="Q63" i="1"/>
  <c r="U63" i="1"/>
  <c r="V63" i="1"/>
  <c r="H64" i="1"/>
  <c r="R64" i="1" s="1"/>
  <c r="Q64" i="1"/>
  <c r="U64" i="1"/>
  <c r="V64" i="1"/>
  <c r="H65" i="1"/>
  <c r="Q65" i="1"/>
  <c r="U65" i="1"/>
  <c r="V65" i="1"/>
  <c r="H66" i="1"/>
  <c r="R66" i="1" s="1"/>
  <c r="Q66" i="1"/>
  <c r="U66" i="1"/>
  <c r="V66" i="1"/>
  <c r="H67" i="1"/>
  <c r="Q67" i="1"/>
  <c r="U67" i="1"/>
  <c r="V67" i="1"/>
  <c r="AI67" i="1"/>
  <c r="H68" i="1"/>
  <c r="R68" i="1" s="1"/>
  <c r="Q68" i="1"/>
  <c r="U68" i="1"/>
  <c r="V68" i="1"/>
  <c r="H69" i="1"/>
  <c r="S69" i="1" s="1"/>
  <c r="T69" i="1" s="1"/>
  <c r="Q69" i="1"/>
  <c r="U69" i="1"/>
  <c r="V69" i="1"/>
  <c r="H70" i="1"/>
  <c r="R70" i="1" s="1"/>
  <c r="Q70" i="1"/>
  <c r="U70" i="1"/>
  <c r="V70" i="1"/>
  <c r="H71" i="1"/>
  <c r="R71" i="1" s="1"/>
  <c r="Q71" i="1"/>
  <c r="U71" i="1"/>
  <c r="V71" i="1"/>
  <c r="H72" i="1"/>
  <c r="R72" i="1" s="1"/>
  <c r="Q72" i="1"/>
  <c r="U72" i="1"/>
  <c r="V72" i="1"/>
  <c r="H73" i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V75" i="1"/>
  <c r="H76" i="1"/>
  <c r="Q76" i="1"/>
  <c r="U76" i="1"/>
  <c r="V76" i="1"/>
  <c r="H77" i="1"/>
  <c r="S77" i="1" s="1"/>
  <c r="T77" i="1" s="1"/>
  <c r="Q77" i="1"/>
  <c r="U77" i="1"/>
  <c r="V77" i="1"/>
  <c r="H78" i="1"/>
  <c r="R78" i="1" s="1"/>
  <c r="Q78" i="1"/>
  <c r="U78" i="1"/>
  <c r="V78" i="1"/>
  <c r="H79" i="1"/>
  <c r="Q79" i="1"/>
  <c r="U79" i="1"/>
  <c r="V79" i="1"/>
  <c r="H80" i="1"/>
  <c r="R80" i="1" s="1"/>
  <c r="Q80" i="1"/>
  <c r="U80" i="1"/>
  <c r="V80" i="1"/>
  <c r="H81" i="1"/>
  <c r="S81" i="1" s="1"/>
  <c r="T81" i="1" s="1"/>
  <c r="Q81" i="1"/>
  <c r="U81" i="1"/>
  <c r="V81" i="1"/>
  <c r="H82" i="1"/>
  <c r="Q82" i="1"/>
  <c r="U82" i="1"/>
  <c r="V82" i="1"/>
  <c r="H83" i="1"/>
  <c r="S83" i="1" s="1"/>
  <c r="T83" i="1" s="1"/>
  <c r="Q83" i="1"/>
  <c r="U83" i="1"/>
  <c r="V83" i="1"/>
  <c r="H84" i="1"/>
  <c r="Q84" i="1"/>
  <c r="U84" i="1"/>
  <c r="V84" i="1"/>
  <c r="H85" i="1"/>
  <c r="S85" i="1" s="1"/>
  <c r="T85" i="1" s="1"/>
  <c r="Q85" i="1"/>
  <c r="U85" i="1"/>
  <c r="V85" i="1"/>
  <c r="H86" i="1"/>
  <c r="S86" i="1" s="1"/>
  <c r="T86" i="1" s="1"/>
  <c r="Q86" i="1"/>
  <c r="U86" i="1"/>
  <c r="V86" i="1"/>
  <c r="H87" i="1"/>
  <c r="Q87" i="1"/>
  <c r="U87" i="1"/>
  <c r="V87" i="1"/>
  <c r="H88" i="1"/>
  <c r="R88" i="1" s="1"/>
  <c r="Q88" i="1"/>
  <c r="U88" i="1"/>
  <c r="V88" i="1"/>
  <c r="H89" i="1"/>
  <c r="S89" i="1" s="1"/>
  <c r="T89" i="1" s="1"/>
  <c r="Q89" i="1"/>
  <c r="U89" i="1"/>
  <c r="V89" i="1"/>
  <c r="H90" i="1"/>
  <c r="Q90" i="1"/>
  <c r="U90" i="1"/>
  <c r="V90" i="1"/>
  <c r="H91" i="1"/>
  <c r="S91" i="1" s="1"/>
  <c r="T91" i="1" s="1"/>
  <c r="Q91" i="1"/>
  <c r="U91" i="1"/>
  <c r="V91" i="1"/>
  <c r="H92" i="1"/>
  <c r="Q92" i="1"/>
  <c r="U92" i="1"/>
  <c r="V92" i="1"/>
  <c r="H93" i="1"/>
  <c r="Q93" i="1"/>
  <c r="U93" i="1"/>
  <c r="V93" i="1"/>
  <c r="H94" i="1"/>
  <c r="R94" i="1" s="1"/>
  <c r="Q94" i="1"/>
  <c r="U94" i="1"/>
  <c r="V94" i="1"/>
  <c r="H95" i="1"/>
  <c r="R95" i="1" s="1"/>
  <c r="Q95" i="1"/>
  <c r="U95" i="1"/>
  <c r="V95" i="1"/>
  <c r="H96" i="1"/>
  <c r="Q96" i="1"/>
  <c r="U96" i="1"/>
  <c r="V96" i="1"/>
  <c r="H97" i="1"/>
  <c r="S97" i="1" s="1"/>
  <c r="T97" i="1" s="1"/>
  <c r="Q97" i="1"/>
  <c r="U97" i="1"/>
  <c r="V97" i="1"/>
  <c r="H98" i="1"/>
  <c r="R98" i="1" s="1"/>
  <c r="Q98" i="1"/>
  <c r="U98" i="1"/>
  <c r="V98" i="1"/>
  <c r="H99" i="1"/>
  <c r="Q99" i="1"/>
  <c r="U99" i="1"/>
  <c r="V99" i="1"/>
  <c r="H100" i="1"/>
  <c r="Q100" i="1"/>
  <c r="U100" i="1"/>
  <c r="V100" i="1"/>
  <c r="H101" i="1"/>
  <c r="Q101" i="1"/>
  <c r="U101" i="1"/>
  <c r="V101" i="1"/>
  <c r="H102" i="1"/>
  <c r="S102" i="1" s="1"/>
  <c r="T102" i="1" s="1"/>
  <c r="Q102" i="1"/>
  <c r="U102" i="1"/>
  <c r="V102" i="1"/>
  <c r="H103" i="1"/>
  <c r="R103" i="1" s="1"/>
  <c r="Q103" i="1"/>
  <c r="U103" i="1"/>
  <c r="V103" i="1"/>
  <c r="H104" i="1"/>
  <c r="R104" i="1" s="1"/>
  <c r="Q104" i="1"/>
  <c r="U104" i="1"/>
  <c r="V104" i="1"/>
  <c r="H105" i="1"/>
  <c r="S105" i="1" s="1"/>
  <c r="T105" i="1" s="1"/>
  <c r="Q105" i="1"/>
  <c r="R105" i="1"/>
  <c r="U105" i="1"/>
  <c r="V105" i="1"/>
  <c r="H106" i="1"/>
  <c r="R106" i="1" s="1"/>
  <c r="Q106" i="1"/>
  <c r="U106" i="1"/>
  <c r="V106" i="1"/>
  <c r="H107" i="1"/>
  <c r="R107" i="1" s="1"/>
  <c r="Q107" i="1"/>
  <c r="U107" i="1"/>
  <c r="V107" i="1"/>
  <c r="H108" i="1"/>
  <c r="R108" i="1" s="1"/>
  <c r="Q108" i="1"/>
  <c r="U108" i="1"/>
  <c r="V108" i="1"/>
  <c r="H109" i="1"/>
  <c r="S109" i="1" s="1"/>
  <c r="T109" i="1" s="1"/>
  <c r="Q109" i="1"/>
  <c r="U109" i="1"/>
  <c r="V109" i="1"/>
  <c r="H110" i="1"/>
  <c r="R110" i="1" s="1"/>
  <c r="Q110" i="1"/>
  <c r="U110" i="1"/>
  <c r="V110" i="1"/>
  <c r="H111" i="1"/>
  <c r="Q111" i="1"/>
  <c r="U111" i="1"/>
  <c r="V111" i="1"/>
  <c r="H112" i="1"/>
  <c r="S112" i="1" s="1"/>
  <c r="T112" i="1" s="1"/>
  <c r="Q112" i="1"/>
  <c r="U112" i="1"/>
  <c r="V112" i="1"/>
  <c r="H113" i="1"/>
  <c r="Q113" i="1"/>
  <c r="U113" i="1"/>
  <c r="V113" i="1"/>
  <c r="H114" i="1"/>
  <c r="S114" i="1" s="1"/>
  <c r="T114" i="1" s="1"/>
  <c r="Q114" i="1"/>
  <c r="U114" i="1"/>
  <c r="V114" i="1"/>
  <c r="H115" i="1"/>
  <c r="R115" i="1" s="1"/>
  <c r="Q115" i="1"/>
  <c r="U115" i="1"/>
  <c r="V115" i="1"/>
  <c r="H116" i="1"/>
  <c r="Q116" i="1"/>
  <c r="U116" i="1"/>
  <c r="Y116" i="1" s="1"/>
  <c r="V116" i="1"/>
  <c r="H117" i="1"/>
  <c r="Q117" i="1"/>
  <c r="U117" i="1"/>
  <c r="V117" i="1"/>
  <c r="H118" i="1"/>
  <c r="R118" i="1" s="1"/>
  <c r="Q118" i="1"/>
  <c r="U118" i="1"/>
  <c r="V118" i="1"/>
  <c r="H119" i="1"/>
  <c r="Q119" i="1"/>
  <c r="U119" i="1"/>
  <c r="X119" i="1" s="1"/>
  <c r="V119" i="1"/>
  <c r="H120" i="1"/>
  <c r="Q120" i="1"/>
  <c r="U120" i="1"/>
  <c r="X120" i="1" s="1"/>
  <c r="V120" i="1"/>
  <c r="H121" i="1"/>
  <c r="S121" i="1" s="1"/>
  <c r="T121" i="1" s="1"/>
  <c r="Q121" i="1"/>
  <c r="U121" i="1"/>
  <c r="X121" i="1" s="1"/>
  <c r="V121" i="1"/>
  <c r="H122" i="1"/>
  <c r="R122" i="1" s="1"/>
  <c r="Q122" i="1"/>
  <c r="U122" i="1"/>
  <c r="V122" i="1"/>
  <c r="H123" i="1"/>
  <c r="Q123" i="1"/>
  <c r="U123" i="1"/>
  <c r="X123" i="1" s="1"/>
  <c r="V123" i="1"/>
  <c r="H124" i="1"/>
  <c r="Q124" i="1"/>
  <c r="U124" i="1"/>
  <c r="V124" i="1"/>
  <c r="H125" i="1"/>
  <c r="S125" i="1" s="1"/>
  <c r="T125" i="1" s="1"/>
  <c r="Q125" i="1"/>
  <c r="U125" i="1"/>
  <c r="V125" i="1"/>
  <c r="H126" i="1"/>
  <c r="R126" i="1" s="1"/>
  <c r="Q126" i="1"/>
  <c r="U126" i="1"/>
  <c r="Y126" i="1" s="1"/>
  <c r="V126" i="1"/>
  <c r="H127" i="1"/>
  <c r="R127" i="1" s="1"/>
  <c r="Q127" i="1"/>
  <c r="U127" i="1"/>
  <c r="X127" i="1" s="1"/>
  <c r="V127" i="1"/>
  <c r="H128" i="1"/>
  <c r="R128" i="1" s="1"/>
  <c r="Q128" i="1"/>
  <c r="U128" i="1"/>
  <c r="X128" i="1" s="1"/>
  <c r="V128" i="1"/>
  <c r="Q129" i="1"/>
  <c r="R129" i="1"/>
  <c r="S129" i="1"/>
  <c r="T129" i="1" s="1"/>
  <c r="U129" i="1"/>
  <c r="Y129" i="1" s="1"/>
  <c r="V129" i="1"/>
  <c r="H130" i="1"/>
  <c r="Q130" i="1"/>
  <c r="U130" i="1"/>
  <c r="X130" i="1" s="1"/>
  <c r="V130" i="1"/>
  <c r="H131" i="1"/>
  <c r="Q131" i="1"/>
  <c r="U131" i="1"/>
  <c r="X131" i="1" s="1"/>
  <c r="V131" i="1"/>
  <c r="H132" i="1"/>
  <c r="Q132" i="1"/>
  <c r="U132" i="1"/>
  <c r="X132" i="1" s="1"/>
  <c r="H133" i="1"/>
  <c r="R133" i="1" s="1"/>
  <c r="Q133" i="1"/>
  <c r="U133" i="1"/>
  <c r="Y133" i="1" s="1"/>
  <c r="H134" i="1"/>
  <c r="R134" i="1" s="1"/>
  <c r="Q134" i="1"/>
  <c r="U134" i="1"/>
  <c r="V134" i="1"/>
  <c r="H135" i="1"/>
  <c r="R135" i="1" s="1"/>
  <c r="Q135" i="1"/>
  <c r="U135" i="1"/>
  <c r="V135" i="1"/>
  <c r="H136" i="1"/>
  <c r="S136" i="1" s="1"/>
  <c r="T136" i="1" s="1"/>
  <c r="Q136" i="1"/>
  <c r="U136" i="1"/>
  <c r="V136" i="1"/>
  <c r="AI136" i="1"/>
  <c r="H137" i="1"/>
  <c r="Q137" i="1"/>
  <c r="U137" i="1"/>
  <c r="X137" i="1" s="1"/>
  <c r="V137" i="1"/>
  <c r="H138" i="1"/>
  <c r="S138" i="1" s="1"/>
  <c r="T138" i="1" s="1"/>
  <c r="Q138" i="1"/>
  <c r="U138" i="1"/>
  <c r="V138" i="1"/>
  <c r="H139" i="1"/>
  <c r="S139" i="1" s="1"/>
  <c r="T139" i="1" s="1"/>
  <c r="Q139" i="1"/>
  <c r="U139" i="1"/>
  <c r="V139" i="1"/>
  <c r="H140" i="1"/>
  <c r="R140" i="1" s="1"/>
  <c r="Q140" i="1"/>
  <c r="U140" i="1"/>
  <c r="V140" i="1"/>
  <c r="H141" i="1"/>
  <c r="Q141" i="1"/>
  <c r="U141" i="1"/>
  <c r="V141" i="1"/>
  <c r="H142" i="1"/>
  <c r="Q142" i="1"/>
  <c r="U142" i="1"/>
  <c r="V142" i="1"/>
  <c r="H143" i="1"/>
  <c r="S143" i="1" s="1"/>
  <c r="T143" i="1" s="1"/>
  <c r="Q143" i="1"/>
  <c r="U143" i="1"/>
  <c r="V143" i="1"/>
  <c r="H144" i="1"/>
  <c r="R144" i="1" s="1"/>
  <c r="Q144" i="1"/>
  <c r="U144" i="1"/>
  <c r="V144" i="1"/>
  <c r="H145" i="1"/>
  <c r="R145" i="1" s="1"/>
  <c r="Q145" i="1"/>
  <c r="U145" i="1"/>
  <c r="V145" i="1"/>
  <c r="H146" i="1"/>
  <c r="R146" i="1" s="1"/>
  <c r="Q146" i="1"/>
  <c r="U146" i="1"/>
  <c r="V146" i="1"/>
  <c r="H147" i="1"/>
  <c r="S147" i="1" s="1"/>
  <c r="T147" i="1" s="1"/>
  <c r="Q147" i="1"/>
  <c r="U147" i="1"/>
  <c r="V147" i="1"/>
  <c r="H148" i="1"/>
  <c r="R148" i="1" s="1"/>
  <c r="Q148" i="1"/>
  <c r="U148" i="1"/>
  <c r="V148" i="1"/>
  <c r="H149" i="1"/>
  <c r="S149" i="1" s="1"/>
  <c r="T149" i="1" s="1"/>
  <c r="Q149" i="1"/>
  <c r="U149" i="1"/>
  <c r="V149" i="1"/>
  <c r="H150" i="1"/>
  <c r="S150" i="1" s="1"/>
  <c r="T150" i="1" s="1"/>
  <c r="Q150" i="1"/>
  <c r="U150" i="1"/>
  <c r="V150" i="1"/>
  <c r="H151" i="1"/>
  <c r="Q151" i="1"/>
  <c r="U151" i="1"/>
  <c r="V151" i="1"/>
  <c r="H152" i="1"/>
  <c r="S152" i="1" s="1"/>
  <c r="T152" i="1" s="1"/>
  <c r="Q152" i="1"/>
  <c r="U152" i="1"/>
  <c r="V152" i="1"/>
  <c r="H153" i="1"/>
  <c r="S153" i="1" s="1"/>
  <c r="T153" i="1" s="1"/>
  <c r="Q153" i="1"/>
  <c r="U153" i="1"/>
  <c r="V153" i="1"/>
  <c r="H154" i="1"/>
  <c r="Q154" i="1"/>
  <c r="V154" i="1"/>
  <c r="X154" i="1"/>
  <c r="Y154" i="1"/>
  <c r="H155" i="1"/>
  <c r="Q155" i="1"/>
  <c r="V155" i="1"/>
  <c r="X155" i="1"/>
  <c r="Y155" i="1"/>
  <c r="H156" i="1"/>
  <c r="R156" i="1" s="1"/>
  <c r="Q156" i="1"/>
  <c r="V156" i="1"/>
  <c r="X156" i="1"/>
  <c r="Y156" i="1"/>
  <c r="H157" i="1"/>
  <c r="Q157" i="1"/>
  <c r="V157" i="1"/>
  <c r="X157" i="1"/>
  <c r="Y157" i="1"/>
  <c r="H158" i="1"/>
  <c r="S158" i="1" s="1"/>
  <c r="T158" i="1" s="1"/>
  <c r="Q158" i="1"/>
  <c r="V158" i="1"/>
  <c r="X158" i="1"/>
  <c r="Y158" i="1"/>
  <c r="H159" i="1"/>
  <c r="Q159" i="1"/>
  <c r="V159" i="1"/>
  <c r="X159" i="1"/>
  <c r="Y159" i="1"/>
  <c r="H160" i="1"/>
  <c r="R160" i="1" s="1"/>
  <c r="Q160" i="1"/>
  <c r="V160" i="1"/>
  <c r="X160" i="1"/>
  <c r="Y160" i="1"/>
  <c r="H161" i="1"/>
  <c r="R161" i="1" s="1"/>
  <c r="Q161" i="1"/>
  <c r="V161" i="1"/>
  <c r="W161" i="1"/>
  <c r="X161" i="1"/>
  <c r="Y161" i="1"/>
  <c r="H162" i="1"/>
  <c r="R162" i="1" s="1"/>
  <c r="Q162" i="1"/>
  <c r="V162" i="1"/>
  <c r="W162" i="1"/>
  <c r="X162" i="1"/>
  <c r="Y162" i="1"/>
  <c r="H163" i="1"/>
  <c r="Q163" i="1"/>
  <c r="V163" i="1"/>
  <c r="X163" i="1"/>
  <c r="Y163" i="1"/>
  <c r="H164" i="1"/>
  <c r="R164" i="1" s="1"/>
  <c r="Q164" i="1"/>
  <c r="V164" i="1"/>
  <c r="X164" i="1"/>
  <c r="Y164" i="1"/>
  <c r="H165" i="1"/>
  <c r="Q165" i="1"/>
  <c r="V165" i="1"/>
  <c r="X165" i="1"/>
  <c r="Y165" i="1"/>
  <c r="H166" i="1"/>
  <c r="Q166" i="1"/>
  <c r="V166" i="1"/>
  <c r="W166" i="1"/>
  <c r="X166" i="1"/>
  <c r="Y166" i="1"/>
  <c r="H167" i="1"/>
  <c r="Q167" i="1"/>
  <c r="V167" i="1"/>
  <c r="W167" i="1"/>
  <c r="X167" i="1"/>
  <c r="Y167" i="1"/>
  <c r="H168" i="1"/>
  <c r="Q168" i="1"/>
  <c r="V168" i="1"/>
  <c r="X168" i="1"/>
  <c r="Y168" i="1"/>
  <c r="H169" i="1"/>
  <c r="Q169" i="1"/>
  <c r="X169" i="1"/>
  <c r="Y169" i="1"/>
  <c r="H170" i="1"/>
  <c r="Q170" i="1"/>
  <c r="X170" i="1"/>
  <c r="Y170" i="1"/>
  <c r="H171" i="1"/>
  <c r="Q171" i="1"/>
  <c r="X171" i="1"/>
  <c r="Y171" i="1"/>
  <c r="H172" i="1"/>
  <c r="Q172" i="1"/>
  <c r="U172" i="1"/>
  <c r="V172" i="1"/>
  <c r="H173" i="1"/>
  <c r="Q173" i="1"/>
  <c r="U173" i="1"/>
  <c r="V173" i="1"/>
  <c r="H174" i="1"/>
  <c r="Q174" i="1"/>
  <c r="V174" i="1"/>
  <c r="X174" i="1"/>
  <c r="Y174" i="1"/>
  <c r="H175" i="1"/>
  <c r="Q175" i="1"/>
  <c r="V175" i="1"/>
  <c r="X175" i="1"/>
  <c r="Y175" i="1"/>
  <c r="H176" i="1"/>
  <c r="R176" i="1" s="1"/>
  <c r="Q176" i="1"/>
  <c r="V176" i="1"/>
  <c r="X176" i="1"/>
  <c r="Y176" i="1"/>
  <c r="H177" i="1"/>
  <c r="Q177" i="1"/>
  <c r="V177" i="1"/>
  <c r="X177" i="1"/>
  <c r="Y177" i="1"/>
  <c r="H178" i="1"/>
  <c r="Q178" i="1"/>
  <c r="W178" i="1"/>
  <c r="X178" i="1"/>
  <c r="Y178" i="1"/>
  <c r="H179" i="1"/>
  <c r="S179" i="1" s="1"/>
  <c r="T179" i="1" s="1"/>
  <c r="Q179" i="1"/>
  <c r="W179" i="1"/>
  <c r="X179" i="1"/>
  <c r="Y179" i="1"/>
  <c r="H180" i="1"/>
  <c r="Q180" i="1"/>
  <c r="W180" i="1"/>
  <c r="X180" i="1"/>
  <c r="Y180" i="1"/>
  <c r="H181" i="1"/>
  <c r="Q181" i="1"/>
  <c r="W181" i="1"/>
  <c r="X181" i="1"/>
  <c r="Y181" i="1"/>
  <c r="H182" i="1"/>
  <c r="Q182" i="1"/>
  <c r="W182" i="1"/>
  <c r="X182" i="1"/>
  <c r="Y182" i="1"/>
  <c r="H183" i="1"/>
  <c r="R183" i="1" s="1"/>
  <c r="Q183" i="1"/>
  <c r="W183" i="1"/>
  <c r="X183" i="1"/>
  <c r="Y183" i="1"/>
  <c r="H184" i="1"/>
  <c r="R184" i="1" s="1"/>
  <c r="Q184" i="1"/>
  <c r="V184" i="1"/>
  <c r="W184" i="1"/>
  <c r="X184" i="1"/>
  <c r="Y184" i="1"/>
  <c r="H185" i="1"/>
  <c r="Q185" i="1"/>
  <c r="V185" i="1"/>
  <c r="W185" i="1"/>
  <c r="X185" i="1"/>
  <c r="Y185" i="1"/>
  <c r="H186" i="1"/>
  <c r="Q186" i="1"/>
  <c r="V186" i="1"/>
  <c r="W186" i="1"/>
  <c r="X186" i="1"/>
  <c r="Y186" i="1"/>
  <c r="H187" i="1"/>
  <c r="R187" i="1" s="1"/>
  <c r="Q187" i="1"/>
  <c r="V187" i="1"/>
  <c r="W187" i="1"/>
  <c r="X187" i="1"/>
  <c r="Y187" i="1"/>
  <c r="H188" i="1"/>
  <c r="S188" i="1" s="1"/>
  <c r="T188" i="1" s="1"/>
  <c r="Q188" i="1"/>
  <c r="V188" i="1"/>
  <c r="X188" i="1"/>
  <c r="Y188" i="1"/>
  <c r="H189" i="1"/>
  <c r="Q189" i="1"/>
  <c r="V189" i="1"/>
  <c r="X189" i="1"/>
  <c r="Y189" i="1"/>
  <c r="H190" i="1"/>
  <c r="Q190" i="1"/>
  <c r="V190" i="1"/>
  <c r="X190" i="1"/>
  <c r="Y190" i="1"/>
  <c r="H191" i="1"/>
  <c r="Q191" i="1"/>
  <c r="V191" i="1"/>
  <c r="X191" i="1"/>
  <c r="Y191" i="1"/>
  <c r="H192" i="1"/>
  <c r="Q192" i="1"/>
  <c r="V192" i="1"/>
  <c r="X192" i="1"/>
  <c r="Y192" i="1"/>
  <c r="H193" i="1"/>
  <c r="Q193" i="1"/>
  <c r="V193" i="1"/>
  <c r="X193" i="1"/>
  <c r="Y193" i="1"/>
  <c r="H194" i="1"/>
  <c r="S194" i="1" s="1"/>
  <c r="T194" i="1" s="1"/>
  <c r="Q194" i="1"/>
  <c r="V194" i="1"/>
  <c r="X194" i="1"/>
  <c r="Y194" i="1"/>
  <c r="H195" i="1"/>
  <c r="S195" i="1" s="1"/>
  <c r="T195" i="1" s="1"/>
  <c r="Q195" i="1"/>
  <c r="V195" i="1"/>
  <c r="X195" i="1"/>
  <c r="Y195" i="1"/>
  <c r="H196" i="1"/>
  <c r="Q196" i="1"/>
  <c r="V196" i="1"/>
  <c r="X196" i="1"/>
  <c r="Y196" i="1"/>
  <c r="H197" i="1"/>
  <c r="Q197" i="1"/>
  <c r="V197" i="1"/>
  <c r="W197" i="1"/>
  <c r="X197" i="1"/>
  <c r="Y197" i="1"/>
  <c r="H198" i="1"/>
  <c r="R198" i="1" s="1"/>
  <c r="Q198" i="1"/>
  <c r="V198" i="1"/>
  <c r="X198" i="1"/>
  <c r="Y198" i="1"/>
  <c r="H199" i="1"/>
  <c r="Q199" i="1"/>
  <c r="V199" i="1"/>
  <c r="X199" i="1"/>
  <c r="Y199" i="1"/>
  <c r="H200" i="1"/>
  <c r="R200" i="1" s="1"/>
  <c r="Q200" i="1"/>
  <c r="V200" i="1"/>
  <c r="X200" i="1"/>
  <c r="Y200" i="1"/>
  <c r="H201" i="1"/>
  <c r="S201" i="1" s="1"/>
  <c r="T201" i="1" s="1"/>
  <c r="Q201" i="1"/>
  <c r="V201" i="1"/>
  <c r="X201" i="1"/>
  <c r="Y201" i="1"/>
  <c r="H202" i="1"/>
  <c r="S202" i="1" s="1"/>
  <c r="T202" i="1" s="1"/>
  <c r="Q202" i="1"/>
  <c r="V202" i="1"/>
  <c r="X202" i="1"/>
  <c r="Y202" i="1"/>
  <c r="H203" i="1"/>
  <c r="Q203" i="1"/>
  <c r="V203" i="1"/>
  <c r="X203" i="1"/>
  <c r="Y203" i="1"/>
  <c r="H204" i="1"/>
  <c r="Q204" i="1"/>
  <c r="V204" i="1"/>
  <c r="X204" i="1"/>
  <c r="Y204" i="1"/>
  <c r="H205" i="1"/>
  <c r="R205" i="1" s="1"/>
  <c r="Q205" i="1"/>
  <c r="V205" i="1"/>
  <c r="X205" i="1"/>
  <c r="Y205" i="1"/>
  <c r="H206" i="1"/>
  <c r="Q206" i="1"/>
  <c r="V206" i="1"/>
  <c r="W206" i="1"/>
  <c r="X206" i="1"/>
  <c r="Y206" i="1"/>
  <c r="H207" i="1"/>
  <c r="R207" i="1" s="1"/>
  <c r="Q207" i="1"/>
  <c r="V207" i="1"/>
  <c r="X207" i="1"/>
  <c r="Y207" i="1"/>
  <c r="H208" i="1"/>
  <c r="R208" i="1" s="1"/>
  <c r="Q208" i="1"/>
  <c r="V208" i="1"/>
  <c r="X208" i="1"/>
  <c r="Y208" i="1"/>
  <c r="H209" i="1"/>
  <c r="S209" i="1" s="1"/>
  <c r="T209" i="1" s="1"/>
  <c r="Q209" i="1"/>
  <c r="V209" i="1"/>
  <c r="X209" i="1"/>
  <c r="Y209" i="1"/>
  <c r="H210" i="1"/>
  <c r="R210" i="1" s="1"/>
  <c r="Q210" i="1"/>
  <c r="V210" i="1"/>
  <c r="X210" i="1"/>
  <c r="Y210" i="1"/>
  <c r="H211" i="1"/>
  <c r="S211" i="1" s="1"/>
  <c r="T211" i="1" s="1"/>
  <c r="Q211" i="1"/>
  <c r="V211" i="1"/>
  <c r="X211" i="1"/>
  <c r="Y211" i="1"/>
  <c r="H212" i="1"/>
  <c r="S212" i="1" s="1"/>
  <c r="T212" i="1" s="1"/>
  <c r="Q212" i="1"/>
  <c r="V212" i="1"/>
  <c r="X212" i="1"/>
  <c r="Y212" i="1"/>
  <c r="H213" i="1"/>
  <c r="Q213" i="1"/>
  <c r="V213" i="1"/>
  <c r="X213" i="1"/>
  <c r="Y213" i="1"/>
  <c r="H214" i="1"/>
  <c r="Q214" i="1"/>
  <c r="V214" i="1"/>
  <c r="X214" i="1"/>
  <c r="Y214" i="1"/>
  <c r="H215" i="1"/>
  <c r="S215" i="1" s="1"/>
  <c r="T215" i="1" s="1"/>
  <c r="Q215" i="1"/>
  <c r="V215" i="1"/>
  <c r="X215" i="1"/>
  <c r="Y215" i="1"/>
  <c r="H216" i="1"/>
  <c r="R216" i="1" s="1"/>
  <c r="Q216" i="1"/>
  <c r="V216" i="1"/>
  <c r="X216" i="1"/>
  <c r="Y216" i="1"/>
  <c r="H217" i="1"/>
  <c r="S217" i="1" s="1"/>
  <c r="T217" i="1" s="1"/>
  <c r="Q217" i="1"/>
  <c r="V217" i="1"/>
  <c r="X217" i="1"/>
  <c r="Y217" i="1"/>
  <c r="H218" i="1"/>
  <c r="R218" i="1" s="1"/>
  <c r="Q218" i="1"/>
  <c r="X218" i="1"/>
  <c r="Y218" i="1"/>
  <c r="H219" i="1"/>
  <c r="R219" i="1" s="1"/>
  <c r="Q219" i="1"/>
  <c r="X219" i="1"/>
  <c r="Y219" i="1"/>
  <c r="H220" i="1"/>
  <c r="R220" i="1" s="1"/>
  <c r="Q220" i="1"/>
  <c r="X220" i="1"/>
  <c r="Y220" i="1"/>
  <c r="H221" i="1"/>
  <c r="Q221" i="1"/>
  <c r="X221" i="1"/>
  <c r="Y221" i="1"/>
  <c r="H222" i="1"/>
  <c r="S222" i="1" s="1"/>
  <c r="T222" i="1" s="1"/>
  <c r="Q222" i="1"/>
  <c r="X222" i="1"/>
  <c r="Y222" i="1"/>
  <c r="H223" i="1"/>
  <c r="Q223" i="1"/>
  <c r="V223" i="1"/>
  <c r="W223" i="1"/>
  <c r="X223" i="1"/>
  <c r="Y223" i="1"/>
  <c r="H224" i="1"/>
  <c r="S224" i="1" s="1"/>
  <c r="T224" i="1" s="1"/>
  <c r="Q224" i="1"/>
  <c r="V224" i="1"/>
  <c r="X224" i="1"/>
  <c r="Y224" i="1"/>
  <c r="H225" i="1"/>
  <c r="S225" i="1" s="1"/>
  <c r="T225" i="1" s="1"/>
  <c r="Q225" i="1"/>
  <c r="V225" i="1"/>
  <c r="X225" i="1"/>
  <c r="Y225" i="1"/>
  <c r="H226" i="1"/>
  <c r="S226" i="1" s="1"/>
  <c r="T226" i="1" s="1"/>
  <c r="Q226" i="1"/>
  <c r="V226" i="1"/>
  <c r="X226" i="1"/>
  <c r="Y226" i="1"/>
  <c r="H227" i="1"/>
  <c r="S227" i="1" s="1"/>
  <c r="T227" i="1" s="1"/>
  <c r="Q227" i="1"/>
  <c r="V227" i="1"/>
  <c r="X227" i="1"/>
  <c r="Y227" i="1"/>
  <c r="H228" i="1"/>
  <c r="Q228" i="1"/>
  <c r="V228" i="1"/>
  <c r="X228" i="1"/>
  <c r="Y228" i="1"/>
  <c r="H229" i="1"/>
  <c r="S229" i="1" s="1"/>
  <c r="T229" i="1" s="1"/>
  <c r="Q229" i="1"/>
  <c r="X229" i="1"/>
  <c r="Y229" i="1"/>
  <c r="H230" i="1"/>
  <c r="Q230" i="1"/>
  <c r="X230" i="1"/>
  <c r="Y230" i="1"/>
  <c r="H231" i="1"/>
  <c r="Q231" i="1"/>
  <c r="X231" i="1"/>
  <c r="Y231" i="1"/>
  <c r="H232" i="1"/>
  <c r="S232" i="1" s="1"/>
  <c r="T232" i="1" s="1"/>
  <c r="Q232" i="1"/>
  <c r="X232" i="1"/>
  <c r="Y232" i="1"/>
  <c r="H233" i="1"/>
  <c r="Q233" i="1"/>
  <c r="X233" i="1"/>
  <c r="Y233" i="1"/>
  <c r="H234" i="1"/>
  <c r="R234" i="1" s="1"/>
  <c r="Q234" i="1"/>
  <c r="X234" i="1"/>
  <c r="Y234" i="1"/>
  <c r="H235" i="1"/>
  <c r="Q235" i="1"/>
  <c r="X235" i="1"/>
  <c r="Y235" i="1"/>
  <c r="H236" i="1"/>
  <c r="R236" i="1" s="1"/>
  <c r="Q236" i="1"/>
  <c r="X236" i="1"/>
  <c r="Y236" i="1"/>
  <c r="H237" i="1"/>
  <c r="S237" i="1" s="1"/>
  <c r="T237" i="1" s="1"/>
  <c r="Q237" i="1"/>
  <c r="V237" i="1"/>
  <c r="X237" i="1"/>
  <c r="Y237" i="1"/>
  <c r="H238" i="1"/>
  <c r="S238" i="1" s="1"/>
  <c r="T238" i="1" s="1"/>
  <c r="Q238" i="1"/>
  <c r="V238" i="1"/>
  <c r="X238" i="1"/>
  <c r="Y238" i="1"/>
  <c r="H239" i="1"/>
  <c r="S239" i="1" s="1"/>
  <c r="T239" i="1" s="1"/>
  <c r="Q239" i="1"/>
  <c r="V239" i="1"/>
  <c r="X239" i="1"/>
  <c r="Y239" i="1"/>
  <c r="H240" i="1"/>
  <c r="Q240" i="1"/>
  <c r="V240" i="1"/>
  <c r="X240" i="1"/>
  <c r="Y240" i="1"/>
  <c r="H241" i="1"/>
  <c r="R241" i="1" s="1"/>
  <c r="Q241" i="1"/>
  <c r="V241" i="1"/>
  <c r="X241" i="1"/>
  <c r="Y241" i="1"/>
  <c r="H242" i="1"/>
  <c r="S242" i="1" s="1"/>
  <c r="T242" i="1" s="1"/>
  <c r="Q242" i="1"/>
  <c r="V242" i="1"/>
  <c r="X242" i="1"/>
  <c r="Y242" i="1"/>
  <c r="H243" i="1"/>
  <c r="S243" i="1" s="1"/>
  <c r="T243" i="1" s="1"/>
  <c r="Q243" i="1"/>
  <c r="V243" i="1"/>
  <c r="X243" i="1"/>
  <c r="Y243" i="1"/>
  <c r="H244" i="1"/>
  <c r="R244" i="1" s="1"/>
  <c r="Q244" i="1"/>
  <c r="V244" i="1"/>
  <c r="X244" i="1"/>
  <c r="Y244" i="1"/>
  <c r="H245" i="1"/>
  <c r="Q245" i="1"/>
  <c r="V245" i="1"/>
  <c r="X245" i="1"/>
  <c r="Y245" i="1"/>
  <c r="H246" i="1"/>
  <c r="Q246" i="1"/>
  <c r="X246" i="1"/>
  <c r="Y246" i="1"/>
  <c r="H247" i="1"/>
  <c r="R247" i="1" s="1"/>
  <c r="Q247" i="1"/>
  <c r="V247" i="1"/>
  <c r="X247" i="1"/>
  <c r="Y247" i="1"/>
  <c r="H248" i="1"/>
  <c r="S248" i="1" s="1"/>
  <c r="T248" i="1" s="1"/>
  <c r="Q248" i="1"/>
  <c r="X248" i="1"/>
  <c r="Y248" i="1"/>
  <c r="H249" i="1"/>
  <c r="S249" i="1" s="1"/>
  <c r="T249" i="1" s="1"/>
  <c r="Q249" i="1"/>
  <c r="V249" i="1"/>
  <c r="X249" i="1"/>
  <c r="Y249" i="1"/>
  <c r="H250" i="1"/>
  <c r="S250" i="1" s="1"/>
  <c r="T250" i="1" s="1"/>
  <c r="Q250" i="1"/>
  <c r="V250" i="1"/>
  <c r="W250" i="1"/>
  <c r="X250" i="1"/>
  <c r="Y250" i="1"/>
  <c r="H251" i="1"/>
  <c r="R251" i="1" s="1"/>
  <c r="Q251" i="1"/>
  <c r="V251" i="1"/>
  <c r="W251" i="1"/>
  <c r="X251" i="1"/>
  <c r="Y251" i="1"/>
  <c r="H252" i="1"/>
  <c r="S252" i="1" s="1"/>
  <c r="T252" i="1" s="1"/>
  <c r="Q252" i="1"/>
  <c r="V252" i="1"/>
  <c r="W252" i="1"/>
  <c r="X252" i="1"/>
  <c r="Y252" i="1"/>
  <c r="H253" i="1"/>
  <c r="S253" i="1" s="1"/>
  <c r="T253" i="1" s="1"/>
  <c r="Q253" i="1"/>
  <c r="V253" i="1"/>
  <c r="W253" i="1"/>
  <c r="X253" i="1"/>
  <c r="Y253" i="1"/>
  <c r="H254" i="1"/>
  <c r="R254" i="1" s="1"/>
  <c r="Q254" i="1"/>
  <c r="V254" i="1"/>
  <c r="W254" i="1"/>
  <c r="X254" i="1"/>
  <c r="Y254" i="1"/>
  <c r="H255" i="1"/>
  <c r="Q255" i="1"/>
  <c r="V255" i="1"/>
  <c r="W255" i="1"/>
  <c r="X255" i="1"/>
  <c r="Y255" i="1"/>
  <c r="H256" i="1"/>
  <c r="R256" i="1" s="1"/>
  <c r="Q256" i="1"/>
  <c r="V256" i="1"/>
  <c r="W256" i="1"/>
  <c r="X256" i="1"/>
  <c r="Y256" i="1"/>
  <c r="H257" i="1"/>
  <c r="Q257" i="1"/>
  <c r="V257" i="1"/>
  <c r="W257" i="1"/>
  <c r="X257" i="1"/>
  <c r="Y257" i="1"/>
  <c r="H258" i="1"/>
  <c r="R258" i="1" s="1"/>
  <c r="Q258" i="1"/>
  <c r="V258" i="1"/>
  <c r="W258" i="1"/>
  <c r="X258" i="1"/>
  <c r="Y258" i="1"/>
  <c r="H259" i="1"/>
  <c r="S259" i="1" s="1"/>
  <c r="T259" i="1" s="1"/>
  <c r="Q259" i="1"/>
  <c r="V259" i="1"/>
  <c r="W259" i="1"/>
  <c r="X259" i="1"/>
  <c r="Y259" i="1"/>
  <c r="H260" i="1"/>
  <c r="R260" i="1" s="1"/>
  <c r="Q260" i="1"/>
  <c r="V260" i="1"/>
  <c r="W260" i="1"/>
  <c r="X260" i="1"/>
  <c r="Y260" i="1"/>
  <c r="H261" i="1"/>
  <c r="R261" i="1" s="1"/>
  <c r="Q261" i="1"/>
  <c r="V261" i="1"/>
  <c r="W261" i="1"/>
  <c r="X261" i="1"/>
  <c r="Y261" i="1"/>
  <c r="H262" i="1"/>
  <c r="S262" i="1" s="1"/>
  <c r="T262" i="1" s="1"/>
  <c r="Q262" i="1"/>
  <c r="V262" i="1"/>
  <c r="W262" i="1"/>
  <c r="X262" i="1"/>
  <c r="Y262" i="1"/>
  <c r="H263" i="1"/>
  <c r="R263" i="1" s="1"/>
  <c r="Q263" i="1"/>
  <c r="V263" i="1"/>
  <c r="W263" i="1"/>
  <c r="X263" i="1"/>
  <c r="Y263" i="1"/>
  <c r="H264" i="1"/>
  <c r="Q264" i="1"/>
  <c r="V264" i="1"/>
  <c r="X264" i="1"/>
  <c r="Y264" i="1"/>
  <c r="H265" i="1"/>
  <c r="Q265" i="1"/>
  <c r="V265" i="1"/>
  <c r="X265" i="1"/>
  <c r="Y265" i="1"/>
  <c r="H266" i="1"/>
  <c r="S266" i="1" s="1"/>
  <c r="T266" i="1" s="1"/>
  <c r="Q266" i="1"/>
  <c r="X266" i="1"/>
  <c r="Y266" i="1"/>
  <c r="H267" i="1"/>
  <c r="S267" i="1" s="1"/>
  <c r="T267" i="1" s="1"/>
  <c r="Q267" i="1"/>
  <c r="X267" i="1"/>
  <c r="Y267" i="1"/>
  <c r="H268" i="1"/>
  <c r="R268" i="1" s="1"/>
  <c r="Q268" i="1"/>
  <c r="W268" i="1"/>
  <c r="X268" i="1"/>
  <c r="Y268" i="1"/>
  <c r="H269" i="1"/>
  <c r="Q269" i="1"/>
  <c r="X269" i="1"/>
  <c r="Y269" i="1"/>
  <c r="H270" i="1"/>
  <c r="S270" i="1" s="1"/>
  <c r="T270" i="1" s="1"/>
  <c r="Q270" i="1"/>
  <c r="X270" i="1"/>
  <c r="Y270" i="1"/>
  <c r="H271" i="1"/>
  <c r="Q271" i="1"/>
  <c r="X271" i="1"/>
  <c r="Y271" i="1"/>
  <c r="H272" i="1"/>
  <c r="S272" i="1" s="1"/>
  <c r="T272" i="1" s="1"/>
  <c r="Q272" i="1"/>
  <c r="X272" i="1"/>
  <c r="Y272" i="1"/>
  <c r="H273" i="1"/>
  <c r="S273" i="1" s="1"/>
  <c r="T273" i="1" s="1"/>
  <c r="Q273" i="1"/>
  <c r="X273" i="1"/>
  <c r="Y273" i="1"/>
  <c r="H274" i="1"/>
  <c r="S274" i="1" s="1"/>
  <c r="T274" i="1" s="1"/>
  <c r="Q274" i="1"/>
  <c r="V274" i="1"/>
  <c r="X274" i="1"/>
  <c r="Y274" i="1"/>
  <c r="H275" i="1"/>
  <c r="R275" i="1" s="1"/>
  <c r="Q275" i="1"/>
  <c r="V275" i="1"/>
  <c r="X275" i="1"/>
  <c r="Y275" i="1"/>
  <c r="H276" i="1"/>
  <c r="R276" i="1" s="1"/>
  <c r="Q276" i="1"/>
  <c r="V276" i="1"/>
  <c r="X276" i="1"/>
  <c r="Y276" i="1"/>
  <c r="H277" i="1"/>
  <c r="Q277" i="1"/>
  <c r="V277" i="1"/>
  <c r="X277" i="1"/>
  <c r="Y277" i="1"/>
  <c r="H278" i="1"/>
  <c r="S278" i="1" s="1"/>
  <c r="T278" i="1" s="1"/>
  <c r="Q278" i="1"/>
  <c r="V278" i="1"/>
  <c r="X278" i="1"/>
  <c r="Y278" i="1"/>
  <c r="H279" i="1"/>
  <c r="S279" i="1" s="1"/>
  <c r="T279" i="1" s="1"/>
  <c r="Q279" i="1"/>
  <c r="V279" i="1"/>
  <c r="X279" i="1"/>
  <c r="Y279" i="1"/>
  <c r="H280" i="1"/>
  <c r="S280" i="1" s="1"/>
  <c r="T280" i="1" s="1"/>
  <c r="Q280" i="1"/>
  <c r="V280" i="1"/>
  <c r="X280" i="1"/>
  <c r="Y280" i="1"/>
  <c r="H281" i="1"/>
  <c r="S281" i="1" s="1"/>
  <c r="T281" i="1" s="1"/>
  <c r="Q281" i="1"/>
  <c r="V281" i="1"/>
  <c r="X281" i="1"/>
  <c r="Y281" i="1"/>
  <c r="H282" i="1"/>
  <c r="S282" i="1" s="1"/>
  <c r="T282" i="1" s="1"/>
  <c r="Q282" i="1"/>
  <c r="V282" i="1"/>
  <c r="X282" i="1"/>
  <c r="Y282" i="1"/>
  <c r="H283" i="1"/>
  <c r="Q283" i="1"/>
  <c r="V283" i="1"/>
  <c r="X283" i="1"/>
  <c r="Y283" i="1"/>
  <c r="H284" i="1"/>
  <c r="Q284" i="1"/>
  <c r="V284" i="1"/>
  <c r="X284" i="1"/>
  <c r="Y284" i="1"/>
  <c r="H285" i="1"/>
  <c r="S285" i="1" s="1"/>
  <c r="T285" i="1" s="1"/>
  <c r="Q285" i="1"/>
  <c r="V285" i="1"/>
  <c r="X285" i="1"/>
  <c r="Y285" i="1"/>
  <c r="H286" i="1"/>
  <c r="R286" i="1" s="1"/>
  <c r="Q286" i="1"/>
  <c r="V286" i="1"/>
  <c r="X286" i="1"/>
  <c r="Y286" i="1"/>
  <c r="H287" i="1"/>
  <c r="R287" i="1" s="1"/>
  <c r="Q287" i="1"/>
  <c r="V287" i="1"/>
  <c r="X287" i="1"/>
  <c r="Y287" i="1"/>
  <c r="H288" i="1"/>
  <c r="Q288" i="1"/>
  <c r="V288" i="1"/>
  <c r="X288" i="1"/>
  <c r="Y288" i="1"/>
  <c r="H289" i="1"/>
  <c r="R289" i="1" s="1"/>
  <c r="Q289" i="1"/>
  <c r="V289" i="1"/>
  <c r="X289" i="1"/>
  <c r="Y289" i="1"/>
  <c r="H290" i="1"/>
  <c r="Q290" i="1"/>
  <c r="V290" i="1"/>
  <c r="X290" i="1"/>
  <c r="Y290" i="1"/>
  <c r="H291" i="1"/>
  <c r="R291" i="1" s="1"/>
  <c r="Q291" i="1"/>
  <c r="V291" i="1"/>
  <c r="X291" i="1"/>
  <c r="Y291" i="1"/>
  <c r="H292" i="1"/>
  <c r="S292" i="1" s="1"/>
  <c r="T292" i="1" s="1"/>
  <c r="Q292" i="1"/>
  <c r="V292" i="1"/>
  <c r="X292" i="1"/>
  <c r="Y292" i="1"/>
  <c r="H293" i="1"/>
  <c r="Q293" i="1"/>
  <c r="V293" i="1"/>
  <c r="W293" i="1"/>
  <c r="X293" i="1"/>
  <c r="Y293" i="1"/>
  <c r="H294" i="1"/>
  <c r="S294" i="1" s="1"/>
  <c r="T294" i="1" s="1"/>
  <c r="Q294" i="1"/>
  <c r="V294" i="1"/>
  <c r="X294" i="1"/>
  <c r="Y294" i="1"/>
  <c r="H295" i="1"/>
  <c r="R295" i="1" s="1"/>
  <c r="Q295" i="1"/>
  <c r="V295" i="1"/>
  <c r="X295" i="1"/>
  <c r="Y295" i="1"/>
  <c r="H296" i="1"/>
  <c r="Q296" i="1"/>
  <c r="V296" i="1"/>
  <c r="X296" i="1"/>
  <c r="Y296" i="1"/>
  <c r="H297" i="1"/>
  <c r="R297" i="1" s="1"/>
  <c r="Q297" i="1"/>
  <c r="V297" i="1"/>
  <c r="X297" i="1"/>
  <c r="Y297" i="1"/>
  <c r="H298" i="1"/>
  <c r="R298" i="1" s="1"/>
  <c r="Q298" i="1"/>
  <c r="V298" i="1"/>
  <c r="X298" i="1"/>
  <c r="Y298" i="1"/>
  <c r="H299" i="1"/>
  <c r="R299" i="1" s="1"/>
  <c r="Q299" i="1"/>
  <c r="V299" i="1"/>
  <c r="X299" i="1"/>
  <c r="Y299" i="1"/>
  <c r="H300" i="1"/>
  <c r="R300" i="1" s="1"/>
  <c r="Q300" i="1"/>
  <c r="V300" i="1"/>
  <c r="X300" i="1"/>
  <c r="Y300" i="1"/>
  <c r="H301" i="1"/>
  <c r="R301" i="1" s="1"/>
  <c r="Q301" i="1"/>
  <c r="V301" i="1"/>
  <c r="W301" i="1"/>
  <c r="X301" i="1"/>
  <c r="Y301" i="1"/>
  <c r="H302" i="1"/>
  <c r="Q302" i="1"/>
  <c r="V302" i="1"/>
  <c r="X302" i="1"/>
  <c r="Y302" i="1"/>
  <c r="H303" i="1"/>
  <c r="Q303" i="1"/>
  <c r="V303" i="1"/>
  <c r="X303" i="1"/>
  <c r="Y303" i="1"/>
  <c r="H304" i="1"/>
  <c r="R304" i="1" s="1"/>
  <c r="Q304" i="1"/>
  <c r="V304" i="1"/>
  <c r="W304" i="1"/>
  <c r="X304" i="1"/>
  <c r="Y304" i="1"/>
  <c r="H305" i="1"/>
  <c r="R305" i="1" s="1"/>
  <c r="Q305" i="1"/>
  <c r="V305" i="1"/>
  <c r="W305" i="1"/>
  <c r="X305" i="1"/>
  <c r="Y305" i="1"/>
  <c r="H306" i="1"/>
  <c r="R306" i="1" s="1"/>
  <c r="Q306" i="1"/>
  <c r="V306" i="1"/>
  <c r="W306" i="1"/>
  <c r="X306" i="1"/>
  <c r="Y306" i="1"/>
  <c r="H307" i="1"/>
  <c r="R307" i="1" s="1"/>
  <c r="Q307" i="1"/>
  <c r="V307" i="1"/>
  <c r="W307" i="1"/>
  <c r="X307" i="1"/>
  <c r="Y307" i="1"/>
  <c r="H308" i="1"/>
  <c r="R308" i="1" s="1"/>
  <c r="Q308" i="1"/>
  <c r="V308" i="1"/>
  <c r="W308" i="1"/>
  <c r="X308" i="1"/>
  <c r="Y308" i="1"/>
  <c r="H309" i="1"/>
  <c r="R309" i="1" s="1"/>
  <c r="Q309" i="1"/>
  <c r="V309" i="1"/>
  <c r="W309" i="1"/>
  <c r="X309" i="1"/>
  <c r="Y309" i="1"/>
  <c r="H310" i="1"/>
  <c r="S310" i="1" s="1"/>
  <c r="T310" i="1" s="1"/>
  <c r="Q310" i="1"/>
  <c r="V310" i="1"/>
  <c r="W310" i="1"/>
  <c r="X310" i="1"/>
  <c r="Y310" i="1"/>
  <c r="H311" i="1"/>
  <c r="R311" i="1" s="1"/>
  <c r="Q311" i="1"/>
  <c r="V311" i="1"/>
  <c r="W311" i="1"/>
  <c r="X311" i="1"/>
  <c r="Y311" i="1"/>
  <c r="H312" i="1"/>
  <c r="Q312" i="1"/>
  <c r="V312" i="1"/>
  <c r="W312" i="1"/>
  <c r="X312" i="1"/>
  <c r="Y312" i="1"/>
  <c r="H313" i="1"/>
  <c r="R313" i="1" s="1"/>
  <c r="Q313" i="1"/>
  <c r="V313" i="1"/>
  <c r="W313" i="1"/>
  <c r="X313" i="1"/>
  <c r="Y313" i="1"/>
  <c r="H314" i="1"/>
  <c r="R314" i="1" s="1"/>
  <c r="Q314" i="1"/>
  <c r="V314" i="1"/>
  <c r="W314" i="1"/>
  <c r="X314" i="1"/>
  <c r="Y314" i="1"/>
  <c r="H315" i="1"/>
  <c r="S315" i="1" s="1"/>
  <c r="T315" i="1" s="1"/>
  <c r="Q315" i="1"/>
  <c r="V315" i="1"/>
  <c r="W315" i="1"/>
  <c r="X315" i="1"/>
  <c r="Y315" i="1"/>
  <c r="H316" i="1"/>
  <c r="Q316" i="1"/>
  <c r="W316" i="1"/>
  <c r="X316" i="1"/>
  <c r="Y316" i="1"/>
  <c r="H317" i="1"/>
  <c r="S317" i="1" s="1"/>
  <c r="T317" i="1" s="1"/>
  <c r="Q317" i="1"/>
  <c r="W317" i="1"/>
  <c r="X317" i="1"/>
  <c r="Y317" i="1"/>
  <c r="H318" i="1"/>
  <c r="Q318" i="1"/>
  <c r="W318" i="1"/>
  <c r="X318" i="1"/>
  <c r="Y318" i="1"/>
  <c r="H319" i="1"/>
  <c r="S319" i="1" s="1"/>
  <c r="T319" i="1" s="1"/>
  <c r="Q319" i="1"/>
  <c r="W319" i="1"/>
  <c r="X319" i="1"/>
  <c r="Y319" i="1"/>
  <c r="H320" i="1"/>
  <c r="S320" i="1" s="1"/>
  <c r="T320" i="1" s="1"/>
  <c r="Q320" i="1"/>
  <c r="W320" i="1"/>
  <c r="X320" i="1"/>
  <c r="Y320" i="1"/>
  <c r="H321" i="1"/>
  <c r="S321" i="1" s="1"/>
  <c r="T321" i="1" s="1"/>
  <c r="Q321" i="1"/>
  <c r="W321" i="1"/>
  <c r="X321" i="1"/>
  <c r="Y321" i="1"/>
  <c r="H322" i="1"/>
  <c r="Q322" i="1"/>
  <c r="W322" i="1"/>
  <c r="X322" i="1"/>
  <c r="Y322" i="1"/>
  <c r="H323" i="1"/>
  <c r="S323" i="1" s="1"/>
  <c r="T323" i="1" s="1"/>
  <c r="Q323" i="1"/>
  <c r="W323" i="1"/>
  <c r="X323" i="1"/>
  <c r="Y323" i="1"/>
  <c r="H324" i="1"/>
  <c r="R324" i="1" s="1"/>
  <c r="Q324" i="1"/>
  <c r="W324" i="1"/>
  <c r="X324" i="1"/>
  <c r="Y324" i="1"/>
  <c r="H325" i="1"/>
  <c r="Q325" i="1"/>
  <c r="W325" i="1"/>
  <c r="X325" i="1"/>
  <c r="Y325" i="1"/>
  <c r="H326" i="1"/>
  <c r="S326" i="1" s="1"/>
  <c r="T326" i="1" s="1"/>
  <c r="Q326" i="1"/>
  <c r="W326" i="1"/>
  <c r="X326" i="1"/>
  <c r="Y326" i="1"/>
  <c r="H327" i="1"/>
  <c r="Q327" i="1"/>
  <c r="W327" i="1"/>
  <c r="X327" i="1"/>
  <c r="Y327" i="1"/>
  <c r="H328" i="1"/>
  <c r="Q328" i="1"/>
  <c r="V328" i="1"/>
  <c r="X328" i="1"/>
  <c r="Y328" i="1"/>
  <c r="H329" i="1"/>
  <c r="Q329" i="1"/>
  <c r="V329" i="1"/>
  <c r="X329" i="1"/>
  <c r="Y329" i="1"/>
  <c r="H330" i="1"/>
  <c r="S330" i="1" s="1"/>
  <c r="T330" i="1" s="1"/>
  <c r="Q330" i="1"/>
  <c r="V330" i="1"/>
  <c r="X330" i="1"/>
  <c r="Y330" i="1"/>
  <c r="H331" i="1"/>
  <c r="S331" i="1" s="1"/>
  <c r="T331" i="1" s="1"/>
  <c r="Q331" i="1"/>
  <c r="V331" i="1"/>
  <c r="X331" i="1"/>
  <c r="Y331" i="1"/>
  <c r="H332" i="1"/>
  <c r="R332" i="1" s="1"/>
  <c r="Q332" i="1"/>
  <c r="V332" i="1"/>
  <c r="X332" i="1"/>
  <c r="Y332" i="1"/>
  <c r="H333" i="1"/>
  <c r="S333" i="1" s="1"/>
  <c r="T333" i="1" s="1"/>
  <c r="Q333" i="1"/>
  <c r="V333" i="1"/>
  <c r="X333" i="1"/>
  <c r="Y333" i="1"/>
  <c r="H334" i="1"/>
  <c r="S334" i="1" s="1"/>
  <c r="T334" i="1" s="1"/>
  <c r="Q334" i="1"/>
  <c r="V334" i="1"/>
  <c r="X334" i="1"/>
  <c r="Y334" i="1"/>
  <c r="H335" i="1"/>
  <c r="S335" i="1" s="1"/>
  <c r="T335" i="1" s="1"/>
  <c r="Q335" i="1"/>
  <c r="V335" i="1"/>
  <c r="X335" i="1"/>
  <c r="Y335" i="1"/>
  <c r="H336" i="1"/>
  <c r="R336" i="1" s="1"/>
  <c r="Q336" i="1"/>
  <c r="V336" i="1"/>
  <c r="X336" i="1"/>
  <c r="Y336" i="1"/>
  <c r="H337" i="1"/>
  <c r="S337" i="1" s="1"/>
  <c r="T337" i="1" s="1"/>
  <c r="Q337" i="1"/>
  <c r="V337" i="1"/>
  <c r="X337" i="1"/>
  <c r="Y337" i="1"/>
  <c r="H338" i="1"/>
  <c r="S338" i="1" s="1"/>
  <c r="T338" i="1" s="1"/>
  <c r="Q338" i="1"/>
  <c r="W338" i="1"/>
  <c r="X338" i="1"/>
  <c r="Y338" i="1"/>
  <c r="H339" i="1"/>
  <c r="S339" i="1" s="1"/>
  <c r="T339" i="1" s="1"/>
  <c r="Q339" i="1"/>
  <c r="W339" i="1"/>
  <c r="X339" i="1"/>
  <c r="Y339" i="1"/>
  <c r="H340" i="1"/>
  <c r="S340" i="1" s="1"/>
  <c r="T340" i="1" s="1"/>
  <c r="Q340" i="1"/>
  <c r="W340" i="1"/>
  <c r="X340" i="1"/>
  <c r="Y340" i="1"/>
  <c r="H341" i="1"/>
  <c r="S341" i="1" s="1"/>
  <c r="T341" i="1" s="1"/>
  <c r="Q341" i="1"/>
  <c r="W341" i="1"/>
  <c r="X341" i="1"/>
  <c r="Y341" i="1"/>
  <c r="H342" i="1"/>
  <c r="S342" i="1" s="1"/>
  <c r="T342" i="1" s="1"/>
  <c r="Q342" i="1"/>
  <c r="W342" i="1"/>
  <c r="X342" i="1"/>
  <c r="Y342" i="1"/>
  <c r="H343" i="1"/>
  <c r="R343" i="1" s="1"/>
  <c r="Q343" i="1"/>
  <c r="W343" i="1"/>
  <c r="X343" i="1"/>
  <c r="Y343" i="1"/>
  <c r="H344" i="1"/>
  <c r="Q344" i="1"/>
  <c r="W344" i="1"/>
  <c r="X344" i="1"/>
  <c r="Y344" i="1"/>
  <c r="H345" i="1"/>
  <c r="Q345" i="1"/>
  <c r="W345" i="1"/>
  <c r="X345" i="1"/>
  <c r="Y345" i="1"/>
  <c r="H346" i="1"/>
  <c r="S346" i="1" s="1"/>
  <c r="T346" i="1" s="1"/>
  <c r="Q346" i="1"/>
  <c r="W346" i="1"/>
  <c r="X346" i="1"/>
  <c r="Y346" i="1"/>
  <c r="H347" i="1"/>
  <c r="R347" i="1" s="1"/>
  <c r="Q347" i="1"/>
  <c r="W347" i="1"/>
  <c r="X347" i="1"/>
  <c r="Y347" i="1"/>
  <c r="H348" i="1"/>
  <c r="R348" i="1" s="1"/>
  <c r="Q348" i="1"/>
  <c r="W348" i="1"/>
  <c r="X348" i="1"/>
  <c r="Y348" i="1"/>
  <c r="H349" i="1"/>
  <c r="S349" i="1" s="1"/>
  <c r="T349" i="1" s="1"/>
  <c r="Q349" i="1"/>
  <c r="W349" i="1"/>
  <c r="X349" i="1"/>
  <c r="Y349" i="1"/>
  <c r="H350" i="1"/>
  <c r="R350" i="1" s="1"/>
  <c r="Q350" i="1"/>
  <c r="W350" i="1"/>
  <c r="X350" i="1"/>
  <c r="Y350" i="1"/>
  <c r="H351" i="1"/>
  <c r="Q351" i="1"/>
  <c r="W351" i="1"/>
  <c r="X351" i="1"/>
  <c r="Y351" i="1"/>
  <c r="H352" i="1"/>
  <c r="R352" i="1" s="1"/>
  <c r="Q352" i="1"/>
  <c r="W352" i="1"/>
  <c r="X352" i="1"/>
  <c r="Y352" i="1"/>
  <c r="H353" i="1"/>
  <c r="Q353" i="1"/>
  <c r="W353" i="1"/>
  <c r="X353" i="1"/>
  <c r="Y353" i="1"/>
  <c r="H354" i="1"/>
  <c r="R354" i="1" s="1"/>
  <c r="Q354" i="1"/>
  <c r="W354" i="1"/>
  <c r="X354" i="1"/>
  <c r="Y354" i="1"/>
  <c r="H355" i="1"/>
  <c r="S355" i="1" s="1"/>
  <c r="T355" i="1" s="1"/>
  <c r="Q355" i="1"/>
  <c r="W355" i="1"/>
  <c r="X355" i="1"/>
  <c r="Y355" i="1"/>
  <c r="H356" i="1"/>
  <c r="S356" i="1" s="1"/>
  <c r="T356" i="1" s="1"/>
  <c r="Q356" i="1"/>
  <c r="W356" i="1"/>
  <c r="X356" i="1"/>
  <c r="Y356" i="1"/>
  <c r="H357" i="1"/>
  <c r="R357" i="1" s="1"/>
  <c r="Q357" i="1"/>
  <c r="W357" i="1"/>
  <c r="X357" i="1"/>
  <c r="Y357" i="1"/>
  <c r="H358" i="1"/>
  <c r="Q358" i="1"/>
  <c r="X358" i="1"/>
  <c r="Y358" i="1"/>
  <c r="H359" i="1"/>
  <c r="S359" i="1" s="1"/>
  <c r="T359" i="1" s="1"/>
  <c r="Q359" i="1"/>
  <c r="X359" i="1"/>
  <c r="Y359" i="1"/>
  <c r="H360" i="1"/>
  <c r="S360" i="1" s="1"/>
  <c r="T360" i="1" s="1"/>
  <c r="Q360" i="1"/>
  <c r="W360" i="1"/>
  <c r="X360" i="1"/>
  <c r="Y360" i="1"/>
  <c r="H361" i="1"/>
  <c r="R361" i="1" s="1"/>
  <c r="Q361" i="1"/>
  <c r="W361" i="1"/>
  <c r="X361" i="1"/>
  <c r="Y361" i="1"/>
  <c r="H362" i="1"/>
  <c r="S362" i="1" s="1"/>
  <c r="T362" i="1" s="1"/>
  <c r="Q362" i="1"/>
  <c r="W362" i="1"/>
  <c r="X362" i="1"/>
  <c r="Y362" i="1"/>
  <c r="H363" i="1"/>
  <c r="Q363" i="1"/>
  <c r="W363" i="1"/>
  <c r="X363" i="1"/>
  <c r="Y363" i="1"/>
  <c r="H364" i="1"/>
  <c r="Q364" i="1"/>
  <c r="W364" i="1"/>
  <c r="X364" i="1"/>
  <c r="Y364" i="1"/>
  <c r="H365" i="1"/>
  <c r="S365" i="1" s="1"/>
  <c r="T365" i="1" s="1"/>
  <c r="Q365" i="1"/>
  <c r="W365" i="1"/>
  <c r="X365" i="1"/>
  <c r="Y365" i="1"/>
  <c r="H366" i="1"/>
  <c r="Q366" i="1"/>
  <c r="W366" i="1"/>
  <c r="X366" i="1"/>
  <c r="Y366" i="1"/>
  <c r="H367" i="1"/>
  <c r="Q367" i="1"/>
  <c r="W367" i="1"/>
  <c r="X367" i="1"/>
  <c r="Y367" i="1"/>
  <c r="H368" i="1"/>
  <c r="R368" i="1" s="1"/>
  <c r="Q368" i="1"/>
  <c r="W368" i="1"/>
  <c r="X368" i="1"/>
  <c r="Y368" i="1"/>
  <c r="H369" i="1"/>
  <c r="Q369" i="1"/>
  <c r="W369" i="1"/>
  <c r="X369" i="1"/>
  <c r="Y369" i="1"/>
  <c r="H370" i="1"/>
  <c r="R370" i="1" s="1"/>
  <c r="Q370" i="1"/>
  <c r="W370" i="1"/>
  <c r="X370" i="1"/>
  <c r="Y370" i="1"/>
  <c r="H371" i="1"/>
  <c r="Q371" i="1"/>
  <c r="W371" i="1"/>
  <c r="X371" i="1"/>
  <c r="Y371" i="1"/>
  <c r="H372" i="1"/>
  <c r="R372" i="1" s="1"/>
  <c r="Q372" i="1"/>
  <c r="W372" i="1"/>
  <c r="X372" i="1"/>
  <c r="Y372" i="1"/>
  <c r="H373" i="1"/>
  <c r="S373" i="1" s="1"/>
  <c r="T373" i="1" s="1"/>
  <c r="Q373" i="1"/>
  <c r="W373" i="1"/>
  <c r="X373" i="1"/>
  <c r="Y373" i="1"/>
  <c r="H374" i="1"/>
  <c r="Q374" i="1"/>
  <c r="W374" i="1"/>
  <c r="X374" i="1"/>
  <c r="Y374" i="1"/>
  <c r="H375" i="1"/>
  <c r="S375" i="1" s="1"/>
  <c r="T375" i="1" s="1"/>
  <c r="Q375" i="1"/>
  <c r="W375" i="1"/>
  <c r="X375" i="1"/>
  <c r="Y375" i="1"/>
  <c r="H376" i="1"/>
  <c r="R376" i="1" s="1"/>
  <c r="Q376" i="1"/>
  <c r="W376" i="1"/>
  <c r="X376" i="1"/>
  <c r="Y376" i="1"/>
  <c r="H377" i="1"/>
  <c r="Q377" i="1"/>
  <c r="W377" i="1"/>
  <c r="X377" i="1"/>
  <c r="Y377" i="1"/>
  <c r="H378" i="1"/>
  <c r="R378" i="1" s="1"/>
  <c r="Q378" i="1"/>
  <c r="W378" i="1"/>
  <c r="X378" i="1"/>
  <c r="Y378" i="1"/>
  <c r="H379" i="1"/>
  <c r="Q379" i="1"/>
  <c r="W379" i="1"/>
  <c r="X379" i="1"/>
  <c r="Y379" i="1"/>
  <c r="H380" i="1"/>
  <c r="S380" i="1" s="1"/>
  <c r="T380" i="1" s="1"/>
  <c r="Q380" i="1"/>
  <c r="W380" i="1"/>
  <c r="X380" i="1"/>
  <c r="Y380" i="1"/>
  <c r="H381" i="1"/>
  <c r="Q381" i="1"/>
  <c r="W381" i="1"/>
  <c r="X381" i="1"/>
  <c r="Y381" i="1"/>
  <c r="H382" i="1"/>
  <c r="R382" i="1" s="1"/>
  <c r="Q382" i="1"/>
  <c r="W382" i="1"/>
  <c r="X382" i="1"/>
  <c r="Y382" i="1"/>
  <c r="H383" i="1"/>
  <c r="R383" i="1" s="1"/>
  <c r="Q383" i="1"/>
  <c r="W383" i="1"/>
  <c r="X383" i="1"/>
  <c r="Y383" i="1"/>
  <c r="H384" i="1"/>
  <c r="S384" i="1" s="1"/>
  <c r="T384" i="1" s="1"/>
  <c r="Q384" i="1"/>
  <c r="W384" i="1"/>
  <c r="X384" i="1"/>
  <c r="Y384" i="1"/>
  <c r="H385" i="1"/>
  <c r="R385" i="1" s="1"/>
  <c r="Q385" i="1"/>
  <c r="W385" i="1"/>
  <c r="X385" i="1"/>
  <c r="Y385" i="1"/>
  <c r="H386" i="1"/>
  <c r="S386" i="1" s="1"/>
  <c r="T386" i="1" s="1"/>
  <c r="Q386" i="1"/>
  <c r="W386" i="1"/>
  <c r="X386" i="1"/>
  <c r="Y386" i="1"/>
  <c r="H387" i="1"/>
  <c r="S387" i="1" s="1"/>
  <c r="T387" i="1" s="1"/>
  <c r="Q387" i="1"/>
  <c r="W387" i="1"/>
  <c r="X387" i="1"/>
  <c r="Y387" i="1"/>
  <c r="H388" i="1"/>
  <c r="Q388" i="1"/>
  <c r="W388" i="1"/>
  <c r="X388" i="1"/>
  <c r="Y388" i="1"/>
  <c r="H389" i="1"/>
  <c r="S389" i="1" s="1"/>
  <c r="T389" i="1" s="1"/>
  <c r="Q389" i="1"/>
  <c r="W389" i="1"/>
  <c r="X389" i="1"/>
  <c r="Y389" i="1"/>
  <c r="H390" i="1"/>
  <c r="S390" i="1" s="1"/>
  <c r="T390" i="1" s="1"/>
  <c r="Q390" i="1"/>
  <c r="W390" i="1"/>
  <c r="X390" i="1"/>
  <c r="Y390" i="1"/>
  <c r="H391" i="1"/>
  <c r="R391" i="1" s="1"/>
  <c r="Q391" i="1"/>
  <c r="W391" i="1"/>
  <c r="X391" i="1"/>
  <c r="Y391" i="1"/>
  <c r="H392" i="1"/>
  <c r="R392" i="1" s="1"/>
  <c r="Q392" i="1"/>
  <c r="W392" i="1"/>
  <c r="X392" i="1"/>
  <c r="Y392" i="1"/>
  <c r="H393" i="1"/>
  <c r="R393" i="1" s="1"/>
  <c r="Q393" i="1"/>
  <c r="W393" i="1"/>
  <c r="X393" i="1"/>
  <c r="Y393" i="1"/>
  <c r="H394" i="1"/>
  <c r="R394" i="1" s="1"/>
  <c r="Q394" i="1"/>
  <c r="W394" i="1"/>
  <c r="X394" i="1"/>
  <c r="Y394" i="1"/>
  <c r="H395" i="1"/>
  <c r="S395" i="1" s="1"/>
  <c r="T395" i="1" s="1"/>
  <c r="Q395" i="1"/>
  <c r="W395" i="1"/>
  <c r="X395" i="1"/>
  <c r="Y395" i="1"/>
  <c r="H396" i="1"/>
  <c r="S396" i="1" s="1"/>
  <c r="T396" i="1" s="1"/>
  <c r="Q396" i="1"/>
  <c r="W396" i="1"/>
  <c r="X396" i="1"/>
  <c r="Y396" i="1"/>
  <c r="H397" i="1"/>
  <c r="S397" i="1" s="1"/>
  <c r="T397" i="1" s="1"/>
  <c r="Q397" i="1"/>
  <c r="W397" i="1"/>
  <c r="X397" i="1"/>
  <c r="Y397" i="1"/>
  <c r="H398" i="1"/>
  <c r="S398" i="1" s="1"/>
  <c r="T398" i="1" s="1"/>
  <c r="Q398" i="1"/>
  <c r="W398" i="1"/>
  <c r="X398" i="1"/>
  <c r="Y398" i="1"/>
  <c r="H399" i="1"/>
  <c r="R399" i="1" s="1"/>
  <c r="Q399" i="1"/>
  <c r="W399" i="1"/>
  <c r="X399" i="1"/>
  <c r="Y399" i="1"/>
  <c r="H400" i="1"/>
  <c r="R400" i="1" s="1"/>
  <c r="Q400" i="1"/>
  <c r="X400" i="1"/>
  <c r="Y400" i="1"/>
  <c r="H401" i="1"/>
  <c r="R401" i="1" s="1"/>
  <c r="Q401" i="1"/>
  <c r="X401" i="1"/>
  <c r="Y401" i="1"/>
  <c r="H402" i="1"/>
  <c r="Q402" i="1"/>
  <c r="X402" i="1"/>
  <c r="Y402" i="1"/>
  <c r="H403" i="1"/>
  <c r="R403" i="1" s="1"/>
  <c r="Q403" i="1"/>
  <c r="X403" i="1"/>
  <c r="Y403" i="1"/>
  <c r="H404" i="1"/>
  <c r="R404" i="1" s="1"/>
  <c r="Q404" i="1"/>
  <c r="U404" i="1"/>
  <c r="V404" i="1"/>
  <c r="W404" i="1"/>
  <c r="H405" i="1"/>
  <c r="Q405" i="1"/>
  <c r="U405" i="1"/>
  <c r="Y405" i="1" s="1"/>
  <c r="V405" i="1"/>
  <c r="W405" i="1"/>
  <c r="H406" i="1"/>
  <c r="S406" i="1" s="1"/>
  <c r="T406" i="1" s="1"/>
  <c r="Q406" i="1"/>
  <c r="W406" i="1"/>
  <c r="X406" i="1"/>
  <c r="Y406" i="1"/>
  <c r="H407" i="1"/>
  <c r="R407" i="1" s="1"/>
  <c r="Q407" i="1"/>
  <c r="W407" i="1"/>
  <c r="X407" i="1"/>
  <c r="Y407" i="1"/>
  <c r="H408" i="1"/>
  <c r="R408" i="1" s="1"/>
  <c r="Q408" i="1"/>
  <c r="W408" i="1"/>
  <c r="X408" i="1"/>
  <c r="Y408" i="1"/>
  <c r="H409" i="1"/>
  <c r="S409" i="1" s="1"/>
  <c r="T409" i="1" s="1"/>
  <c r="Q409" i="1"/>
  <c r="W409" i="1"/>
  <c r="X409" i="1"/>
  <c r="Y409" i="1"/>
  <c r="H410" i="1"/>
  <c r="S410" i="1" s="1"/>
  <c r="T410" i="1" s="1"/>
  <c r="Q410" i="1"/>
  <c r="W410" i="1"/>
  <c r="X410" i="1"/>
  <c r="Y410" i="1"/>
  <c r="H411" i="1"/>
  <c r="S411" i="1" s="1"/>
  <c r="T411" i="1" s="1"/>
  <c r="Q411" i="1"/>
  <c r="W411" i="1"/>
  <c r="X411" i="1"/>
  <c r="Y411" i="1"/>
  <c r="H412" i="1"/>
  <c r="S412" i="1" s="1"/>
  <c r="T412" i="1" s="1"/>
  <c r="Q412" i="1"/>
  <c r="W412" i="1"/>
  <c r="X412" i="1"/>
  <c r="Y412" i="1"/>
  <c r="H413" i="1"/>
  <c r="S413" i="1" s="1"/>
  <c r="T413" i="1" s="1"/>
  <c r="Q413" i="1"/>
  <c r="W413" i="1"/>
  <c r="X413" i="1"/>
  <c r="Y413" i="1"/>
  <c r="H414" i="1"/>
  <c r="S414" i="1" s="1"/>
  <c r="T414" i="1" s="1"/>
  <c r="Q414" i="1"/>
  <c r="W414" i="1"/>
  <c r="X414" i="1"/>
  <c r="Y414" i="1"/>
  <c r="H415" i="1"/>
  <c r="Q415" i="1"/>
  <c r="W415" i="1"/>
  <c r="X415" i="1"/>
  <c r="Y415" i="1"/>
  <c r="H416" i="1"/>
  <c r="R416" i="1" s="1"/>
  <c r="Q416" i="1"/>
  <c r="W416" i="1"/>
  <c r="X416" i="1"/>
  <c r="Y416" i="1"/>
  <c r="H417" i="1"/>
  <c r="S417" i="1" s="1"/>
  <c r="T417" i="1" s="1"/>
  <c r="Q417" i="1"/>
  <c r="W417" i="1"/>
  <c r="X417" i="1"/>
  <c r="Y417" i="1"/>
  <c r="H418" i="1"/>
  <c r="S418" i="1" s="1"/>
  <c r="T418" i="1" s="1"/>
  <c r="Q418" i="1"/>
  <c r="W418" i="1"/>
  <c r="X418" i="1"/>
  <c r="Y418" i="1"/>
  <c r="H419" i="1"/>
  <c r="S419" i="1" s="1"/>
  <c r="T419" i="1" s="1"/>
  <c r="Q419" i="1"/>
  <c r="W419" i="1"/>
  <c r="X419" i="1"/>
  <c r="Y419" i="1"/>
  <c r="H420" i="1"/>
  <c r="S420" i="1" s="1"/>
  <c r="T420" i="1" s="1"/>
  <c r="Q420" i="1"/>
  <c r="W420" i="1"/>
  <c r="X420" i="1"/>
  <c r="Y420" i="1"/>
  <c r="H421" i="1"/>
  <c r="R421" i="1" s="1"/>
  <c r="Q421" i="1"/>
  <c r="W421" i="1"/>
  <c r="X421" i="1"/>
  <c r="Y421" i="1"/>
  <c r="H422" i="1"/>
  <c r="R422" i="1" s="1"/>
  <c r="Q422" i="1"/>
  <c r="W422" i="1"/>
  <c r="X422" i="1"/>
  <c r="Y422" i="1"/>
  <c r="H423" i="1"/>
  <c r="S423" i="1" s="1"/>
  <c r="T423" i="1" s="1"/>
  <c r="Q423" i="1"/>
  <c r="W423" i="1"/>
  <c r="X423" i="1"/>
  <c r="Y423" i="1"/>
  <c r="H424" i="1"/>
  <c r="R424" i="1" s="1"/>
  <c r="Q424" i="1"/>
  <c r="V424" i="1"/>
  <c r="W424" i="1"/>
  <c r="X424" i="1"/>
  <c r="Y424" i="1"/>
  <c r="H425" i="1"/>
  <c r="R425" i="1" s="1"/>
  <c r="Q425" i="1"/>
  <c r="V425" i="1"/>
  <c r="W425" i="1"/>
  <c r="X425" i="1"/>
  <c r="Y425" i="1"/>
  <c r="H426" i="1"/>
  <c r="S426" i="1" s="1"/>
  <c r="T426" i="1" s="1"/>
  <c r="Q426" i="1"/>
  <c r="W426" i="1"/>
  <c r="X426" i="1"/>
  <c r="Y426" i="1"/>
  <c r="H427" i="1"/>
  <c r="Q427" i="1"/>
  <c r="W427" i="1"/>
  <c r="X427" i="1"/>
  <c r="Y427" i="1"/>
  <c r="H428" i="1"/>
  <c r="R428" i="1" s="1"/>
  <c r="Q428" i="1"/>
  <c r="W428" i="1"/>
  <c r="X428" i="1"/>
  <c r="Y428" i="1"/>
  <c r="H429" i="1"/>
  <c r="Q429" i="1"/>
  <c r="W429" i="1"/>
  <c r="X429" i="1"/>
  <c r="Y429" i="1"/>
  <c r="H430" i="1"/>
  <c r="R430" i="1" s="1"/>
  <c r="Q430" i="1"/>
  <c r="W430" i="1"/>
  <c r="X430" i="1"/>
  <c r="Y430" i="1"/>
  <c r="H431" i="1"/>
  <c r="R431" i="1" s="1"/>
  <c r="Q431" i="1"/>
  <c r="W431" i="1"/>
  <c r="X431" i="1"/>
  <c r="Y431" i="1"/>
  <c r="H432" i="1"/>
  <c r="R432" i="1" s="1"/>
  <c r="Q432" i="1"/>
  <c r="W432" i="1"/>
  <c r="X432" i="1"/>
  <c r="Y432" i="1"/>
  <c r="H433" i="1"/>
  <c r="R433" i="1" s="1"/>
  <c r="Q433" i="1"/>
  <c r="W433" i="1"/>
  <c r="X433" i="1"/>
  <c r="Y433" i="1"/>
  <c r="H434" i="1"/>
  <c r="R434" i="1" s="1"/>
  <c r="Q434" i="1"/>
  <c r="W434" i="1"/>
  <c r="X434" i="1"/>
  <c r="Y434" i="1"/>
  <c r="H435" i="1"/>
  <c r="S435" i="1" s="1"/>
  <c r="T435" i="1" s="1"/>
  <c r="Q435" i="1"/>
  <c r="W435" i="1"/>
  <c r="X435" i="1"/>
  <c r="Y435" i="1"/>
  <c r="H436" i="1"/>
  <c r="Q436" i="1"/>
  <c r="W436" i="1"/>
  <c r="X436" i="1"/>
  <c r="Y436" i="1"/>
  <c r="H437" i="1"/>
  <c r="R437" i="1" s="1"/>
  <c r="Q437" i="1"/>
  <c r="W437" i="1"/>
  <c r="X437" i="1"/>
  <c r="Y437" i="1"/>
  <c r="H438" i="1"/>
  <c r="R438" i="1" s="1"/>
  <c r="Q438" i="1"/>
  <c r="W438" i="1"/>
  <c r="X438" i="1"/>
  <c r="Y438" i="1"/>
  <c r="H439" i="1"/>
  <c r="S439" i="1" s="1"/>
  <c r="T439" i="1" s="1"/>
  <c r="Q439" i="1"/>
  <c r="W439" i="1"/>
  <c r="X439" i="1"/>
  <c r="Y439" i="1"/>
  <c r="H440" i="1"/>
  <c r="Q440" i="1"/>
  <c r="U440" i="1"/>
  <c r="V440" i="1"/>
  <c r="H441" i="1"/>
  <c r="S441" i="1" s="1"/>
  <c r="T441" i="1" s="1"/>
  <c r="Q441" i="1"/>
  <c r="U441" i="1"/>
  <c r="V441" i="1"/>
  <c r="H442" i="1"/>
  <c r="Q442" i="1"/>
  <c r="U442" i="1"/>
  <c r="V442" i="1"/>
  <c r="H443" i="1"/>
  <c r="R443" i="1" s="1"/>
  <c r="Q443" i="1"/>
  <c r="U443" i="1"/>
  <c r="V443" i="1"/>
  <c r="H444" i="1"/>
  <c r="R444" i="1" s="1"/>
  <c r="Q444" i="1"/>
  <c r="U444" i="1"/>
  <c r="V444" i="1"/>
  <c r="H445" i="1"/>
  <c r="R445" i="1" s="1"/>
  <c r="Q445" i="1"/>
  <c r="U445" i="1"/>
  <c r="V445" i="1"/>
  <c r="H446" i="1"/>
  <c r="R446" i="1" s="1"/>
  <c r="Q446" i="1"/>
  <c r="U446" i="1"/>
  <c r="V446" i="1"/>
  <c r="H447" i="1"/>
  <c r="R447" i="1" s="1"/>
  <c r="Q447" i="1"/>
  <c r="U447" i="1"/>
  <c r="V447" i="1"/>
  <c r="H448" i="1"/>
  <c r="R448" i="1" s="1"/>
  <c r="Q448" i="1"/>
  <c r="U448" i="1"/>
  <c r="V448" i="1"/>
  <c r="H449" i="1"/>
  <c r="R449" i="1" s="1"/>
  <c r="Q449" i="1"/>
  <c r="U449" i="1"/>
  <c r="V449" i="1"/>
  <c r="H450" i="1"/>
  <c r="Q450" i="1"/>
  <c r="U450" i="1"/>
  <c r="V450" i="1"/>
  <c r="H451" i="1"/>
  <c r="R451" i="1" s="1"/>
  <c r="Q451" i="1"/>
  <c r="U451" i="1"/>
  <c r="V451" i="1"/>
  <c r="H452" i="1"/>
  <c r="Q452" i="1"/>
  <c r="U452" i="1"/>
  <c r="V452" i="1"/>
  <c r="H453" i="1"/>
  <c r="R453" i="1" s="1"/>
  <c r="Q453" i="1"/>
  <c r="U453" i="1"/>
  <c r="V453" i="1"/>
  <c r="H454" i="1"/>
  <c r="Q454" i="1"/>
  <c r="U454" i="1"/>
  <c r="V454" i="1"/>
  <c r="H455" i="1"/>
  <c r="R455" i="1" s="1"/>
  <c r="Q455" i="1"/>
  <c r="U455" i="1"/>
  <c r="V455" i="1"/>
  <c r="H456" i="1"/>
  <c r="S456" i="1" s="1"/>
  <c r="T456" i="1" s="1"/>
  <c r="Q456" i="1"/>
  <c r="U456" i="1"/>
  <c r="V456" i="1"/>
  <c r="H457" i="1"/>
  <c r="Q457" i="1"/>
  <c r="U457" i="1"/>
  <c r="V457" i="1"/>
  <c r="H458" i="1"/>
  <c r="R458" i="1" s="1"/>
  <c r="Q458" i="1"/>
  <c r="U458" i="1"/>
  <c r="V458" i="1"/>
  <c r="H459" i="1"/>
  <c r="S459" i="1" s="1"/>
  <c r="T459" i="1" s="1"/>
  <c r="Q459" i="1"/>
  <c r="U459" i="1"/>
  <c r="V459" i="1"/>
  <c r="H460" i="1"/>
  <c r="Q460" i="1"/>
  <c r="V460" i="1"/>
  <c r="X460" i="1"/>
  <c r="Y460" i="1"/>
  <c r="H461" i="1"/>
  <c r="R461" i="1" s="1"/>
  <c r="Q461" i="1"/>
  <c r="U461" i="1"/>
  <c r="V461" i="1"/>
  <c r="H462" i="1"/>
  <c r="S462" i="1" s="1"/>
  <c r="T462" i="1" s="1"/>
  <c r="Q462" i="1"/>
  <c r="U462" i="1"/>
  <c r="V462" i="1"/>
  <c r="H463" i="1"/>
  <c r="S463" i="1" s="1"/>
  <c r="T463" i="1" s="1"/>
  <c r="Q463" i="1"/>
  <c r="V463" i="1"/>
  <c r="X463" i="1"/>
  <c r="Y463" i="1"/>
  <c r="H464" i="1"/>
  <c r="Q464" i="1"/>
  <c r="V464" i="1"/>
  <c r="X464" i="1"/>
  <c r="Y464" i="1"/>
  <c r="H465" i="1"/>
  <c r="S465" i="1" s="1"/>
  <c r="T465" i="1" s="1"/>
  <c r="Q465" i="1"/>
  <c r="V465" i="1"/>
  <c r="X465" i="1"/>
  <c r="Y465" i="1"/>
  <c r="H466" i="1"/>
  <c r="Q466" i="1"/>
  <c r="U466" i="1"/>
  <c r="V466" i="1"/>
  <c r="H467" i="1"/>
  <c r="R467" i="1" s="1"/>
  <c r="Q467" i="1"/>
  <c r="U467" i="1"/>
  <c r="V467" i="1"/>
  <c r="H468" i="1"/>
  <c r="S468" i="1" s="1"/>
  <c r="T468" i="1" s="1"/>
  <c r="Q468" i="1"/>
  <c r="U468" i="1"/>
  <c r="V468" i="1"/>
  <c r="H469" i="1"/>
  <c r="R469" i="1" s="1"/>
  <c r="Q469" i="1"/>
  <c r="U469" i="1"/>
  <c r="V469" i="1"/>
  <c r="H470" i="1"/>
  <c r="S470" i="1" s="1"/>
  <c r="T470" i="1" s="1"/>
  <c r="Q470" i="1"/>
  <c r="U470" i="1"/>
  <c r="V470" i="1"/>
  <c r="H471" i="1"/>
  <c r="R471" i="1" s="1"/>
  <c r="Q471" i="1"/>
  <c r="U471" i="1"/>
  <c r="V471" i="1"/>
  <c r="H472" i="1"/>
  <c r="R472" i="1" s="1"/>
  <c r="Q472" i="1"/>
  <c r="V472" i="1"/>
  <c r="X472" i="1"/>
  <c r="Y472" i="1"/>
  <c r="H473" i="1"/>
  <c r="Q473" i="1"/>
  <c r="V473" i="1"/>
  <c r="X473" i="1"/>
  <c r="Y473" i="1"/>
  <c r="H474" i="1"/>
  <c r="S474" i="1" s="1"/>
  <c r="T474" i="1" s="1"/>
  <c r="Q474" i="1"/>
  <c r="V474" i="1"/>
  <c r="X474" i="1"/>
  <c r="Y474" i="1"/>
  <c r="H475" i="1"/>
  <c r="Q475" i="1"/>
  <c r="U475" i="1"/>
  <c r="V475" i="1"/>
  <c r="H476" i="1"/>
  <c r="R476" i="1" s="1"/>
  <c r="Q476" i="1"/>
  <c r="V476" i="1"/>
  <c r="X476" i="1"/>
  <c r="Y476" i="1"/>
  <c r="H477" i="1"/>
  <c r="Q477" i="1"/>
  <c r="U477" i="1"/>
  <c r="V477" i="1"/>
  <c r="H478" i="1"/>
  <c r="R478" i="1" s="1"/>
  <c r="Q478" i="1"/>
  <c r="U478" i="1"/>
  <c r="V478" i="1"/>
  <c r="H479" i="1"/>
  <c r="S479" i="1" s="1"/>
  <c r="T479" i="1" s="1"/>
  <c r="Q479" i="1"/>
  <c r="U479" i="1"/>
  <c r="V479" i="1"/>
  <c r="H480" i="1"/>
  <c r="R480" i="1" s="1"/>
  <c r="Q480" i="1"/>
  <c r="U480" i="1"/>
  <c r="V480" i="1"/>
  <c r="H481" i="1"/>
  <c r="R481" i="1" s="1"/>
  <c r="Q481" i="1"/>
  <c r="U481" i="1"/>
  <c r="V481" i="1"/>
  <c r="H482" i="1"/>
  <c r="Q482" i="1"/>
  <c r="U482" i="1"/>
  <c r="V482" i="1"/>
  <c r="H483" i="1"/>
  <c r="S483" i="1" s="1"/>
  <c r="T483" i="1" s="1"/>
  <c r="Q483" i="1"/>
  <c r="V483" i="1"/>
  <c r="X483" i="1"/>
  <c r="Y483" i="1"/>
  <c r="H484" i="1"/>
  <c r="R484" i="1" s="1"/>
  <c r="Q484" i="1"/>
  <c r="V484" i="1"/>
  <c r="X484" i="1"/>
  <c r="Y484" i="1"/>
  <c r="H485" i="1"/>
  <c r="R485" i="1" s="1"/>
  <c r="Q485" i="1"/>
  <c r="V485" i="1"/>
  <c r="X485" i="1"/>
  <c r="Y485" i="1"/>
  <c r="H486" i="1"/>
  <c r="R486" i="1" s="1"/>
  <c r="Q486" i="1"/>
  <c r="V486" i="1"/>
  <c r="X486" i="1"/>
  <c r="Y486" i="1"/>
  <c r="H487" i="1"/>
  <c r="Q487" i="1"/>
  <c r="V487" i="1"/>
  <c r="X487" i="1"/>
  <c r="Y487" i="1"/>
  <c r="H488" i="1"/>
  <c r="R488" i="1" s="1"/>
  <c r="Q488" i="1"/>
  <c r="V488" i="1"/>
  <c r="X488" i="1"/>
  <c r="Y488" i="1"/>
  <c r="H489" i="1"/>
  <c r="S489" i="1" s="1"/>
  <c r="T489" i="1" s="1"/>
  <c r="Q489" i="1"/>
  <c r="V489" i="1"/>
  <c r="X489" i="1"/>
  <c r="Y489" i="1"/>
  <c r="H490" i="1"/>
  <c r="R490" i="1" s="1"/>
  <c r="Q490" i="1"/>
  <c r="V490" i="1"/>
  <c r="X490" i="1"/>
  <c r="Y490" i="1"/>
  <c r="H491" i="1"/>
  <c r="Q491" i="1"/>
  <c r="V491" i="1"/>
  <c r="X491" i="1"/>
  <c r="Y491" i="1"/>
  <c r="H492" i="1"/>
  <c r="Q492" i="1"/>
  <c r="V492" i="1"/>
  <c r="X492" i="1"/>
  <c r="Y492" i="1"/>
  <c r="H493" i="1"/>
  <c r="S493" i="1" s="1"/>
  <c r="T493" i="1" s="1"/>
  <c r="Q493" i="1"/>
  <c r="V493" i="1"/>
  <c r="X493" i="1"/>
  <c r="Y493" i="1"/>
  <c r="H494" i="1"/>
  <c r="R494" i="1" s="1"/>
  <c r="Q494" i="1"/>
  <c r="V494" i="1"/>
  <c r="X494" i="1"/>
  <c r="Y494" i="1"/>
  <c r="H495" i="1"/>
  <c r="Q495" i="1"/>
  <c r="V495" i="1"/>
  <c r="X495" i="1"/>
  <c r="Y495" i="1"/>
  <c r="H496" i="1"/>
  <c r="R496" i="1" s="1"/>
  <c r="Q496" i="1"/>
  <c r="V496" i="1"/>
  <c r="X496" i="1"/>
  <c r="Y496" i="1"/>
  <c r="H497" i="1"/>
  <c r="R497" i="1" s="1"/>
  <c r="Q497" i="1"/>
  <c r="V497" i="1"/>
  <c r="X497" i="1"/>
  <c r="Y497" i="1"/>
  <c r="H498" i="1"/>
  <c r="S498" i="1" s="1"/>
  <c r="T498" i="1" s="1"/>
  <c r="Q498" i="1"/>
  <c r="V498" i="1"/>
  <c r="X498" i="1"/>
  <c r="Y498" i="1"/>
  <c r="H499" i="1"/>
  <c r="S499" i="1" s="1"/>
  <c r="T499" i="1" s="1"/>
  <c r="Q499" i="1"/>
  <c r="V499" i="1"/>
  <c r="X499" i="1"/>
  <c r="Y499" i="1"/>
  <c r="H500" i="1"/>
  <c r="S500" i="1" s="1"/>
  <c r="T500" i="1" s="1"/>
  <c r="Q500" i="1"/>
  <c r="V500" i="1"/>
  <c r="X500" i="1"/>
  <c r="Y500" i="1"/>
  <c r="H501" i="1"/>
  <c r="S501" i="1" s="1"/>
  <c r="T501" i="1" s="1"/>
  <c r="Q501" i="1"/>
  <c r="U501" i="1"/>
  <c r="V501" i="1"/>
  <c r="H502" i="1"/>
  <c r="Q502" i="1"/>
  <c r="U502" i="1"/>
  <c r="V502" i="1"/>
  <c r="H503" i="1"/>
  <c r="Q503" i="1"/>
  <c r="V503" i="1"/>
  <c r="X503" i="1"/>
  <c r="Y503" i="1"/>
  <c r="H504" i="1"/>
  <c r="R504" i="1" s="1"/>
  <c r="Q504" i="1"/>
  <c r="V504" i="1"/>
  <c r="X504" i="1"/>
  <c r="Y504" i="1"/>
  <c r="H505" i="1"/>
  <c r="Q505" i="1"/>
  <c r="V505" i="1"/>
  <c r="X505" i="1"/>
  <c r="Y505" i="1"/>
  <c r="H506" i="1"/>
  <c r="R506" i="1" s="1"/>
  <c r="Q506" i="1"/>
  <c r="V506" i="1"/>
  <c r="X506" i="1"/>
  <c r="Y506" i="1"/>
  <c r="H507" i="1"/>
  <c r="R507" i="1" s="1"/>
  <c r="Q507" i="1"/>
  <c r="U507" i="1"/>
  <c r="V507" i="1"/>
  <c r="H508" i="1"/>
  <c r="R508" i="1" s="1"/>
  <c r="Q508" i="1"/>
  <c r="U508" i="1"/>
  <c r="V508" i="1"/>
  <c r="H509" i="1"/>
  <c r="R509" i="1" s="1"/>
  <c r="Q509" i="1"/>
  <c r="U509" i="1"/>
  <c r="V509" i="1"/>
  <c r="H510" i="1"/>
  <c r="S510" i="1" s="1"/>
  <c r="T510" i="1" s="1"/>
  <c r="Q510" i="1"/>
  <c r="U510" i="1"/>
  <c r="V510" i="1"/>
  <c r="H511" i="1"/>
  <c r="S511" i="1" s="1"/>
  <c r="T511" i="1" s="1"/>
  <c r="Q511" i="1"/>
  <c r="U511" i="1"/>
  <c r="V511" i="1"/>
  <c r="H512" i="1"/>
  <c r="Q512" i="1"/>
  <c r="U512" i="1"/>
  <c r="V512" i="1"/>
  <c r="H513" i="1"/>
  <c r="R513" i="1" s="1"/>
  <c r="Q513" i="1"/>
  <c r="U513" i="1"/>
  <c r="V513" i="1"/>
  <c r="H514" i="1"/>
  <c r="R514" i="1" s="1"/>
  <c r="Q514" i="1"/>
  <c r="U514" i="1"/>
  <c r="V514" i="1"/>
  <c r="H515" i="1"/>
  <c r="R515" i="1" s="1"/>
  <c r="Q515" i="1"/>
  <c r="U515" i="1"/>
  <c r="V515" i="1"/>
  <c r="H516" i="1"/>
  <c r="Q516" i="1"/>
  <c r="U516" i="1"/>
  <c r="V516" i="1"/>
  <c r="H517" i="1"/>
  <c r="S517" i="1" s="1"/>
  <c r="T517" i="1" s="1"/>
  <c r="Q517" i="1"/>
  <c r="V517" i="1"/>
  <c r="X517" i="1"/>
  <c r="Y517" i="1"/>
  <c r="H518" i="1"/>
  <c r="S518" i="1" s="1"/>
  <c r="T518" i="1" s="1"/>
  <c r="Q518" i="1"/>
  <c r="U518" i="1"/>
  <c r="V518" i="1"/>
  <c r="H519" i="1"/>
  <c r="R519" i="1" s="1"/>
  <c r="Q519" i="1"/>
  <c r="U519" i="1"/>
  <c r="V519" i="1"/>
  <c r="H520" i="1"/>
  <c r="Q520" i="1"/>
  <c r="V520" i="1"/>
  <c r="X520" i="1"/>
  <c r="Y520" i="1"/>
  <c r="H521" i="1"/>
  <c r="S521" i="1" s="1"/>
  <c r="T521" i="1" s="1"/>
  <c r="Q521" i="1"/>
  <c r="V521" i="1"/>
  <c r="X521" i="1"/>
  <c r="Y521" i="1"/>
  <c r="H522" i="1"/>
  <c r="S522" i="1" s="1"/>
  <c r="T522" i="1" s="1"/>
  <c r="Q522" i="1"/>
  <c r="V522" i="1"/>
  <c r="X522" i="1"/>
  <c r="Y522" i="1"/>
  <c r="H523" i="1"/>
  <c r="S523" i="1" s="1"/>
  <c r="T523" i="1" s="1"/>
  <c r="Q523" i="1"/>
  <c r="V523" i="1"/>
  <c r="X523" i="1"/>
  <c r="Y523" i="1"/>
  <c r="H524" i="1"/>
  <c r="R524" i="1" s="1"/>
  <c r="Q524" i="1"/>
  <c r="V524" i="1"/>
  <c r="X524" i="1"/>
  <c r="Y524" i="1"/>
  <c r="H525" i="1"/>
  <c r="S525" i="1" s="1"/>
  <c r="T525" i="1" s="1"/>
  <c r="Q525" i="1"/>
  <c r="V525" i="1"/>
  <c r="X525" i="1"/>
  <c r="Y525" i="1"/>
  <c r="H526" i="1"/>
  <c r="S526" i="1" s="1"/>
  <c r="T526" i="1" s="1"/>
  <c r="Q526" i="1"/>
  <c r="V526" i="1"/>
  <c r="X526" i="1"/>
  <c r="Y526" i="1"/>
  <c r="H527" i="1"/>
  <c r="R527" i="1" s="1"/>
  <c r="Q527" i="1"/>
  <c r="V527" i="1"/>
  <c r="X527" i="1"/>
  <c r="Y527" i="1"/>
  <c r="H528" i="1"/>
  <c r="Q528" i="1"/>
  <c r="U528" i="1"/>
  <c r="V528" i="1"/>
  <c r="H529" i="1"/>
  <c r="S529" i="1" s="1"/>
  <c r="T529" i="1" s="1"/>
  <c r="Q529" i="1"/>
  <c r="V529" i="1"/>
  <c r="X529" i="1"/>
  <c r="Y529" i="1"/>
  <c r="H530" i="1"/>
  <c r="Q530" i="1"/>
  <c r="V530" i="1"/>
  <c r="X530" i="1"/>
  <c r="Y530" i="1"/>
  <c r="H531" i="1"/>
  <c r="S531" i="1" s="1"/>
  <c r="T531" i="1" s="1"/>
  <c r="Q531" i="1"/>
  <c r="V531" i="1"/>
  <c r="X531" i="1"/>
  <c r="Y531" i="1"/>
  <c r="H532" i="1"/>
  <c r="R532" i="1" s="1"/>
  <c r="Q532" i="1"/>
  <c r="V532" i="1"/>
  <c r="X532" i="1"/>
  <c r="Y532" i="1"/>
  <c r="H533" i="1"/>
  <c r="S533" i="1" s="1"/>
  <c r="T533" i="1" s="1"/>
  <c r="Q533" i="1"/>
  <c r="V533" i="1"/>
  <c r="X533" i="1"/>
  <c r="Y533" i="1"/>
  <c r="H534" i="1"/>
  <c r="R534" i="1" s="1"/>
  <c r="Q534" i="1"/>
  <c r="V534" i="1"/>
  <c r="X534" i="1"/>
  <c r="Y534" i="1"/>
  <c r="H535" i="1"/>
  <c r="R535" i="1" s="1"/>
  <c r="Q535" i="1"/>
  <c r="V535" i="1"/>
  <c r="X535" i="1"/>
  <c r="Y535" i="1"/>
  <c r="H536" i="1"/>
  <c r="S536" i="1" s="1"/>
  <c r="T536" i="1" s="1"/>
  <c r="Q536" i="1"/>
  <c r="V536" i="1"/>
  <c r="X536" i="1"/>
  <c r="Y536" i="1"/>
  <c r="H537" i="1"/>
  <c r="Q537" i="1"/>
  <c r="V537" i="1"/>
  <c r="X537" i="1"/>
  <c r="Y537" i="1"/>
  <c r="H538" i="1"/>
  <c r="Q538" i="1"/>
  <c r="V538" i="1"/>
  <c r="X538" i="1"/>
  <c r="Y538" i="1"/>
  <c r="H539" i="1"/>
  <c r="R539" i="1" s="1"/>
  <c r="Q539" i="1"/>
  <c r="V539" i="1"/>
  <c r="X539" i="1"/>
  <c r="Y539" i="1"/>
  <c r="H540" i="1"/>
  <c r="S540" i="1" s="1"/>
  <c r="T540" i="1" s="1"/>
  <c r="Q540" i="1"/>
  <c r="U540" i="1"/>
  <c r="V540" i="1"/>
  <c r="H541" i="1"/>
  <c r="S541" i="1" s="1"/>
  <c r="T541" i="1" s="1"/>
  <c r="Q541" i="1"/>
  <c r="U541" i="1"/>
  <c r="V541" i="1"/>
  <c r="H542" i="1"/>
  <c r="S542" i="1" s="1"/>
  <c r="T542" i="1" s="1"/>
  <c r="Q542" i="1"/>
  <c r="V542" i="1"/>
  <c r="X542" i="1"/>
  <c r="Y542" i="1"/>
  <c r="H543" i="1"/>
  <c r="Q543" i="1"/>
  <c r="V543" i="1"/>
  <c r="X543" i="1"/>
  <c r="Y543" i="1"/>
  <c r="H544" i="1"/>
  <c r="S544" i="1" s="1"/>
  <c r="T544" i="1" s="1"/>
  <c r="Q544" i="1"/>
  <c r="V544" i="1"/>
  <c r="X544" i="1"/>
  <c r="Y544" i="1"/>
  <c r="H545" i="1"/>
  <c r="Q545" i="1"/>
  <c r="V545" i="1"/>
  <c r="X545" i="1"/>
  <c r="Y545" i="1"/>
  <c r="H546" i="1"/>
  <c r="S546" i="1" s="1"/>
  <c r="T546" i="1" s="1"/>
  <c r="Q546" i="1"/>
  <c r="U546" i="1"/>
  <c r="V546" i="1"/>
  <c r="H547" i="1"/>
  <c r="R547" i="1" s="1"/>
  <c r="Q547" i="1"/>
  <c r="V547" i="1"/>
  <c r="X547" i="1"/>
  <c r="Y547" i="1"/>
  <c r="H548" i="1"/>
  <c r="S548" i="1" s="1"/>
  <c r="T548" i="1" s="1"/>
  <c r="Q548" i="1"/>
  <c r="V548" i="1"/>
  <c r="X548" i="1"/>
  <c r="Y548" i="1"/>
  <c r="H549" i="1"/>
  <c r="Q549" i="1"/>
  <c r="V549" i="1"/>
  <c r="X549" i="1"/>
  <c r="Y549" i="1"/>
  <c r="H550" i="1"/>
  <c r="R550" i="1" s="1"/>
  <c r="Q550" i="1"/>
  <c r="U550" i="1"/>
  <c r="V550" i="1"/>
  <c r="H551" i="1"/>
  <c r="Q551" i="1"/>
  <c r="V551" i="1"/>
  <c r="X551" i="1"/>
  <c r="Y551" i="1"/>
  <c r="H552" i="1"/>
  <c r="Q552" i="1"/>
  <c r="V552" i="1"/>
  <c r="X552" i="1"/>
  <c r="Y552" i="1"/>
  <c r="H553" i="1"/>
  <c r="Q553" i="1"/>
  <c r="V553" i="1"/>
  <c r="X553" i="1"/>
  <c r="Y553" i="1"/>
  <c r="H554" i="1"/>
  <c r="R554" i="1" s="1"/>
  <c r="Q554" i="1"/>
  <c r="V554" i="1"/>
  <c r="X554" i="1"/>
  <c r="Y554" i="1"/>
  <c r="H555" i="1"/>
  <c r="R555" i="1" s="1"/>
  <c r="Q555" i="1"/>
  <c r="V555" i="1"/>
  <c r="X555" i="1"/>
  <c r="Y555" i="1"/>
  <c r="H556" i="1"/>
  <c r="R556" i="1" s="1"/>
  <c r="Q556" i="1"/>
  <c r="V556" i="1"/>
  <c r="X556" i="1"/>
  <c r="Y556" i="1"/>
  <c r="H557" i="1"/>
  <c r="Q557" i="1"/>
  <c r="U557" i="1"/>
  <c r="V557" i="1"/>
  <c r="H558" i="1"/>
  <c r="R558" i="1" s="1"/>
  <c r="Q558" i="1"/>
  <c r="U558" i="1"/>
  <c r="V558" i="1"/>
  <c r="H559" i="1"/>
  <c r="S559" i="1" s="1"/>
  <c r="T559" i="1" s="1"/>
  <c r="Q559" i="1"/>
  <c r="U559" i="1"/>
  <c r="V559" i="1"/>
  <c r="H560" i="1"/>
  <c r="R560" i="1" s="1"/>
  <c r="Q560" i="1"/>
  <c r="U560" i="1"/>
  <c r="V560" i="1"/>
  <c r="H561" i="1"/>
  <c r="Q561" i="1"/>
  <c r="U561" i="1"/>
  <c r="V561" i="1"/>
  <c r="H562" i="1"/>
  <c r="Q562" i="1"/>
  <c r="U562" i="1"/>
  <c r="V562" i="1"/>
  <c r="H563" i="1"/>
  <c r="R563" i="1" s="1"/>
  <c r="Q563" i="1"/>
  <c r="U563" i="1"/>
  <c r="V563" i="1"/>
  <c r="H564" i="1"/>
  <c r="Q564" i="1"/>
  <c r="U564" i="1"/>
  <c r="V564" i="1"/>
  <c r="H565" i="1"/>
  <c r="S565" i="1" s="1"/>
  <c r="T565" i="1" s="1"/>
  <c r="Q565" i="1"/>
  <c r="U565" i="1"/>
  <c r="V565" i="1"/>
  <c r="H566" i="1"/>
  <c r="Q566" i="1"/>
  <c r="U566" i="1"/>
  <c r="V566" i="1"/>
  <c r="H567" i="1"/>
  <c r="S567" i="1" s="1"/>
  <c r="T567" i="1" s="1"/>
  <c r="Q567" i="1"/>
  <c r="U567" i="1"/>
  <c r="V567" i="1"/>
  <c r="H568" i="1"/>
  <c r="R568" i="1" s="1"/>
  <c r="Q568" i="1"/>
  <c r="U568" i="1"/>
  <c r="V568" i="1"/>
  <c r="H569" i="1"/>
  <c r="Q569" i="1"/>
  <c r="U569" i="1"/>
  <c r="Y569" i="1" s="1"/>
  <c r="V569" i="1"/>
  <c r="H570" i="1"/>
  <c r="R570" i="1" s="1"/>
  <c r="Q570" i="1"/>
  <c r="U570" i="1"/>
  <c r="X570" i="1" s="1"/>
  <c r="V570" i="1"/>
  <c r="H571" i="1"/>
  <c r="Q571" i="1"/>
  <c r="U571" i="1"/>
  <c r="X571" i="1" s="1"/>
  <c r="V571" i="1"/>
  <c r="H572" i="1"/>
  <c r="R572" i="1" s="1"/>
  <c r="Q572" i="1"/>
  <c r="U572" i="1"/>
  <c r="X572" i="1" s="1"/>
  <c r="V572" i="1"/>
  <c r="H573" i="1"/>
  <c r="R573" i="1" s="1"/>
  <c r="Q573" i="1"/>
  <c r="U573" i="1"/>
  <c r="X573" i="1" s="1"/>
  <c r="V573" i="1"/>
  <c r="H574" i="1"/>
  <c r="R574" i="1" s="1"/>
  <c r="Q574" i="1"/>
  <c r="U574" i="1"/>
  <c r="V574" i="1"/>
  <c r="H575" i="1"/>
  <c r="S575" i="1" s="1"/>
  <c r="T575" i="1" s="1"/>
  <c r="Q575" i="1"/>
  <c r="U575" i="1"/>
  <c r="Y575" i="1" s="1"/>
  <c r="V575" i="1"/>
  <c r="H576" i="1"/>
  <c r="R576" i="1" s="1"/>
  <c r="Q576" i="1"/>
  <c r="U576" i="1"/>
  <c r="Y576" i="1" s="1"/>
  <c r="V576" i="1"/>
  <c r="H577" i="1"/>
  <c r="Q577" i="1"/>
  <c r="U577" i="1"/>
  <c r="X577" i="1" s="1"/>
  <c r="V577" i="1"/>
  <c r="H578" i="1"/>
  <c r="R578" i="1" s="1"/>
  <c r="Q578" i="1"/>
  <c r="U578" i="1"/>
  <c r="Y578" i="1" s="1"/>
  <c r="V578" i="1"/>
  <c r="H579" i="1"/>
  <c r="R579" i="1" s="1"/>
  <c r="Q579" i="1"/>
  <c r="U579" i="1"/>
  <c r="X579" i="1" s="1"/>
  <c r="V579" i="1"/>
  <c r="H580" i="1"/>
  <c r="R580" i="1" s="1"/>
  <c r="Q580" i="1"/>
  <c r="U580" i="1"/>
  <c r="V580" i="1"/>
  <c r="H581" i="1"/>
  <c r="S581" i="1" s="1"/>
  <c r="T581" i="1" s="1"/>
  <c r="Q581" i="1"/>
  <c r="U581" i="1"/>
  <c r="X581" i="1" s="1"/>
  <c r="V581" i="1"/>
  <c r="H582" i="1"/>
  <c r="R582" i="1" s="1"/>
  <c r="Q582" i="1"/>
  <c r="U582" i="1"/>
  <c r="X582" i="1" s="1"/>
  <c r="V582" i="1"/>
  <c r="H583" i="1"/>
  <c r="S583" i="1" s="1"/>
  <c r="T583" i="1" s="1"/>
  <c r="Q583" i="1"/>
  <c r="U583" i="1"/>
  <c r="X583" i="1" s="1"/>
  <c r="V583" i="1"/>
  <c r="H584" i="1"/>
  <c r="R584" i="1" s="1"/>
  <c r="Q584" i="1"/>
  <c r="U584" i="1"/>
  <c r="X584" i="1" s="1"/>
  <c r="V584" i="1"/>
  <c r="H585" i="1"/>
  <c r="R585" i="1" s="1"/>
  <c r="Q585" i="1"/>
  <c r="U585" i="1"/>
  <c r="X585" i="1" s="1"/>
  <c r="V585" i="1"/>
  <c r="H586" i="1"/>
  <c r="S586" i="1" s="1"/>
  <c r="T586" i="1" s="1"/>
  <c r="Q586" i="1"/>
  <c r="U586" i="1"/>
  <c r="V586" i="1"/>
  <c r="H587" i="1"/>
  <c r="S587" i="1" s="1"/>
  <c r="T587" i="1" s="1"/>
  <c r="Q587" i="1"/>
  <c r="U587" i="1"/>
  <c r="X587" i="1" s="1"/>
  <c r="V587" i="1"/>
  <c r="H588" i="1"/>
  <c r="R588" i="1" s="1"/>
  <c r="Q588" i="1"/>
  <c r="U588" i="1"/>
  <c r="Y588" i="1" s="1"/>
  <c r="V588" i="1"/>
  <c r="H589" i="1"/>
  <c r="S589" i="1" s="1"/>
  <c r="T589" i="1" s="1"/>
  <c r="Q589" i="1"/>
  <c r="U589" i="1"/>
  <c r="X589" i="1" s="1"/>
  <c r="V589" i="1"/>
  <c r="H590" i="1"/>
  <c r="R590" i="1" s="1"/>
  <c r="Q590" i="1"/>
  <c r="U590" i="1"/>
  <c r="X590" i="1" s="1"/>
  <c r="V590" i="1"/>
  <c r="H591" i="1"/>
  <c r="R591" i="1" s="1"/>
  <c r="Q591" i="1"/>
  <c r="U591" i="1"/>
  <c r="X591" i="1" s="1"/>
  <c r="V591" i="1"/>
  <c r="H592" i="1"/>
  <c r="S592" i="1" s="1"/>
  <c r="T592" i="1" s="1"/>
  <c r="Q592" i="1"/>
  <c r="U592" i="1"/>
  <c r="V592" i="1"/>
  <c r="H593" i="1"/>
  <c r="R593" i="1" s="1"/>
  <c r="Q593" i="1"/>
  <c r="U593" i="1"/>
  <c r="X593" i="1" s="1"/>
  <c r="V593" i="1"/>
  <c r="H594" i="1"/>
  <c r="R594" i="1" s="1"/>
  <c r="Q594" i="1"/>
  <c r="U594" i="1"/>
  <c r="X594" i="1" s="1"/>
  <c r="V594" i="1"/>
  <c r="H595" i="1"/>
  <c r="S595" i="1" s="1"/>
  <c r="T595" i="1" s="1"/>
  <c r="Q595" i="1"/>
  <c r="U595" i="1"/>
  <c r="X595" i="1" s="1"/>
  <c r="V595" i="1"/>
  <c r="H596" i="1"/>
  <c r="S596" i="1" s="1"/>
  <c r="T596" i="1" s="1"/>
  <c r="Q596" i="1"/>
  <c r="U596" i="1"/>
  <c r="X596" i="1" s="1"/>
  <c r="V596" i="1"/>
  <c r="H597" i="1"/>
  <c r="R597" i="1" s="1"/>
  <c r="Q597" i="1"/>
  <c r="U597" i="1"/>
  <c r="V597" i="1"/>
  <c r="H598" i="1"/>
  <c r="Q598" i="1"/>
  <c r="U598" i="1"/>
  <c r="X598" i="1" s="1"/>
  <c r="V598" i="1"/>
  <c r="H599" i="1"/>
  <c r="S599" i="1" s="1"/>
  <c r="T599" i="1" s="1"/>
  <c r="Q599" i="1"/>
  <c r="U599" i="1"/>
  <c r="X599" i="1" s="1"/>
  <c r="V599" i="1"/>
  <c r="H600" i="1"/>
  <c r="R600" i="1" s="1"/>
  <c r="Q600" i="1"/>
  <c r="U600" i="1"/>
  <c r="X600" i="1" s="1"/>
  <c r="V600" i="1"/>
  <c r="H601" i="1"/>
  <c r="S601" i="1" s="1"/>
  <c r="T601" i="1" s="1"/>
  <c r="Q601" i="1"/>
  <c r="U601" i="1"/>
  <c r="X601" i="1" s="1"/>
  <c r="V601" i="1"/>
  <c r="H602" i="1"/>
  <c r="R602" i="1" s="1"/>
  <c r="Q602" i="1"/>
  <c r="U602" i="1"/>
  <c r="X602" i="1" s="1"/>
  <c r="V602" i="1"/>
  <c r="H603" i="1"/>
  <c r="R603" i="1" s="1"/>
  <c r="Q603" i="1"/>
  <c r="U603" i="1"/>
  <c r="V603" i="1"/>
  <c r="H604" i="1"/>
  <c r="R604" i="1" s="1"/>
  <c r="Q604" i="1"/>
  <c r="U604" i="1"/>
  <c r="X604" i="1" s="1"/>
  <c r="V604" i="1"/>
  <c r="H605" i="1"/>
  <c r="S605" i="1" s="1"/>
  <c r="T605" i="1" s="1"/>
  <c r="Q605" i="1"/>
  <c r="U605" i="1"/>
  <c r="X605" i="1" s="1"/>
  <c r="V605" i="1"/>
  <c r="H606" i="1"/>
  <c r="S606" i="1" s="1"/>
  <c r="T606" i="1" s="1"/>
  <c r="Q606" i="1"/>
  <c r="V606" i="1"/>
  <c r="W606" i="1"/>
  <c r="X606" i="1"/>
  <c r="Y606" i="1"/>
  <c r="H607" i="1"/>
  <c r="Q607" i="1"/>
  <c r="U607" i="1"/>
  <c r="V607" i="1"/>
  <c r="W607" i="1"/>
  <c r="H608" i="1"/>
  <c r="S608" i="1" s="1"/>
  <c r="T608" i="1" s="1"/>
  <c r="Q608" i="1"/>
  <c r="U608" i="1"/>
  <c r="V608" i="1"/>
  <c r="W608" i="1"/>
  <c r="H609" i="1"/>
  <c r="S609" i="1" s="1"/>
  <c r="T609" i="1" s="1"/>
  <c r="Q609" i="1"/>
  <c r="U609" i="1"/>
  <c r="V609" i="1"/>
  <c r="W609" i="1"/>
  <c r="H610" i="1"/>
  <c r="S610" i="1" s="1"/>
  <c r="T610" i="1" s="1"/>
  <c r="Q610" i="1"/>
  <c r="U610" i="1"/>
  <c r="V610" i="1"/>
  <c r="W610" i="1"/>
  <c r="H611" i="1"/>
  <c r="Q611" i="1"/>
  <c r="U611" i="1"/>
  <c r="V611" i="1"/>
  <c r="W611" i="1"/>
  <c r="H612" i="1"/>
  <c r="R612" i="1" s="1"/>
  <c r="Q612" i="1"/>
  <c r="U612" i="1"/>
  <c r="V612" i="1"/>
  <c r="W612" i="1"/>
  <c r="H613" i="1"/>
  <c r="S613" i="1" s="1"/>
  <c r="T613" i="1" s="1"/>
  <c r="Q613" i="1"/>
  <c r="U613" i="1"/>
  <c r="V613" i="1"/>
  <c r="W613" i="1"/>
  <c r="H614" i="1"/>
  <c r="S614" i="1" s="1"/>
  <c r="T614" i="1" s="1"/>
  <c r="Q614" i="1"/>
  <c r="U614" i="1"/>
  <c r="V614" i="1"/>
  <c r="W614" i="1"/>
  <c r="H615" i="1"/>
  <c r="S615" i="1" s="1"/>
  <c r="T615" i="1" s="1"/>
  <c r="Q615" i="1"/>
  <c r="U615" i="1"/>
  <c r="V615" i="1"/>
  <c r="W615" i="1"/>
  <c r="H616" i="1"/>
  <c r="S616" i="1" s="1"/>
  <c r="T616" i="1" s="1"/>
  <c r="Q616" i="1"/>
  <c r="U616" i="1"/>
  <c r="V616" i="1"/>
  <c r="W616" i="1"/>
  <c r="H617" i="1"/>
  <c r="R617" i="1" s="1"/>
  <c r="Q617" i="1"/>
  <c r="U617" i="1"/>
  <c r="V617" i="1"/>
  <c r="W617" i="1"/>
  <c r="H618" i="1"/>
  <c r="R618" i="1" s="1"/>
  <c r="Q618" i="1"/>
  <c r="U618" i="1"/>
  <c r="V618" i="1"/>
  <c r="W618" i="1"/>
  <c r="H619" i="1"/>
  <c r="Q619" i="1"/>
  <c r="U619" i="1"/>
  <c r="V619" i="1"/>
  <c r="W619" i="1"/>
  <c r="H620" i="1"/>
  <c r="R620" i="1" s="1"/>
  <c r="Q620" i="1"/>
  <c r="U620" i="1"/>
  <c r="V620" i="1"/>
  <c r="W620" i="1"/>
  <c r="H621" i="1"/>
  <c r="R621" i="1" s="1"/>
  <c r="Q621" i="1"/>
  <c r="U621" i="1"/>
  <c r="V621" i="1"/>
  <c r="W621" i="1"/>
  <c r="H622" i="1"/>
  <c r="Q622" i="1"/>
  <c r="U622" i="1"/>
  <c r="V622" i="1"/>
  <c r="W622" i="1"/>
  <c r="H623" i="1"/>
  <c r="R623" i="1" s="1"/>
  <c r="Q623" i="1"/>
  <c r="U623" i="1"/>
  <c r="V623" i="1"/>
  <c r="W623" i="1"/>
  <c r="H624" i="1"/>
  <c r="R624" i="1" s="1"/>
  <c r="Q624" i="1"/>
  <c r="U624" i="1"/>
  <c r="V624" i="1"/>
  <c r="W624" i="1"/>
  <c r="H625" i="1"/>
  <c r="R625" i="1" s="1"/>
  <c r="Q625" i="1"/>
  <c r="W625" i="1"/>
  <c r="X625" i="1"/>
  <c r="Y625" i="1"/>
  <c r="H626" i="1"/>
  <c r="R626" i="1" s="1"/>
  <c r="Q626" i="1"/>
  <c r="U626" i="1"/>
  <c r="V626" i="1"/>
  <c r="W626" i="1"/>
  <c r="H627" i="1"/>
  <c r="Q627" i="1"/>
  <c r="U627" i="1"/>
  <c r="V627" i="1"/>
  <c r="W627" i="1"/>
  <c r="Q628" i="1"/>
  <c r="R628" i="1"/>
  <c r="S628" i="1"/>
  <c r="T628" i="1" s="1"/>
  <c r="U628" i="1"/>
  <c r="V628" i="1"/>
  <c r="W628" i="1"/>
  <c r="Q629" i="1"/>
  <c r="R629" i="1"/>
  <c r="S629" i="1"/>
  <c r="T629" i="1" s="1"/>
  <c r="U629" i="1"/>
  <c r="V629" i="1"/>
  <c r="W629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 s="1"/>
  <c r="U632" i="1"/>
  <c r="V632" i="1"/>
  <c r="W632" i="1"/>
  <c r="Q633" i="1"/>
  <c r="R633" i="1"/>
  <c r="S633" i="1"/>
  <c r="T633" i="1" s="1"/>
  <c r="U633" i="1"/>
  <c r="V633" i="1"/>
  <c r="W633" i="1"/>
  <c r="Q634" i="1"/>
  <c r="R634" i="1"/>
  <c r="S634" i="1"/>
  <c r="T634" i="1" s="1"/>
  <c r="U634" i="1"/>
  <c r="V634" i="1"/>
  <c r="W634" i="1"/>
  <c r="Q635" i="1"/>
  <c r="R635" i="1"/>
  <c r="S635" i="1"/>
  <c r="T635" i="1" s="1"/>
  <c r="U635" i="1"/>
  <c r="V635" i="1"/>
  <c r="W635" i="1"/>
  <c r="Q636" i="1"/>
  <c r="R636" i="1"/>
  <c r="S636" i="1"/>
  <c r="T636" i="1" s="1"/>
  <c r="U636" i="1"/>
  <c r="V636" i="1"/>
  <c r="W636" i="1"/>
  <c r="Q637" i="1"/>
  <c r="R637" i="1"/>
  <c r="S637" i="1"/>
  <c r="T637" i="1" s="1"/>
  <c r="U637" i="1"/>
  <c r="V637" i="1"/>
  <c r="W637" i="1"/>
  <c r="Q638" i="1"/>
  <c r="R638" i="1"/>
  <c r="S638" i="1"/>
  <c r="T638" i="1" s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 s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 s="1"/>
  <c r="U642" i="1"/>
  <c r="V642" i="1"/>
  <c r="W642" i="1"/>
  <c r="Q643" i="1"/>
  <c r="R643" i="1"/>
  <c r="S643" i="1"/>
  <c r="T643" i="1" s="1"/>
  <c r="U643" i="1"/>
  <c r="V643" i="1"/>
  <c r="W643" i="1"/>
  <c r="Q644" i="1"/>
  <c r="R644" i="1"/>
  <c r="S644" i="1"/>
  <c r="T644" i="1" s="1"/>
  <c r="U644" i="1"/>
  <c r="V644" i="1"/>
  <c r="W644" i="1"/>
  <c r="Q645" i="1"/>
  <c r="R645" i="1"/>
  <c r="S645" i="1"/>
  <c r="T645" i="1" s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 s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 s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 s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 s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 s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 s="1"/>
  <c r="U659" i="1"/>
  <c r="V659" i="1"/>
  <c r="W659" i="1"/>
  <c r="Q660" i="1"/>
  <c r="R660" i="1"/>
  <c r="S660" i="1"/>
  <c r="T660" i="1" s="1"/>
  <c r="U660" i="1"/>
  <c r="V660" i="1"/>
  <c r="W660" i="1"/>
  <c r="Q661" i="1"/>
  <c r="R661" i="1"/>
  <c r="S661" i="1"/>
  <c r="T661" i="1" s="1"/>
  <c r="U661" i="1"/>
  <c r="V661" i="1"/>
  <c r="W661" i="1"/>
  <c r="Q662" i="1"/>
  <c r="R662" i="1"/>
  <c r="S662" i="1"/>
  <c r="T662" i="1" s="1"/>
  <c r="U662" i="1"/>
  <c r="V662" i="1"/>
  <c r="W662" i="1"/>
  <c r="Q663" i="1"/>
  <c r="R663" i="1"/>
  <c r="S663" i="1"/>
  <c r="T663" i="1" s="1"/>
  <c r="U663" i="1"/>
  <c r="V663" i="1"/>
  <c r="W663" i="1"/>
  <c r="Q664" i="1"/>
  <c r="R664" i="1"/>
  <c r="S664" i="1"/>
  <c r="T664" i="1" s="1"/>
  <c r="U664" i="1"/>
  <c r="X664" i="1" s="1"/>
  <c r="Z664" i="1" s="1"/>
  <c r="V664" i="1"/>
  <c r="W664" i="1"/>
  <c r="Q665" i="1"/>
  <c r="R665" i="1"/>
  <c r="S665" i="1"/>
  <c r="T665" i="1" s="1"/>
  <c r="U665" i="1"/>
  <c r="V665" i="1"/>
  <c r="W665" i="1"/>
  <c r="Q666" i="1"/>
  <c r="R666" i="1"/>
  <c r="S666" i="1"/>
  <c r="T666" i="1" s="1"/>
  <c r="U666" i="1"/>
  <c r="X666" i="1" s="1"/>
  <c r="Z666" i="1" s="1"/>
  <c r="V666" i="1"/>
  <c r="W666" i="1"/>
  <c r="Q667" i="1"/>
  <c r="R667" i="1"/>
  <c r="S667" i="1"/>
  <c r="T667" i="1" s="1"/>
  <c r="U667" i="1"/>
  <c r="X667" i="1" s="1"/>
  <c r="Z667" i="1" s="1"/>
  <c r="V667" i="1"/>
  <c r="W667" i="1"/>
  <c r="Q668" i="1"/>
  <c r="R668" i="1"/>
  <c r="S668" i="1"/>
  <c r="T668" i="1" s="1"/>
  <c r="U668" i="1"/>
  <c r="X668" i="1" s="1"/>
  <c r="Z668" i="1" s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 s="1"/>
  <c r="U670" i="1"/>
  <c r="X670" i="1" s="1"/>
  <c r="Z670" i="1" s="1"/>
  <c r="V670" i="1"/>
  <c r="W670" i="1"/>
  <c r="Q671" i="1"/>
  <c r="R671" i="1"/>
  <c r="S671" i="1"/>
  <c r="T671" i="1" s="1"/>
  <c r="U671" i="1"/>
  <c r="X671" i="1" s="1"/>
  <c r="Z671" i="1" s="1"/>
  <c r="V671" i="1"/>
  <c r="W671" i="1"/>
  <c r="Q672" i="1"/>
  <c r="R672" i="1"/>
  <c r="S672" i="1"/>
  <c r="T672" i="1" s="1"/>
  <c r="U672" i="1"/>
  <c r="X672" i="1" s="1"/>
  <c r="Z672" i="1" s="1"/>
  <c r="V672" i="1"/>
  <c r="W672" i="1"/>
  <c r="Q673" i="1"/>
  <c r="R673" i="1"/>
  <c r="S673" i="1"/>
  <c r="T673" i="1" s="1"/>
  <c r="U673" i="1"/>
  <c r="X673" i="1" s="1"/>
  <c r="Z673" i="1" s="1"/>
  <c r="V673" i="1"/>
  <c r="W673" i="1"/>
  <c r="Q674" i="1"/>
  <c r="R674" i="1"/>
  <c r="S674" i="1"/>
  <c r="T674" i="1" s="1"/>
  <c r="U674" i="1"/>
  <c r="X674" i="1" s="1"/>
  <c r="Z674" i="1" s="1"/>
  <c r="V674" i="1"/>
  <c r="W674" i="1"/>
  <c r="Q675" i="1"/>
  <c r="R675" i="1"/>
  <c r="S675" i="1"/>
  <c r="T675" i="1" s="1"/>
  <c r="U675" i="1"/>
  <c r="X675" i="1" s="1"/>
  <c r="Z675" i="1" s="1"/>
  <c r="V675" i="1"/>
  <c r="W675" i="1"/>
  <c r="Q676" i="1"/>
  <c r="R676" i="1"/>
  <c r="S676" i="1"/>
  <c r="T676" i="1" s="1"/>
  <c r="U676" i="1"/>
  <c r="X676" i="1" s="1"/>
  <c r="Z676" i="1" s="1"/>
  <c r="V676" i="1"/>
  <c r="W676" i="1"/>
  <c r="Q677" i="1"/>
  <c r="R677" i="1"/>
  <c r="S677" i="1"/>
  <c r="T677" i="1" s="1"/>
  <c r="U677" i="1"/>
  <c r="V677" i="1"/>
  <c r="W677" i="1"/>
  <c r="Q678" i="1"/>
  <c r="R678" i="1"/>
  <c r="S678" i="1"/>
  <c r="T678" i="1" s="1"/>
  <c r="U678" i="1"/>
  <c r="X678" i="1" s="1"/>
  <c r="Z678" i="1" s="1"/>
  <c r="V678" i="1"/>
  <c r="W678" i="1"/>
  <c r="Q679" i="1"/>
  <c r="R679" i="1"/>
  <c r="S679" i="1"/>
  <c r="T679" i="1" s="1"/>
  <c r="U679" i="1"/>
  <c r="X679" i="1" s="1"/>
  <c r="Z679" i="1" s="1"/>
  <c r="V679" i="1"/>
  <c r="W679" i="1"/>
  <c r="Q680" i="1"/>
  <c r="R680" i="1"/>
  <c r="S680" i="1"/>
  <c r="T680" i="1" s="1"/>
  <c r="U680" i="1"/>
  <c r="X680" i="1" s="1"/>
  <c r="Z680" i="1" s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 s="1"/>
  <c r="U682" i="1"/>
  <c r="Y682" i="1" s="1"/>
  <c r="V682" i="1"/>
  <c r="W682" i="1"/>
  <c r="Q683" i="1"/>
  <c r="R683" i="1"/>
  <c r="S683" i="1"/>
  <c r="T683" i="1" s="1"/>
  <c r="U683" i="1"/>
  <c r="X683" i="1" s="1"/>
  <c r="Z683" i="1" s="1"/>
  <c r="V683" i="1"/>
  <c r="W683" i="1"/>
  <c r="Q684" i="1"/>
  <c r="R684" i="1"/>
  <c r="S684" i="1"/>
  <c r="T684" i="1" s="1"/>
  <c r="U684" i="1"/>
  <c r="X684" i="1" s="1"/>
  <c r="Z684" i="1" s="1"/>
  <c r="V684" i="1"/>
  <c r="W684" i="1"/>
  <c r="Q685" i="1"/>
  <c r="R685" i="1"/>
  <c r="S685" i="1"/>
  <c r="T685" i="1" s="1"/>
  <c r="U685" i="1"/>
  <c r="X685" i="1" s="1"/>
  <c r="Z685" i="1" s="1"/>
  <c r="V685" i="1"/>
  <c r="W685" i="1"/>
  <c r="Q686" i="1"/>
  <c r="R686" i="1"/>
  <c r="S686" i="1"/>
  <c r="T686" i="1" s="1"/>
  <c r="U686" i="1"/>
  <c r="Y686" i="1" s="1"/>
  <c r="V686" i="1"/>
  <c r="W686" i="1"/>
  <c r="Q687" i="1"/>
  <c r="R687" i="1"/>
  <c r="S687" i="1"/>
  <c r="T687" i="1" s="1"/>
  <c r="U687" i="1"/>
  <c r="X687" i="1" s="1"/>
  <c r="Z687" i="1" s="1"/>
  <c r="V687" i="1"/>
  <c r="W687" i="1"/>
  <c r="Q688" i="1"/>
  <c r="R688" i="1"/>
  <c r="S688" i="1"/>
  <c r="T688" i="1" s="1"/>
  <c r="U688" i="1"/>
  <c r="X688" i="1" s="1"/>
  <c r="Z688" i="1" s="1"/>
  <c r="V688" i="1"/>
  <c r="W688" i="1"/>
  <c r="Q689" i="1"/>
  <c r="R689" i="1"/>
  <c r="S689" i="1"/>
  <c r="T689" i="1" s="1"/>
  <c r="U689" i="1"/>
  <c r="V689" i="1"/>
  <c r="W689" i="1"/>
  <c r="Q690" i="1"/>
  <c r="R690" i="1"/>
  <c r="S690" i="1"/>
  <c r="T690" i="1" s="1"/>
  <c r="U690" i="1"/>
  <c r="X690" i="1" s="1"/>
  <c r="Z690" i="1" s="1"/>
  <c r="V690" i="1"/>
  <c r="W690" i="1"/>
  <c r="Q691" i="1"/>
  <c r="R691" i="1"/>
  <c r="S691" i="1"/>
  <c r="T691" i="1" s="1"/>
  <c r="U691" i="1"/>
  <c r="X691" i="1" s="1"/>
  <c r="Z691" i="1" s="1"/>
  <c r="V691" i="1"/>
  <c r="W691" i="1"/>
  <c r="Q692" i="1"/>
  <c r="R692" i="1"/>
  <c r="S692" i="1"/>
  <c r="T692" i="1" s="1"/>
  <c r="U692" i="1"/>
  <c r="X692" i="1" s="1"/>
  <c r="Z692" i="1" s="1"/>
  <c r="V692" i="1"/>
  <c r="W692" i="1"/>
  <c r="Q693" i="1"/>
  <c r="R693" i="1"/>
  <c r="S693" i="1"/>
  <c r="T693" i="1" s="1"/>
  <c r="U693" i="1"/>
  <c r="V693" i="1"/>
  <c r="W693" i="1"/>
  <c r="Q694" i="1"/>
  <c r="R694" i="1"/>
  <c r="S694" i="1"/>
  <c r="T694" i="1" s="1"/>
  <c r="U694" i="1"/>
  <c r="Y694" i="1" s="1"/>
  <c r="V694" i="1"/>
  <c r="W694" i="1"/>
  <c r="Q695" i="1"/>
  <c r="R695" i="1"/>
  <c r="S695" i="1"/>
  <c r="T695" i="1" s="1"/>
  <c r="U695" i="1"/>
  <c r="X695" i="1" s="1"/>
  <c r="Z695" i="1" s="1"/>
  <c r="V695" i="1"/>
  <c r="W695" i="1"/>
  <c r="Q696" i="1"/>
  <c r="R696" i="1"/>
  <c r="S696" i="1"/>
  <c r="T696" i="1" s="1"/>
  <c r="U696" i="1"/>
  <c r="X696" i="1" s="1"/>
  <c r="Z696" i="1" s="1"/>
  <c r="V696" i="1"/>
  <c r="W696" i="1"/>
  <c r="Q697" i="1"/>
  <c r="R697" i="1"/>
  <c r="S697" i="1"/>
  <c r="T697" i="1" s="1"/>
  <c r="U697" i="1"/>
  <c r="X697" i="1" s="1"/>
  <c r="Z697" i="1" s="1"/>
  <c r="V697" i="1"/>
  <c r="W697" i="1"/>
  <c r="Q698" i="1"/>
  <c r="R698" i="1"/>
  <c r="S698" i="1"/>
  <c r="T698" i="1" s="1"/>
  <c r="U698" i="1"/>
  <c r="Y698" i="1" s="1"/>
  <c r="V698" i="1"/>
  <c r="W698" i="1"/>
  <c r="Q699" i="1"/>
  <c r="R699" i="1"/>
  <c r="S699" i="1"/>
  <c r="T699" i="1" s="1"/>
  <c r="U699" i="1"/>
  <c r="X699" i="1" s="1"/>
  <c r="Z699" i="1" s="1"/>
  <c r="V699" i="1"/>
  <c r="W699" i="1"/>
  <c r="Q700" i="1"/>
  <c r="R700" i="1"/>
  <c r="S700" i="1"/>
  <c r="T700" i="1" s="1"/>
  <c r="U700" i="1"/>
  <c r="X700" i="1" s="1"/>
  <c r="Z700" i="1" s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 s="1"/>
  <c r="U702" i="1"/>
  <c r="X702" i="1" s="1"/>
  <c r="Z702" i="1" s="1"/>
  <c r="V702" i="1"/>
  <c r="W702" i="1"/>
  <c r="Q703" i="1"/>
  <c r="R703" i="1"/>
  <c r="S703" i="1"/>
  <c r="T703" i="1" s="1"/>
  <c r="U703" i="1"/>
  <c r="X703" i="1" s="1"/>
  <c r="Z703" i="1" s="1"/>
  <c r="V703" i="1"/>
  <c r="W703" i="1"/>
  <c r="Q704" i="1"/>
  <c r="R704" i="1"/>
  <c r="S704" i="1"/>
  <c r="T704" i="1" s="1"/>
  <c r="U704" i="1"/>
  <c r="Y704" i="1" s="1"/>
  <c r="V704" i="1"/>
  <c r="W704" i="1"/>
  <c r="Q705" i="1"/>
  <c r="R705" i="1"/>
  <c r="S705" i="1"/>
  <c r="T705" i="1" s="1"/>
  <c r="U705" i="1"/>
  <c r="X705" i="1" s="1"/>
  <c r="Z705" i="1" s="1"/>
  <c r="V705" i="1"/>
  <c r="W705" i="1"/>
  <c r="Q706" i="1"/>
  <c r="R706" i="1"/>
  <c r="S706" i="1"/>
  <c r="T706" i="1" s="1"/>
  <c r="U706" i="1"/>
  <c r="X706" i="1" s="1"/>
  <c r="Z706" i="1" s="1"/>
  <c r="V706" i="1"/>
  <c r="W706" i="1"/>
  <c r="Q707" i="1"/>
  <c r="R707" i="1"/>
  <c r="S707" i="1"/>
  <c r="T707" i="1" s="1"/>
  <c r="U707" i="1"/>
  <c r="Y707" i="1" s="1"/>
  <c r="V707" i="1"/>
  <c r="W707" i="1"/>
  <c r="Q708" i="1"/>
  <c r="R708" i="1"/>
  <c r="S708" i="1"/>
  <c r="T708" i="1" s="1"/>
  <c r="U708" i="1"/>
  <c r="X708" i="1" s="1"/>
  <c r="Z708" i="1" s="1"/>
  <c r="V708" i="1"/>
  <c r="W708" i="1"/>
  <c r="Q709" i="1"/>
  <c r="R709" i="1"/>
  <c r="S709" i="1"/>
  <c r="T709" i="1" s="1"/>
  <c r="U709" i="1"/>
  <c r="Y709" i="1" s="1"/>
  <c r="V709" i="1"/>
  <c r="W709" i="1"/>
  <c r="Q710" i="1"/>
  <c r="R710" i="1"/>
  <c r="S710" i="1"/>
  <c r="T710" i="1" s="1"/>
  <c r="U710" i="1"/>
  <c r="Y710" i="1" s="1"/>
  <c r="V710" i="1"/>
  <c r="W710" i="1"/>
  <c r="Q711" i="1"/>
  <c r="R711" i="1"/>
  <c r="S711" i="1"/>
  <c r="T711" i="1" s="1"/>
  <c r="U711" i="1"/>
  <c r="X711" i="1" s="1"/>
  <c r="Z711" i="1" s="1"/>
  <c r="V711" i="1"/>
  <c r="W711" i="1"/>
  <c r="Q712" i="1"/>
  <c r="R712" i="1"/>
  <c r="S712" i="1"/>
  <c r="T712" i="1" s="1"/>
  <c r="U712" i="1"/>
  <c r="X712" i="1" s="1"/>
  <c r="Z712" i="1" s="1"/>
  <c r="V712" i="1"/>
  <c r="W712" i="1"/>
  <c r="Q713" i="1"/>
  <c r="R713" i="1"/>
  <c r="S713" i="1"/>
  <c r="T713" i="1" s="1"/>
  <c r="U713" i="1"/>
  <c r="X713" i="1" s="1"/>
  <c r="Z713" i="1" s="1"/>
  <c r="V713" i="1"/>
  <c r="W713" i="1"/>
  <c r="Q714" i="1"/>
  <c r="R714" i="1"/>
  <c r="S714" i="1"/>
  <c r="T714" i="1" s="1"/>
  <c r="U714" i="1"/>
  <c r="X714" i="1" s="1"/>
  <c r="Z714" i="1" s="1"/>
  <c r="V714" i="1"/>
  <c r="W714" i="1"/>
  <c r="Q715" i="1"/>
  <c r="R715" i="1"/>
  <c r="S715" i="1"/>
  <c r="T715" i="1" s="1"/>
  <c r="U715" i="1"/>
  <c r="Y715" i="1" s="1"/>
  <c r="V715" i="1"/>
  <c r="W715" i="1"/>
  <c r="Q716" i="1"/>
  <c r="R716" i="1"/>
  <c r="S716" i="1"/>
  <c r="T716" i="1" s="1"/>
  <c r="U716" i="1"/>
  <c r="Y716" i="1" s="1"/>
  <c r="V716" i="1"/>
  <c r="W716" i="1"/>
  <c r="Q717" i="1"/>
  <c r="R717" i="1"/>
  <c r="S717" i="1"/>
  <c r="T717" i="1" s="1"/>
  <c r="U717" i="1"/>
  <c r="X717" i="1" s="1"/>
  <c r="Z717" i="1" s="1"/>
  <c r="V717" i="1"/>
  <c r="W717" i="1"/>
  <c r="Q718" i="1"/>
  <c r="R718" i="1"/>
  <c r="S718" i="1"/>
  <c r="T718" i="1" s="1"/>
  <c r="U718" i="1"/>
  <c r="X718" i="1" s="1"/>
  <c r="Z718" i="1" s="1"/>
  <c r="V718" i="1"/>
  <c r="W718" i="1"/>
  <c r="Q719" i="1"/>
  <c r="R719" i="1"/>
  <c r="S719" i="1"/>
  <c r="T719" i="1" s="1"/>
  <c r="U719" i="1"/>
  <c r="X719" i="1" s="1"/>
  <c r="Z719" i="1" s="1"/>
  <c r="V719" i="1"/>
  <c r="W719" i="1"/>
  <c r="Q720" i="1"/>
  <c r="R720" i="1"/>
  <c r="S720" i="1"/>
  <c r="T720" i="1" s="1"/>
  <c r="U720" i="1"/>
  <c r="X720" i="1" s="1"/>
  <c r="Z720" i="1" s="1"/>
  <c r="V720" i="1"/>
  <c r="W720" i="1"/>
  <c r="Q721" i="1"/>
  <c r="R721" i="1"/>
  <c r="S721" i="1"/>
  <c r="T721" i="1" s="1"/>
  <c r="U721" i="1"/>
  <c r="Y721" i="1" s="1"/>
  <c r="V721" i="1"/>
  <c r="W721" i="1"/>
  <c r="Q722" i="1"/>
  <c r="R722" i="1"/>
  <c r="S722" i="1"/>
  <c r="T722" i="1" s="1"/>
  <c r="U722" i="1"/>
  <c r="X722" i="1" s="1"/>
  <c r="Z722" i="1" s="1"/>
  <c r="V722" i="1"/>
  <c r="W722" i="1"/>
  <c r="Q723" i="1"/>
  <c r="R723" i="1"/>
  <c r="S723" i="1"/>
  <c r="T723" i="1" s="1"/>
  <c r="U723" i="1"/>
  <c r="X723" i="1" s="1"/>
  <c r="Z723" i="1" s="1"/>
  <c r="V723" i="1"/>
  <c r="W723" i="1"/>
  <c r="Q724" i="1"/>
  <c r="R724" i="1"/>
  <c r="S724" i="1"/>
  <c r="T724" i="1" s="1"/>
  <c r="U724" i="1"/>
  <c r="X724" i="1" s="1"/>
  <c r="Z724" i="1" s="1"/>
  <c r="V724" i="1"/>
  <c r="W724" i="1"/>
  <c r="Q725" i="1"/>
  <c r="R725" i="1"/>
  <c r="S725" i="1"/>
  <c r="T725" i="1" s="1"/>
  <c r="U725" i="1"/>
  <c r="V725" i="1"/>
  <c r="W725" i="1"/>
  <c r="Q726" i="1"/>
  <c r="R726" i="1"/>
  <c r="S726" i="1"/>
  <c r="T726" i="1" s="1"/>
  <c r="U726" i="1"/>
  <c r="X726" i="1" s="1"/>
  <c r="Z726" i="1" s="1"/>
  <c r="V726" i="1"/>
  <c r="W726" i="1"/>
  <c r="Q727" i="1"/>
  <c r="R727" i="1"/>
  <c r="S727" i="1"/>
  <c r="T727" i="1" s="1"/>
  <c r="U727" i="1"/>
  <c r="X727" i="1" s="1"/>
  <c r="Z727" i="1" s="1"/>
  <c r="V727" i="1"/>
  <c r="W727" i="1"/>
  <c r="Q728" i="1"/>
  <c r="R728" i="1"/>
  <c r="S728" i="1"/>
  <c r="T728" i="1" s="1"/>
  <c r="U728" i="1"/>
  <c r="Y728" i="1" s="1"/>
  <c r="V728" i="1"/>
  <c r="W728" i="1"/>
  <c r="Q729" i="1"/>
  <c r="R729" i="1"/>
  <c r="S729" i="1"/>
  <c r="T729" i="1" s="1"/>
  <c r="U729" i="1"/>
  <c r="X729" i="1" s="1"/>
  <c r="Z729" i="1" s="1"/>
  <c r="V729" i="1"/>
  <c r="W729" i="1"/>
  <c r="Q730" i="1"/>
  <c r="R730" i="1"/>
  <c r="S730" i="1"/>
  <c r="T730" i="1" s="1"/>
  <c r="U730" i="1"/>
  <c r="X730" i="1" s="1"/>
  <c r="Z730" i="1" s="1"/>
  <c r="V730" i="1"/>
  <c r="W730" i="1"/>
  <c r="Q731" i="1"/>
  <c r="R731" i="1"/>
  <c r="S731" i="1"/>
  <c r="T731" i="1" s="1"/>
  <c r="U731" i="1"/>
  <c r="Y731" i="1" s="1"/>
  <c r="V731" i="1"/>
  <c r="W731" i="1"/>
  <c r="Q732" i="1"/>
  <c r="R732" i="1"/>
  <c r="S732" i="1"/>
  <c r="T732" i="1" s="1"/>
  <c r="U732" i="1"/>
  <c r="X732" i="1" s="1"/>
  <c r="Z732" i="1" s="1"/>
  <c r="V732" i="1"/>
  <c r="W732" i="1"/>
  <c r="Q733" i="1"/>
  <c r="R733" i="1"/>
  <c r="S733" i="1"/>
  <c r="T733" i="1" s="1"/>
  <c r="U733" i="1"/>
  <c r="Y733" i="1" s="1"/>
  <c r="V733" i="1"/>
  <c r="W733" i="1"/>
  <c r="Q734" i="1"/>
  <c r="R734" i="1"/>
  <c r="S734" i="1"/>
  <c r="T734" i="1" s="1"/>
  <c r="U734" i="1"/>
  <c r="Y734" i="1" s="1"/>
  <c r="V734" i="1"/>
  <c r="W734" i="1"/>
  <c r="Q735" i="1"/>
  <c r="R735" i="1"/>
  <c r="S735" i="1"/>
  <c r="T735" i="1" s="1"/>
  <c r="U735" i="1"/>
  <c r="X735" i="1" s="1"/>
  <c r="Z735" i="1" s="1"/>
  <c r="V735" i="1"/>
  <c r="W735" i="1"/>
  <c r="Q736" i="1"/>
  <c r="R736" i="1"/>
  <c r="S736" i="1"/>
  <c r="T736" i="1" s="1"/>
  <c r="U736" i="1"/>
  <c r="X736" i="1" s="1"/>
  <c r="Z736" i="1" s="1"/>
  <c r="V736" i="1"/>
  <c r="W736" i="1"/>
  <c r="Q737" i="1"/>
  <c r="R737" i="1"/>
  <c r="S737" i="1"/>
  <c r="T737" i="1" s="1"/>
  <c r="U737" i="1"/>
  <c r="X737" i="1" s="1"/>
  <c r="Z737" i="1" s="1"/>
  <c r="V737" i="1"/>
  <c r="W737" i="1"/>
  <c r="Q738" i="1"/>
  <c r="R738" i="1"/>
  <c r="S738" i="1"/>
  <c r="T738" i="1" s="1"/>
  <c r="U738" i="1"/>
  <c r="X738" i="1" s="1"/>
  <c r="Z738" i="1" s="1"/>
  <c r="V738" i="1"/>
  <c r="W738" i="1"/>
  <c r="Q739" i="1"/>
  <c r="R739" i="1"/>
  <c r="S739" i="1"/>
  <c r="T739" i="1" s="1"/>
  <c r="U739" i="1"/>
  <c r="X739" i="1" s="1"/>
  <c r="Z739" i="1" s="1"/>
  <c r="V739" i="1"/>
  <c r="W739" i="1"/>
  <c r="Q740" i="1"/>
  <c r="R740" i="1"/>
  <c r="S740" i="1"/>
  <c r="T740" i="1" s="1"/>
  <c r="U740" i="1"/>
  <c r="V740" i="1"/>
  <c r="W740" i="1"/>
  <c r="Q741" i="1"/>
  <c r="R741" i="1"/>
  <c r="S741" i="1"/>
  <c r="T741" i="1" s="1"/>
  <c r="U741" i="1"/>
  <c r="X741" i="1" s="1"/>
  <c r="Z741" i="1" s="1"/>
  <c r="V741" i="1"/>
  <c r="W741" i="1"/>
  <c r="Q742" i="1"/>
  <c r="R742" i="1"/>
  <c r="S742" i="1"/>
  <c r="T742" i="1" s="1"/>
  <c r="U742" i="1"/>
  <c r="X742" i="1" s="1"/>
  <c r="Z742" i="1" s="1"/>
  <c r="V742" i="1"/>
  <c r="W742" i="1"/>
  <c r="Q743" i="1"/>
  <c r="R743" i="1"/>
  <c r="S743" i="1"/>
  <c r="T743" i="1" s="1"/>
  <c r="U743" i="1"/>
  <c r="X743" i="1" s="1"/>
  <c r="Z743" i="1" s="1"/>
  <c r="V743" i="1"/>
  <c r="W743" i="1"/>
  <c r="Q744" i="1"/>
  <c r="R744" i="1"/>
  <c r="S744" i="1"/>
  <c r="T744" i="1" s="1"/>
  <c r="U744" i="1"/>
  <c r="X744" i="1" s="1"/>
  <c r="Z744" i="1" s="1"/>
  <c r="V744" i="1"/>
  <c r="W744" i="1"/>
  <c r="Q745" i="1"/>
  <c r="R745" i="1"/>
  <c r="S745" i="1"/>
  <c r="T745" i="1" s="1"/>
  <c r="U745" i="1"/>
  <c r="V745" i="1"/>
  <c r="W745" i="1"/>
  <c r="Q746" i="1"/>
  <c r="R746" i="1"/>
  <c r="S746" i="1"/>
  <c r="T746" i="1" s="1"/>
  <c r="U746" i="1"/>
  <c r="X746" i="1" s="1"/>
  <c r="Z746" i="1" s="1"/>
  <c r="V746" i="1"/>
  <c r="W746" i="1"/>
  <c r="Q747" i="1"/>
  <c r="R747" i="1"/>
  <c r="S747" i="1"/>
  <c r="T747" i="1" s="1"/>
  <c r="U747" i="1"/>
  <c r="X747" i="1" s="1"/>
  <c r="Z747" i="1" s="1"/>
  <c r="V747" i="1"/>
  <c r="W747" i="1"/>
  <c r="Q748" i="1"/>
  <c r="R748" i="1"/>
  <c r="S748" i="1"/>
  <c r="T748" i="1" s="1"/>
  <c r="U748" i="1"/>
  <c r="V748" i="1"/>
  <c r="W748" i="1"/>
  <c r="Q749" i="1"/>
  <c r="R749" i="1"/>
  <c r="S749" i="1"/>
  <c r="T749" i="1" s="1"/>
  <c r="U749" i="1"/>
  <c r="Y749" i="1" s="1"/>
  <c r="V749" i="1"/>
  <c r="W749" i="1"/>
  <c r="Q750" i="1"/>
  <c r="R750" i="1"/>
  <c r="S750" i="1"/>
  <c r="T750" i="1" s="1"/>
  <c r="U750" i="1"/>
  <c r="X750" i="1" s="1"/>
  <c r="Z750" i="1" s="1"/>
  <c r="V750" i="1"/>
  <c r="W750" i="1"/>
  <c r="Q751" i="1"/>
  <c r="R751" i="1"/>
  <c r="S751" i="1"/>
  <c r="T751" i="1" s="1"/>
  <c r="U751" i="1"/>
  <c r="X751" i="1" s="1"/>
  <c r="Z751" i="1" s="1"/>
  <c r="V751" i="1"/>
  <c r="W751" i="1"/>
  <c r="Q752" i="1"/>
  <c r="R752" i="1"/>
  <c r="S752" i="1"/>
  <c r="T752" i="1" s="1"/>
  <c r="U752" i="1"/>
  <c r="X752" i="1" s="1"/>
  <c r="Z752" i="1" s="1"/>
  <c r="V752" i="1"/>
  <c r="W752" i="1"/>
  <c r="Q753" i="1"/>
  <c r="R753" i="1"/>
  <c r="S753" i="1"/>
  <c r="T753" i="1" s="1"/>
  <c r="U753" i="1"/>
  <c r="X753" i="1" s="1"/>
  <c r="Z753" i="1" s="1"/>
  <c r="V753" i="1"/>
  <c r="W753" i="1"/>
  <c r="Q754" i="1"/>
  <c r="R754" i="1"/>
  <c r="S754" i="1"/>
  <c r="T754" i="1" s="1"/>
  <c r="U754" i="1"/>
  <c r="X754" i="1" s="1"/>
  <c r="Z754" i="1" s="1"/>
  <c r="V754" i="1"/>
  <c r="W754" i="1"/>
  <c r="Q755" i="1"/>
  <c r="R755" i="1"/>
  <c r="S755" i="1"/>
  <c r="T755" i="1" s="1"/>
  <c r="U755" i="1"/>
  <c r="X755" i="1" s="1"/>
  <c r="Z755" i="1" s="1"/>
  <c r="V755" i="1"/>
  <c r="W755" i="1"/>
  <c r="Q756" i="1"/>
  <c r="R756" i="1"/>
  <c r="S756" i="1"/>
  <c r="T756" i="1" s="1"/>
  <c r="U756" i="1"/>
  <c r="X756" i="1" s="1"/>
  <c r="Z756" i="1" s="1"/>
  <c r="V756" i="1"/>
  <c r="W756" i="1"/>
  <c r="Q757" i="1"/>
  <c r="R757" i="1"/>
  <c r="S757" i="1"/>
  <c r="T757" i="1" s="1"/>
  <c r="U757" i="1"/>
  <c r="X757" i="1" s="1"/>
  <c r="Z757" i="1" s="1"/>
  <c r="V757" i="1"/>
  <c r="W757" i="1"/>
  <c r="Q758" i="1"/>
  <c r="R758" i="1"/>
  <c r="S758" i="1"/>
  <c r="T758" i="1" s="1"/>
  <c r="U758" i="1"/>
  <c r="X758" i="1" s="1"/>
  <c r="Z758" i="1" s="1"/>
  <c r="V758" i="1"/>
  <c r="W758" i="1"/>
  <c r="Q759" i="1"/>
  <c r="R759" i="1"/>
  <c r="S759" i="1"/>
  <c r="T759" i="1" s="1"/>
  <c r="U759" i="1"/>
  <c r="X759" i="1" s="1"/>
  <c r="Z759" i="1" s="1"/>
  <c r="V759" i="1"/>
  <c r="W759" i="1"/>
  <c r="Q760" i="1"/>
  <c r="R760" i="1"/>
  <c r="S760" i="1"/>
  <c r="T760" i="1" s="1"/>
  <c r="U760" i="1"/>
  <c r="X760" i="1" s="1"/>
  <c r="Z760" i="1" s="1"/>
  <c r="V760" i="1"/>
  <c r="W760" i="1"/>
  <c r="Q761" i="1"/>
  <c r="R761" i="1"/>
  <c r="S761" i="1"/>
  <c r="T761" i="1" s="1"/>
  <c r="U761" i="1"/>
  <c r="X761" i="1" s="1"/>
  <c r="Z761" i="1" s="1"/>
  <c r="V761" i="1"/>
  <c r="W761" i="1"/>
  <c r="Q762" i="1"/>
  <c r="R762" i="1"/>
  <c r="S762" i="1"/>
  <c r="T762" i="1" s="1"/>
  <c r="U762" i="1"/>
  <c r="X762" i="1" s="1"/>
  <c r="Z762" i="1" s="1"/>
  <c r="V762" i="1"/>
  <c r="W762" i="1"/>
  <c r="H763" i="1"/>
  <c r="R763" i="1" s="1"/>
  <c r="Q763" i="1"/>
  <c r="U763" i="1"/>
  <c r="Y763" i="1" s="1"/>
  <c r="V763" i="1"/>
  <c r="W763" i="1"/>
  <c r="H764" i="1"/>
  <c r="R764" i="1" s="1"/>
  <c r="Q764" i="1"/>
  <c r="U764" i="1"/>
  <c r="V764" i="1"/>
  <c r="W764" i="1"/>
  <c r="H765" i="1"/>
  <c r="Q765" i="1"/>
  <c r="U765" i="1"/>
  <c r="V765" i="1"/>
  <c r="W765" i="1"/>
  <c r="H766" i="1"/>
  <c r="R766" i="1" s="1"/>
  <c r="Q766" i="1"/>
  <c r="U766" i="1"/>
  <c r="V766" i="1"/>
  <c r="W766" i="1"/>
  <c r="H767" i="1"/>
  <c r="R767" i="1" s="1"/>
  <c r="Q767" i="1"/>
  <c r="U767" i="1"/>
  <c r="V767" i="1"/>
  <c r="W767" i="1"/>
  <c r="H768" i="1"/>
  <c r="Q768" i="1"/>
  <c r="U768" i="1"/>
  <c r="V768" i="1"/>
  <c r="W768" i="1"/>
  <c r="H769" i="1"/>
  <c r="S769" i="1" s="1"/>
  <c r="T769" i="1" s="1"/>
  <c r="Q769" i="1"/>
  <c r="U769" i="1"/>
  <c r="V769" i="1"/>
  <c r="W769" i="1"/>
  <c r="H770" i="1"/>
  <c r="Q770" i="1"/>
  <c r="U770" i="1"/>
  <c r="V770" i="1"/>
  <c r="W770" i="1"/>
  <c r="H771" i="1"/>
  <c r="Q771" i="1"/>
  <c r="U771" i="1"/>
  <c r="V771" i="1"/>
  <c r="W771" i="1"/>
  <c r="H772" i="1"/>
  <c r="R772" i="1" s="1"/>
  <c r="Q772" i="1"/>
  <c r="U772" i="1"/>
  <c r="V772" i="1"/>
  <c r="W772" i="1"/>
  <c r="H773" i="1"/>
  <c r="R773" i="1" s="1"/>
  <c r="Q773" i="1"/>
  <c r="U773" i="1"/>
  <c r="V773" i="1"/>
  <c r="W773" i="1"/>
  <c r="H774" i="1"/>
  <c r="Q774" i="1"/>
  <c r="U774" i="1"/>
  <c r="V774" i="1"/>
  <c r="W774" i="1"/>
  <c r="Q775" i="1"/>
  <c r="R775" i="1"/>
  <c r="S775" i="1"/>
  <c r="T775" i="1" s="1"/>
  <c r="U775" i="1"/>
  <c r="V775" i="1"/>
  <c r="W775" i="1"/>
  <c r="H776" i="1"/>
  <c r="R776" i="1" s="1"/>
  <c r="Q776" i="1"/>
  <c r="U776" i="1"/>
  <c r="V776" i="1"/>
  <c r="W776" i="1"/>
  <c r="H777" i="1"/>
  <c r="S777" i="1" s="1"/>
  <c r="T777" i="1" s="1"/>
  <c r="Q777" i="1"/>
  <c r="U777" i="1"/>
  <c r="V777" i="1"/>
  <c r="W777" i="1"/>
  <c r="H778" i="1"/>
  <c r="S778" i="1" s="1"/>
  <c r="T778" i="1" s="1"/>
  <c r="Q778" i="1"/>
  <c r="U778" i="1"/>
  <c r="V778" i="1"/>
  <c r="W778" i="1"/>
  <c r="H779" i="1"/>
  <c r="R779" i="1" s="1"/>
  <c r="Q779" i="1"/>
  <c r="U779" i="1"/>
  <c r="V779" i="1"/>
  <c r="W779" i="1"/>
  <c r="H780" i="1"/>
  <c r="R780" i="1" s="1"/>
  <c r="Q780" i="1"/>
  <c r="U780" i="1"/>
  <c r="V780" i="1"/>
  <c r="W780" i="1"/>
  <c r="H781" i="1"/>
  <c r="R781" i="1" s="1"/>
  <c r="Q781" i="1"/>
  <c r="U781" i="1"/>
  <c r="V781" i="1"/>
  <c r="W781" i="1"/>
  <c r="H782" i="1"/>
  <c r="S782" i="1" s="1"/>
  <c r="T782" i="1" s="1"/>
  <c r="Q782" i="1"/>
  <c r="U782" i="1"/>
  <c r="V782" i="1"/>
  <c r="W782" i="1"/>
  <c r="H783" i="1"/>
  <c r="R783" i="1" s="1"/>
  <c r="Q783" i="1"/>
  <c r="U783" i="1"/>
  <c r="V783" i="1"/>
  <c r="W783" i="1"/>
  <c r="H784" i="1"/>
  <c r="R784" i="1" s="1"/>
  <c r="Q784" i="1"/>
  <c r="U784" i="1"/>
  <c r="V784" i="1"/>
  <c r="W784" i="1"/>
  <c r="H785" i="1"/>
  <c r="R785" i="1" s="1"/>
  <c r="Q785" i="1"/>
  <c r="U785" i="1"/>
  <c r="V785" i="1"/>
  <c r="W785" i="1"/>
  <c r="H786" i="1"/>
  <c r="R786" i="1" s="1"/>
  <c r="Q786" i="1"/>
  <c r="U786" i="1"/>
  <c r="V786" i="1"/>
  <c r="W786" i="1"/>
  <c r="H787" i="1"/>
  <c r="R787" i="1" s="1"/>
  <c r="Q787" i="1"/>
  <c r="U787" i="1"/>
  <c r="V787" i="1"/>
  <c r="W787" i="1"/>
  <c r="H788" i="1"/>
  <c r="S788" i="1" s="1"/>
  <c r="T788" i="1" s="1"/>
  <c r="Q788" i="1"/>
  <c r="U788" i="1"/>
  <c r="V788" i="1"/>
  <c r="W788" i="1"/>
  <c r="H789" i="1"/>
  <c r="S789" i="1" s="1"/>
  <c r="T789" i="1" s="1"/>
  <c r="Q789" i="1"/>
  <c r="U789" i="1"/>
  <c r="V789" i="1"/>
  <c r="W789" i="1"/>
  <c r="H790" i="1"/>
  <c r="R790" i="1" s="1"/>
  <c r="Q790" i="1"/>
  <c r="U790" i="1"/>
  <c r="V790" i="1"/>
  <c r="W790" i="1"/>
  <c r="H791" i="1"/>
  <c r="R791" i="1" s="1"/>
  <c r="Q791" i="1"/>
  <c r="U791" i="1"/>
  <c r="V791" i="1"/>
  <c r="W791" i="1"/>
  <c r="H792" i="1"/>
  <c r="R792" i="1" s="1"/>
  <c r="Q792" i="1"/>
  <c r="U792" i="1"/>
  <c r="V792" i="1"/>
  <c r="W792" i="1"/>
  <c r="H793" i="1"/>
  <c r="R793" i="1" s="1"/>
  <c r="Q793" i="1"/>
  <c r="U793" i="1"/>
  <c r="V793" i="1"/>
  <c r="W793" i="1"/>
  <c r="H794" i="1"/>
  <c r="S794" i="1" s="1"/>
  <c r="T794" i="1" s="1"/>
  <c r="Q794" i="1"/>
  <c r="U794" i="1"/>
  <c r="V794" i="1"/>
  <c r="W794" i="1"/>
  <c r="H795" i="1"/>
  <c r="R795" i="1" s="1"/>
  <c r="Q795" i="1"/>
  <c r="U795" i="1"/>
  <c r="V795" i="1"/>
  <c r="W795" i="1"/>
  <c r="H796" i="1"/>
  <c r="S796" i="1" s="1"/>
  <c r="T796" i="1" s="1"/>
  <c r="Q796" i="1"/>
  <c r="U796" i="1"/>
  <c r="V796" i="1"/>
  <c r="W796" i="1"/>
  <c r="H797" i="1"/>
  <c r="S797" i="1" s="1"/>
  <c r="T797" i="1" s="1"/>
  <c r="Q797" i="1"/>
  <c r="U797" i="1"/>
  <c r="V797" i="1"/>
  <c r="W797" i="1"/>
  <c r="H798" i="1"/>
  <c r="R798" i="1" s="1"/>
  <c r="Q798" i="1"/>
  <c r="U798" i="1"/>
  <c r="V798" i="1"/>
  <c r="W798" i="1"/>
  <c r="H799" i="1"/>
  <c r="R799" i="1" s="1"/>
  <c r="Q799" i="1"/>
  <c r="U799" i="1"/>
  <c r="V799" i="1"/>
  <c r="W799" i="1"/>
  <c r="H800" i="1"/>
  <c r="S800" i="1" s="1"/>
  <c r="T800" i="1" s="1"/>
  <c r="Q800" i="1"/>
  <c r="U800" i="1"/>
  <c r="V800" i="1"/>
  <c r="W800" i="1"/>
  <c r="H801" i="1"/>
  <c r="R801" i="1" s="1"/>
  <c r="Q801" i="1"/>
  <c r="U801" i="1"/>
  <c r="V801" i="1"/>
  <c r="W801" i="1"/>
  <c r="H802" i="1"/>
  <c r="R802" i="1" s="1"/>
  <c r="Q802" i="1"/>
  <c r="U802" i="1"/>
  <c r="V802" i="1"/>
  <c r="W802" i="1"/>
  <c r="H803" i="1"/>
  <c r="Q803" i="1"/>
  <c r="U803" i="1"/>
  <c r="V803" i="1"/>
  <c r="W803" i="1"/>
  <c r="H804" i="1"/>
  <c r="R804" i="1" s="1"/>
  <c r="Q804" i="1"/>
  <c r="U804" i="1"/>
  <c r="V804" i="1"/>
  <c r="W804" i="1"/>
  <c r="H805" i="1"/>
  <c r="S805" i="1" s="1"/>
  <c r="T805" i="1" s="1"/>
  <c r="Q805" i="1"/>
  <c r="U805" i="1"/>
  <c r="V805" i="1"/>
  <c r="W805" i="1"/>
  <c r="H806" i="1"/>
  <c r="Q806" i="1"/>
  <c r="U806" i="1"/>
  <c r="V806" i="1"/>
  <c r="W806" i="1"/>
  <c r="H807" i="1"/>
  <c r="S807" i="1" s="1"/>
  <c r="T807" i="1" s="1"/>
  <c r="Q807" i="1"/>
  <c r="U807" i="1"/>
  <c r="V807" i="1"/>
  <c r="W807" i="1"/>
  <c r="H808" i="1"/>
  <c r="R808" i="1" s="1"/>
  <c r="Q808" i="1"/>
  <c r="U808" i="1"/>
  <c r="V808" i="1"/>
  <c r="W808" i="1"/>
  <c r="H809" i="1"/>
  <c r="Q809" i="1"/>
  <c r="U809" i="1"/>
  <c r="V809" i="1"/>
  <c r="W809" i="1"/>
  <c r="H810" i="1"/>
  <c r="R810" i="1" s="1"/>
  <c r="Q810" i="1"/>
  <c r="U810" i="1"/>
  <c r="V810" i="1"/>
  <c r="W810" i="1"/>
  <c r="H811" i="1"/>
  <c r="S811" i="1" s="1"/>
  <c r="T811" i="1" s="1"/>
  <c r="Q811" i="1"/>
  <c r="U811" i="1"/>
  <c r="V811" i="1"/>
  <c r="W811" i="1"/>
  <c r="H812" i="1"/>
  <c r="R812" i="1" s="1"/>
  <c r="Q812" i="1"/>
  <c r="U812" i="1"/>
  <c r="V812" i="1"/>
  <c r="W812" i="1"/>
  <c r="H813" i="1"/>
  <c r="R813" i="1" s="1"/>
  <c r="Q813" i="1"/>
  <c r="U813" i="1"/>
  <c r="V813" i="1"/>
  <c r="W813" i="1"/>
  <c r="H814" i="1"/>
  <c r="Q814" i="1"/>
  <c r="U814" i="1"/>
  <c r="V814" i="1"/>
  <c r="W814" i="1"/>
  <c r="H815" i="1"/>
  <c r="R815" i="1" s="1"/>
  <c r="Q815" i="1"/>
  <c r="U815" i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V817" i="1"/>
  <c r="W817" i="1"/>
  <c r="H818" i="1"/>
  <c r="R818" i="1" s="1"/>
  <c r="Q818" i="1"/>
  <c r="U818" i="1"/>
  <c r="V818" i="1"/>
  <c r="W818" i="1"/>
  <c r="H819" i="1"/>
  <c r="R819" i="1" s="1"/>
  <c r="Q819" i="1"/>
  <c r="U819" i="1"/>
  <c r="V819" i="1"/>
  <c r="W819" i="1"/>
  <c r="H820" i="1"/>
  <c r="R820" i="1" s="1"/>
  <c r="Q820" i="1"/>
  <c r="U820" i="1"/>
  <c r="V820" i="1"/>
  <c r="W820" i="1"/>
  <c r="H821" i="1"/>
  <c r="R821" i="1" s="1"/>
  <c r="Q821" i="1"/>
  <c r="U821" i="1"/>
  <c r="V821" i="1"/>
  <c r="W821" i="1"/>
  <c r="H822" i="1"/>
  <c r="R822" i="1" s="1"/>
  <c r="Q822" i="1"/>
  <c r="U822" i="1"/>
  <c r="V822" i="1"/>
  <c r="W822" i="1"/>
  <c r="H823" i="1"/>
  <c r="R823" i="1" s="1"/>
  <c r="Q823" i="1"/>
  <c r="U823" i="1"/>
  <c r="V823" i="1"/>
  <c r="W823" i="1"/>
  <c r="H824" i="1"/>
  <c r="R824" i="1" s="1"/>
  <c r="Q824" i="1"/>
  <c r="U824" i="1"/>
  <c r="V824" i="1"/>
  <c r="W824" i="1"/>
  <c r="H825" i="1"/>
  <c r="R825" i="1" s="1"/>
  <c r="Q825" i="1"/>
  <c r="U825" i="1"/>
  <c r="V825" i="1"/>
  <c r="W825" i="1"/>
  <c r="H826" i="1"/>
  <c r="R826" i="1" s="1"/>
  <c r="Q826" i="1"/>
  <c r="U826" i="1"/>
  <c r="V826" i="1"/>
  <c r="W826" i="1"/>
  <c r="H827" i="1"/>
  <c r="R827" i="1" s="1"/>
  <c r="Q827" i="1"/>
  <c r="U827" i="1"/>
  <c r="V827" i="1"/>
  <c r="W827" i="1"/>
  <c r="H828" i="1"/>
  <c r="S828" i="1" s="1"/>
  <c r="T828" i="1" s="1"/>
  <c r="Q828" i="1"/>
  <c r="U828" i="1"/>
  <c r="V828" i="1"/>
  <c r="W828" i="1"/>
  <c r="H829" i="1"/>
  <c r="R829" i="1" s="1"/>
  <c r="Q829" i="1"/>
  <c r="U829" i="1"/>
  <c r="V829" i="1"/>
  <c r="W829" i="1"/>
  <c r="H830" i="1"/>
  <c r="R830" i="1" s="1"/>
  <c r="Q830" i="1"/>
  <c r="U830" i="1"/>
  <c r="V830" i="1"/>
  <c r="W830" i="1"/>
  <c r="H831" i="1"/>
  <c r="S831" i="1" s="1"/>
  <c r="T831" i="1" s="1"/>
  <c r="Q831" i="1"/>
  <c r="U831" i="1"/>
  <c r="V831" i="1"/>
  <c r="W831" i="1"/>
  <c r="H832" i="1"/>
  <c r="R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4" i="1"/>
  <c r="S834" i="1" s="1"/>
  <c r="T834" i="1" s="1"/>
  <c r="Q834" i="1"/>
  <c r="U834" i="1"/>
  <c r="V834" i="1"/>
  <c r="W834" i="1"/>
  <c r="H835" i="1"/>
  <c r="R835" i="1" s="1"/>
  <c r="Q835" i="1"/>
  <c r="V835" i="1"/>
  <c r="W835" i="1"/>
  <c r="X835" i="1"/>
  <c r="Y835" i="1"/>
  <c r="H836" i="1"/>
  <c r="R836" i="1" s="1"/>
  <c r="Q836" i="1"/>
  <c r="U836" i="1"/>
  <c r="V836" i="1"/>
  <c r="W836" i="1"/>
  <c r="H837" i="1"/>
  <c r="S837" i="1" s="1"/>
  <c r="T837" i="1" s="1"/>
  <c r="Q837" i="1"/>
  <c r="U837" i="1"/>
  <c r="V837" i="1"/>
  <c r="W837" i="1"/>
  <c r="H838" i="1"/>
  <c r="R838" i="1" s="1"/>
  <c r="Q838" i="1"/>
  <c r="U838" i="1"/>
  <c r="V838" i="1"/>
  <c r="W838" i="1"/>
  <c r="H839" i="1"/>
  <c r="R839" i="1" s="1"/>
  <c r="Q839" i="1"/>
  <c r="U839" i="1"/>
  <c r="V839" i="1"/>
  <c r="W839" i="1"/>
  <c r="H840" i="1"/>
  <c r="S840" i="1" s="1"/>
  <c r="T840" i="1" s="1"/>
  <c r="Q840" i="1"/>
  <c r="U840" i="1"/>
  <c r="V840" i="1"/>
  <c r="W840" i="1"/>
  <c r="H841" i="1"/>
  <c r="R841" i="1" s="1"/>
  <c r="Q841" i="1"/>
  <c r="U841" i="1"/>
  <c r="V841" i="1"/>
  <c r="W841" i="1"/>
  <c r="H842" i="1"/>
  <c r="Q842" i="1"/>
  <c r="U842" i="1"/>
  <c r="V842" i="1"/>
  <c r="W842" i="1"/>
  <c r="H843" i="1"/>
  <c r="R843" i="1" s="1"/>
  <c r="Q843" i="1"/>
  <c r="U843" i="1"/>
  <c r="V843" i="1"/>
  <c r="W843" i="1"/>
  <c r="H844" i="1"/>
  <c r="R844" i="1" s="1"/>
  <c r="Q844" i="1"/>
  <c r="U844" i="1"/>
  <c r="V844" i="1"/>
  <c r="W844" i="1"/>
  <c r="H845" i="1"/>
  <c r="Q845" i="1"/>
  <c r="U845" i="1"/>
  <c r="V845" i="1"/>
  <c r="W845" i="1"/>
  <c r="H846" i="1"/>
  <c r="R846" i="1" s="1"/>
  <c r="Q846" i="1"/>
  <c r="U846" i="1"/>
  <c r="V846" i="1"/>
  <c r="W846" i="1"/>
  <c r="H847" i="1"/>
  <c r="R847" i="1" s="1"/>
  <c r="Q847" i="1"/>
  <c r="U847" i="1"/>
  <c r="V847" i="1"/>
  <c r="W847" i="1"/>
  <c r="H848" i="1"/>
  <c r="Q848" i="1"/>
  <c r="U848" i="1"/>
  <c r="V848" i="1"/>
  <c r="W848" i="1"/>
  <c r="H849" i="1"/>
  <c r="R849" i="1" s="1"/>
  <c r="Q849" i="1"/>
  <c r="U849" i="1"/>
  <c r="V849" i="1"/>
  <c r="W849" i="1"/>
  <c r="H850" i="1"/>
  <c r="S850" i="1" s="1"/>
  <c r="T850" i="1" s="1"/>
  <c r="Q850" i="1"/>
  <c r="U850" i="1"/>
  <c r="V850" i="1"/>
  <c r="W850" i="1"/>
  <c r="H851" i="1"/>
  <c r="S851" i="1" s="1"/>
  <c r="T851" i="1" s="1"/>
  <c r="Q851" i="1"/>
  <c r="U851" i="1"/>
  <c r="V851" i="1"/>
  <c r="W851" i="1"/>
  <c r="H852" i="1"/>
  <c r="R852" i="1" s="1"/>
  <c r="Q852" i="1"/>
  <c r="U852" i="1"/>
  <c r="V852" i="1"/>
  <c r="W852" i="1"/>
  <c r="H853" i="1"/>
  <c r="R853" i="1" s="1"/>
  <c r="Q853" i="1"/>
  <c r="U853" i="1"/>
  <c r="Y853" i="1" s="1"/>
  <c r="V853" i="1"/>
  <c r="W853" i="1"/>
  <c r="H854" i="1"/>
  <c r="S854" i="1" s="1"/>
  <c r="T854" i="1" s="1"/>
  <c r="Q854" i="1"/>
  <c r="U854" i="1"/>
  <c r="V854" i="1"/>
  <c r="W854" i="1"/>
  <c r="H855" i="1"/>
  <c r="R855" i="1" s="1"/>
  <c r="Q855" i="1"/>
  <c r="U855" i="1"/>
  <c r="V855" i="1"/>
  <c r="W855" i="1"/>
  <c r="H856" i="1"/>
  <c r="R856" i="1" s="1"/>
  <c r="Q856" i="1"/>
  <c r="U856" i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V858" i="1"/>
  <c r="W858" i="1"/>
  <c r="H859" i="1"/>
  <c r="R859" i="1" s="1"/>
  <c r="Q859" i="1"/>
  <c r="U859" i="1"/>
  <c r="V859" i="1"/>
  <c r="W859" i="1"/>
  <c r="H860" i="1"/>
  <c r="S860" i="1" s="1"/>
  <c r="T860" i="1" s="1"/>
  <c r="Q860" i="1"/>
  <c r="U860" i="1"/>
  <c r="V860" i="1"/>
  <c r="W860" i="1"/>
  <c r="H861" i="1"/>
  <c r="R861" i="1" s="1"/>
  <c r="Q861" i="1"/>
  <c r="U861" i="1"/>
  <c r="V861" i="1"/>
  <c r="W861" i="1"/>
  <c r="H862" i="1"/>
  <c r="S862" i="1" s="1"/>
  <c r="T862" i="1" s="1"/>
  <c r="Q862" i="1"/>
  <c r="U862" i="1"/>
  <c r="V862" i="1"/>
  <c r="W862" i="1"/>
  <c r="H863" i="1"/>
  <c r="R863" i="1" s="1"/>
  <c r="Q863" i="1"/>
  <c r="U863" i="1"/>
  <c r="V863" i="1"/>
  <c r="W863" i="1"/>
  <c r="H864" i="1"/>
  <c r="R864" i="1" s="1"/>
  <c r="Q864" i="1"/>
  <c r="U864" i="1"/>
  <c r="V864" i="1"/>
  <c r="W864" i="1"/>
  <c r="H865" i="1"/>
  <c r="S865" i="1" s="1"/>
  <c r="T865" i="1" s="1"/>
  <c r="Q865" i="1"/>
  <c r="U865" i="1"/>
  <c r="V865" i="1"/>
  <c r="W865" i="1"/>
  <c r="H866" i="1"/>
  <c r="R866" i="1" s="1"/>
  <c r="Q866" i="1"/>
  <c r="U866" i="1"/>
  <c r="V866" i="1"/>
  <c r="W866" i="1"/>
  <c r="H867" i="1"/>
  <c r="R867" i="1" s="1"/>
  <c r="Q867" i="1"/>
  <c r="U867" i="1"/>
  <c r="V867" i="1"/>
  <c r="W867" i="1"/>
  <c r="H868" i="1"/>
  <c r="S868" i="1" s="1"/>
  <c r="T868" i="1" s="1"/>
  <c r="Q868" i="1"/>
  <c r="U868" i="1"/>
  <c r="V868" i="1"/>
  <c r="W868" i="1"/>
  <c r="H869" i="1"/>
  <c r="R869" i="1" s="1"/>
  <c r="Q869" i="1"/>
  <c r="U869" i="1"/>
  <c r="V869" i="1"/>
  <c r="W869" i="1"/>
  <c r="H870" i="1"/>
  <c r="R870" i="1" s="1"/>
  <c r="Q870" i="1"/>
  <c r="U870" i="1"/>
  <c r="V870" i="1"/>
  <c r="W870" i="1"/>
  <c r="H871" i="1"/>
  <c r="S871" i="1" s="1"/>
  <c r="T871" i="1" s="1"/>
  <c r="Q871" i="1"/>
  <c r="U871" i="1"/>
  <c r="V871" i="1"/>
  <c r="W871" i="1"/>
  <c r="H872" i="1"/>
  <c r="S872" i="1" s="1"/>
  <c r="T872" i="1" s="1"/>
  <c r="Q872" i="1"/>
  <c r="U872" i="1"/>
  <c r="W872" i="1"/>
  <c r="H873" i="1"/>
  <c r="S873" i="1" s="1"/>
  <c r="T873" i="1" s="1"/>
  <c r="Q873" i="1"/>
  <c r="U873" i="1"/>
  <c r="V873" i="1"/>
  <c r="W873" i="1"/>
  <c r="H874" i="1"/>
  <c r="Q874" i="1"/>
  <c r="U874" i="1"/>
  <c r="W874" i="1"/>
  <c r="H886" i="1"/>
  <c r="Q886" i="1"/>
  <c r="U886" i="1"/>
  <c r="V886" i="1"/>
  <c r="W886" i="1"/>
  <c r="H887" i="1"/>
  <c r="Q887" i="1"/>
  <c r="U887" i="1"/>
  <c r="V887" i="1"/>
  <c r="W887" i="1"/>
  <c r="H888" i="1"/>
  <c r="R888" i="1" s="1"/>
  <c r="Q888" i="1"/>
  <c r="U888" i="1"/>
  <c r="V888" i="1"/>
  <c r="W888" i="1"/>
  <c r="H889" i="1"/>
  <c r="R889" i="1" s="1"/>
  <c r="Q889" i="1"/>
  <c r="U889" i="1"/>
  <c r="V889" i="1"/>
  <c r="W889" i="1"/>
  <c r="H890" i="1"/>
  <c r="Q890" i="1"/>
  <c r="U890" i="1"/>
  <c r="V890" i="1"/>
  <c r="W890" i="1"/>
  <c r="H891" i="1"/>
  <c r="R891" i="1" s="1"/>
  <c r="Q891" i="1"/>
  <c r="U891" i="1"/>
  <c r="V891" i="1"/>
  <c r="W891" i="1"/>
  <c r="H892" i="1"/>
  <c r="S892" i="1" s="1"/>
  <c r="T892" i="1" s="1"/>
  <c r="Q892" i="1"/>
  <c r="U892" i="1"/>
  <c r="V892" i="1"/>
  <c r="W892" i="1"/>
  <c r="H900" i="1"/>
  <c r="R900" i="1" s="1"/>
  <c r="Q900" i="1"/>
  <c r="U900" i="1"/>
  <c r="V900" i="1"/>
  <c r="W900" i="1"/>
  <c r="H901" i="1"/>
  <c r="R901" i="1" s="1"/>
  <c r="Q901" i="1"/>
  <c r="U901" i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V903" i="1"/>
  <c r="W903" i="1"/>
  <c r="H904" i="1"/>
  <c r="R904" i="1" s="1"/>
  <c r="Q904" i="1"/>
  <c r="U904" i="1"/>
  <c r="V904" i="1"/>
  <c r="W904" i="1"/>
  <c r="H905" i="1"/>
  <c r="S905" i="1" s="1"/>
  <c r="T905" i="1" s="1"/>
  <c r="Q905" i="1"/>
  <c r="U905" i="1"/>
  <c r="V905" i="1"/>
  <c r="W905" i="1"/>
  <c r="H906" i="1"/>
  <c r="R906" i="1" s="1"/>
  <c r="Q906" i="1"/>
  <c r="U906" i="1"/>
  <c r="V906" i="1"/>
  <c r="W906" i="1"/>
  <c r="H907" i="1"/>
  <c r="R907" i="1" s="1"/>
  <c r="Q907" i="1"/>
  <c r="U907" i="1"/>
  <c r="V907" i="1"/>
  <c r="W907" i="1"/>
  <c r="H908" i="1"/>
  <c r="S908" i="1" s="1"/>
  <c r="T908" i="1" s="1"/>
  <c r="Q908" i="1"/>
  <c r="U908" i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V910" i="1"/>
  <c r="W910" i="1"/>
  <c r="H911" i="1"/>
  <c r="R911" i="1" s="1"/>
  <c r="Q911" i="1"/>
  <c r="U911" i="1"/>
  <c r="V911" i="1"/>
  <c r="W911" i="1"/>
  <c r="H912" i="1"/>
  <c r="R912" i="1" s="1"/>
  <c r="Q912" i="1"/>
  <c r="U912" i="1"/>
  <c r="V912" i="1"/>
  <c r="W912" i="1"/>
  <c r="H913" i="1"/>
  <c r="Q913" i="1"/>
  <c r="U913" i="1"/>
  <c r="V913" i="1"/>
  <c r="W913" i="1"/>
  <c r="H914" i="1"/>
  <c r="R914" i="1" s="1"/>
  <c r="Q914" i="1"/>
  <c r="U914" i="1"/>
  <c r="V914" i="1"/>
  <c r="W914" i="1"/>
  <c r="H915" i="1"/>
  <c r="R915" i="1" s="1"/>
  <c r="Q915" i="1"/>
  <c r="U915" i="1"/>
  <c r="V915" i="1"/>
  <c r="W915" i="1"/>
  <c r="H916" i="1"/>
  <c r="S916" i="1" s="1"/>
  <c r="T916" i="1" s="1"/>
  <c r="Q916" i="1"/>
  <c r="U916" i="1"/>
  <c r="V916" i="1"/>
  <c r="W916" i="1"/>
  <c r="H917" i="1"/>
  <c r="S917" i="1" s="1"/>
  <c r="T917" i="1" s="1"/>
  <c r="Q917" i="1"/>
  <c r="U917" i="1"/>
  <c r="V917" i="1"/>
  <c r="W917" i="1"/>
  <c r="H918" i="1"/>
  <c r="S918" i="1" s="1"/>
  <c r="T918" i="1" s="1"/>
  <c r="Q918" i="1"/>
  <c r="U918" i="1"/>
  <c r="V918" i="1"/>
  <c r="W918" i="1"/>
  <c r="H919" i="1"/>
  <c r="S919" i="1" s="1"/>
  <c r="T919" i="1" s="1"/>
  <c r="Q919" i="1"/>
  <c r="U919" i="1"/>
  <c r="V919" i="1"/>
  <c r="W919" i="1"/>
  <c r="H920" i="1"/>
  <c r="R920" i="1" s="1"/>
  <c r="Q920" i="1"/>
  <c r="U920" i="1"/>
  <c r="V920" i="1"/>
  <c r="W920" i="1"/>
  <c r="H921" i="1"/>
  <c r="Q921" i="1"/>
  <c r="U921" i="1"/>
  <c r="V921" i="1"/>
  <c r="W921" i="1"/>
  <c r="H922" i="1"/>
  <c r="R922" i="1" s="1"/>
  <c r="Q922" i="1"/>
  <c r="U922" i="1"/>
  <c r="V922" i="1"/>
  <c r="W922" i="1"/>
  <c r="H923" i="1"/>
  <c r="R923" i="1" s="1"/>
  <c r="Q923" i="1"/>
  <c r="U923" i="1"/>
  <c r="V923" i="1"/>
  <c r="W923" i="1"/>
  <c r="H924" i="1"/>
  <c r="Q924" i="1"/>
  <c r="U924" i="1"/>
  <c r="V924" i="1"/>
  <c r="W924" i="1"/>
  <c r="H925" i="1"/>
  <c r="S925" i="1" s="1"/>
  <c r="T925" i="1" s="1"/>
  <c r="Q925" i="1"/>
  <c r="U925" i="1"/>
  <c r="V925" i="1"/>
  <c r="W925" i="1"/>
  <c r="H926" i="1"/>
  <c r="R926" i="1" s="1"/>
  <c r="Q926" i="1"/>
  <c r="U926" i="1"/>
  <c r="V926" i="1"/>
  <c r="W926" i="1"/>
  <c r="H927" i="1"/>
  <c r="Q927" i="1"/>
  <c r="U927" i="1"/>
  <c r="V927" i="1"/>
  <c r="W927" i="1"/>
  <c r="H928" i="1"/>
  <c r="R928" i="1" s="1"/>
  <c r="Q928" i="1"/>
  <c r="U928" i="1"/>
  <c r="V928" i="1"/>
  <c r="W928" i="1"/>
  <c r="H1024" i="1"/>
  <c r="S1024" i="1" s="1"/>
  <c r="T1024" i="1" s="1"/>
  <c r="Q1024" i="1"/>
  <c r="U1024" i="1"/>
  <c r="V1024" i="1"/>
  <c r="W1024" i="1"/>
  <c r="H1025" i="1"/>
  <c r="R1025" i="1" s="1"/>
  <c r="Q1025" i="1"/>
  <c r="U1025" i="1"/>
  <c r="V1025" i="1"/>
  <c r="W1025" i="1"/>
  <c r="H1026" i="1"/>
  <c r="R1026" i="1" s="1"/>
  <c r="Q1026" i="1"/>
  <c r="U1026" i="1"/>
  <c r="V1026" i="1"/>
  <c r="W1026" i="1"/>
  <c r="H1027" i="1"/>
  <c r="S1027" i="1" s="1"/>
  <c r="T1027" i="1" s="1"/>
  <c r="Q1027" i="1"/>
  <c r="U1027" i="1"/>
  <c r="V1027" i="1"/>
  <c r="W1027" i="1"/>
  <c r="H1028" i="1"/>
  <c r="R1028" i="1" s="1"/>
  <c r="Q1028" i="1"/>
  <c r="U1028" i="1"/>
  <c r="V1028" i="1"/>
  <c r="W1028" i="1"/>
  <c r="H1029" i="1"/>
  <c r="R1029" i="1" s="1"/>
  <c r="Q1029" i="1"/>
  <c r="U1029" i="1"/>
  <c r="V1029" i="1"/>
  <c r="W1029" i="1"/>
  <c r="H1030" i="1"/>
  <c r="S1030" i="1" s="1"/>
  <c r="T1030" i="1" s="1"/>
  <c r="Q1030" i="1"/>
  <c r="U1030" i="1"/>
  <c r="V1030" i="1"/>
  <c r="W1030" i="1"/>
  <c r="H1031" i="1"/>
  <c r="R1031" i="1" s="1"/>
  <c r="Q1031" i="1"/>
  <c r="U1031" i="1"/>
  <c r="V1031" i="1"/>
  <c r="W1031" i="1"/>
  <c r="H1032" i="1"/>
  <c r="R1032" i="1" s="1"/>
  <c r="Q1032" i="1"/>
  <c r="U1032" i="1"/>
  <c r="V1032" i="1"/>
  <c r="W1032" i="1"/>
  <c r="H1033" i="1"/>
  <c r="S1033" i="1" s="1"/>
  <c r="T1033" i="1" s="1"/>
  <c r="Q1033" i="1"/>
  <c r="U1033" i="1"/>
  <c r="V1033" i="1"/>
  <c r="W1033" i="1"/>
  <c r="H1034" i="1"/>
  <c r="R1034" i="1" s="1"/>
  <c r="Q1034" i="1"/>
  <c r="U1034" i="1"/>
  <c r="V1034" i="1"/>
  <c r="W1034" i="1"/>
  <c r="H1036" i="1"/>
  <c r="Q1036" i="1"/>
  <c r="U1036" i="1"/>
  <c r="V1036" i="1"/>
  <c r="W1036" i="1"/>
  <c r="H1037" i="1"/>
  <c r="R1037" i="1" s="1"/>
  <c r="Q1037" i="1"/>
  <c r="U1037" i="1"/>
  <c r="V1037" i="1"/>
  <c r="W1037" i="1"/>
  <c r="H1038" i="1"/>
  <c r="R1038" i="1" s="1"/>
  <c r="Q1038" i="1"/>
  <c r="U1038" i="1"/>
  <c r="V1038" i="1"/>
  <c r="W1038" i="1"/>
  <c r="H1039" i="1"/>
  <c r="R1039" i="1" s="1"/>
  <c r="Q1039" i="1"/>
  <c r="U1039" i="1"/>
  <c r="V1039" i="1"/>
  <c r="W1039" i="1"/>
  <c r="H1040" i="1"/>
  <c r="R1040" i="1" s="1"/>
  <c r="Q1040" i="1"/>
  <c r="U1040" i="1"/>
  <c r="V1040" i="1"/>
  <c r="W1040" i="1"/>
  <c r="H1041" i="1"/>
  <c r="S1041" i="1" s="1"/>
  <c r="T1041" i="1" s="1"/>
  <c r="Q1041" i="1"/>
  <c r="U1041" i="1"/>
  <c r="V1041" i="1"/>
  <c r="W1041" i="1"/>
  <c r="H1042" i="1"/>
  <c r="R1042" i="1" s="1"/>
  <c r="Q1042" i="1"/>
  <c r="U1042" i="1"/>
  <c r="V1042" i="1"/>
  <c r="W1042" i="1"/>
  <c r="H1043" i="1"/>
  <c r="R1043" i="1" s="1"/>
  <c r="Q1043" i="1"/>
  <c r="U1043" i="1"/>
  <c r="V1043" i="1"/>
  <c r="W1043" i="1"/>
  <c r="H1044" i="1"/>
  <c r="Q1044" i="1"/>
  <c r="U1044" i="1"/>
  <c r="V1044" i="1"/>
  <c r="W1044" i="1"/>
  <c r="H1045" i="1"/>
  <c r="R1045" i="1" s="1"/>
  <c r="Q1045" i="1"/>
  <c r="U1045" i="1"/>
  <c r="V1045" i="1"/>
  <c r="W1045" i="1"/>
  <c r="H1046" i="1"/>
  <c r="R1046" i="1" s="1"/>
  <c r="Q1046" i="1"/>
  <c r="U1046" i="1"/>
  <c r="V1046" i="1"/>
  <c r="W1046" i="1"/>
  <c r="H1047" i="1"/>
  <c r="Q1047" i="1"/>
  <c r="U1047" i="1"/>
  <c r="V1047" i="1"/>
  <c r="W1047" i="1"/>
  <c r="H1048" i="1"/>
  <c r="S1048" i="1" s="1"/>
  <c r="T1048" i="1" s="1"/>
  <c r="Q1048" i="1"/>
  <c r="U1048" i="1"/>
  <c r="V1048" i="1"/>
  <c r="W1048" i="1"/>
  <c r="H1049" i="1"/>
  <c r="R1049" i="1" s="1"/>
  <c r="Q1049" i="1"/>
  <c r="U1049" i="1"/>
  <c r="V1049" i="1"/>
  <c r="W1049" i="1"/>
  <c r="H1050" i="1"/>
  <c r="Q1050" i="1"/>
  <c r="U1050" i="1"/>
  <c r="V1050" i="1"/>
  <c r="W1050" i="1"/>
  <c r="H1051" i="1"/>
  <c r="S1051" i="1" s="1"/>
  <c r="T1051" i="1" s="1"/>
  <c r="Q1051" i="1"/>
  <c r="U1051" i="1"/>
  <c r="V1051" i="1"/>
  <c r="W1051" i="1"/>
  <c r="H1052" i="1"/>
  <c r="R1052" i="1" s="1"/>
  <c r="Q1052" i="1"/>
  <c r="U1052" i="1"/>
  <c r="V1052" i="1"/>
  <c r="W1052" i="1"/>
  <c r="H1053" i="1"/>
  <c r="S1053" i="1" s="1"/>
  <c r="T1053" i="1" s="1"/>
  <c r="Q1053" i="1"/>
  <c r="U1053" i="1"/>
  <c r="V1053" i="1"/>
  <c r="W1053" i="1"/>
  <c r="H1054" i="1"/>
  <c r="R1054" i="1" s="1"/>
  <c r="Q1054" i="1"/>
  <c r="U1054" i="1"/>
  <c r="V1054" i="1"/>
  <c r="W1054" i="1"/>
  <c r="H1055" i="1"/>
  <c r="R1055" i="1" s="1"/>
  <c r="Q1055" i="1"/>
  <c r="U1055" i="1"/>
  <c r="V1055" i="1"/>
  <c r="W1055" i="1"/>
  <c r="H1056" i="1"/>
  <c r="R1056" i="1" s="1"/>
  <c r="Q1056" i="1"/>
  <c r="U1056" i="1"/>
  <c r="V1056" i="1"/>
  <c r="W1056" i="1"/>
  <c r="H1057" i="1"/>
  <c r="R1057" i="1" s="1"/>
  <c r="Q1057" i="1"/>
  <c r="U1057" i="1"/>
  <c r="V1057" i="1"/>
  <c r="W1057" i="1"/>
  <c r="H1058" i="1"/>
  <c r="S1058" i="1" s="1"/>
  <c r="T1058" i="1" s="1"/>
  <c r="Q1058" i="1"/>
  <c r="U1058" i="1"/>
  <c r="V1058" i="1"/>
  <c r="W1058" i="1"/>
  <c r="H1059" i="1"/>
  <c r="R1059" i="1" s="1"/>
  <c r="Q1059" i="1"/>
  <c r="U1059" i="1"/>
  <c r="V1059" i="1"/>
  <c r="W1059" i="1"/>
  <c r="H1060" i="1"/>
  <c r="R1060" i="1" s="1"/>
  <c r="Q1060" i="1"/>
  <c r="U1060" i="1"/>
  <c r="V1060" i="1"/>
  <c r="W1060" i="1"/>
  <c r="H1061" i="1"/>
  <c r="R1061" i="1" s="1"/>
  <c r="Q1061" i="1"/>
  <c r="U1061" i="1"/>
  <c r="V1061" i="1"/>
  <c r="W1061" i="1"/>
  <c r="H1062" i="1"/>
  <c r="R1062" i="1" s="1"/>
  <c r="Q1062" i="1"/>
  <c r="U1062" i="1"/>
  <c r="V1062" i="1"/>
  <c r="W1062" i="1"/>
  <c r="H1063" i="1"/>
  <c r="S1063" i="1" s="1"/>
  <c r="T1063" i="1" s="1"/>
  <c r="Q1063" i="1"/>
  <c r="U1063" i="1"/>
  <c r="V1063" i="1"/>
  <c r="W1063" i="1"/>
  <c r="H1064" i="1"/>
  <c r="R1064" i="1" s="1"/>
  <c r="Q1064" i="1"/>
  <c r="U1064" i="1"/>
  <c r="V1064" i="1"/>
  <c r="W1064" i="1"/>
  <c r="H1065" i="1"/>
  <c r="R1065" i="1" s="1"/>
  <c r="Q1065" i="1"/>
  <c r="U1065" i="1"/>
  <c r="V1065" i="1"/>
  <c r="W1065" i="1"/>
  <c r="H1066" i="1"/>
  <c r="R1066" i="1" s="1"/>
  <c r="Q1066" i="1"/>
  <c r="U1066" i="1"/>
  <c r="V1066" i="1"/>
  <c r="W1066" i="1"/>
  <c r="H1067" i="1"/>
  <c r="R1067" i="1" s="1"/>
  <c r="Q1067" i="1"/>
  <c r="U1067" i="1"/>
  <c r="V1067" i="1"/>
  <c r="W1067" i="1"/>
  <c r="H1068" i="1"/>
  <c r="R1068" i="1" s="1"/>
  <c r="Q1068" i="1"/>
  <c r="U1068" i="1"/>
  <c r="V1068" i="1"/>
  <c r="W1068" i="1"/>
  <c r="H1069" i="1"/>
  <c r="R1069" i="1" s="1"/>
  <c r="Q1069" i="1"/>
  <c r="U1069" i="1"/>
  <c r="V1069" i="1"/>
  <c r="W1069" i="1"/>
  <c r="H1070" i="1"/>
  <c r="S1070" i="1" s="1"/>
  <c r="T1070" i="1" s="1"/>
  <c r="Q1070" i="1"/>
  <c r="U1070" i="1"/>
  <c r="V1070" i="1"/>
  <c r="W1070" i="1"/>
  <c r="H1071" i="1"/>
  <c r="R1071" i="1" s="1"/>
  <c r="Q1071" i="1"/>
  <c r="U1071" i="1"/>
  <c r="V1071" i="1"/>
  <c r="W1071" i="1"/>
  <c r="H1072" i="1"/>
  <c r="S1072" i="1" s="1"/>
  <c r="T1072" i="1" s="1"/>
  <c r="Q1072" i="1"/>
  <c r="U1072" i="1"/>
  <c r="V1072" i="1"/>
  <c r="W1072" i="1"/>
  <c r="H1073" i="1"/>
  <c r="R1073" i="1" s="1"/>
  <c r="Q1073" i="1"/>
  <c r="U1073" i="1"/>
  <c r="V1073" i="1"/>
  <c r="W1073" i="1"/>
  <c r="H1074" i="1"/>
  <c r="R1074" i="1" s="1"/>
  <c r="Q1074" i="1"/>
  <c r="U1074" i="1"/>
  <c r="V1074" i="1"/>
  <c r="W1074" i="1"/>
  <c r="H1075" i="1"/>
  <c r="S1075" i="1" s="1"/>
  <c r="T1075" i="1" s="1"/>
  <c r="Q1075" i="1"/>
  <c r="U1075" i="1"/>
  <c r="V1075" i="1"/>
  <c r="W1075" i="1"/>
  <c r="H1076" i="1"/>
  <c r="R1076" i="1" s="1"/>
  <c r="Q1076" i="1"/>
  <c r="U1076" i="1"/>
  <c r="V1076" i="1"/>
  <c r="W1076" i="1"/>
  <c r="H1077" i="1"/>
  <c r="R1077" i="1" s="1"/>
  <c r="Q1077" i="1"/>
  <c r="U1077" i="1"/>
  <c r="V1077" i="1"/>
  <c r="W1077" i="1"/>
  <c r="H1078" i="1"/>
  <c r="S1078" i="1" s="1"/>
  <c r="T1078" i="1" s="1"/>
  <c r="Q1078" i="1"/>
  <c r="U1078" i="1"/>
  <c r="V1078" i="1"/>
  <c r="W1078" i="1"/>
  <c r="H1079" i="1"/>
  <c r="S1079" i="1" s="1"/>
  <c r="T1079" i="1" s="1"/>
  <c r="Q1079" i="1"/>
  <c r="U1079" i="1"/>
  <c r="V1079" i="1"/>
  <c r="W1079" i="1"/>
  <c r="H1080" i="1"/>
  <c r="R1080" i="1" s="1"/>
  <c r="Q1080" i="1"/>
  <c r="U1080" i="1"/>
  <c r="V1080" i="1"/>
  <c r="W1080" i="1"/>
  <c r="H1081" i="1"/>
  <c r="S1081" i="1" s="1"/>
  <c r="T1081" i="1" s="1"/>
  <c r="Q1081" i="1"/>
  <c r="U1081" i="1"/>
  <c r="V1081" i="1"/>
  <c r="W1081" i="1"/>
  <c r="H1082" i="1"/>
  <c r="S1082" i="1" s="1"/>
  <c r="T1082" i="1" s="1"/>
  <c r="Q1082" i="1"/>
  <c r="U1082" i="1"/>
  <c r="V1082" i="1"/>
  <c r="W1082" i="1"/>
  <c r="H1083" i="1"/>
  <c r="R1083" i="1" s="1"/>
  <c r="Q1083" i="1"/>
  <c r="U1083" i="1"/>
  <c r="V1083" i="1"/>
  <c r="W1083" i="1"/>
  <c r="H1084" i="1"/>
  <c r="R1084" i="1" s="1"/>
  <c r="Q1084" i="1"/>
  <c r="U1084" i="1"/>
  <c r="V1084" i="1"/>
  <c r="W1084" i="1"/>
  <c r="H1085" i="1"/>
  <c r="R1085" i="1" s="1"/>
  <c r="Q1085" i="1"/>
  <c r="U1085" i="1"/>
  <c r="V1085" i="1"/>
  <c r="W1085" i="1"/>
  <c r="H1086" i="1"/>
  <c r="R1086" i="1" s="1"/>
  <c r="Q1086" i="1"/>
  <c r="U1086" i="1"/>
  <c r="V1086" i="1"/>
  <c r="W1086" i="1"/>
  <c r="H1087" i="1"/>
  <c r="R1087" i="1" s="1"/>
  <c r="Q1087" i="1"/>
  <c r="U1087" i="1"/>
  <c r="V1087" i="1"/>
  <c r="W1087" i="1"/>
  <c r="H1088" i="1"/>
  <c r="R1088" i="1" s="1"/>
  <c r="Q1088" i="1"/>
  <c r="U1088" i="1"/>
  <c r="V1088" i="1"/>
  <c r="W1088" i="1"/>
  <c r="H1089" i="1"/>
  <c r="R1089" i="1" s="1"/>
  <c r="Q1089" i="1"/>
  <c r="U1089" i="1"/>
  <c r="V1089" i="1"/>
  <c r="W1089" i="1"/>
  <c r="H1090" i="1"/>
  <c r="S1090" i="1" s="1"/>
  <c r="T1090" i="1" s="1"/>
  <c r="Q1090" i="1"/>
  <c r="U1090" i="1"/>
  <c r="V1090" i="1"/>
  <c r="W1090" i="1"/>
  <c r="H1091" i="1"/>
  <c r="S1091" i="1" s="1"/>
  <c r="T1091" i="1" s="1"/>
  <c r="Q1091" i="1"/>
  <c r="U1091" i="1"/>
  <c r="V1091" i="1"/>
  <c r="W1091" i="1"/>
  <c r="H1092" i="1"/>
  <c r="Q1092" i="1"/>
  <c r="U1092" i="1"/>
  <c r="V1092" i="1"/>
  <c r="W1092" i="1"/>
  <c r="H1093" i="1"/>
  <c r="R1093" i="1" s="1"/>
  <c r="Q1093" i="1"/>
  <c r="U1093" i="1"/>
  <c r="V1093" i="1"/>
  <c r="W1093" i="1"/>
  <c r="H1094" i="1"/>
  <c r="R1094" i="1" s="1"/>
  <c r="Q1094" i="1"/>
  <c r="U1094" i="1"/>
  <c r="V1094" i="1"/>
  <c r="W1094" i="1"/>
  <c r="H1095" i="1"/>
  <c r="R1095" i="1" s="1"/>
  <c r="Q1095" i="1"/>
  <c r="U1095" i="1"/>
  <c r="V1095" i="1"/>
  <c r="W1095" i="1"/>
  <c r="H1096" i="1"/>
  <c r="R1096" i="1" s="1"/>
  <c r="Q1096" i="1"/>
  <c r="U1096" i="1"/>
  <c r="V1096" i="1"/>
  <c r="W1096" i="1"/>
  <c r="H1097" i="1"/>
  <c r="S1097" i="1" s="1"/>
  <c r="T1097" i="1" s="1"/>
  <c r="Q1097" i="1"/>
  <c r="U1097" i="1"/>
  <c r="V1097" i="1"/>
  <c r="W1097" i="1"/>
  <c r="H1098" i="1"/>
  <c r="S1098" i="1" s="1"/>
  <c r="T1098" i="1" s="1"/>
  <c r="Q1098" i="1"/>
  <c r="U1098" i="1"/>
  <c r="V1098" i="1"/>
  <c r="W1098" i="1"/>
  <c r="H1099" i="1"/>
  <c r="R1099" i="1" s="1"/>
  <c r="Q1099" i="1"/>
  <c r="U1099" i="1"/>
  <c r="V1099" i="1"/>
  <c r="W1099" i="1"/>
  <c r="H1145" i="1"/>
  <c r="Q1145" i="1"/>
  <c r="U1145" i="1"/>
  <c r="V1145" i="1"/>
  <c r="W1145" i="1"/>
  <c r="H1146" i="1"/>
  <c r="S1146" i="1" s="1"/>
  <c r="T1146" i="1" s="1"/>
  <c r="Q1146" i="1"/>
  <c r="U1146" i="1"/>
  <c r="V1146" i="1"/>
  <c r="W1146" i="1"/>
  <c r="H1147" i="1"/>
  <c r="R1147" i="1" s="1"/>
  <c r="Q1147" i="1"/>
  <c r="U1147" i="1"/>
  <c r="V1147" i="1"/>
  <c r="W1147" i="1"/>
  <c r="H1160" i="1"/>
  <c r="S1160" i="1" s="1"/>
  <c r="T1160" i="1" s="1"/>
  <c r="Q1160" i="1"/>
  <c r="U1160" i="1"/>
  <c r="V1160" i="1"/>
  <c r="W1160" i="1"/>
  <c r="H1161" i="1"/>
  <c r="R1161" i="1" s="1"/>
  <c r="Q1161" i="1"/>
  <c r="U1161" i="1"/>
  <c r="V1161" i="1"/>
  <c r="W1161" i="1"/>
  <c r="H1162" i="1"/>
  <c r="S1162" i="1" s="1"/>
  <c r="T1162" i="1" s="1"/>
  <c r="Q1162" i="1"/>
  <c r="U1162" i="1"/>
  <c r="V1162" i="1"/>
  <c r="W1162" i="1"/>
  <c r="Q1163" i="1"/>
  <c r="R1163" i="1"/>
  <c r="S1163" i="1"/>
  <c r="T1163" i="1" s="1"/>
  <c r="U1163" i="1"/>
  <c r="X1163" i="1" s="1"/>
  <c r="Z1163" i="1" s="1"/>
  <c r="V1163" i="1"/>
  <c r="W1163" i="1"/>
  <c r="H1164" i="1"/>
  <c r="S1164" i="1" s="1"/>
  <c r="T1164" i="1" s="1"/>
  <c r="Q1164" i="1"/>
  <c r="U1164" i="1"/>
  <c r="V1164" i="1"/>
  <c r="W1164" i="1"/>
  <c r="H1165" i="1"/>
  <c r="S1165" i="1" s="1"/>
  <c r="T1165" i="1" s="1"/>
  <c r="Q1165" i="1"/>
  <c r="U1165" i="1"/>
  <c r="V1165" i="1"/>
  <c r="W1165" i="1"/>
  <c r="H1166" i="1"/>
  <c r="S1166" i="1" s="1"/>
  <c r="T1166" i="1" s="1"/>
  <c r="Q1166" i="1"/>
  <c r="U1166" i="1"/>
  <c r="V1166" i="1"/>
  <c r="W1166" i="1"/>
  <c r="H1167" i="1"/>
  <c r="R1167" i="1" s="1"/>
  <c r="Q1167" i="1"/>
  <c r="U1167" i="1"/>
  <c r="V1167" i="1"/>
  <c r="W1167" i="1"/>
  <c r="Q1181" i="1"/>
  <c r="R1181" i="1"/>
  <c r="S1181" i="1"/>
  <c r="T1181" i="1" s="1"/>
  <c r="W1181" i="1"/>
  <c r="X1181" i="1"/>
  <c r="Z1181" i="1" s="1"/>
  <c r="Y1181" i="1"/>
  <c r="H1201" i="1"/>
  <c r="Q1201" i="1"/>
  <c r="U1201" i="1"/>
  <c r="V1201" i="1"/>
  <c r="W1201" i="1"/>
  <c r="H1202" i="1"/>
  <c r="S1202" i="1" s="1"/>
  <c r="T1202" i="1" s="1"/>
  <c r="Q1202" i="1"/>
  <c r="U1202" i="1"/>
  <c r="V1202" i="1"/>
  <c r="W1202" i="1"/>
  <c r="H1203" i="1"/>
  <c r="R1203" i="1" s="1"/>
  <c r="Q1203" i="1"/>
  <c r="U1203" i="1"/>
  <c r="V1203" i="1"/>
  <c r="W1203" i="1"/>
  <c r="H1204" i="1"/>
  <c r="S1204" i="1" s="1"/>
  <c r="T1204" i="1" s="1"/>
  <c r="Q1204" i="1"/>
  <c r="U1204" i="1"/>
  <c r="V1204" i="1"/>
  <c r="W1204" i="1"/>
  <c r="H1205" i="1"/>
  <c r="R1205" i="1" s="1"/>
  <c r="Q1205" i="1"/>
  <c r="U1205" i="1"/>
  <c r="V1205" i="1"/>
  <c r="W1205" i="1"/>
  <c r="H1223" i="1"/>
  <c r="S1223" i="1" s="1"/>
  <c r="T1223" i="1" s="1"/>
  <c r="Q1223" i="1"/>
  <c r="U1223" i="1"/>
  <c r="V1223" i="1"/>
  <c r="W1223" i="1"/>
  <c r="H1224" i="1"/>
  <c r="R1224" i="1" s="1"/>
  <c r="Q1224" i="1"/>
  <c r="U1224" i="1"/>
  <c r="V1224" i="1"/>
  <c r="W1224" i="1"/>
  <c r="H1225" i="1"/>
  <c r="S1225" i="1" s="1"/>
  <c r="T1225" i="1" s="1"/>
  <c r="Q1225" i="1"/>
  <c r="U1225" i="1"/>
  <c r="V1225" i="1"/>
  <c r="W1225" i="1"/>
  <c r="H1226" i="1"/>
  <c r="R1226" i="1" s="1"/>
  <c r="Q1226" i="1"/>
  <c r="U1226" i="1"/>
  <c r="V1226" i="1"/>
  <c r="W1226" i="1"/>
  <c r="H1227" i="1"/>
  <c r="S1227" i="1" s="1"/>
  <c r="T1227" i="1" s="1"/>
  <c r="Q1227" i="1"/>
  <c r="U1227" i="1"/>
  <c r="V1227" i="1"/>
  <c r="W1227" i="1"/>
  <c r="H1228" i="1"/>
  <c r="S1228" i="1" s="1"/>
  <c r="T1228" i="1" s="1"/>
  <c r="Q1228" i="1"/>
  <c r="U1228" i="1"/>
  <c r="V1228" i="1"/>
  <c r="W1228" i="1"/>
  <c r="H1229" i="1"/>
  <c r="Q1229" i="1"/>
  <c r="U1229" i="1"/>
  <c r="V1229" i="1"/>
  <c r="W1229" i="1"/>
  <c r="H1230" i="1"/>
  <c r="S1230" i="1" s="1"/>
  <c r="T1230" i="1" s="1"/>
  <c r="Q1230" i="1"/>
  <c r="U1230" i="1"/>
  <c r="V1230" i="1"/>
  <c r="W1230" i="1"/>
  <c r="H1231" i="1"/>
  <c r="R1231" i="1" s="1"/>
  <c r="Q1231" i="1"/>
  <c r="U1231" i="1"/>
  <c r="V1231" i="1"/>
  <c r="W1231" i="1"/>
  <c r="H1232" i="1"/>
  <c r="S1232" i="1" s="1"/>
  <c r="T1232" i="1" s="1"/>
  <c r="Q1232" i="1"/>
  <c r="U1232" i="1"/>
  <c r="V1232" i="1"/>
  <c r="W1232" i="1"/>
  <c r="H1233" i="1"/>
  <c r="R1233" i="1" s="1"/>
  <c r="Q1233" i="1"/>
  <c r="U1233" i="1"/>
  <c r="V1233" i="1"/>
  <c r="W1233" i="1"/>
  <c r="H1234" i="1"/>
  <c r="S1234" i="1" s="1"/>
  <c r="T1234" i="1" s="1"/>
  <c r="Q1234" i="1"/>
  <c r="U1234" i="1"/>
  <c r="V1234" i="1"/>
  <c r="W1234" i="1"/>
  <c r="H1235" i="1"/>
  <c r="R1235" i="1" s="1"/>
  <c r="Q1235" i="1"/>
  <c r="U1235" i="1"/>
  <c r="V1235" i="1"/>
  <c r="W1235" i="1"/>
  <c r="H1236" i="1"/>
  <c r="R1236" i="1" s="1"/>
  <c r="Q1236" i="1"/>
  <c r="U1236" i="1"/>
  <c r="V1236" i="1"/>
  <c r="W1236" i="1"/>
  <c r="H1237" i="1"/>
  <c r="R1237" i="1" s="1"/>
  <c r="Q1237" i="1"/>
  <c r="U1237" i="1"/>
  <c r="V1237" i="1"/>
  <c r="W1237" i="1"/>
  <c r="H1238" i="1"/>
  <c r="S1238" i="1" s="1"/>
  <c r="T1238" i="1" s="1"/>
  <c r="Q1238" i="1"/>
  <c r="U1238" i="1"/>
  <c r="V1238" i="1"/>
  <c r="W1238" i="1"/>
  <c r="H1240" i="1"/>
  <c r="Q1240" i="1"/>
  <c r="U1240" i="1"/>
  <c r="V1240" i="1"/>
  <c r="W1240" i="1"/>
  <c r="H1241" i="1"/>
  <c r="S1241" i="1" s="1"/>
  <c r="T1241" i="1" s="1"/>
  <c r="Q1241" i="1"/>
  <c r="U1241" i="1"/>
  <c r="V1241" i="1"/>
  <c r="W1241" i="1"/>
  <c r="H1242" i="1"/>
  <c r="S1242" i="1" s="1"/>
  <c r="T1242" i="1" s="1"/>
  <c r="Q1242" i="1"/>
  <c r="U1242" i="1"/>
  <c r="V1242" i="1"/>
  <c r="W1242" i="1"/>
  <c r="H1243" i="1"/>
  <c r="S1243" i="1" s="1"/>
  <c r="T1243" i="1" s="1"/>
  <c r="Q1243" i="1"/>
  <c r="U1243" i="1"/>
  <c r="V1243" i="1"/>
  <c r="W1243" i="1"/>
  <c r="H1244" i="1"/>
  <c r="S1244" i="1" s="1"/>
  <c r="T1244" i="1" s="1"/>
  <c r="Q1244" i="1"/>
  <c r="U1244" i="1"/>
  <c r="V1244" i="1"/>
  <c r="W1244" i="1"/>
  <c r="H1245" i="1"/>
  <c r="R1245" i="1" s="1"/>
  <c r="Q1245" i="1"/>
  <c r="U1245" i="1"/>
  <c r="V1245" i="1"/>
  <c r="W1245" i="1"/>
  <c r="H1246" i="1"/>
  <c r="R1246" i="1" s="1"/>
  <c r="Q1246" i="1"/>
  <c r="U1246" i="1"/>
  <c r="V1246" i="1"/>
  <c r="W1246" i="1"/>
  <c r="H1247" i="1"/>
  <c r="S1247" i="1" s="1"/>
  <c r="T1247" i="1" s="1"/>
  <c r="Q1247" i="1"/>
  <c r="U1247" i="1"/>
  <c r="V1247" i="1"/>
  <c r="W1247" i="1"/>
  <c r="H1248" i="1"/>
  <c r="R1248" i="1" s="1"/>
  <c r="Q1248" i="1"/>
  <c r="U1248" i="1"/>
  <c r="V1248" i="1"/>
  <c r="W1248" i="1"/>
  <c r="H1249" i="1"/>
  <c r="S1249" i="1" s="1"/>
  <c r="T1249" i="1" s="1"/>
  <c r="Q1249" i="1"/>
  <c r="U1249" i="1"/>
  <c r="V1249" i="1"/>
  <c r="W1249" i="1"/>
  <c r="H1250" i="1"/>
  <c r="R1250" i="1" s="1"/>
  <c r="Q1250" i="1"/>
  <c r="U1250" i="1"/>
  <c r="V1250" i="1"/>
  <c r="W1250" i="1"/>
  <c r="H1251" i="1"/>
  <c r="S1251" i="1" s="1"/>
  <c r="T1251" i="1" s="1"/>
  <c r="Q1251" i="1"/>
  <c r="U1251" i="1"/>
  <c r="V1251" i="1"/>
  <c r="W1251" i="1"/>
  <c r="H1252" i="1"/>
  <c r="S1252" i="1" s="1"/>
  <c r="T1252" i="1" s="1"/>
  <c r="Q1252" i="1"/>
  <c r="U1252" i="1"/>
  <c r="V1252" i="1"/>
  <c r="W1252" i="1"/>
  <c r="H1253" i="1"/>
  <c r="S1253" i="1" s="1"/>
  <c r="T1253" i="1" s="1"/>
  <c r="Q1253" i="1"/>
  <c r="U1253" i="1"/>
  <c r="V1253" i="1"/>
  <c r="W1253" i="1"/>
  <c r="H1254" i="1"/>
  <c r="S1254" i="1" s="1"/>
  <c r="T1254" i="1" s="1"/>
  <c r="Q1254" i="1"/>
  <c r="U1254" i="1"/>
  <c r="V1254" i="1"/>
  <c r="W1254" i="1"/>
  <c r="H1255" i="1"/>
  <c r="S1255" i="1" s="1"/>
  <c r="T1255" i="1" s="1"/>
  <c r="Q1255" i="1"/>
  <c r="U1255" i="1"/>
  <c r="V1255" i="1"/>
  <c r="W1255" i="1"/>
  <c r="H1256" i="1"/>
  <c r="S1256" i="1" s="1"/>
  <c r="T1256" i="1" s="1"/>
  <c r="Q1256" i="1"/>
  <c r="U1256" i="1"/>
  <c r="V1256" i="1"/>
  <c r="W1256" i="1"/>
  <c r="H1257" i="1"/>
  <c r="S1257" i="1" s="1"/>
  <c r="T1257" i="1" s="1"/>
  <c r="Q1257" i="1"/>
  <c r="U1257" i="1"/>
  <c r="V1257" i="1"/>
  <c r="W1257" i="1"/>
  <c r="H1261" i="1"/>
  <c r="S1261" i="1" s="1"/>
  <c r="T1261" i="1" s="1"/>
  <c r="Q1261" i="1"/>
  <c r="U1261" i="1"/>
  <c r="V1261" i="1"/>
  <c r="W1261" i="1"/>
  <c r="H1262" i="1"/>
  <c r="S1262" i="1" s="1"/>
  <c r="T1262" i="1" s="1"/>
  <c r="Q1262" i="1"/>
  <c r="U1262" i="1"/>
  <c r="V1262" i="1"/>
  <c r="W1262" i="1"/>
  <c r="H1263" i="1"/>
  <c r="S1263" i="1" s="1"/>
  <c r="T1263" i="1" s="1"/>
  <c r="Q1263" i="1"/>
  <c r="U1263" i="1"/>
  <c r="V1263" i="1"/>
  <c r="W1263" i="1"/>
  <c r="H1264" i="1"/>
  <c r="Q1264" i="1"/>
  <c r="U1264" i="1"/>
  <c r="Y1264" i="1" s="1"/>
  <c r="V1264" i="1"/>
  <c r="W1264" i="1"/>
  <c r="H1265" i="1"/>
  <c r="S1265" i="1" s="1"/>
  <c r="T1265" i="1" s="1"/>
  <c r="Q1265" i="1"/>
  <c r="U1265" i="1"/>
  <c r="X1265" i="1" s="1"/>
  <c r="V1265" i="1"/>
  <c r="W1265" i="1"/>
  <c r="H1266" i="1"/>
  <c r="S1266" i="1" s="1"/>
  <c r="T1266" i="1" s="1"/>
  <c r="Q1266" i="1"/>
  <c r="U1266" i="1"/>
  <c r="Y1266" i="1" s="1"/>
  <c r="V1266" i="1"/>
  <c r="W1266" i="1"/>
  <c r="H1267" i="1"/>
  <c r="S1267" i="1" s="1"/>
  <c r="T1267" i="1" s="1"/>
  <c r="Q1267" i="1"/>
  <c r="U1267" i="1"/>
  <c r="X1267" i="1" s="1"/>
  <c r="V1267" i="1"/>
  <c r="W1267" i="1"/>
  <c r="H1268" i="1"/>
  <c r="S1268" i="1" s="1"/>
  <c r="T1268" i="1" s="1"/>
  <c r="Q1268" i="1"/>
  <c r="U1268" i="1"/>
  <c r="Y1268" i="1" s="1"/>
  <c r="V1268" i="1"/>
  <c r="W1268" i="1"/>
  <c r="H1269" i="1"/>
  <c r="S1269" i="1" s="1"/>
  <c r="T1269" i="1" s="1"/>
  <c r="Q1269" i="1"/>
  <c r="U1269" i="1"/>
  <c r="Y1269" i="1" s="1"/>
  <c r="V1269" i="1"/>
  <c r="W1269" i="1"/>
  <c r="H1270" i="1"/>
  <c r="S1270" i="1" s="1"/>
  <c r="T1270" i="1" s="1"/>
  <c r="Q1270" i="1"/>
  <c r="U1270" i="1"/>
  <c r="V1270" i="1"/>
  <c r="W1270" i="1"/>
  <c r="H1271" i="1"/>
  <c r="S1271" i="1" s="1"/>
  <c r="T1271" i="1" s="1"/>
  <c r="Q1271" i="1"/>
  <c r="U1271" i="1"/>
  <c r="V1271" i="1"/>
  <c r="W1271" i="1"/>
  <c r="H1272" i="1"/>
  <c r="S1272" i="1" s="1"/>
  <c r="T1272" i="1" s="1"/>
  <c r="Q1272" i="1"/>
  <c r="U1272" i="1"/>
  <c r="V1272" i="1"/>
  <c r="W1272" i="1"/>
  <c r="H1273" i="1"/>
  <c r="S1273" i="1" s="1"/>
  <c r="T1273" i="1" s="1"/>
  <c r="Q1273" i="1"/>
  <c r="U1273" i="1"/>
  <c r="V1273" i="1"/>
  <c r="W1273" i="1"/>
  <c r="H1274" i="1"/>
  <c r="S1274" i="1" s="1"/>
  <c r="T1274" i="1" s="1"/>
  <c r="Q1274" i="1"/>
  <c r="U1274" i="1"/>
  <c r="V1274" i="1"/>
  <c r="W1274" i="1"/>
  <c r="H1275" i="1"/>
  <c r="S1275" i="1" s="1"/>
  <c r="T1275" i="1" s="1"/>
  <c r="Q1275" i="1"/>
  <c r="U1275" i="1"/>
  <c r="V1275" i="1"/>
  <c r="W1275" i="1"/>
  <c r="H1276" i="1"/>
  <c r="S1276" i="1" s="1"/>
  <c r="T1276" i="1" s="1"/>
  <c r="Q1276" i="1"/>
  <c r="U1276" i="1"/>
  <c r="V1276" i="1"/>
  <c r="W1276" i="1"/>
  <c r="H1277" i="1"/>
  <c r="S1277" i="1" s="1"/>
  <c r="T1277" i="1" s="1"/>
  <c r="Q1277" i="1"/>
  <c r="U1277" i="1"/>
  <c r="V1277" i="1"/>
  <c r="W1277" i="1"/>
  <c r="H1278" i="1"/>
  <c r="S1278" i="1" s="1"/>
  <c r="T1278" i="1" s="1"/>
  <c r="Q1278" i="1"/>
  <c r="U1278" i="1"/>
  <c r="V1278" i="1"/>
  <c r="W1278" i="1"/>
  <c r="H1279" i="1"/>
  <c r="S1279" i="1" s="1"/>
  <c r="T1279" i="1" s="1"/>
  <c r="Q1279" i="1"/>
  <c r="U1279" i="1"/>
  <c r="V1279" i="1"/>
  <c r="W1279" i="1"/>
  <c r="H1280" i="1"/>
  <c r="S1280" i="1" s="1"/>
  <c r="T1280" i="1" s="1"/>
  <c r="Q1280" i="1"/>
  <c r="U1280" i="1"/>
  <c r="V1280" i="1"/>
  <c r="W1280" i="1"/>
  <c r="H1281" i="1"/>
  <c r="S1281" i="1" s="1"/>
  <c r="T1281" i="1" s="1"/>
  <c r="Q1281" i="1"/>
  <c r="U1281" i="1"/>
  <c r="V1281" i="1"/>
  <c r="W1281" i="1"/>
  <c r="H1282" i="1"/>
  <c r="S1282" i="1" s="1"/>
  <c r="T1282" i="1" s="1"/>
  <c r="Q1282" i="1"/>
  <c r="U1282" i="1"/>
  <c r="V1282" i="1"/>
  <c r="W1282" i="1"/>
  <c r="H1283" i="1"/>
  <c r="S1283" i="1" s="1"/>
  <c r="T1283" i="1" s="1"/>
  <c r="Q1283" i="1"/>
  <c r="U1283" i="1"/>
  <c r="V1283" i="1"/>
  <c r="W1283" i="1"/>
  <c r="H1284" i="1"/>
  <c r="S1284" i="1" s="1"/>
  <c r="T1284" i="1" s="1"/>
  <c r="Q1284" i="1"/>
  <c r="U1284" i="1"/>
  <c r="V1284" i="1"/>
  <c r="W1284" i="1"/>
  <c r="H1285" i="1"/>
  <c r="S1285" i="1" s="1"/>
  <c r="T1285" i="1" s="1"/>
  <c r="Q1285" i="1"/>
  <c r="U1285" i="1"/>
  <c r="V1285" i="1"/>
  <c r="W1285" i="1"/>
  <c r="H1286" i="1"/>
  <c r="S1286" i="1" s="1"/>
  <c r="T1286" i="1" s="1"/>
  <c r="Q1286" i="1"/>
  <c r="U1286" i="1"/>
  <c r="V1286" i="1"/>
  <c r="W1286" i="1"/>
  <c r="H1287" i="1"/>
  <c r="S1287" i="1" s="1"/>
  <c r="T1287" i="1" s="1"/>
  <c r="Q1287" i="1"/>
  <c r="U1287" i="1"/>
  <c r="V1287" i="1"/>
  <c r="W1287" i="1"/>
  <c r="H1288" i="1"/>
  <c r="S1288" i="1" s="1"/>
  <c r="T1288" i="1" s="1"/>
  <c r="Q1288" i="1"/>
  <c r="U1288" i="1"/>
  <c r="V1288" i="1"/>
  <c r="W1288" i="1"/>
  <c r="H1289" i="1"/>
  <c r="S1289" i="1" s="1"/>
  <c r="T1289" i="1" s="1"/>
  <c r="Q1289" i="1"/>
  <c r="U1289" i="1"/>
  <c r="V1289" i="1"/>
  <c r="W1289" i="1"/>
  <c r="H1290" i="1"/>
  <c r="S1290" i="1" s="1"/>
  <c r="T1290" i="1" s="1"/>
  <c r="Q1290" i="1"/>
  <c r="U1290" i="1"/>
  <c r="V1290" i="1"/>
  <c r="W1290" i="1"/>
  <c r="H1291" i="1"/>
  <c r="S1291" i="1" s="1"/>
  <c r="T1291" i="1" s="1"/>
  <c r="Q1291" i="1"/>
  <c r="U1291" i="1"/>
  <c r="V1291" i="1"/>
  <c r="W1291" i="1"/>
  <c r="H1292" i="1"/>
  <c r="S1292" i="1" s="1"/>
  <c r="T1292" i="1" s="1"/>
  <c r="Q1292" i="1"/>
  <c r="U1292" i="1"/>
  <c r="V1292" i="1"/>
  <c r="W1292" i="1"/>
  <c r="H1293" i="1"/>
  <c r="S1293" i="1" s="1"/>
  <c r="T1293" i="1" s="1"/>
  <c r="Q1293" i="1"/>
  <c r="U1293" i="1"/>
  <c r="V1293" i="1"/>
  <c r="W1293" i="1"/>
  <c r="H1294" i="1"/>
  <c r="S1294" i="1" s="1"/>
  <c r="T1294" i="1" s="1"/>
  <c r="Q1294" i="1"/>
  <c r="U1294" i="1"/>
  <c r="V1294" i="1"/>
  <c r="W1294" i="1"/>
  <c r="H1295" i="1"/>
  <c r="S1295" i="1" s="1"/>
  <c r="T1295" i="1" s="1"/>
  <c r="Q1295" i="1"/>
  <c r="U1295" i="1"/>
  <c r="V1295" i="1"/>
  <c r="W1295" i="1"/>
  <c r="H1296" i="1"/>
  <c r="S1296" i="1" s="1"/>
  <c r="T1296" i="1" s="1"/>
  <c r="Q1296" i="1"/>
  <c r="U1296" i="1"/>
  <c r="V1296" i="1"/>
  <c r="W1296" i="1"/>
  <c r="H1297" i="1"/>
  <c r="S1297" i="1" s="1"/>
  <c r="T1297" i="1" s="1"/>
  <c r="Q1297" i="1"/>
  <c r="U1297" i="1"/>
  <c r="V1297" i="1"/>
  <c r="W1297" i="1"/>
  <c r="H1298" i="1"/>
  <c r="S1298" i="1" s="1"/>
  <c r="T1298" i="1" s="1"/>
  <c r="Q1298" i="1"/>
  <c r="U1298" i="1"/>
  <c r="V1298" i="1"/>
  <c r="W1298" i="1"/>
  <c r="H1299" i="1"/>
  <c r="S1299" i="1" s="1"/>
  <c r="T1299" i="1" s="1"/>
  <c r="Q1299" i="1"/>
  <c r="U1299" i="1"/>
  <c r="V1299" i="1"/>
  <c r="W1299" i="1"/>
  <c r="H1300" i="1"/>
  <c r="S1300" i="1" s="1"/>
  <c r="T1300" i="1" s="1"/>
  <c r="Q1300" i="1"/>
  <c r="U1300" i="1"/>
  <c r="V1300" i="1"/>
  <c r="W1300" i="1"/>
  <c r="H1301" i="1"/>
  <c r="S1301" i="1" s="1"/>
  <c r="T1301" i="1" s="1"/>
  <c r="Q1301" i="1"/>
  <c r="U1301" i="1"/>
  <c r="V1301" i="1"/>
  <c r="W1301" i="1"/>
  <c r="H1302" i="1"/>
  <c r="S1302" i="1" s="1"/>
  <c r="T1302" i="1" s="1"/>
  <c r="Q1302" i="1"/>
  <c r="U1302" i="1"/>
  <c r="V1302" i="1"/>
  <c r="W1302" i="1"/>
  <c r="H1303" i="1"/>
  <c r="S1303" i="1" s="1"/>
  <c r="T1303" i="1" s="1"/>
  <c r="Q1303" i="1"/>
  <c r="U1303" i="1"/>
  <c r="V1303" i="1"/>
  <c r="W1303" i="1"/>
  <c r="H1304" i="1"/>
  <c r="S1304" i="1" s="1"/>
  <c r="T1304" i="1" s="1"/>
  <c r="Q1304" i="1"/>
  <c r="U1304" i="1"/>
  <c r="V1304" i="1"/>
  <c r="W1304" i="1"/>
  <c r="H1305" i="1"/>
  <c r="S1305" i="1" s="1"/>
  <c r="T1305" i="1" s="1"/>
  <c r="Q1305" i="1"/>
  <c r="U1305" i="1"/>
  <c r="V1305" i="1"/>
  <c r="W1305" i="1"/>
  <c r="H1306" i="1"/>
  <c r="S1306" i="1" s="1"/>
  <c r="T1306" i="1" s="1"/>
  <c r="Q1306" i="1"/>
  <c r="U1306" i="1"/>
  <c r="V1306" i="1"/>
  <c r="W1306" i="1"/>
  <c r="H1307" i="1"/>
  <c r="S1307" i="1" s="1"/>
  <c r="T1307" i="1" s="1"/>
  <c r="Q1307" i="1"/>
  <c r="U1307" i="1"/>
  <c r="V1307" i="1"/>
  <c r="W1307" i="1"/>
  <c r="H1308" i="1"/>
  <c r="S1308" i="1" s="1"/>
  <c r="T1308" i="1" s="1"/>
  <c r="Q1308" i="1"/>
  <c r="U1308" i="1"/>
  <c r="V1308" i="1"/>
  <c r="W1308" i="1"/>
  <c r="H1309" i="1"/>
  <c r="S1309" i="1" s="1"/>
  <c r="T1309" i="1" s="1"/>
  <c r="Q1309" i="1"/>
  <c r="U1309" i="1"/>
  <c r="V1309" i="1"/>
  <c r="W1309" i="1"/>
  <c r="H1318" i="1"/>
  <c r="S1318" i="1" s="1"/>
  <c r="T1318" i="1" s="1"/>
  <c r="Q1318" i="1"/>
  <c r="U1318" i="1"/>
  <c r="V1318" i="1"/>
  <c r="W1318" i="1"/>
  <c r="H1319" i="1"/>
  <c r="S1319" i="1" s="1"/>
  <c r="T1319" i="1" s="1"/>
  <c r="Q1319" i="1"/>
  <c r="U1319" i="1"/>
  <c r="V1319" i="1"/>
  <c r="W1319" i="1"/>
  <c r="H1320" i="1"/>
  <c r="S1320" i="1" s="1"/>
  <c r="T1320" i="1" s="1"/>
  <c r="Q1320" i="1"/>
  <c r="U1320" i="1"/>
  <c r="V1320" i="1"/>
  <c r="W1320" i="1"/>
  <c r="H1321" i="1"/>
  <c r="S1321" i="1" s="1"/>
  <c r="T1321" i="1" s="1"/>
  <c r="Q1321" i="1"/>
  <c r="U1321" i="1"/>
  <c r="V1321" i="1"/>
  <c r="W1321" i="1"/>
  <c r="H1324" i="1"/>
  <c r="R1324" i="1" s="1"/>
  <c r="Q1324" i="1"/>
  <c r="U1324" i="1"/>
  <c r="V1324" i="1"/>
  <c r="W1324" i="1"/>
  <c r="H1325" i="1"/>
  <c r="S1325" i="1" s="1"/>
  <c r="T1325" i="1" s="1"/>
  <c r="Q1325" i="1"/>
  <c r="U1325" i="1"/>
  <c r="V1325" i="1"/>
  <c r="W1325" i="1"/>
  <c r="H1326" i="1"/>
  <c r="S1326" i="1" s="1"/>
  <c r="T1326" i="1" s="1"/>
  <c r="Q1326" i="1"/>
  <c r="U1326" i="1"/>
  <c r="V1326" i="1"/>
  <c r="W1326" i="1"/>
  <c r="H1327" i="1"/>
  <c r="S1327" i="1" s="1"/>
  <c r="T1327" i="1" s="1"/>
  <c r="Q1327" i="1"/>
  <c r="U1327" i="1"/>
  <c r="V1327" i="1"/>
  <c r="W1327" i="1"/>
  <c r="H1328" i="1"/>
  <c r="S1328" i="1" s="1"/>
  <c r="T1328" i="1" s="1"/>
  <c r="Q1328" i="1"/>
  <c r="U1328" i="1"/>
  <c r="V1328" i="1"/>
  <c r="W1328" i="1"/>
  <c r="H1347" i="1"/>
  <c r="S1347" i="1" s="1"/>
  <c r="T1347" i="1" s="1"/>
  <c r="Q1347" i="1"/>
  <c r="U1347" i="1"/>
  <c r="V1347" i="1"/>
  <c r="W1347" i="1"/>
  <c r="H1348" i="1"/>
  <c r="S1348" i="1" s="1"/>
  <c r="T1348" i="1" s="1"/>
  <c r="Q1348" i="1"/>
  <c r="U1348" i="1"/>
  <c r="V1348" i="1"/>
  <c r="W1348" i="1"/>
  <c r="H1349" i="1"/>
  <c r="S1349" i="1" s="1"/>
  <c r="T1349" i="1" s="1"/>
  <c r="Q1349" i="1"/>
  <c r="U1349" i="1"/>
  <c r="V1349" i="1"/>
  <c r="W1349" i="1"/>
  <c r="H1350" i="1"/>
  <c r="S1350" i="1" s="1"/>
  <c r="T1350" i="1" s="1"/>
  <c r="Q1350" i="1"/>
  <c r="U1350" i="1"/>
  <c r="V1350" i="1"/>
  <c r="W1350" i="1"/>
  <c r="H1351" i="1"/>
  <c r="S1351" i="1" s="1"/>
  <c r="T1351" i="1" s="1"/>
  <c r="Q1351" i="1"/>
  <c r="U1351" i="1"/>
  <c r="V1351" i="1"/>
  <c r="W1351" i="1"/>
  <c r="H1352" i="1"/>
  <c r="S1352" i="1" s="1"/>
  <c r="T1352" i="1" s="1"/>
  <c r="Q1352" i="1"/>
  <c r="U1352" i="1"/>
  <c r="V1352" i="1"/>
  <c r="W1352" i="1"/>
  <c r="H1353" i="1"/>
  <c r="S1353" i="1" s="1"/>
  <c r="T1353" i="1" s="1"/>
  <c r="Q1353" i="1"/>
  <c r="U1353" i="1"/>
  <c r="V1353" i="1"/>
  <c r="W1353" i="1"/>
  <c r="H1354" i="1"/>
  <c r="S1354" i="1" s="1"/>
  <c r="T1354" i="1" s="1"/>
  <c r="Q1354" i="1"/>
  <c r="U1354" i="1"/>
  <c r="V1354" i="1"/>
  <c r="W1354" i="1"/>
  <c r="H1355" i="1"/>
  <c r="S1355" i="1" s="1"/>
  <c r="T1355" i="1" s="1"/>
  <c r="Q1355" i="1"/>
  <c r="U1355" i="1"/>
  <c r="V1355" i="1"/>
  <c r="W1355" i="1"/>
  <c r="H1356" i="1"/>
  <c r="S1356" i="1" s="1"/>
  <c r="T1356" i="1" s="1"/>
  <c r="Q1356" i="1"/>
  <c r="U1356" i="1"/>
  <c r="V1356" i="1"/>
  <c r="W1356" i="1"/>
  <c r="H1357" i="1"/>
  <c r="S1357" i="1" s="1"/>
  <c r="T1357" i="1" s="1"/>
  <c r="Q1357" i="1"/>
  <c r="U1357" i="1"/>
  <c r="V1357" i="1"/>
  <c r="W1357" i="1"/>
  <c r="H1358" i="1"/>
  <c r="S1358" i="1" s="1"/>
  <c r="T1358" i="1" s="1"/>
  <c r="Q1358" i="1"/>
  <c r="U1358" i="1"/>
  <c r="V1358" i="1"/>
  <c r="W1358" i="1"/>
  <c r="H1359" i="1"/>
  <c r="S1359" i="1" s="1"/>
  <c r="T1359" i="1" s="1"/>
  <c r="Q1359" i="1"/>
  <c r="U1359" i="1"/>
  <c r="V1359" i="1"/>
  <c r="W1359" i="1"/>
  <c r="H1360" i="1"/>
  <c r="S1360" i="1" s="1"/>
  <c r="T1360" i="1" s="1"/>
  <c r="Q1360" i="1"/>
  <c r="U1360" i="1"/>
  <c r="V1360" i="1"/>
  <c r="W1360" i="1"/>
  <c r="H1361" i="1"/>
  <c r="S1361" i="1" s="1"/>
  <c r="T1361" i="1" s="1"/>
  <c r="Q1361" i="1"/>
  <c r="U1361" i="1"/>
  <c r="V1361" i="1"/>
  <c r="W1361" i="1"/>
  <c r="H1362" i="1"/>
  <c r="S1362" i="1" s="1"/>
  <c r="T1362" i="1" s="1"/>
  <c r="Q1362" i="1"/>
  <c r="U1362" i="1"/>
  <c r="V1362" i="1"/>
  <c r="W1362" i="1"/>
  <c r="H1363" i="1"/>
  <c r="S1363" i="1" s="1"/>
  <c r="T1363" i="1" s="1"/>
  <c r="Q1363" i="1"/>
  <c r="U1363" i="1"/>
  <c r="V1363" i="1"/>
  <c r="W1363" i="1"/>
  <c r="H1364" i="1"/>
  <c r="S1364" i="1" s="1"/>
  <c r="T1364" i="1" s="1"/>
  <c r="Q1364" i="1"/>
  <c r="U1364" i="1"/>
  <c r="V1364" i="1"/>
  <c r="W1364" i="1"/>
  <c r="H1365" i="1"/>
  <c r="S1365" i="1" s="1"/>
  <c r="T1365" i="1" s="1"/>
  <c r="Q1365" i="1"/>
  <c r="U1365" i="1"/>
  <c r="V1365" i="1"/>
  <c r="W1365" i="1"/>
  <c r="H1366" i="1"/>
  <c r="S1366" i="1" s="1"/>
  <c r="T1366" i="1" s="1"/>
  <c r="Q1366" i="1"/>
  <c r="U1366" i="1"/>
  <c r="Y1366" i="1" s="1"/>
  <c r="V1366" i="1"/>
  <c r="W1366" i="1"/>
  <c r="H1377" i="1"/>
  <c r="S1377" i="1" s="1"/>
  <c r="T1377" i="1" s="1"/>
  <c r="Q1377" i="1"/>
  <c r="H1378" i="1"/>
  <c r="S1378" i="1" s="1"/>
  <c r="T1378" i="1" s="1"/>
  <c r="Q1378" i="1"/>
  <c r="H1379" i="1"/>
  <c r="Q1379" i="1"/>
  <c r="H1380" i="1"/>
  <c r="R1380" i="1" s="1"/>
  <c r="Q1380" i="1"/>
  <c r="H1381" i="1"/>
  <c r="Q1381" i="1"/>
  <c r="Q1382" i="1"/>
  <c r="H1382" i="1"/>
  <c r="Z1382" i="1" s="1"/>
  <c r="AO1378" i="1"/>
  <c r="AP1378" i="1"/>
  <c r="AQ1378" i="1"/>
  <c r="AK1378" i="1"/>
  <c r="AO1377" i="1"/>
  <c r="AP1377" i="1"/>
  <c r="AQ1377" i="1"/>
  <c r="AK1377" i="1"/>
  <c r="AV1376" i="1"/>
  <c r="AS1376" i="1" s="1"/>
  <c r="AU1376" i="1"/>
  <c r="AT1376" i="1" s="1"/>
  <c r="AR1376" i="1"/>
  <c r="AQ1376" i="1"/>
  <c r="AP1376" i="1"/>
  <c r="AO1376" i="1"/>
  <c r="AK1376" i="1"/>
  <c r="Y1376" i="1"/>
  <c r="Q1376" i="1"/>
  <c r="H1376" i="1"/>
  <c r="AV1375" i="1"/>
  <c r="AS1375" i="1" s="1"/>
  <c r="AU1375" i="1"/>
  <c r="AT1375" i="1" s="1"/>
  <c r="AR1375" i="1"/>
  <c r="AQ1375" i="1"/>
  <c r="AP1375" i="1"/>
  <c r="AO1375" i="1"/>
  <c r="AK1375" i="1"/>
  <c r="Y1375" i="1"/>
  <c r="Q1375" i="1"/>
  <c r="H1375" i="1"/>
  <c r="AV1374" i="1"/>
  <c r="AS1374" i="1" s="1"/>
  <c r="AU1374" i="1"/>
  <c r="AT1374" i="1" s="1"/>
  <c r="AR1374" i="1"/>
  <c r="AQ1374" i="1"/>
  <c r="AP1374" i="1"/>
  <c r="AO1374" i="1"/>
  <c r="AK1374" i="1"/>
  <c r="Y1374" i="1"/>
  <c r="Q1374" i="1"/>
  <c r="H1374" i="1"/>
  <c r="R1374" i="1" s="1"/>
  <c r="AV1373" i="1"/>
  <c r="AS1373" i="1" s="1"/>
  <c r="AU1373" i="1"/>
  <c r="AT1373" i="1" s="1"/>
  <c r="AR1373" i="1"/>
  <c r="AQ1373" i="1"/>
  <c r="AP1373" i="1"/>
  <c r="AO1373" i="1"/>
  <c r="AK1373" i="1"/>
  <c r="Y1373" i="1"/>
  <c r="Q1373" i="1"/>
  <c r="H1373" i="1"/>
  <c r="AV1372" i="1"/>
  <c r="AS1372" i="1" s="1"/>
  <c r="AU1372" i="1"/>
  <c r="AT1372" i="1" s="1"/>
  <c r="AR1372" i="1"/>
  <c r="AQ1372" i="1"/>
  <c r="AP1372" i="1"/>
  <c r="AO1372" i="1"/>
  <c r="AK1372" i="1"/>
  <c r="Y1372" i="1"/>
  <c r="Q1372" i="1"/>
  <c r="H1372" i="1"/>
  <c r="AV1371" i="1"/>
  <c r="AS1371" i="1" s="1"/>
  <c r="AU1371" i="1"/>
  <c r="AT1371" i="1" s="1"/>
  <c r="AR1371" i="1"/>
  <c r="AQ1371" i="1"/>
  <c r="AP1371" i="1"/>
  <c r="AO1371" i="1"/>
  <c r="AK1371" i="1"/>
  <c r="Y1371" i="1"/>
  <c r="Q1371" i="1"/>
  <c r="H1371" i="1"/>
  <c r="S1371" i="1" s="1"/>
  <c r="T1371" i="1" s="1"/>
  <c r="AV1370" i="1"/>
  <c r="AS1370" i="1" s="1"/>
  <c r="AU1370" i="1"/>
  <c r="AT1370" i="1" s="1"/>
  <c r="AR1370" i="1"/>
  <c r="AQ1370" i="1"/>
  <c r="AP1370" i="1"/>
  <c r="AO1370" i="1"/>
  <c r="AK1370" i="1"/>
  <c r="Y1370" i="1"/>
  <c r="Q1370" i="1"/>
  <c r="H1370" i="1"/>
  <c r="AR1369" i="1"/>
  <c r="AQ1369" i="1"/>
  <c r="AP1369" i="1"/>
  <c r="AO1369" i="1"/>
  <c r="AK1369" i="1"/>
  <c r="Y1369" i="1"/>
  <c r="Q1369" i="1"/>
  <c r="H1369" i="1"/>
  <c r="AV1368" i="1"/>
  <c r="AS1368" i="1" s="1"/>
  <c r="AU1368" i="1"/>
  <c r="AT1368" i="1" s="1"/>
  <c r="AR1368" i="1"/>
  <c r="AQ1368" i="1"/>
  <c r="AP1368" i="1"/>
  <c r="AO1368" i="1"/>
  <c r="AK1368" i="1"/>
  <c r="Y1368" i="1"/>
  <c r="Q1368" i="1"/>
  <c r="H1368" i="1"/>
  <c r="AR1367" i="1"/>
  <c r="AQ1367" i="1"/>
  <c r="AP1367" i="1"/>
  <c r="AO1367" i="1"/>
  <c r="AK1367" i="1"/>
  <c r="Y1367" i="1"/>
  <c r="Q1367" i="1"/>
  <c r="H1367" i="1"/>
  <c r="AU1367" i="1" s="1"/>
  <c r="AT1367" i="1" s="1"/>
  <c r="W1346" i="1"/>
  <c r="V1346" i="1"/>
  <c r="U1346" i="1"/>
  <c r="Y1346" i="1" s="1"/>
  <c r="Q1346" i="1"/>
  <c r="H1346" i="1"/>
  <c r="S1346" i="1" s="1"/>
  <c r="T1346" i="1" s="1"/>
  <c r="W1345" i="1"/>
  <c r="V1345" i="1"/>
  <c r="U1345" i="1"/>
  <c r="X1345" i="1" s="1"/>
  <c r="Q1345" i="1"/>
  <c r="H1345" i="1"/>
  <c r="S1345" i="1" s="1"/>
  <c r="T1345" i="1" s="1"/>
  <c r="W1344" i="1"/>
  <c r="V1344" i="1"/>
  <c r="U1344" i="1"/>
  <c r="Y1344" i="1" s="1"/>
  <c r="Q1344" i="1"/>
  <c r="H1344" i="1"/>
  <c r="W1343" i="1"/>
  <c r="V1343" i="1"/>
  <c r="U1343" i="1"/>
  <c r="Y1343" i="1" s="1"/>
  <c r="Q1343" i="1"/>
  <c r="H1343" i="1"/>
  <c r="W1342" i="1"/>
  <c r="V1342" i="1"/>
  <c r="U1342" i="1"/>
  <c r="Y1342" i="1" s="1"/>
  <c r="Q1342" i="1"/>
  <c r="H1342" i="1"/>
  <c r="S1342" i="1" s="1"/>
  <c r="T1342" i="1" s="1"/>
  <c r="W1341" i="1"/>
  <c r="V1341" i="1"/>
  <c r="U1341" i="1"/>
  <c r="Y1341" i="1" s="1"/>
  <c r="Q1341" i="1"/>
  <c r="H1341" i="1"/>
  <c r="S1341" i="1" s="1"/>
  <c r="T1341" i="1" s="1"/>
  <c r="W1340" i="1"/>
  <c r="V1340" i="1"/>
  <c r="U1340" i="1"/>
  <c r="Y1340" i="1" s="1"/>
  <c r="Q1340" i="1"/>
  <c r="H1340" i="1"/>
  <c r="S1340" i="1" s="1"/>
  <c r="T1340" i="1" s="1"/>
  <c r="W1339" i="1"/>
  <c r="V1339" i="1"/>
  <c r="U1339" i="1"/>
  <c r="Y1339" i="1" s="1"/>
  <c r="Q1339" i="1"/>
  <c r="H1339" i="1"/>
  <c r="S1339" i="1" s="1"/>
  <c r="T1339" i="1" s="1"/>
  <c r="W1338" i="1"/>
  <c r="V1338" i="1"/>
  <c r="U1338" i="1"/>
  <c r="Y1338" i="1" s="1"/>
  <c r="Q1338" i="1"/>
  <c r="H1338" i="1"/>
  <c r="S1338" i="1" s="1"/>
  <c r="T1338" i="1" s="1"/>
  <c r="W1337" i="1"/>
  <c r="V1337" i="1"/>
  <c r="U1337" i="1"/>
  <c r="Y1337" i="1" s="1"/>
  <c r="Q1337" i="1"/>
  <c r="H1337" i="1"/>
  <c r="S1337" i="1" s="1"/>
  <c r="T1337" i="1" s="1"/>
  <c r="R770" i="1" l="1"/>
  <c r="R1382" i="1"/>
  <c r="R143" i="1"/>
  <c r="S1416" i="1"/>
  <c r="T1416" i="1" s="1"/>
  <c r="R1416" i="1"/>
  <c r="S1415" i="1"/>
  <c r="T1415" i="1" s="1"/>
  <c r="R1415" i="1"/>
  <c r="S1414" i="1"/>
  <c r="T1414" i="1" s="1"/>
  <c r="R1414" i="1"/>
  <c r="S1413" i="1"/>
  <c r="T1413" i="1" s="1"/>
  <c r="R1413" i="1"/>
  <c r="S1412" i="1"/>
  <c r="T1412" i="1" s="1"/>
  <c r="R1412" i="1"/>
  <c r="S1411" i="1"/>
  <c r="T1411" i="1" s="1"/>
  <c r="R1411" i="1"/>
  <c r="R1402" i="1"/>
  <c r="S1410" i="1"/>
  <c r="T1410" i="1" s="1"/>
  <c r="R1410" i="1"/>
  <c r="S1409" i="1"/>
  <c r="T1409" i="1" s="1"/>
  <c r="R1409" i="1"/>
  <c r="S1408" i="1"/>
  <c r="T1408" i="1" s="1"/>
  <c r="R1408" i="1"/>
  <c r="S1407" i="1"/>
  <c r="T1407" i="1" s="1"/>
  <c r="R1407" i="1"/>
  <c r="S1406" i="1"/>
  <c r="T1406" i="1" s="1"/>
  <c r="R1406" i="1"/>
  <c r="S1405" i="1"/>
  <c r="T1405" i="1" s="1"/>
  <c r="R1405" i="1"/>
  <c r="R1404" i="1"/>
  <c r="R1403" i="1"/>
  <c r="S1403" i="1"/>
  <c r="T1403" i="1" s="1"/>
  <c r="R1401" i="1"/>
  <c r="S1401" i="1"/>
  <c r="T1401" i="1" s="1"/>
  <c r="Z276" i="1"/>
  <c r="AI276" i="1" s="1"/>
  <c r="R1162" i="1"/>
  <c r="R1398" i="1"/>
  <c r="R1400" i="1"/>
  <c r="R1399" i="1"/>
  <c r="S1399" i="1"/>
  <c r="T1399" i="1" s="1"/>
  <c r="R1397" i="1"/>
  <c r="S1397" i="1"/>
  <c r="T1397" i="1" s="1"/>
  <c r="R1396" i="1"/>
  <c r="R1395" i="1"/>
  <c r="S1395" i="1"/>
  <c r="T1395" i="1" s="1"/>
  <c r="R1394" i="1"/>
  <c r="R1393" i="1"/>
  <c r="S1393" i="1"/>
  <c r="T1393" i="1" s="1"/>
  <c r="Z364" i="1"/>
  <c r="AI364" i="1" s="1"/>
  <c r="R479" i="1"/>
  <c r="S308" i="1"/>
  <c r="T308" i="1" s="1"/>
  <c r="S849" i="1"/>
  <c r="T849" i="1" s="1"/>
  <c r="S847" i="1"/>
  <c r="T847" i="1" s="1"/>
  <c r="S795" i="1"/>
  <c r="T795" i="1" s="1"/>
  <c r="R586" i="1"/>
  <c r="S915" i="1"/>
  <c r="T915" i="1" s="1"/>
  <c r="R833" i="1"/>
  <c r="R1392" i="1"/>
  <c r="R1391" i="1"/>
  <c r="R1390" i="1"/>
  <c r="R1389" i="1"/>
  <c r="S1389" i="1"/>
  <c r="T1389" i="1" s="1"/>
  <c r="R850" i="1"/>
  <c r="S1093" i="1"/>
  <c r="T1093" i="1" s="1"/>
  <c r="R153" i="1"/>
  <c r="R1204" i="1"/>
  <c r="R375" i="1"/>
  <c r="R1230" i="1"/>
  <c r="R1223" i="1"/>
  <c r="R1075" i="1"/>
  <c r="S187" i="1"/>
  <c r="T187" i="1" s="1"/>
  <c r="R1388" i="1"/>
  <c r="S1387" i="1"/>
  <c r="T1387" i="1" s="1"/>
  <c r="R1386" i="1"/>
  <c r="S1385" i="1"/>
  <c r="T1385" i="1" s="1"/>
  <c r="Z521" i="1"/>
  <c r="Y696" i="1"/>
  <c r="S183" i="1"/>
  <c r="T183" i="1" s="1"/>
  <c r="R499" i="1"/>
  <c r="S207" i="1"/>
  <c r="T207" i="1" s="1"/>
  <c r="S205" i="1"/>
  <c r="T205" i="1" s="1"/>
  <c r="X575" i="1"/>
  <c r="Z575" i="1" s="1"/>
  <c r="Z366" i="1"/>
  <c r="AI366" i="1" s="1"/>
  <c r="S258" i="1"/>
  <c r="T258" i="1" s="1"/>
  <c r="Z154" i="1"/>
  <c r="AI154" i="1" s="1"/>
  <c r="X1264" i="1"/>
  <c r="Z1264" i="1" s="1"/>
  <c r="S50" i="1"/>
  <c r="T50" i="1" s="1"/>
  <c r="Y604" i="1"/>
  <c r="S1065" i="1"/>
  <c r="T1065" i="1" s="1"/>
  <c r="S1046" i="1"/>
  <c r="T1046" i="1" s="1"/>
  <c r="Z517" i="1"/>
  <c r="R1166" i="1"/>
  <c r="R462" i="1"/>
  <c r="R613" i="1"/>
  <c r="X116" i="1"/>
  <c r="Z116" i="1" s="1"/>
  <c r="AI116" i="1" s="1"/>
  <c r="R102" i="1"/>
  <c r="R1384" i="1"/>
  <c r="S1384" i="1"/>
  <c r="T1384" i="1" s="1"/>
  <c r="R1383" i="1"/>
  <c r="Y684" i="1"/>
  <c r="Z268" i="1"/>
  <c r="AI268" i="1" s="1"/>
  <c r="Z476" i="1"/>
  <c r="Z416" i="1"/>
  <c r="AI416" i="1" s="1"/>
  <c r="Z270" i="1"/>
  <c r="AI270" i="1" s="1"/>
  <c r="Z190" i="1"/>
  <c r="AI190" i="1" s="1"/>
  <c r="X126" i="1"/>
  <c r="Z126" i="1" s="1"/>
  <c r="AI126" i="1" s="1"/>
  <c r="X1268" i="1"/>
  <c r="Z1268" i="1" s="1"/>
  <c r="S870" i="1"/>
  <c r="T870" i="1" s="1"/>
  <c r="S624" i="1"/>
  <c r="T624" i="1" s="1"/>
  <c r="Y590" i="1"/>
  <c r="S534" i="1"/>
  <c r="T534" i="1" s="1"/>
  <c r="S508" i="1"/>
  <c r="T508" i="1" s="1"/>
  <c r="S484" i="1"/>
  <c r="T484" i="1" s="1"/>
  <c r="R273" i="1"/>
  <c r="S863" i="1"/>
  <c r="T863" i="1" s="1"/>
  <c r="S812" i="1"/>
  <c r="T812" i="1" s="1"/>
  <c r="Z599" i="1"/>
  <c r="S432" i="1"/>
  <c r="T432" i="1" s="1"/>
  <c r="S416" i="1"/>
  <c r="T416" i="1" s="1"/>
  <c r="R389" i="1"/>
  <c r="Z535" i="1"/>
  <c r="R225" i="1"/>
  <c r="S1226" i="1"/>
  <c r="T1226" i="1" s="1"/>
  <c r="Y712" i="1"/>
  <c r="Z298" i="1"/>
  <c r="AI298" i="1" s="1"/>
  <c r="S75" i="1"/>
  <c r="T75" i="1" s="1"/>
  <c r="S535" i="1"/>
  <c r="T535" i="1" s="1"/>
  <c r="R355" i="1"/>
  <c r="S773" i="1"/>
  <c r="T773" i="1" s="1"/>
  <c r="Y729" i="1"/>
  <c r="Z300" i="1"/>
  <c r="AI300" i="1" s="1"/>
  <c r="Z269" i="1"/>
  <c r="AI269" i="1" s="1"/>
  <c r="X733" i="1"/>
  <c r="Z733" i="1" s="1"/>
  <c r="S448" i="1"/>
  <c r="T448" i="1" s="1"/>
  <c r="R337" i="1"/>
  <c r="Z312" i="1"/>
  <c r="AI312" i="1" s="1"/>
  <c r="S218" i="1"/>
  <c r="T218" i="1" s="1"/>
  <c r="R209" i="1"/>
  <c r="S176" i="1"/>
  <c r="T176" i="1" s="1"/>
  <c r="S146" i="1"/>
  <c r="T146" i="1" s="1"/>
  <c r="Y120" i="1"/>
  <c r="S118" i="1"/>
  <c r="T118" i="1" s="1"/>
  <c r="R89" i="1"/>
  <c r="Z485" i="1"/>
  <c r="Z439" i="1"/>
  <c r="S437" i="1"/>
  <c r="T437" i="1" s="1"/>
  <c r="R412" i="1"/>
  <c r="R272" i="1"/>
  <c r="Z228" i="1"/>
  <c r="AI228" i="1" s="1"/>
  <c r="Z187" i="1"/>
  <c r="AI187" i="1" s="1"/>
  <c r="Y131" i="1"/>
  <c r="Y744" i="1"/>
  <c r="Z329" i="1"/>
  <c r="AI329" i="1" s="1"/>
  <c r="Z170" i="1"/>
  <c r="AI170" i="1" s="1"/>
  <c r="S1088" i="1"/>
  <c r="T1088" i="1" s="1"/>
  <c r="R892" i="1"/>
  <c r="S829" i="1"/>
  <c r="T829" i="1" s="1"/>
  <c r="Y595" i="1"/>
  <c r="S527" i="1"/>
  <c r="T527" i="1" s="1"/>
  <c r="S444" i="1"/>
  <c r="T444" i="1" s="1"/>
  <c r="S434" i="1"/>
  <c r="T434" i="1" s="1"/>
  <c r="S357" i="1"/>
  <c r="T357" i="1" s="1"/>
  <c r="R294" i="1"/>
  <c r="R292" i="1"/>
  <c r="R285" i="1"/>
  <c r="R227" i="1"/>
  <c r="S145" i="1"/>
  <c r="T145" i="1" s="1"/>
  <c r="R1232" i="1"/>
  <c r="R1070" i="1"/>
  <c r="R1234" i="1"/>
  <c r="R1079" i="1"/>
  <c r="S1029" i="1"/>
  <c r="T1029" i="1" s="1"/>
  <c r="S822" i="1"/>
  <c r="T822" i="1" s="1"/>
  <c r="S813" i="1"/>
  <c r="T813" i="1" s="1"/>
  <c r="X578" i="1"/>
  <c r="Z578" i="1" s="1"/>
  <c r="S305" i="1"/>
  <c r="T305" i="1" s="1"/>
  <c r="Z237" i="1"/>
  <c r="AI237" i="1" s="1"/>
  <c r="R232" i="1"/>
  <c r="S210" i="1"/>
  <c r="T210" i="1" s="1"/>
  <c r="Z393" i="1"/>
  <c r="AI393" i="1" s="1"/>
  <c r="Z384" i="1"/>
  <c r="AI384" i="1" s="1"/>
  <c r="Z253" i="1"/>
  <c r="AI253" i="1" s="1"/>
  <c r="Z239" i="1"/>
  <c r="AI239" i="1" s="1"/>
  <c r="R9" i="1"/>
  <c r="R179" i="1"/>
  <c r="R817" i="1"/>
  <c r="Y724" i="1"/>
  <c r="X709" i="1"/>
  <c r="Z709" i="1" s="1"/>
  <c r="R615" i="1"/>
  <c r="Y572" i="1"/>
  <c r="R493" i="1"/>
  <c r="S393" i="1"/>
  <c r="T393" i="1" s="1"/>
  <c r="Z386" i="1"/>
  <c r="AI386" i="1" s="1"/>
  <c r="R384" i="1"/>
  <c r="S382" i="1"/>
  <c r="T382" i="1" s="1"/>
  <c r="R366" i="1"/>
  <c r="Z356" i="1"/>
  <c r="AI356" i="1" s="1"/>
  <c r="R333" i="1"/>
  <c r="Z306" i="1"/>
  <c r="AI306" i="1" s="1"/>
  <c r="R239" i="1"/>
  <c r="Z183" i="1"/>
  <c r="AI183" i="1" s="1"/>
  <c r="S78" i="1"/>
  <c r="T78" i="1" s="1"/>
  <c r="S1083" i="1"/>
  <c r="T1083" i="1" s="1"/>
  <c r="Z1267" i="1"/>
  <c r="S1248" i="1"/>
  <c r="T1248" i="1" s="1"/>
  <c r="R1238" i="1"/>
  <c r="R1227" i="1"/>
  <c r="S1085" i="1"/>
  <c r="T1085" i="1" s="1"/>
  <c r="R1048" i="1"/>
  <c r="R1033" i="1"/>
  <c r="R910" i="1"/>
  <c r="R873" i="1"/>
  <c r="S826" i="1"/>
  <c r="T826" i="1" s="1"/>
  <c r="R919" i="1"/>
  <c r="S859" i="1"/>
  <c r="T859" i="1" s="1"/>
  <c r="S857" i="1"/>
  <c r="T857" i="1" s="1"/>
  <c r="R777" i="1"/>
  <c r="S603" i="1"/>
  <c r="T603" i="1" s="1"/>
  <c r="S481" i="1"/>
  <c r="T481" i="1" s="1"/>
  <c r="S476" i="1"/>
  <c r="T476" i="1" s="1"/>
  <c r="Z337" i="1"/>
  <c r="AI337" i="1" s="1"/>
  <c r="S300" i="1"/>
  <c r="T300" i="1" s="1"/>
  <c r="S275" i="1"/>
  <c r="T275" i="1" s="1"/>
  <c r="S1089" i="1"/>
  <c r="T1089" i="1" s="1"/>
  <c r="S791" i="1"/>
  <c r="T791" i="1" s="1"/>
  <c r="Y739" i="1"/>
  <c r="S911" i="1"/>
  <c r="T911" i="1" s="1"/>
  <c r="R902" i="1"/>
  <c r="R789" i="1"/>
  <c r="R599" i="1"/>
  <c r="X588" i="1"/>
  <c r="Z588" i="1" s="1"/>
  <c r="R546" i="1"/>
  <c r="Z527" i="1"/>
  <c r="R523" i="1"/>
  <c r="R410" i="1"/>
  <c r="Z403" i="1"/>
  <c r="AI403" i="1" s="1"/>
  <c r="Z357" i="1"/>
  <c r="AI357" i="1" s="1"/>
  <c r="R335" i="1"/>
  <c r="R321" i="1"/>
  <c r="R279" i="1"/>
  <c r="S160" i="1"/>
  <c r="T160" i="1" s="1"/>
  <c r="Z503" i="1"/>
  <c r="Z283" i="1"/>
  <c r="AI283" i="1" s="1"/>
  <c r="Z272" i="1"/>
  <c r="AI272" i="1" s="1"/>
  <c r="S70" i="1"/>
  <c r="T70" i="1" s="1"/>
  <c r="Z328" i="1"/>
  <c r="AI328" i="1" s="1"/>
  <c r="S126" i="1"/>
  <c r="T126" i="1" s="1"/>
  <c r="Z553" i="1"/>
  <c r="Z505" i="1"/>
  <c r="Z389" i="1"/>
  <c r="AI389" i="1" s="1"/>
  <c r="S12" i="1"/>
  <c r="T12" i="1" s="1"/>
  <c r="Z347" i="1"/>
  <c r="AI347" i="1" s="1"/>
  <c r="Z168" i="1"/>
  <c r="AI168" i="1" s="1"/>
  <c r="S144" i="1"/>
  <c r="T144" i="1" s="1"/>
  <c r="Y587" i="1"/>
  <c r="X576" i="1"/>
  <c r="Z576" i="1" s="1"/>
  <c r="Z547" i="1"/>
  <c r="Z543" i="1"/>
  <c r="S509" i="1"/>
  <c r="T509" i="1" s="1"/>
  <c r="R468" i="1"/>
  <c r="S458" i="1"/>
  <c r="T458" i="1" s="1"/>
  <c r="S407" i="1"/>
  <c r="T407" i="1" s="1"/>
  <c r="R386" i="1"/>
  <c r="S366" i="1"/>
  <c r="T366" i="1" s="1"/>
  <c r="Z318" i="1"/>
  <c r="AI318" i="1" s="1"/>
  <c r="Z282" i="1"/>
  <c r="AI282" i="1" s="1"/>
  <c r="Z252" i="1"/>
  <c r="AI252" i="1" s="1"/>
  <c r="S208" i="1"/>
  <c r="T208" i="1" s="1"/>
  <c r="R149" i="1"/>
  <c r="R136" i="1"/>
  <c r="R1326" i="1"/>
  <c r="S781" i="1"/>
  <c r="T781" i="1" s="1"/>
  <c r="R409" i="1"/>
  <c r="Z349" i="1"/>
  <c r="AI349" i="1" s="1"/>
  <c r="S184" i="1"/>
  <c r="T184" i="1" s="1"/>
  <c r="S1054" i="1"/>
  <c r="T1054" i="1" s="1"/>
  <c r="R871" i="1"/>
  <c r="R865" i="1"/>
  <c r="R1243" i="1"/>
  <c r="R1063" i="1"/>
  <c r="S1040" i="1"/>
  <c r="T1040" i="1" s="1"/>
  <c r="Y753" i="1"/>
  <c r="Y730" i="1"/>
  <c r="X721" i="1"/>
  <c r="Z721" i="1" s="1"/>
  <c r="Z625" i="1"/>
  <c r="R592" i="1"/>
  <c r="S547" i="1"/>
  <c r="T547" i="1" s="1"/>
  <c r="Z435" i="1"/>
  <c r="AI435" i="1" s="1"/>
  <c r="Z434" i="1"/>
  <c r="AI434" i="1" s="1"/>
  <c r="Z394" i="1"/>
  <c r="AI394" i="1" s="1"/>
  <c r="Z317" i="1"/>
  <c r="AI317" i="1" s="1"/>
  <c r="S304" i="1"/>
  <c r="T304" i="1" s="1"/>
  <c r="R248" i="1"/>
  <c r="R224" i="1"/>
  <c r="R125" i="1"/>
  <c r="R69" i="1"/>
  <c r="S1069" i="1"/>
  <c r="T1069" i="1" s="1"/>
  <c r="S1067" i="1"/>
  <c r="T1067" i="1" s="1"/>
  <c r="S869" i="1"/>
  <c r="T869" i="1" s="1"/>
  <c r="S832" i="1"/>
  <c r="T832" i="1" s="1"/>
  <c r="Y762" i="1"/>
  <c r="Y672" i="1"/>
  <c r="R511" i="1"/>
  <c r="R470" i="1"/>
  <c r="Z372" i="1"/>
  <c r="AI372" i="1" s="1"/>
  <c r="S370" i="1"/>
  <c r="T370" i="1" s="1"/>
  <c r="R349" i="1"/>
  <c r="S347" i="1"/>
  <c r="T347" i="1" s="1"/>
  <c r="Z179" i="1"/>
  <c r="AI179" i="1" s="1"/>
  <c r="Y132" i="1"/>
  <c r="S127" i="1"/>
  <c r="T127" i="1" s="1"/>
  <c r="Y119" i="1"/>
  <c r="S1099" i="1"/>
  <c r="T1099" i="1" s="1"/>
  <c r="S1095" i="1"/>
  <c r="T1095" i="1" s="1"/>
  <c r="R1146" i="1"/>
  <c r="R1097" i="1"/>
  <c r="R1058" i="1"/>
  <c r="S907" i="1"/>
  <c r="T907" i="1" s="1"/>
  <c r="S823" i="1"/>
  <c r="T823" i="1" s="1"/>
  <c r="S819" i="1"/>
  <c r="T819" i="1" s="1"/>
  <c r="S785" i="1"/>
  <c r="T785" i="1" s="1"/>
  <c r="S767" i="1"/>
  <c r="T767" i="1" s="1"/>
  <c r="X728" i="1"/>
  <c r="Z728" i="1" s="1"/>
  <c r="X704" i="1"/>
  <c r="Z704" i="1" s="1"/>
  <c r="Y666" i="1"/>
  <c r="S597" i="1"/>
  <c r="T597" i="1" s="1"/>
  <c r="Y570" i="1"/>
  <c r="S519" i="1"/>
  <c r="T519" i="1" s="1"/>
  <c r="S394" i="1"/>
  <c r="T394" i="1" s="1"/>
  <c r="Z333" i="1"/>
  <c r="AI333" i="1" s="1"/>
  <c r="Z273" i="1"/>
  <c r="AI273" i="1" s="1"/>
  <c r="R252" i="1"/>
  <c r="Z225" i="1"/>
  <c r="AI225" i="1" s="1"/>
  <c r="S51" i="1"/>
  <c r="T51" i="1" s="1"/>
  <c r="R1249" i="1"/>
  <c r="R1164" i="1"/>
  <c r="R1160" i="1"/>
  <c r="S1086" i="1"/>
  <c r="T1086" i="1" s="1"/>
  <c r="S1084" i="1"/>
  <c r="T1084" i="1" s="1"/>
  <c r="S1073" i="1"/>
  <c r="T1073" i="1" s="1"/>
  <c r="R1027" i="1"/>
  <c r="R925" i="1"/>
  <c r="R851" i="1"/>
  <c r="S843" i="1"/>
  <c r="T843" i="1" s="1"/>
  <c r="S787" i="1"/>
  <c r="T787" i="1" s="1"/>
  <c r="R769" i="1"/>
  <c r="S556" i="1"/>
  <c r="T556" i="1" s="1"/>
  <c r="Z410" i="1"/>
  <c r="AI410" i="1" s="1"/>
  <c r="Z335" i="1"/>
  <c r="AI335" i="1" s="1"/>
  <c r="Z321" i="1"/>
  <c r="AI321" i="1" s="1"/>
  <c r="Z301" i="1"/>
  <c r="AI301" i="1" s="1"/>
  <c r="S135" i="1"/>
  <c r="T135" i="1" s="1"/>
  <c r="R114" i="1"/>
  <c r="Z36" i="1"/>
  <c r="AI36" i="1" s="1"/>
  <c r="R22" i="1"/>
  <c r="S1161" i="1"/>
  <c r="T1161" i="1" s="1"/>
  <c r="R1098" i="1"/>
  <c r="R1072" i="1"/>
  <c r="S1068" i="1"/>
  <c r="T1068" i="1" s="1"/>
  <c r="S1062" i="1"/>
  <c r="T1062" i="1" s="1"/>
  <c r="S1028" i="1"/>
  <c r="T1028" i="1" s="1"/>
  <c r="R1024" i="1"/>
  <c r="R916" i="1"/>
  <c r="R837" i="1"/>
  <c r="R831" i="1"/>
  <c r="R606" i="1"/>
  <c r="Z573" i="1"/>
  <c r="S568" i="1"/>
  <c r="T568" i="1" s="1"/>
  <c r="Z532" i="1"/>
  <c r="S515" i="1"/>
  <c r="T515" i="1" s="1"/>
  <c r="R441" i="1"/>
  <c r="Z413" i="1"/>
  <c r="AI413" i="1" s="1"/>
  <c r="R373" i="1"/>
  <c r="Z341" i="1"/>
  <c r="AI341" i="1" s="1"/>
  <c r="Z309" i="1"/>
  <c r="AI309" i="1" s="1"/>
  <c r="Z304" i="1"/>
  <c r="AI304" i="1" s="1"/>
  <c r="Z294" i="1"/>
  <c r="AI294" i="1" s="1"/>
  <c r="Z284" i="1"/>
  <c r="AI284" i="1" s="1"/>
  <c r="Z278" i="1"/>
  <c r="AI278" i="1" s="1"/>
  <c r="R211" i="1"/>
  <c r="R201" i="1"/>
  <c r="R1228" i="1"/>
  <c r="R1082" i="1"/>
  <c r="S1066" i="1"/>
  <c r="T1066" i="1" s="1"/>
  <c r="S1034" i="1"/>
  <c r="T1034" i="1" s="1"/>
  <c r="S1032" i="1"/>
  <c r="T1032" i="1" s="1"/>
  <c r="R862" i="1"/>
  <c r="S858" i="1"/>
  <c r="T858" i="1" s="1"/>
  <c r="R805" i="1"/>
  <c r="R796" i="1"/>
  <c r="R794" i="1"/>
  <c r="R788" i="1"/>
  <c r="S786" i="1"/>
  <c r="T786" i="1" s="1"/>
  <c r="R782" i="1"/>
  <c r="S780" i="1"/>
  <c r="T780" i="1" s="1"/>
  <c r="S763" i="1"/>
  <c r="T763" i="1" s="1"/>
  <c r="R614" i="1"/>
  <c r="Z601" i="1"/>
  <c r="Z554" i="1"/>
  <c r="R536" i="1"/>
  <c r="Z523" i="1"/>
  <c r="R522" i="1"/>
  <c r="R505" i="1"/>
  <c r="S428" i="1"/>
  <c r="T428" i="1" s="1"/>
  <c r="S348" i="1"/>
  <c r="T348" i="1" s="1"/>
  <c r="R338" i="1"/>
  <c r="R330" i="1"/>
  <c r="S311" i="1"/>
  <c r="T311" i="1" s="1"/>
  <c r="Z290" i="1"/>
  <c r="AI290" i="1" s="1"/>
  <c r="Z266" i="1"/>
  <c r="AI266" i="1" s="1"/>
  <c r="R262" i="1"/>
  <c r="S247" i="1"/>
  <c r="T247" i="1" s="1"/>
  <c r="Z244" i="1"/>
  <c r="AI244" i="1" s="1"/>
  <c r="Z222" i="1"/>
  <c r="AI222" i="1" s="1"/>
  <c r="Z212" i="1"/>
  <c r="AI212" i="1" s="1"/>
  <c r="R194" i="1"/>
  <c r="S162" i="1"/>
  <c r="T162" i="1" s="1"/>
  <c r="S154" i="1"/>
  <c r="T154" i="1" s="1"/>
  <c r="R109" i="1"/>
  <c r="R60" i="1"/>
  <c r="R807" i="1"/>
  <c r="S798" i="1"/>
  <c r="T798" i="1" s="1"/>
  <c r="S784" i="1"/>
  <c r="T784" i="1" s="1"/>
  <c r="Z593" i="1"/>
  <c r="R559" i="1"/>
  <c r="R413" i="1"/>
  <c r="S336" i="1"/>
  <c r="T336" i="1" s="1"/>
  <c r="S260" i="1"/>
  <c r="T260" i="1" s="1"/>
  <c r="S228" i="1"/>
  <c r="T228" i="1" s="1"/>
  <c r="R222" i="1"/>
  <c r="R154" i="1"/>
  <c r="R152" i="1"/>
  <c r="S46" i="1"/>
  <c r="T46" i="1" s="1"/>
  <c r="S33" i="1"/>
  <c r="T33" i="1" s="1"/>
  <c r="S1236" i="1"/>
  <c r="T1236" i="1" s="1"/>
  <c r="S1077" i="1"/>
  <c r="T1077" i="1" s="1"/>
  <c r="S1025" i="1"/>
  <c r="T1025" i="1" s="1"/>
  <c r="R917" i="1"/>
  <c r="S867" i="1"/>
  <c r="T867" i="1" s="1"/>
  <c r="R811" i="1"/>
  <c r="R605" i="1"/>
  <c r="Z415" i="1"/>
  <c r="AI415" i="1" s="1"/>
  <c r="S399" i="1"/>
  <c r="T399" i="1" s="1"/>
  <c r="R341" i="1"/>
  <c r="S298" i="1"/>
  <c r="T298" i="1" s="1"/>
  <c r="Z277" i="1"/>
  <c r="AI277" i="1" s="1"/>
  <c r="S244" i="1"/>
  <c r="T244" i="1" s="1"/>
  <c r="Z240" i="1"/>
  <c r="AI240" i="1" s="1"/>
  <c r="R212" i="1"/>
  <c r="Z189" i="1"/>
  <c r="AI189" i="1" s="1"/>
  <c r="Z166" i="1"/>
  <c r="R43" i="1"/>
  <c r="R24" i="1"/>
  <c r="R18" i="1"/>
  <c r="Z606" i="1"/>
  <c r="Z374" i="1"/>
  <c r="AI374" i="1" s="1"/>
  <c r="R86" i="1"/>
  <c r="S56" i="1"/>
  <c r="T56" i="1" s="1"/>
  <c r="S37" i="1"/>
  <c r="T37" i="1" s="1"/>
  <c r="R30" i="1"/>
  <c r="S26" i="1"/>
  <c r="T26" i="1" s="1"/>
  <c r="Z525" i="1"/>
  <c r="Z373" i="1"/>
  <c r="AI373" i="1" s="1"/>
  <c r="Z275" i="1"/>
  <c r="AI275" i="1" s="1"/>
  <c r="S108" i="1"/>
  <c r="T108" i="1" s="1"/>
  <c r="R97" i="1"/>
  <c r="R45" i="1"/>
  <c r="S779" i="1"/>
  <c r="T779" i="1" s="1"/>
  <c r="S625" i="1"/>
  <c r="T625" i="1" s="1"/>
  <c r="S621" i="1"/>
  <c r="T621" i="1" s="1"/>
  <c r="Z587" i="1"/>
  <c r="Z345" i="1"/>
  <c r="AI345" i="1" s="1"/>
  <c r="Z338" i="1"/>
  <c r="AI338" i="1" s="1"/>
  <c r="Z330" i="1"/>
  <c r="AI330" i="1" s="1"/>
  <c r="Z262" i="1"/>
  <c r="AI262" i="1" s="1"/>
  <c r="Z235" i="1"/>
  <c r="AI235" i="1" s="1"/>
  <c r="R77" i="1"/>
  <c r="S1245" i="1"/>
  <c r="T1245" i="1" s="1"/>
  <c r="R1225" i="1"/>
  <c r="R533" i="1"/>
  <c r="Z348" i="1"/>
  <c r="AI348" i="1" s="1"/>
  <c r="R1247" i="1"/>
  <c r="R872" i="1"/>
  <c r="S623" i="1"/>
  <c r="T623" i="1" s="1"/>
  <c r="Z367" i="1"/>
  <c r="AI367" i="1" s="1"/>
  <c r="S1167" i="1"/>
  <c r="T1167" i="1" s="1"/>
  <c r="S1074" i="1"/>
  <c r="T1074" i="1" s="1"/>
  <c r="S1049" i="1"/>
  <c r="T1049" i="1" s="1"/>
  <c r="S912" i="1"/>
  <c r="T912" i="1" s="1"/>
  <c r="R908" i="1"/>
  <c r="S864" i="1"/>
  <c r="T864" i="1" s="1"/>
  <c r="S801" i="1"/>
  <c r="T801" i="1" s="1"/>
  <c r="S770" i="1"/>
  <c r="T770" i="1" s="1"/>
  <c r="R608" i="1"/>
  <c r="R589" i="1"/>
  <c r="Z522" i="1"/>
  <c r="R510" i="1"/>
  <c r="R439" i="1"/>
  <c r="Z424" i="1"/>
  <c r="Z362" i="1"/>
  <c r="AI362" i="1" s="1"/>
  <c r="R317" i="1"/>
  <c r="S313" i="1"/>
  <c r="T313" i="1" s="1"/>
  <c r="S301" i="1"/>
  <c r="T301" i="1" s="1"/>
  <c r="R282" i="1"/>
  <c r="R278" i="1"/>
  <c r="S276" i="1"/>
  <c r="T276" i="1" s="1"/>
  <c r="R237" i="1"/>
  <c r="Z581" i="1"/>
  <c r="Z498" i="1"/>
  <c r="S496" i="1"/>
  <c r="T496" i="1" s="1"/>
  <c r="Z377" i="1"/>
  <c r="AI377" i="1" s="1"/>
  <c r="Z336" i="1"/>
  <c r="AI336" i="1" s="1"/>
  <c r="Z292" i="1"/>
  <c r="AI292" i="1" s="1"/>
  <c r="Z279" i="1"/>
  <c r="AI279" i="1" s="1"/>
  <c r="R253" i="1"/>
  <c r="Z251" i="1"/>
  <c r="AI251" i="1" s="1"/>
  <c r="R243" i="1"/>
  <c r="Z224" i="1"/>
  <c r="AI224" i="1" s="1"/>
  <c r="Z218" i="1"/>
  <c r="AI218" i="1" s="1"/>
  <c r="Z209" i="1"/>
  <c r="AI209" i="1" s="1"/>
  <c r="Z197" i="1"/>
  <c r="AI197" i="1" s="1"/>
  <c r="Z184" i="1"/>
  <c r="AI184" i="1" s="1"/>
  <c r="Z176" i="1"/>
  <c r="AI176" i="1" s="1"/>
  <c r="Z167" i="1"/>
  <c r="R150" i="1"/>
  <c r="S140" i="1"/>
  <c r="T140" i="1" s="1"/>
  <c r="S122" i="1"/>
  <c r="T122" i="1" s="1"/>
  <c r="S21" i="1"/>
  <c r="T21" i="1" s="1"/>
  <c r="R19" i="1"/>
  <c r="S11" i="1"/>
  <c r="T11" i="1" s="1"/>
  <c r="S1147" i="1"/>
  <c r="T1147" i="1" s="1"/>
  <c r="S1080" i="1"/>
  <c r="T1080" i="1" s="1"/>
  <c r="S1042" i="1"/>
  <c r="T1042" i="1" s="1"/>
  <c r="R860" i="1"/>
  <c r="R854" i="1"/>
  <c r="S835" i="1"/>
  <c r="T835" i="1" s="1"/>
  <c r="S792" i="1"/>
  <c r="T792" i="1" s="1"/>
  <c r="R581" i="1"/>
  <c r="S550" i="1"/>
  <c r="T550" i="1" s="1"/>
  <c r="Z534" i="1"/>
  <c r="S505" i="1"/>
  <c r="T505" i="1" s="1"/>
  <c r="Z164" i="1"/>
  <c r="AI164" i="1" s="1"/>
  <c r="R112" i="1"/>
  <c r="S107" i="1"/>
  <c r="T107" i="1" s="1"/>
  <c r="S44" i="1"/>
  <c r="T44" i="1" s="1"/>
  <c r="R29" i="1"/>
  <c r="R27" i="1"/>
  <c r="R17" i="1"/>
  <c r="R520" i="1"/>
  <c r="S520" i="1"/>
  <c r="T520" i="1" s="1"/>
  <c r="R491" i="1"/>
  <c r="Z491" i="1"/>
  <c r="S487" i="1"/>
  <c r="T487" i="1" s="1"/>
  <c r="R487" i="1"/>
  <c r="R363" i="1"/>
  <c r="Z363" i="1"/>
  <c r="AI363" i="1" s="1"/>
  <c r="S1250" i="1"/>
  <c r="T1250" i="1" s="1"/>
  <c r="S1057" i="1"/>
  <c r="T1057" i="1" s="1"/>
  <c r="S926" i="1"/>
  <c r="T926" i="1" s="1"/>
  <c r="Y743" i="1"/>
  <c r="S620" i="1"/>
  <c r="T620" i="1" s="1"/>
  <c r="S618" i="1"/>
  <c r="T618" i="1" s="1"/>
  <c r="Y602" i="1"/>
  <c r="Y600" i="1"/>
  <c r="S593" i="1"/>
  <c r="T593" i="1" s="1"/>
  <c r="R587" i="1"/>
  <c r="Y582" i="1"/>
  <c r="S563" i="1"/>
  <c r="T563" i="1" s="1"/>
  <c r="S558" i="1"/>
  <c r="T558" i="1" s="1"/>
  <c r="S554" i="1"/>
  <c r="T554" i="1" s="1"/>
  <c r="S543" i="1"/>
  <c r="T543" i="1" s="1"/>
  <c r="S539" i="1"/>
  <c r="T539" i="1" s="1"/>
  <c r="S537" i="1"/>
  <c r="T537" i="1" s="1"/>
  <c r="R537" i="1"/>
  <c r="R529" i="1"/>
  <c r="Z486" i="1"/>
  <c r="S480" i="1"/>
  <c r="T480" i="1" s="1"/>
  <c r="S478" i="1"/>
  <c r="T478" i="1" s="1"/>
  <c r="S467" i="1"/>
  <c r="T467" i="1" s="1"/>
  <c r="S453" i="1"/>
  <c r="T453" i="1" s="1"/>
  <c r="S430" i="1"/>
  <c r="T430" i="1" s="1"/>
  <c r="S403" i="1"/>
  <c r="T403" i="1" s="1"/>
  <c r="R396" i="1"/>
  <c r="Z392" i="1"/>
  <c r="AI392" i="1" s="1"/>
  <c r="S372" i="1"/>
  <c r="T372" i="1" s="1"/>
  <c r="S368" i="1"/>
  <c r="T368" i="1" s="1"/>
  <c r="Z352" i="1"/>
  <c r="AI352" i="1" s="1"/>
  <c r="R323" i="1"/>
  <c r="R316" i="1"/>
  <c r="Z316" i="1"/>
  <c r="AI316" i="1" s="1"/>
  <c r="R296" i="1"/>
  <c r="S296" i="1"/>
  <c r="T296" i="1" s="1"/>
  <c r="R270" i="1"/>
  <c r="S268" i="1"/>
  <c r="T268" i="1" s="1"/>
  <c r="S233" i="1"/>
  <c r="T233" i="1" s="1"/>
  <c r="R233" i="1"/>
  <c r="Z233" i="1"/>
  <c r="AI233" i="1" s="1"/>
  <c r="R228" i="1"/>
  <c r="S220" i="1"/>
  <c r="T220" i="1" s="1"/>
  <c r="S214" i="1"/>
  <c r="T214" i="1" s="1"/>
  <c r="Z214" i="1"/>
  <c r="AI214" i="1" s="1"/>
  <c r="S203" i="1"/>
  <c r="T203" i="1" s="1"/>
  <c r="R203" i="1"/>
  <c r="Z182" i="1"/>
  <c r="AI182" i="1" s="1"/>
  <c r="S182" i="1"/>
  <c r="T182" i="1" s="1"/>
  <c r="R182" i="1"/>
  <c r="Z156" i="1"/>
  <c r="AI156" i="1" s="1"/>
  <c r="R117" i="1"/>
  <c r="S117" i="1"/>
  <c r="T117" i="1" s="1"/>
  <c r="S856" i="1"/>
  <c r="T856" i="1" s="1"/>
  <c r="S820" i="1"/>
  <c r="T820" i="1" s="1"/>
  <c r="S772" i="1"/>
  <c r="T772" i="1" s="1"/>
  <c r="Y759" i="1"/>
  <c r="Y756" i="1"/>
  <c r="Y736" i="1"/>
  <c r="Y723" i="1"/>
  <c r="X707" i="1"/>
  <c r="Z707" i="1" s="1"/>
  <c r="Y670" i="1"/>
  <c r="R609" i="1"/>
  <c r="Z605" i="1"/>
  <c r="AI605" i="1" s="1"/>
  <c r="Y596" i="1"/>
  <c r="Z594" i="1"/>
  <c r="Y584" i="1"/>
  <c r="R543" i="1"/>
  <c r="R541" i="1"/>
  <c r="R517" i="1"/>
  <c r="S512" i="1"/>
  <c r="T512" i="1" s="1"/>
  <c r="R512" i="1"/>
  <c r="S507" i="1"/>
  <c r="T507" i="1" s="1"/>
  <c r="S471" i="1"/>
  <c r="T471" i="1" s="1"/>
  <c r="S469" i="1"/>
  <c r="T469" i="1" s="1"/>
  <c r="Z422" i="1"/>
  <c r="AI422" i="1" s="1"/>
  <c r="Z407" i="1"/>
  <c r="AI407" i="1" s="1"/>
  <c r="R405" i="1"/>
  <c r="S405" i="1"/>
  <c r="T405" i="1" s="1"/>
  <c r="Z350" i="1"/>
  <c r="AI350" i="1" s="1"/>
  <c r="Z315" i="1"/>
  <c r="AI315" i="1" s="1"/>
  <c r="Z295" i="1"/>
  <c r="AI295" i="1" s="1"/>
  <c r="S291" i="1"/>
  <c r="T291" i="1" s="1"/>
  <c r="Z291" i="1"/>
  <c r="AI291" i="1" s="1"/>
  <c r="R283" i="1"/>
  <c r="S283" i="1"/>
  <c r="T283" i="1" s="1"/>
  <c r="Z198" i="1"/>
  <c r="AI198" i="1" s="1"/>
  <c r="S1324" i="1"/>
  <c r="T1324" i="1" s="1"/>
  <c r="X1269" i="1"/>
  <c r="Z1269" i="1" s="1"/>
  <c r="X1266" i="1"/>
  <c r="Z1266" i="1" s="1"/>
  <c r="S1064" i="1"/>
  <c r="T1064" i="1" s="1"/>
  <c r="S1055" i="1"/>
  <c r="T1055" i="1" s="1"/>
  <c r="S922" i="1"/>
  <c r="T922" i="1" s="1"/>
  <c r="S920" i="1"/>
  <c r="T920" i="1" s="1"/>
  <c r="S909" i="1"/>
  <c r="T909" i="1" s="1"/>
  <c r="R868" i="1"/>
  <c r="S866" i="1"/>
  <c r="T866" i="1" s="1"/>
  <c r="S861" i="1"/>
  <c r="T861" i="1" s="1"/>
  <c r="R834" i="1"/>
  <c r="S827" i="1"/>
  <c r="T827" i="1" s="1"/>
  <c r="S808" i="1"/>
  <c r="T808" i="1" s="1"/>
  <c r="S799" i="1"/>
  <c r="T799" i="1" s="1"/>
  <c r="S790" i="1"/>
  <c r="T790" i="1" s="1"/>
  <c r="S783" i="1"/>
  <c r="T783" i="1" s="1"/>
  <c r="R778" i="1"/>
  <c r="Y751" i="1"/>
  <c r="X731" i="1"/>
  <c r="Z731" i="1" s="1"/>
  <c r="Y718" i="1"/>
  <c r="X715" i="1"/>
  <c r="Z715" i="1" s="1"/>
  <c r="X710" i="1"/>
  <c r="Z710" i="1" s="1"/>
  <c r="R616" i="1"/>
  <c r="Y605" i="1"/>
  <c r="S604" i="1"/>
  <c r="T604" i="1" s="1"/>
  <c r="Y598" i="1"/>
  <c r="Y594" i="1"/>
  <c r="S574" i="1"/>
  <c r="T574" i="1" s="1"/>
  <c r="S560" i="1"/>
  <c r="T560" i="1" s="1"/>
  <c r="S455" i="1"/>
  <c r="T455" i="1" s="1"/>
  <c r="Z438" i="1"/>
  <c r="Z428" i="1"/>
  <c r="AI428" i="1" s="1"/>
  <c r="Z387" i="1"/>
  <c r="AI387" i="1" s="1"/>
  <c r="R387" i="1"/>
  <c r="R356" i="1"/>
  <c r="R340" i="1"/>
  <c r="Z340" i="1"/>
  <c r="AI340" i="1" s="1"/>
  <c r="Z324" i="1"/>
  <c r="AI324" i="1" s="1"/>
  <c r="S309" i="1"/>
  <c r="T309" i="1" s="1"/>
  <c r="S306" i="1"/>
  <c r="T306" i="1" s="1"/>
  <c r="R195" i="1"/>
  <c r="Z195" i="1"/>
  <c r="AI195" i="1" s="1"/>
  <c r="R1078" i="1"/>
  <c r="S1076" i="1"/>
  <c r="T1076" i="1" s="1"/>
  <c r="S1071" i="1"/>
  <c r="T1071" i="1" s="1"/>
  <c r="R1051" i="1"/>
  <c r="S1246" i="1"/>
  <c r="T1246" i="1" s="1"/>
  <c r="S1233" i="1"/>
  <c r="T1233" i="1" s="1"/>
  <c r="S1203" i="1"/>
  <c r="T1203" i="1" s="1"/>
  <c r="R1053" i="1"/>
  <c r="S1045" i="1"/>
  <c r="T1045" i="1" s="1"/>
  <c r="S1043" i="1"/>
  <c r="T1043" i="1" s="1"/>
  <c r="R1041" i="1"/>
  <c r="S1039" i="1"/>
  <c r="T1039" i="1" s="1"/>
  <c r="R918" i="1"/>
  <c r="S846" i="1"/>
  <c r="T846" i="1" s="1"/>
  <c r="S844" i="1"/>
  <c r="T844" i="1" s="1"/>
  <c r="S825" i="1"/>
  <c r="T825" i="1" s="1"/>
  <c r="S810" i="1"/>
  <c r="T810" i="1" s="1"/>
  <c r="R797" i="1"/>
  <c r="S766" i="1"/>
  <c r="T766" i="1" s="1"/>
  <c r="S764" i="1"/>
  <c r="T764" i="1" s="1"/>
  <c r="X734" i="1"/>
  <c r="Z734" i="1" s="1"/>
  <c r="Y705" i="1"/>
  <c r="X698" i="1"/>
  <c r="Z698" i="1" s="1"/>
  <c r="X682" i="1"/>
  <c r="Z682" i="1" s="1"/>
  <c r="X569" i="1"/>
  <c r="Z569" i="1" s="1"/>
  <c r="R565" i="1"/>
  <c r="S445" i="1"/>
  <c r="T445" i="1" s="1"/>
  <c r="S443" i="1"/>
  <c r="T443" i="1" s="1"/>
  <c r="S424" i="1"/>
  <c r="T424" i="1" s="1"/>
  <c r="R398" i="1"/>
  <c r="Z398" i="1"/>
  <c r="AI398" i="1" s="1"/>
  <c r="Z395" i="1"/>
  <c r="AI395" i="1" s="1"/>
  <c r="R329" i="1"/>
  <c r="S329" i="1"/>
  <c r="T329" i="1" s="1"/>
  <c r="R319" i="1"/>
  <c r="Z319" i="1"/>
  <c r="AI319" i="1" s="1"/>
  <c r="Z185" i="1"/>
  <c r="AI185" i="1" s="1"/>
  <c r="S185" i="1"/>
  <c r="T185" i="1" s="1"/>
  <c r="R185" i="1"/>
  <c r="S131" i="1"/>
  <c r="T131" i="1" s="1"/>
  <c r="R131" i="1"/>
  <c r="R1244" i="1"/>
  <c r="S1060" i="1"/>
  <c r="T1060" i="1" s="1"/>
  <c r="R1030" i="1"/>
  <c r="R905" i="1"/>
  <c r="R840" i="1"/>
  <c r="S580" i="1"/>
  <c r="T580" i="1" s="1"/>
  <c r="R419" i="1"/>
  <c r="Z419" i="1"/>
  <c r="AI419" i="1" s="1"/>
  <c r="Z412" i="1"/>
  <c r="AI412" i="1" s="1"/>
  <c r="S392" i="1"/>
  <c r="T392" i="1" s="1"/>
  <c r="R362" i="1"/>
  <c r="R360" i="1"/>
  <c r="S352" i="1"/>
  <c r="T352" i="1" s="1"/>
  <c r="S345" i="1"/>
  <c r="T345" i="1" s="1"/>
  <c r="R334" i="1"/>
  <c r="Z326" i="1"/>
  <c r="AI326" i="1" s="1"/>
  <c r="S297" i="1"/>
  <c r="T297" i="1" s="1"/>
  <c r="Y1267" i="1"/>
  <c r="R1242" i="1"/>
  <c r="S1231" i="1"/>
  <c r="T1231" i="1" s="1"/>
  <c r="Y757" i="1"/>
  <c r="R567" i="1"/>
  <c r="S524" i="1"/>
  <c r="T524" i="1" s="1"/>
  <c r="Z520" i="1"/>
  <c r="S503" i="1"/>
  <c r="T503" i="1" s="1"/>
  <c r="R503" i="1"/>
  <c r="S486" i="1"/>
  <c r="T486" i="1" s="1"/>
  <c r="R475" i="1"/>
  <c r="S475" i="1"/>
  <c r="T475" i="1" s="1"/>
  <c r="Z464" i="1"/>
  <c r="R464" i="1"/>
  <c r="R459" i="1"/>
  <c r="S449" i="1"/>
  <c r="T449" i="1" s="1"/>
  <c r="S447" i="1"/>
  <c r="T447" i="1" s="1"/>
  <c r="S422" i="1"/>
  <c r="T422" i="1" s="1"/>
  <c r="Z418" i="1"/>
  <c r="AI418" i="1" s="1"/>
  <c r="Z408" i="1"/>
  <c r="AI408" i="1" s="1"/>
  <c r="S408" i="1"/>
  <c r="T408" i="1" s="1"/>
  <c r="R406" i="1"/>
  <c r="S404" i="1"/>
  <c r="T404" i="1" s="1"/>
  <c r="Z376" i="1"/>
  <c r="AI376" i="1" s="1"/>
  <c r="S350" i="1"/>
  <c r="T350" i="1" s="1"/>
  <c r="R345" i="1"/>
  <c r="R312" i="1"/>
  <c r="S312" i="1"/>
  <c r="T312" i="1" s="1"/>
  <c r="R288" i="1"/>
  <c r="S288" i="1"/>
  <c r="T288" i="1" s="1"/>
  <c r="Z258" i="1"/>
  <c r="AI258" i="1" s="1"/>
  <c r="S256" i="1"/>
  <c r="T256" i="1" s="1"/>
  <c r="S200" i="1"/>
  <c r="T200" i="1" s="1"/>
  <c r="S198" i="1"/>
  <c r="T198" i="1" s="1"/>
  <c r="Z196" i="1"/>
  <c r="AI196" i="1" s="1"/>
  <c r="R188" i="1"/>
  <c r="Z188" i="1"/>
  <c r="AI188" i="1" s="1"/>
  <c r="Z162" i="1"/>
  <c r="Z155" i="1"/>
  <c r="AI155" i="1" s="1"/>
  <c r="R155" i="1"/>
  <c r="S1056" i="1"/>
  <c r="T1056" i="1" s="1"/>
  <c r="S1026" i="1"/>
  <c r="T1026" i="1" s="1"/>
  <c r="S830" i="1"/>
  <c r="T830" i="1" s="1"/>
  <c r="S804" i="1"/>
  <c r="T804" i="1" s="1"/>
  <c r="S802" i="1"/>
  <c r="T802" i="1" s="1"/>
  <c r="S793" i="1"/>
  <c r="T793" i="1" s="1"/>
  <c r="X749" i="1"/>
  <c r="Z749" i="1" s="1"/>
  <c r="X716" i="1"/>
  <c r="Z716" i="1" s="1"/>
  <c r="Y711" i="1"/>
  <c r="Y674" i="1"/>
  <c r="S612" i="1"/>
  <c r="T612" i="1" s="1"/>
  <c r="R610" i="1"/>
  <c r="Z602" i="1"/>
  <c r="Y599" i="1"/>
  <c r="S594" i="1"/>
  <c r="T594" i="1" s="1"/>
  <c r="Y581" i="1"/>
  <c r="R553" i="1"/>
  <c r="S551" i="1"/>
  <c r="T551" i="1" s="1"/>
  <c r="R551" i="1"/>
  <c r="R540" i="1"/>
  <c r="Z489" i="1"/>
  <c r="S488" i="1"/>
  <c r="T488" i="1" s="1"/>
  <c r="Z488" i="1"/>
  <c r="R477" i="1"/>
  <c r="S477" i="1"/>
  <c r="T477" i="1" s="1"/>
  <c r="R466" i="1"/>
  <c r="S466" i="1"/>
  <c r="T466" i="1" s="1"/>
  <c r="S438" i="1"/>
  <c r="T438" i="1" s="1"/>
  <c r="S425" i="1"/>
  <c r="T425" i="1" s="1"/>
  <c r="S354" i="1"/>
  <c r="T354" i="1" s="1"/>
  <c r="Z354" i="1"/>
  <c r="AI354" i="1" s="1"/>
  <c r="R326" i="1"/>
  <c r="S324" i="1"/>
  <c r="T324" i="1" s="1"/>
  <c r="R315" i="1"/>
  <c r="S295" i="1"/>
  <c r="T295" i="1" s="1"/>
  <c r="S261" i="1"/>
  <c r="T261" i="1" s="1"/>
  <c r="Z236" i="1"/>
  <c r="AI236" i="1" s="1"/>
  <c r="Z201" i="1"/>
  <c r="AI201" i="1" s="1"/>
  <c r="R165" i="1"/>
  <c r="S165" i="1"/>
  <c r="T165" i="1" s="1"/>
  <c r="R157" i="1"/>
  <c r="S157" i="1"/>
  <c r="T157" i="1" s="1"/>
  <c r="Y1265" i="1"/>
  <c r="S1094" i="1"/>
  <c r="T1094" i="1" s="1"/>
  <c r="R1090" i="1"/>
  <c r="S923" i="1"/>
  <c r="T923" i="1" s="1"/>
  <c r="R828" i="1"/>
  <c r="S821" i="1"/>
  <c r="T821" i="1" s="1"/>
  <c r="R800" i="1"/>
  <c r="X763" i="1"/>
  <c r="Z763" i="1" s="1"/>
  <c r="X694" i="1"/>
  <c r="Z694" i="1" s="1"/>
  <c r="S626" i="1"/>
  <c r="T626" i="1" s="1"/>
  <c r="S617" i="1"/>
  <c r="T617" i="1" s="1"/>
  <c r="Z598" i="1"/>
  <c r="Z596" i="1"/>
  <c r="Z504" i="1"/>
  <c r="R500" i="1"/>
  <c r="Z500" i="1"/>
  <c r="Z429" i="1"/>
  <c r="AI429" i="1" s="1"/>
  <c r="Z382" i="1"/>
  <c r="AI382" i="1" s="1"/>
  <c r="Z296" i="1"/>
  <c r="AI296" i="1" s="1"/>
  <c r="S290" i="1"/>
  <c r="T290" i="1" s="1"/>
  <c r="R290" i="1"/>
  <c r="S159" i="1"/>
  <c r="T159" i="1" s="1"/>
  <c r="R159" i="1"/>
  <c r="X122" i="1"/>
  <c r="Z122" i="1" s="1"/>
  <c r="AI122" i="1" s="1"/>
  <c r="Y122" i="1"/>
  <c r="R1325" i="1"/>
  <c r="Y747" i="1"/>
  <c r="Y742" i="1"/>
  <c r="Y735" i="1"/>
  <c r="Y706" i="1"/>
  <c r="S571" i="1"/>
  <c r="T571" i="1" s="1"/>
  <c r="R571" i="1"/>
  <c r="Z487" i="1"/>
  <c r="R415" i="1"/>
  <c r="S415" i="1"/>
  <c r="T415" i="1" s="1"/>
  <c r="X405" i="1"/>
  <c r="Z405" i="1" s="1"/>
  <c r="AI405" i="1" s="1"/>
  <c r="S284" i="1"/>
  <c r="T284" i="1" s="1"/>
  <c r="R284" i="1"/>
  <c r="R271" i="1"/>
  <c r="S271" i="1"/>
  <c r="T271" i="1" s="1"/>
  <c r="R196" i="1"/>
  <c r="S196" i="1"/>
  <c r="T196" i="1" s="1"/>
  <c r="R583" i="1"/>
  <c r="S577" i="1"/>
  <c r="T577" i="1" s="1"/>
  <c r="R577" i="1"/>
  <c r="R575" i="1"/>
  <c r="S504" i="1"/>
  <c r="T504" i="1" s="1"/>
  <c r="S502" i="1"/>
  <c r="T502" i="1" s="1"/>
  <c r="R502" i="1"/>
  <c r="S491" i="1"/>
  <c r="T491" i="1" s="1"/>
  <c r="R456" i="1"/>
  <c r="Z425" i="1"/>
  <c r="Z421" i="1"/>
  <c r="AI421" i="1" s="1"/>
  <c r="R418" i="1"/>
  <c r="S376" i="1"/>
  <c r="T376" i="1" s="1"/>
  <c r="R367" i="1"/>
  <c r="S367" i="1"/>
  <c r="T367" i="1" s="1"/>
  <c r="R365" i="1"/>
  <c r="S363" i="1"/>
  <c r="T363" i="1" s="1"/>
  <c r="R359" i="1"/>
  <c r="S318" i="1"/>
  <c r="T318" i="1" s="1"/>
  <c r="R318" i="1"/>
  <c r="S287" i="1"/>
  <c r="T287" i="1" s="1"/>
  <c r="S236" i="1"/>
  <c r="T236" i="1" s="1"/>
  <c r="S1380" i="1"/>
  <c r="T1380" i="1" s="1"/>
  <c r="S1059" i="1"/>
  <c r="T1059" i="1" s="1"/>
  <c r="S824" i="1"/>
  <c r="T824" i="1" s="1"/>
  <c r="Y750" i="1"/>
  <c r="Y717" i="1"/>
  <c r="X686" i="1"/>
  <c r="Z686" i="1" s="1"/>
  <c r="S436" i="1"/>
  <c r="T436" i="1" s="1"/>
  <c r="Z436" i="1"/>
  <c r="AI436" i="1" s="1"/>
  <c r="R342" i="1"/>
  <c r="S316" i="1"/>
  <c r="T316" i="1" s="1"/>
  <c r="Z293" i="1"/>
  <c r="AI293" i="1" s="1"/>
  <c r="R293" i="1"/>
  <c r="S293" i="1"/>
  <c r="T293" i="1" s="1"/>
  <c r="R266" i="1"/>
  <c r="Z246" i="1"/>
  <c r="AI246" i="1" s="1"/>
  <c r="R214" i="1"/>
  <c r="S180" i="1"/>
  <c r="T180" i="1" s="1"/>
  <c r="R180" i="1"/>
  <c r="Z174" i="1"/>
  <c r="AI174" i="1" s="1"/>
  <c r="Z137" i="1"/>
  <c r="AI137" i="1" s="1"/>
  <c r="Z132" i="1"/>
  <c r="Z232" i="1"/>
  <c r="AI232" i="1" s="1"/>
  <c r="Z210" i="1"/>
  <c r="AI210" i="1" s="1"/>
  <c r="Z208" i="1"/>
  <c r="AI208" i="1" s="1"/>
  <c r="Z169" i="1"/>
  <c r="AI169" i="1" s="1"/>
  <c r="Z160" i="1"/>
  <c r="AI160" i="1" s="1"/>
  <c r="S156" i="1"/>
  <c r="T156" i="1" s="1"/>
  <c r="S132" i="1"/>
  <c r="T132" i="1" s="1"/>
  <c r="Y127" i="1"/>
  <c r="Y123" i="1"/>
  <c r="S66" i="1"/>
  <c r="T66" i="1" s="1"/>
  <c r="S53" i="1"/>
  <c r="T53" i="1" s="1"/>
  <c r="S39" i="1"/>
  <c r="T39" i="1" s="1"/>
  <c r="R35" i="1"/>
  <c r="S10" i="1"/>
  <c r="T10" i="1" s="1"/>
  <c r="S8" i="1"/>
  <c r="T8" i="1" s="1"/>
  <c r="S148" i="1"/>
  <c r="T148" i="1" s="1"/>
  <c r="R138" i="1"/>
  <c r="R132" i="1"/>
  <c r="S41" i="1"/>
  <c r="T41" i="1" s="1"/>
  <c r="Z261" i="1"/>
  <c r="AI261" i="1" s="1"/>
  <c r="Z243" i="1"/>
  <c r="AI243" i="1" s="1"/>
  <c r="Z241" i="1"/>
  <c r="AI241" i="1" s="1"/>
  <c r="Z200" i="1"/>
  <c r="AI200" i="1" s="1"/>
  <c r="Z157" i="1"/>
  <c r="AI157" i="1" s="1"/>
  <c r="X129" i="1"/>
  <c r="Z129" i="1" s="1"/>
  <c r="Z121" i="1"/>
  <c r="AI121" i="1" s="1"/>
  <c r="Z120" i="1"/>
  <c r="AI120" i="1" s="1"/>
  <c r="R83" i="1"/>
  <c r="R63" i="1"/>
  <c r="R48" i="1"/>
  <c r="S15" i="1"/>
  <c r="T15" i="1" s="1"/>
  <c r="S13" i="1"/>
  <c r="T13" i="1" s="1"/>
  <c r="Z529" i="1"/>
  <c r="Z305" i="1"/>
  <c r="AI305" i="1" s="1"/>
  <c r="Z256" i="1"/>
  <c r="AI256" i="1" s="1"/>
  <c r="Y121" i="1"/>
  <c r="S164" i="1"/>
  <c r="T164" i="1" s="1"/>
  <c r="Y137" i="1"/>
  <c r="S115" i="1"/>
  <c r="T115" i="1" s="1"/>
  <c r="S110" i="1"/>
  <c r="T110" i="1" s="1"/>
  <c r="S103" i="1"/>
  <c r="T103" i="1" s="1"/>
  <c r="S72" i="1"/>
  <c r="T72" i="1" s="1"/>
  <c r="R32" i="1"/>
  <c r="Z131" i="1"/>
  <c r="AI131" i="1" s="1"/>
  <c r="R121" i="1"/>
  <c r="S98" i="1"/>
  <c r="T98" i="1" s="1"/>
  <c r="R52" i="1"/>
  <c r="S38" i="1"/>
  <c r="T38" i="1" s="1"/>
  <c r="S36" i="1"/>
  <c r="T36" i="1" s="1"/>
  <c r="S16" i="1"/>
  <c r="T16" i="1" s="1"/>
  <c r="R40" i="1"/>
  <c r="Z524" i="1"/>
  <c r="Z490" i="1"/>
  <c r="Z399" i="1"/>
  <c r="AI399" i="1" s="1"/>
  <c r="Z359" i="1"/>
  <c r="AI359" i="1" s="1"/>
  <c r="Z311" i="1"/>
  <c r="AI311" i="1" s="1"/>
  <c r="Z302" i="1"/>
  <c r="AI302" i="1" s="1"/>
  <c r="Z285" i="1"/>
  <c r="AI285" i="1" s="1"/>
  <c r="Z260" i="1"/>
  <c r="AI260" i="1" s="1"/>
  <c r="Z227" i="1"/>
  <c r="AI227" i="1" s="1"/>
  <c r="Z220" i="1"/>
  <c r="AI220" i="1" s="1"/>
  <c r="Z194" i="1"/>
  <c r="AI194" i="1" s="1"/>
  <c r="Z180" i="1"/>
  <c r="AI180" i="1" s="1"/>
  <c r="S95" i="1"/>
  <c r="T95" i="1" s="1"/>
  <c r="R74" i="1"/>
  <c r="R59" i="1"/>
  <c r="R1377" i="1"/>
  <c r="R1378" i="1"/>
  <c r="R771" i="1"/>
  <c r="S771" i="1"/>
  <c r="T771" i="1" s="1"/>
  <c r="S1224" i="1"/>
  <c r="T1224" i="1" s="1"/>
  <c r="S1096" i="1"/>
  <c r="T1096" i="1" s="1"/>
  <c r="R921" i="1"/>
  <c r="S921" i="1"/>
  <c r="T921" i="1" s="1"/>
  <c r="R809" i="1"/>
  <c r="S809" i="1"/>
  <c r="T809" i="1" s="1"/>
  <c r="R1050" i="1"/>
  <c r="S1050" i="1"/>
  <c r="T1050" i="1" s="1"/>
  <c r="Z1265" i="1"/>
  <c r="S1205" i="1"/>
  <c r="T1205" i="1" s="1"/>
  <c r="S1087" i="1"/>
  <c r="T1087" i="1" s="1"/>
  <c r="R1044" i="1"/>
  <c r="S1044" i="1"/>
  <c r="T1044" i="1" s="1"/>
  <c r="R845" i="1"/>
  <c r="S845" i="1"/>
  <c r="T845" i="1" s="1"/>
  <c r="R765" i="1"/>
  <c r="S765" i="1"/>
  <c r="T765" i="1" s="1"/>
  <c r="R1241" i="1"/>
  <c r="R874" i="1"/>
  <c r="S874" i="1"/>
  <c r="T874" i="1" s="1"/>
  <c r="Y725" i="1"/>
  <c r="X725" i="1"/>
  <c r="Z725" i="1" s="1"/>
  <c r="R1036" i="1"/>
  <c r="S1036" i="1"/>
  <c r="T1036" i="1" s="1"/>
  <c r="R1229" i="1"/>
  <c r="S1229" i="1"/>
  <c r="T1229" i="1" s="1"/>
  <c r="Y701" i="1"/>
  <c r="X701" i="1"/>
  <c r="Z701" i="1" s="1"/>
  <c r="Y669" i="1"/>
  <c r="X669" i="1"/>
  <c r="Z669" i="1" s="1"/>
  <c r="R1092" i="1"/>
  <c r="S1092" i="1"/>
  <c r="T1092" i="1" s="1"/>
  <c r="R913" i="1"/>
  <c r="S913" i="1"/>
  <c r="T913" i="1" s="1"/>
  <c r="R803" i="1"/>
  <c r="S803" i="1"/>
  <c r="T803" i="1" s="1"/>
  <c r="R774" i="1"/>
  <c r="S774" i="1"/>
  <c r="T774" i="1" s="1"/>
  <c r="Y745" i="1"/>
  <c r="X745" i="1"/>
  <c r="Z745" i="1" s="1"/>
  <c r="Y740" i="1"/>
  <c r="X740" i="1"/>
  <c r="Z740" i="1" s="1"/>
  <c r="Y681" i="1"/>
  <c r="X681" i="1"/>
  <c r="Z681" i="1" s="1"/>
  <c r="R1165" i="1"/>
  <c r="R924" i="1"/>
  <c r="S924" i="1"/>
  <c r="T924" i="1" s="1"/>
  <c r="R887" i="1"/>
  <c r="S887" i="1"/>
  <c r="T887" i="1" s="1"/>
  <c r="R848" i="1"/>
  <c r="S848" i="1"/>
  <c r="T848" i="1" s="1"/>
  <c r="Y677" i="1"/>
  <c r="X677" i="1"/>
  <c r="Z677" i="1" s="1"/>
  <c r="R1081" i="1"/>
  <c r="R1047" i="1"/>
  <c r="S1047" i="1"/>
  <c r="T1047" i="1" s="1"/>
  <c r="R768" i="1"/>
  <c r="S768" i="1"/>
  <c r="T768" i="1" s="1"/>
  <c r="R1379" i="1"/>
  <c r="S1379" i="1"/>
  <c r="T1379" i="1" s="1"/>
  <c r="Y665" i="1"/>
  <c r="X665" i="1"/>
  <c r="Z665" i="1" s="1"/>
  <c r="R806" i="1"/>
  <c r="S806" i="1"/>
  <c r="T806" i="1" s="1"/>
  <c r="Y693" i="1"/>
  <c r="X693" i="1"/>
  <c r="Z693" i="1" s="1"/>
  <c r="S1237" i="1"/>
  <c r="T1237" i="1" s="1"/>
  <c r="S1235" i="1"/>
  <c r="T1235" i="1" s="1"/>
  <c r="R1202" i="1"/>
  <c r="R1091" i="1"/>
  <c r="R842" i="1"/>
  <c r="S842" i="1"/>
  <c r="T842" i="1" s="1"/>
  <c r="R1145" i="1"/>
  <c r="S1145" i="1"/>
  <c r="T1145" i="1" s="1"/>
  <c r="R1240" i="1"/>
  <c r="S1240" i="1"/>
  <c r="T1240" i="1" s="1"/>
  <c r="R927" i="1"/>
  <c r="S927" i="1"/>
  <c r="T927" i="1" s="1"/>
  <c r="Y689" i="1"/>
  <c r="X689" i="1"/>
  <c r="Z689" i="1" s="1"/>
  <c r="R627" i="1"/>
  <c r="S627" i="1"/>
  <c r="T627" i="1" s="1"/>
  <c r="R516" i="1"/>
  <c r="S516" i="1"/>
  <c r="T516" i="1" s="1"/>
  <c r="Z427" i="1"/>
  <c r="AI427" i="1" s="1"/>
  <c r="R427" i="1"/>
  <c r="Y746" i="1"/>
  <c r="Y741" i="1"/>
  <c r="Z552" i="1"/>
  <c r="R552" i="1"/>
  <c r="S452" i="1"/>
  <c r="T452" i="1" s="1"/>
  <c r="R452" i="1"/>
  <c r="Y726" i="1"/>
  <c r="Y702" i="1"/>
  <c r="Y690" i="1"/>
  <c r="Y678" i="1"/>
  <c r="R611" i="1"/>
  <c r="S611" i="1"/>
  <c r="T611" i="1" s="1"/>
  <c r="Y593" i="1"/>
  <c r="R454" i="1"/>
  <c r="S454" i="1"/>
  <c r="T454" i="1" s="1"/>
  <c r="R557" i="1"/>
  <c r="S557" i="1"/>
  <c r="T557" i="1" s="1"/>
  <c r="R473" i="1"/>
  <c r="Z473" i="1"/>
  <c r="S473" i="1"/>
  <c r="T473" i="1" s="1"/>
  <c r="Y758" i="1"/>
  <c r="Y752" i="1"/>
  <c r="Y727" i="1"/>
  <c r="Y722" i="1"/>
  <c r="Y703" i="1"/>
  <c r="S492" i="1"/>
  <c r="T492" i="1" s="1"/>
  <c r="R492" i="1"/>
  <c r="Z492" i="1"/>
  <c r="R402" i="1"/>
  <c r="S402" i="1"/>
  <c r="T402" i="1" s="1"/>
  <c r="Z402" i="1"/>
  <c r="AI402" i="1" s="1"/>
  <c r="S1037" i="1"/>
  <c r="T1037" i="1" s="1"/>
  <c r="S1031" i="1"/>
  <c r="T1031" i="1" s="1"/>
  <c r="S928" i="1"/>
  <c r="T928" i="1" s="1"/>
  <c r="S914" i="1"/>
  <c r="T914" i="1" s="1"/>
  <c r="S906" i="1"/>
  <c r="T906" i="1" s="1"/>
  <c r="S903" i="1"/>
  <c r="T903" i="1" s="1"/>
  <c r="S900" i="1"/>
  <c r="T900" i="1" s="1"/>
  <c r="S888" i="1"/>
  <c r="T888" i="1" s="1"/>
  <c r="S855" i="1"/>
  <c r="T855" i="1" s="1"/>
  <c r="S852" i="1"/>
  <c r="T852" i="1" s="1"/>
  <c r="S838" i="1"/>
  <c r="T838" i="1" s="1"/>
  <c r="S818" i="1"/>
  <c r="T818" i="1" s="1"/>
  <c r="S815" i="1"/>
  <c r="T815" i="1" s="1"/>
  <c r="Y737" i="1"/>
  <c r="Y732" i="1"/>
  <c r="Y713" i="1"/>
  <c r="Y708" i="1"/>
  <c r="Y699" i="1"/>
  <c r="Y695" i="1"/>
  <c r="Y691" i="1"/>
  <c r="Y687" i="1"/>
  <c r="Y683" i="1"/>
  <c r="Y679" i="1"/>
  <c r="Y675" i="1"/>
  <c r="Y671" i="1"/>
  <c r="Y667" i="1"/>
  <c r="Z549" i="1"/>
  <c r="R549" i="1"/>
  <c r="S549" i="1"/>
  <c r="T549" i="1" s="1"/>
  <c r="Z178" i="1"/>
  <c r="AI178" i="1" s="1"/>
  <c r="S178" i="1"/>
  <c r="T178" i="1" s="1"/>
  <c r="R178" i="1"/>
  <c r="R619" i="1"/>
  <c r="S619" i="1"/>
  <c r="T619" i="1" s="1"/>
  <c r="R564" i="1"/>
  <c r="S564" i="1"/>
  <c r="T564" i="1" s="1"/>
  <c r="S440" i="1"/>
  <c r="T440" i="1" s="1"/>
  <c r="R440" i="1"/>
  <c r="S841" i="1"/>
  <c r="T841" i="1" s="1"/>
  <c r="Y738" i="1"/>
  <c r="S446" i="1"/>
  <c r="T446" i="1" s="1"/>
  <c r="R442" i="1"/>
  <c r="S442" i="1"/>
  <c r="T442" i="1" s="1"/>
  <c r="R230" i="1"/>
  <c r="S230" i="1"/>
  <c r="T230" i="1" s="1"/>
  <c r="Z230" i="1"/>
  <c r="AI230" i="1" s="1"/>
  <c r="Y760" i="1"/>
  <c r="Y754" i="1"/>
  <c r="Y719" i="1"/>
  <c r="Y714" i="1"/>
  <c r="Y700" i="1"/>
  <c r="Y692" i="1"/>
  <c r="Y688" i="1"/>
  <c r="Y680" i="1"/>
  <c r="Y676" i="1"/>
  <c r="Y668" i="1"/>
  <c r="Y664" i="1"/>
  <c r="X603" i="1"/>
  <c r="Z603" i="1" s="1"/>
  <c r="Y603" i="1"/>
  <c r="R566" i="1"/>
  <c r="S566" i="1"/>
  <c r="T566" i="1" s="1"/>
  <c r="R538" i="1"/>
  <c r="Z538" i="1"/>
  <c r="S538" i="1"/>
  <c r="T538" i="1" s="1"/>
  <c r="S1052" i="1"/>
  <c r="T1052" i="1" s="1"/>
  <c r="S1038" i="1"/>
  <c r="T1038" i="1" s="1"/>
  <c r="S904" i="1"/>
  <c r="T904" i="1" s="1"/>
  <c r="S901" i="1"/>
  <c r="T901" i="1" s="1"/>
  <c r="S891" i="1"/>
  <c r="T891" i="1" s="1"/>
  <c r="S889" i="1"/>
  <c r="T889" i="1" s="1"/>
  <c r="S853" i="1"/>
  <c r="T853" i="1" s="1"/>
  <c r="S839" i="1"/>
  <c r="T839" i="1" s="1"/>
  <c r="S836" i="1"/>
  <c r="T836" i="1" s="1"/>
  <c r="S816" i="1"/>
  <c r="T816" i="1" s="1"/>
  <c r="S776" i="1"/>
  <c r="T776" i="1" s="1"/>
  <c r="X574" i="1"/>
  <c r="Z574" i="1" s="1"/>
  <c r="Y574" i="1"/>
  <c r="S482" i="1"/>
  <c r="T482" i="1" s="1"/>
  <c r="R482" i="1"/>
  <c r="Z264" i="1"/>
  <c r="AI264" i="1" s="1"/>
  <c r="S264" i="1"/>
  <c r="T264" i="1" s="1"/>
  <c r="R264" i="1"/>
  <c r="Y761" i="1"/>
  <c r="Y755" i="1"/>
  <c r="R622" i="1"/>
  <c r="S622" i="1"/>
  <c r="T622" i="1" s="1"/>
  <c r="X580" i="1"/>
  <c r="Z580" i="1" s="1"/>
  <c r="Y580" i="1"/>
  <c r="S450" i="1"/>
  <c r="T450" i="1" s="1"/>
  <c r="R450" i="1"/>
  <c r="S427" i="1"/>
  <c r="T427" i="1" s="1"/>
  <c r="S322" i="1"/>
  <c r="T322" i="1" s="1"/>
  <c r="Z322" i="1"/>
  <c r="AI322" i="1" s="1"/>
  <c r="R322" i="1"/>
  <c r="Y720" i="1"/>
  <c r="Y697" i="1"/>
  <c r="Y685" i="1"/>
  <c r="Y673" i="1"/>
  <c r="X592" i="1"/>
  <c r="Z592" i="1" s="1"/>
  <c r="Y592" i="1"/>
  <c r="X586" i="1"/>
  <c r="Z586" i="1" s="1"/>
  <c r="Y586" i="1"/>
  <c r="S552" i="1"/>
  <c r="T552" i="1" s="1"/>
  <c r="S495" i="1"/>
  <c r="T495" i="1" s="1"/>
  <c r="Z495" i="1"/>
  <c r="R495" i="1"/>
  <c r="R358" i="1"/>
  <c r="S358" i="1"/>
  <c r="T358" i="1" s="1"/>
  <c r="R423" i="1"/>
  <c r="Z423" i="1"/>
  <c r="AI423" i="1" s="1"/>
  <c r="S400" i="1"/>
  <c r="T400" i="1" s="1"/>
  <c r="Z400" i="1"/>
  <c r="AI400" i="1" s="1"/>
  <c r="Z381" i="1"/>
  <c r="AI381" i="1" s="1"/>
  <c r="R381" i="1"/>
  <c r="Z327" i="1"/>
  <c r="AI327" i="1" s="1"/>
  <c r="R327" i="1"/>
  <c r="S327" i="1"/>
  <c r="T327" i="1" s="1"/>
  <c r="Z245" i="1"/>
  <c r="AI245" i="1" s="1"/>
  <c r="R245" i="1"/>
  <c r="R193" i="1"/>
  <c r="S193" i="1"/>
  <c r="T193" i="1" s="1"/>
  <c r="Z193" i="1"/>
  <c r="AI193" i="1" s="1"/>
  <c r="Z191" i="1"/>
  <c r="AI191" i="1" s="1"/>
  <c r="R191" i="1"/>
  <c r="R163" i="1"/>
  <c r="S163" i="1"/>
  <c r="T163" i="1" s="1"/>
  <c r="Z163" i="1"/>
  <c r="AI163" i="1" s="1"/>
  <c r="Z555" i="1"/>
  <c r="S555" i="1"/>
  <c r="T555" i="1" s="1"/>
  <c r="R545" i="1"/>
  <c r="S545" i="1"/>
  <c r="T545" i="1" s="1"/>
  <c r="Z433" i="1"/>
  <c r="AI433" i="1" s="1"/>
  <c r="Z420" i="1"/>
  <c r="AI420" i="1" s="1"/>
  <c r="R420" i="1"/>
  <c r="R397" i="1"/>
  <c r="Z397" i="1"/>
  <c r="AI397" i="1" s="1"/>
  <c r="R344" i="1"/>
  <c r="S344" i="1"/>
  <c r="T344" i="1" s="1"/>
  <c r="R325" i="1"/>
  <c r="Z325" i="1"/>
  <c r="AI325" i="1" s="1"/>
  <c r="S325" i="1"/>
  <c r="T325" i="1" s="1"/>
  <c r="S286" i="1"/>
  <c r="T286" i="1" s="1"/>
  <c r="Z286" i="1"/>
  <c r="AI286" i="1" s="1"/>
  <c r="S255" i="1"/>
  <c r="T255" i="1" s="1"/>
  <c r="R255" i="1"/>
  <c r="R213" i="1"/>
  <c r="S213" i="1"/>
  <c r="T213" i="1" s="1"/>
  <c r="Z213" i="1"/>
  <c r="AI213" i="1" s="1"/>
  <c r="R607" i="1"/>
  <c r="S607" i="1"/>
  <c r="T607" i="1" s="1"/>
  <c r="Y601" i="1"/>
  <c r="S600" i="1"/>
  <c r="T600" i="1" s="1"/>
  <c r="X597" i="1"/>
  <c r="Z597" i="1" s="1"/>
  <c r="Y597" i="1"/>
  <c r="R596" i="1"/>
  <c r="S553" i="1"/>
  <c r="T553" i="1" s="1"/>
  <c r="Z551" i="1"/>
  <c r="R531" i="1"/>
  <c r="Z531" i="1"/>
  <c r="R525" i="1"/>
  <c r="S513" i="1"/>
  <c r="T513" i="1" s="1"/>
  <c r="R498" i="1"/>
  <c r="Z494" i="1"/>
  <c r="S485" i="1"/>
  <c r="T485" i="1" s="1"/>
  <c r="S451" i="1"/>
  <c r="T451" i="1" s="1"/>
  <c r="S421" i="1"/>
  <c r="T421" i="1" s="1"/>
  <c r="Z406" i="1"/>
  <c r="AI406" i="1" s="1"/>
  <c r="S401" i="1"/>
  <c r="T401" i="1" s="1"/>
  <c r="R395" i="1"/>
  <c r="S391" i="1"/>
  <c r="T391" i="1" s="1"/>
  <c r="Z391" i="1"/>
  <c r="AI391" i="1" s="1"/>
  <c r="R388" i="1"/>
  <c r="S388" i="1"/>
  <c r="T388" i="1" s="1"/>
  <c r="S379" i="1"/>
  <c r="T379" i="1" s="1"/>
  <c r="R379" i="1"/>
  <c r="R339" i="1"/>
  <c r="Z339" i="1"/>
  <c r="AI339" i="1" s="1"/>
  <c r="S328" i="1"/>
  <c r="T328" i="1" s="1"/>
  <c r="R310" i="1"/>
  <c r="Z310" i="1"/>
  <c r="AI310" i="1" s="1"/>
  <c r="S303" i="1"/>
  <c r="T303" i="1" s="1"/>
  <c r="R303" i="1"/>
  <c r="Z281" i="1"/>
  <c r="AI281" i="1" s="1"/>
  <c r="R281" i="1"/>
  <c r="Z234" i="1"/>
  <c r="AI234" i="1" s="1"/>
  <c r="S234" i="1"/>
  <c r="T234" i="1" s="1"/>
  <c r="Z582" i="1"/>
  <c r="Z570" i="1"/>
  <c r="Z493" i="1"/>
  <c r="Z437" i="1"/>
  <c r="AI437" i="1" s="1"/>
  <c r="Z431" i="1"/>
  <c r="AI431" i="1" s="1"/>
  <c r="S431" i="1"/>
  <c r="T431" i="1" s="1"/>
  <c r="R417" i="1"/>
  <c r="Z417" i="1"/>
  <c r="AI417" i="1" s="1"/>
  <c r="R374" i="1"/>
  <c r="S374" i="1"/>
  <c r="T374" i="1" s="1"/>
  <c r="R328" i="1"/>
  <c r="S314" i="1"/>
  <c r="T314" i="1" s="1"/>
  <c r="Z314" i="1"/>
  <c r="AI314" i="1" s="1"/>
  <c r="S269" i="1"/>
  <c r="T269" i="1" s="1"/>
  <c r="R269" i="1"/>
  <c r="S221" i="1"/>
  <c r="T221" i="1" s="1"/>
  <c r="Z221" i="1"/>
  <c r="AI221" i="1" s="1"/>
  <c r="R221" i="1"/>
  <c r="Z591" i="1"/>
  <c r="Z585" i="1"/>
  <c r="Z579" i="1"/>
  <c r="Z548" i="1"/>
  <c r="R548" i="1"/>
  <c r="R465" i="1"/>
  <c r="Z465" i="1"/>
  <c r="S461" i="1"/>
  <c r="T461" i="1" s="1"/>
  <c r="Z414" i="1"/>
  <c r="AI414" i="1" s="1"/>
  <c r="R414" i="1"/>
  <c r="X404" i="1"/>
  <c r="Z404" i="1" s="1"/>
  <c r="AI404" i="1" s="1"/>
  <c r="Y404" i="1"/>
  <c r="S377" i="1"/>
  <c r="T377" i="1" s="1"/>
  <c r="R377" i="1"/>
  <c r="R353" i="1"/>
  <c r="Z353" i="1"/>
  <c r="AI353" i="1" s="1"/>
  <c r="S353" i="1"/>
  <c r="T353" i="1" s="1"/>
  <c r="Z331" i="1"/>
  <c r="AI331" i="1" s="1"/>
  <c r="R331" i="1"/>
  <c r="R267" i="1"/>
  <c r="Z267" i="1"/>
  <c r="AI267" i="1" s="1"/>
  <c r="Z250" i="1"/>
  <c r="AI250" i="1" s="1"/>
  <c r="R250" i="1"/>
  <c r="S223" i="1"/>
  <c r="T223" i="1" s="1"/>
  <c r="R223" i="1"/>
  <c r="Z223" i="1"/>
  <c r="AI223" i="1" s="1"/>
  <c r="S219" i="1"/>
  <c r="T219" i="1" s="1"/>
  <c r="Z219" i="1"/>
  <c r="AI219" i="1" s="1"/>
  <c r="Z216" i="1"/>
  <c r="AI216" i="1" s="1"/>
  <c r="S216" i="1"/>
  <c r="T216" i="1" s="1"/>
  <c r="R204" i="1"/>
  <c r="Z204" i="1"/>
  <c r="AI204" i="1" s="1"/>
  <c r="S204" i="1"/>
  <c r="T204" i="1" s="1"/>
  <c r="R601" i="1"/>
  <c r="Z595" i="1"/>
  <c r="Z537" i="1"/>
  <c r="Z533" i="1"/>
  <c r="S532" i="1"/>
  <c r="T532" i="1" s="1"/>
  <c r="R518" i="1"/>
  <c r="R501" i="1"/>
  <c r="Z497" i="1"/>
  <c r="R489" i="1"/>
  <c r="Z484" i="1"/>
  <c r="Z474" i="1"/>
  <c r="R474" i="1"/>
  <c r="R435" i="1"/>
  <c r="Z430" i="1"/>
  <c r="AI430" i="1" s="1"/>
  <c r="Z409" i="1"/>
  <c r="AI409" i="1" s="1"/>
  <c r="Z401" i="1"/>
  <c r="AI401" i="1" s="1"/>
  <c r="Z365" i="1"/>
  <c r="AI365" i="1" s="1"/>
  <c r="Z313" i="1"/>
  <c r="AI313" i="1" s="1"/>
  <c r="R265" i="1"/>
  <c r="Z265" i="1"/>
  <c r="AI265" i="1" s="1"/>
  <c r="S265" i="1"/>
  <c r="T265" i="1" s="1"/>
  <c r="Z202" i="1"/>
  <c r="AI202" i="1" s="1"/>
  <c r="R202" i="1"/>
  <c r="Z192" i="1"/>
  <c r="AI192" i="1" s="1"/>
  <c r="S192" i="1"/>
  <c r="T192" i="1" s="1"/>
  <c r="R192" i="1"/>
  <c r="Z556" i="1"/>
  <c r="Z536" i="1"/>
  <c r="R528" i="1"/>
  <c r="S528" i="1"/>
  <c r="T528" i="1" s="1"/>
  <c r="Z496" i="1"/>
  <c r="S494" i="1"/>
  <c r="T494" i="1" s="1"/>
  <c r="Z463" i="1"/>
  <c r="R463" i="1"/>
  <c r="S364" i="1"/>
  <c r="T364" i="1" s="1"/>
  <c r="R364" i="1"/>
  <c r="Z361" i="1"/>
  <c r="AI361" i="1" s="1"/>
  <c r="S361" i="1"/>
  <c r="T361" i="1" s="1"/>
  <c r="Z355" i="1"/>
  <c r="AI355" i="1" s="1"/>
  <c r="R277" i="1"/>
  <c r="S277" i="1"/>
  <c r="T277" i="1" s="1"/>
  <c r="Z255" i="1"/>
  <c r="AI255" i="1" s="1"/>
  <c r="R229" i="1"/>
  <c r="Z229" i="1"/>
  <c r="AI229" i="1" s="1"/>
  <c r="Z604" i="1"/>
  <c r="Z590" i="1"/>
  <c r="S590" i="1"/>
  <c r="T590" i="1" s="1"/>
  <c r="Z584" i="1"/>
  <c r="S584" i="1"/>
  <c r="T584" i="1" s="1"/>
  <c r="S578" i="1"/>
  <c r="T578" i="1" s="1"/>
  <c r="Z572" i="1"/>
  <c r="S572" i="1"/>
  <c r="T572" i="1" s="1"/>
  <c r="Z545" i="1"/>
  <c r="R544" i="1"/>
  <c r="Z544" i="1"/>
  <c r="R483" i="1"/>
  <c r="Z483" i="1"/>
  <c r="R429" i="1"/>
  <c r="S429" i="1"/>
  <c r="T429" i="1" s="1"/>
  <c r="R411" i="1"/>
  <c r="Z411" i="1"/>
  <c r="AI411" i="1" s="1"/>
  <c r="Z380" i="1"/>
  <c r="AI380" i="1" s="1"/>
  <c r="R380" i="1"/>
  <c r="Z344" i="1"/>
  <c r="AI344" i="1" s="1"/>
  <c r="S257" i="1"/>
  <c r="T257" i="1" s="1"/>
  <c r="R257" i="1"/>
  <c r="Z257" i="1"/>
  <c r="AI257" i="1" s="1"/>
  <c r="S251" i="1"/>
  <c r="T251" i="1" s="1"/>
  <c r="Z177" i="1"/>
  <c r="AI177" i="1" s="1"/>
  <c r="R177" i="1"/>
  <c r="S177" i="1"/>
  <c r="T177" i="1" s="1"/>
  <c r="Z600" i="1"/>
  <c r="S598" i="1"/>
  <c r="T598" i="1" s="1"/>
  <c r="S591" i="1"/>
  <c r="T591" i="1" s="1"/>
  <c r="Z589" i="1"/>
  <c r="S585" i="1"/>
  <c r="T585" i="1" s="1"/>
  <c r="Z583" i="1"/>
  <c r="S579" i="1"/>
  <c r="T579" i="1" s="1"/>
  <c r="Z577" i="1"/>
  <c r="S573" i="1"/>
  <c r="T573" i="1" s="1"/>
  <c r="Z571" i="1"/>
  <c r="S514" i="1"/>
  <c r="T514" i="1" s="1"/>
  <c r="Z432" i="1"/>
  <c r="AI432" i="1" s="1"/>
  <c r="Z426" i="1"/>
  <c r="AI426" i="1" s="1"/>
  <c r="R426" i="1"/>
  <c r="Z396" i="1"/>
  <c r="AI396" i="1" s="1"/>
  <c r="Z388" i="1"/>
  <c r="AI388" i="1" s="1"/>
  <c r="S383" i="1"/>
  <c r="T383" i="1" s="1"/>
  <c r="Z383" i="1"/>
  <c r="AI383" i="1" s="1"/>
  <c r="Z379" i="1"/>
  <c r="AI379" i="1" s="1"/>
  <c r="Z360" i="1"/>
  <c r="AI360" i="1" s="1"/>
  <c r="S351" i="1"/>
  <c r="T351" i="1" s="1"/>
  <c r="Z351" i="1"/>
  <c r="AI351" i="1" s="1"/>
  <c r="R351" i="1"/>
  <c r="Z342" i="1"/>
  <c r="AI342" i="1" s="1"/>
  <c r="Z280" i="1"/>
  <c r="AI280" i="1" s="1"/>
  <c r="R280" i="1"/>
  <c r="Z263" i="1"/>
  <c r="AI263" i="1" s="1"/>
  <c r="S263" i="1"/>
  <c r="T263" i="1" s="1"/>
  <c r="S254" i="1"/>
  <c r="T254" i="1" s="1"/>
  <c r="Z254" i="1"/>
  <c r="AI254" i="1" s="1"/>
  <c r="R231" i="1"/>
  <c r="Z231" i="1"/>
  <c r="AI231" i="1" s="1"/>
  <c r="S231" i="1"/>
  <c r="T231" i="1" s="1"/>
  <c r="S602" i="1"/>
  <c r="T602" i="1" s="1"/>
  <c r="R598" i="1"/>
  <c r="R595" i="1"/>
  <c r="Y589" i="1"/>
  <c r="S588" i="1"/>
  <c r="T588" i="1" s="1"/>
  <c r="Y583" i="1"/>
  <c r="S582" i="1"/>
  <c r="T582" i="1" s="1"/>
  <c r="Y577" i="1"/>
  <c r="S576" i="1"/>
  <c r="T576" i="1" s="1"/>
  <c r="Y571" i="1"/>
  <c r="S570" i="1"/>
  <c r="T570" i="1" s="1"/>
  <c r="Z542" i="1"/>
  <c r="R542" i="1"/>
  <c r="Z539" i="1"/>
  <c r="R526" i="1"/>
  <c r="Z526" i="1"/>
  <c r="R521" i="1"/>
  <c r="Z506" i="1"/>
  <c r="S506" i="1"/>
  <c r="T506" i="1" s="1"/>
  <c r="Z499" i="1"/>
  <c r="S497" i="1"/>
  <c r="T497" i="1" s="1"/>
  <c r="S490" i="1"/>
  <c r="T490" i="1" s="1"/>
  <c r="S464" i="1"/>
  <c r="T464" i="1" s="1"/>
  <c r="R436" i="1"/>
  <c r="S433" i="1"/>
  <c r="T433" i="1" s="1"/>
  <c r="Z390" i="1"/>
  <c r="AI390" i="1" s="1"/>
  <c r="R390" i="1"/>
  <c r="S381" i="1"/>
  <c r="T381" i="1" s="1"/>
  <c r="S378" i="1"/>
  <c r="T378" i="1" s="1"/>
  <c r="Z378" i="1"/>
  <c r="AI378" i="1" s="1"/>
  <c r="S332" i="1"/>
  <c r="T332" i="1" s="1"/>
  <c r="Z332" i="1"/>
  <c r="AI332" i="1" s="1"/>
  <c r="Z303" i="1"/>
  <c r="AI303" i="1" s="1"/>
  <c r="S302" i="1"/>
  <c r="T302" i="1" s="1"/>
  <c r="R302" i="1"/>
  <c r="S245" i="1"/>
  <c r="T245" i="1" s="1"/>
  <c r="Z242" i="1"/>
  <c r="AI242" i="1" s="1"/>
  <c r="R242" i="1"/>
  <c r="R235" i="1"/>
  <c r="S235" i="1"/>
  <c r="T235" i="1" s="1"/>
  <c r="S191" i="1"/>
  <c r="T191" i="1" s="1"/>
  <c r="Z299" i="1"/>
  <c r="AI299" i="1" s="1"/>
  <c r="S299" i="1"/>
  <c r="T299" i="1" s="1"/>
  <c r="Y591" i="1"/>
  <c r="Y585" i="1"/>
  <c r="Y579" i="1"/>
  <c r="Y573" i="1"/>
  <c r="Z358" i="1"/>
  <c r="AI358" i="1" s="1"/>
  <c r="R320" i="1"/>
  <c r="Z320" i="1"/>
  <c r="AI320" i="1" s="1"/>
  <c r="S307" i="1"/>
  <c r="T307" i="1" s="1"/>
  <c r="Z307" i="1"/>
  <c r="AI307" i="1" s="1"/>
  <c r="R238" i="1"/>
  <c r="Z238" i="1"/>
  <c r="AI238" i="1" s="1"/>
  <c r="Z215" i="1"/>
  <c r="AI215" i="1" s="1"/>
  <c r="R215" i="1"/>
  <c r="R190" i="1"/>
  <c r="S190" i="1"/>
  <c r="T190" i="1" s="1"/>
  <c r="Y136" i="1"/>
  <c r="X136" i="1"/>
  <c r="Z259" i="1"/>
  <c r="AI259" i="1" s="1"/>
  <c r="R259" i="1"/>
  <c r="Z207" i="1"/>
  <c r="AI207" i="1" s="1"/>
  <c r="X134" i="1"/>
  <c r="Z134" i="1" s="1"/>
  <c r="AI134" i="1" s="1"/>
  <c r="Y134" i="1"/>
  <c r="R130" i="1"/>
  <c r="S130" i="1"/>
  <c r="T130" i="1" s="1"/>
  <c r="Z130" i="1"/>
  <c r="AI130" i="1" s="1"/>
  <c r="S385" i="1"/>
  <c r="T385" i="1" s="1"/>
  <c r="Z385" i="1"/>
  <c r="AI385" i="1" s="1"/>
  <c r="Z323" i="1"/>
  <c r="AI323" i="1" s="1"/>
  <c r="Z297" i="1"/>
  <c r="AI297" i="1" s="1"/>
  <c r="Z248" i="1"/>
  <c r="AI248" i="1" s="1"/>
  <c r="Z211" i="1"/>
  <c r="AI211" i="1" s="1"/>
  <c r="R181" i="1"/>
  <c r="Z181" i="1"/>
  <c r="AI181" i="1" s="1"/>
  <c r="S181" i="1"/>
  <c r="T181" i="1" s="1"/>
  <c r="R147" i="1"/>
  <c r="R274" i="1"/>
  <c r="Z274" i="1"/>
  <c r="AI274" i="1" s="1"/>
  <c r="R240" i="1"/>
  <c r="S240" i="1"/>
  <c r="T240" i="1" s="1"/>
  <c r="R189" i="1"/>
  <c r="S189" i="1"/>
  <c r="T189" i="1" s="1"/>
  <c r="Z159" i="1"/>
  <c r="AI159" i="1" s="1"/>
  <c r="R151" i="1"/>
  <c r="S151" i="1"/>
  <c r="T151" i="1" s="1"/>
  <c r="Z226" i="1"/>
  <c r="AI226" i="1" s="1"/>
  <c r="R226" i="1"/>
  <c r="R197" i="1"/>
  <c r="S197" i="1"/>
  <c r="T197" i="1" s="1"/>
  <c r="Z158" i="1"/>
  <c r="AI158" i="1" s="1"/>
  <c r="R158" i="1"/>
  <c r="S246" i="1"/>
  <c r="T246" i="1" s="1"/>
  <c r="R246" i="1"/>
  <c r="S241" i="1"/>
  <c r="T241" i="1" s="1"/>
  <c r="R217" i="1"/>
  <c r="Z217" i="1"/>
  <c r="AI217" i="1" s="1"/>
  <c r="Z186" i="1"/>
  <c r="AI186" i="1" s="1"/>
  <c r="S186" i="1"/>
  <c r="T186" i="1" s="1"/>
  <c r="R186" i="1"/>
  <c r="Z346" i="1"/>
  <c r="AI346" i="1" s="1"/>
  <c r="R346" i="1"/>
  <c r="S343" i="1"/>
  <c r="T343" i="1" s="1"/>
  <c r="Z343" i="1"/>
  <c r="AI343" i="1" s="1"/>
  <c r="R168" i="1"/>
  <c r="S168" i="1"/>
  <c r="T168" i="1" s="1"/>
  <c r="S161" i="1"/>
  <c r="T161" i="1" s="1"/>
  <c r="Z161" i="1"/>
  <c r="X124" i="1"/>
  <c r="Z124" i="1" s="1"/>
  <c r="AI124" i="1" s="1"/>
  <c r="Y124" i="1"/>
  <c r="R111" i="1"/>
  <c r="S111" i="1"/>
  <c r="T111" i="1" s="1"/>
  <c r="R100" i="1"/>
  <c r="S100" i="1"/>
  <c r="T100" i="1" s="1"/>
  <c r="Z308" i="1"/>
  <c r="AI308" i="1" s="1"/>
  <c r="R249" i="1"/>
  <c r="Z249" i="1"/>
  <c r="AI249" i="1" s="1"/>
  <c r="Z171" i="1"/>
  <c r="AI171" i="1" s="1"/>
  <c r="X117" i="1"/>
  <c r="Z117" i="1" s="1"/>
  <c r="AI117" i="1" s="1"/>
  <c r="Y117" i="1"/>
  <c r="R142" i="1"/>
  <c r="S142" i="1"/>
  <c r="T142" i="1" s="1"/>
  <c r="R139" i="1"/>
  <c r="S134" i="1"/>
  <c r="T134" i="1" s="1"/>
  <c r="Y130" i="1"/>
  <c r="R124" i="1"/>
  <c r="S124" i="1"/>
  <c r="T124" i="1" s="1"/>
  <c r="R91" i="1"/>
  <c r="S155" i="1"/>
  <c r="T155" i="1" s="1"/>
  <c r="Z128" i="1"/>
  <c r="AI128" i="1" s="1"/>
  <c r="S99" i="1"/>
  <c r="T99" i="1" s="1"/>
  <c r="R99" i="1"/>
  <c r="Y128" i="1"/>
  <c r="Z119" i="1"/>
  <c r="AI119" i="1" s="1"/>
  <c r="R119" i="1"/>
  <c r="S119" i="1"/>
  <c r="T119" i="1" s="1"/>
  <c r="R137" i="1"/>
  <c r="S137" i="1"/>
  <c r="T137" i="1" s="1"/>
  <c r="X133" i="1"/>
  <c r="Z133" i="1" s="1"/>
  <c r="R96" i="1"/>
  <c r="S96" i="1"/>
  <c r="T96" i="1" s="1"/>
  <c r="Y118" i="1"/>
  <c r="X118" i="1"/>
  <c r="Z118" i="1" s="1"/>
  <c r="AI118" i="1" s="1"/>
  <c r="S128" i="1"/>
  <c r="T128" i="1" s="1"/>
  <c r="R101" i="1"/>
  <c r="S101" i="1"/>
  <c r="T101" i="1" s="1"/>
  <c r="Z334" i="1"/>
  <c r="AI334" i="1" s="1"/>
  <c r="Z271" i="1"/>
  <c r="AI271" i="1" s="1"/>
  <c r="Z123" i="1"/>
  <c r="AI123" i="1" s="1"/>
  <c r="R123" i="1"/>
  <c r="S123" i="1"/>
  <c r="T123" i="1" s="1"/>
  <c r="R120" i="1"/>
  <c r="S120" i="1"/>
  <c r="T120" i="1" s="1"/>
  <c r="R79" i="1"/>
  <c r="S79" i="1"/>
  <c r="T79" i="1" s="1"/>
  <c r="R58" i="1"/>
  <c r="S58" i="1"/>
  <c r="T58" i="1" s="1"/>
  <c r="R14" i="1"/>
  <c r="S14" i="1"/>
  <c r="T14" i="1" s="1"/>
  <c r="R65" i="1"/>
  <c r="S65" i="1"/>
  <c r="T65" i="1" s="1"/>
  <c r="R76" i="1"/>
  <c r="S76" i="1"/>
  <c r="T76" i="1" s="1"/>
  <c r="R67" i="1"/>
  <c r="S67" i="1"/>
  <c r="T67" i="1" s="1"/>
  <c r="Z165" i="1"/>
  <c r="AI165" i="1" s="1"/>
  <c r="S133" i="1"/>
  <c r="T133" i="1" s="1"/>
  <c r="Z127" i="1"/>
  <c r="AI127" i="1" s="1"/>
  <c r="X125" i="1"/>
  <c r="Z125" i="1" s="1"/>
  <c r="AI125" i="1" s="1"/>
  <c r="Y125" i="1"/>
  <c r="R85" i="1"/>
  <c r="R90" i="1"/>
  <c r="S90" i="1"/>
  <c r="T90" i="1" s="1"/>
  <c r="R73" i="1"/>
  <c r="S73" i="1"/>
  <c r="T73" i="1" s="1"/>
  <c r="R82" i="1"/>
  <c r="S82" i="1"/>
  <c r="T82" i="1" s="1"/>
  <c r="S68" i="1"/>
  <c r="T68" i="1" s="1"/>
  <c r="S61" i="1"/>
  <c r="T61" i="1" s="1"/>
  <c r="S54" i="1"/>
  <c r="T54" i="1" s="1"/>
  <c r="S47" i="1"/>
  <c r="T47" i="1" s="1"/>
  <c r="R113" i="1"/>
  <c r="S113" i="1"/>
  <c r="T113" i="1" s="1"/>
  <c r="R92" i="1"/>
  <c r="S92" i="1"/>
  <c r="T92" i="1" s="1"/>
  <c r="R20" i="1"/>
  <c r="S20" i="1"/>
  <c r="T20" i="1" s="1"/>
  <c r="X135" i="1"/>
  <c r="Z135" i="1" s="1"/>
  <c r="AI135" i="1" s="1"/>
  <c r="Y135" i="1"/>
  <c r="Z247" i="1"/>
  <c r="AI247" i="1" s="1"/>
  <c r="R84" i="1"/>
  <c r="S84" i="1"/>
  <c r="T84" i="1" s="1"/>
  <c r="R81" i="1"/>
  <c r="R42" i="1"/>
  <c r="S42" i="1"/>
  <c r="T42" i="1" s="1"/>
  <c r="S64" i="1"/>
  <c r="T64" i="1" s="1"/>
  <c r="S57" i="1"/>
  <c r="T57" i="1" s="1"/>
  <c r="S94" i="1"/>
  <c r="T94" i="1" s="1"/>
  <c r="S88" i="1"/>
  <c r="T88" i="1" s="1"/>
  <c r="S80" i="1"/>
  <c r="T80" i="1" s="1"/>
  <c r="S71" i="1"/>
  <c r="T71" i="1" s="1"/>
  <c r="S62" i="1"/>
  <c r="T62" i="1" s="1"/>
  <c r="S55" i="1"/>
  <c r="T55" i="1" s="1"/>
  <c r="S7" i="1"/>
  <c r="T7" i="1" s="1"/>
  <c r="Z29" i="1"/>
  <c r="S49" i="1"/>
  <c r="T49" i="1" s="1"/>
  <c r="S34" i="1"/>
  <c r="T34" i="1" s="1"/>
  <c r="S31" i="1"/>
  <c r="T31" i="1" s="1"/>
  <c r="S28" i="1"/>
  <c r="T28" i="1" s="1"/>
  <c r="S25" i="1"/>
  <c r="T25" i="1" s="1"/>
  <c r="S4" i="1"/>
  <c r="T4" i="1" s="1"/>
  <c r="S2" i="1"/>
  <c r="T2" i="1" s="1"/>
  <c r="S106" i="1"/>
  <c r="T106" i="1" s="1"/>
  <c r="S104" i="1"/>
  <c r="T104" i="1" s="1"/>
  <c r="Z205" i="1"/>
  <c r="AI205" i="1" s="1"/>
  <c r="Z288" i="1"/>
  <c r="AI288" i="1" s="1"/>
  <c r="Z370" i="1"/>
  <c r="AI370" i="1" s="1"/>
  <c r="S116" i="1"/>
  <c r="T116" i="1" s="1"/>
  <c r="R116" i="1"/>
  <c r="R206" i="1"/>
  <c r="S206" i="1"/>
  <c r="T206" i="1" s="1"/>
  <c r="Z206" i="1"/>
  <c r="AI206" i="1" s="1"/>
  <c r="S289" i="1"/>
  <c r="T289" i="1" s="1"/>
  <c r="Z289" i="1"/>
  <c r="AI289" i="1" s="1"/>
  <c r="R371" i="1"/>
  <c r="S371" i="1"/>
  <c r="T371" i="1" s="1"/>
  <c r="Z371" i="1"/>
  <c r="AI371" i="1" s="1"/>
  <c r="S562" i="1"/>
  <c r="T562" i="1" s="1"/>
  <c r="R562" i="1"/>
  <c r="Y856" i="1"/>
  <c r="X856" i="1"/>
  <c r="Z856" i="1" s="1"/>
  <c r="Y857" i="1"/>
  <c r="X857" i="1"/>
  <c r="Z857" i="1" s="1"/>
  <c r="X858" i="1"/>
  <c r="Z858" i="1" s="1"/>
  <c r="Y858" i="1"/>
  <c r="X859" i="1"/>
  <c r="Z859" i="1" s="1"/>
  <c r="Y859" i="1"/>
  <c r="Y860" i="1"/>
  <c r="X860" i="1"/>
  <c r="Z860" i="1" s="1"/>
  <c r="X861" i="1"/>
  <c r="Z861" i="1" s="1"/>
  <c r="Y861" i="1"/>
  <c r="X862" i="1"/>
  <c r="Z862" i="1" s="1"/>
  <c r="Y862" i="1"/>
  <c r="Y863" i="1"/>
  <c r="X863" i="1"/>
  <c r="Z863" i="1" s="1"/>
  <c r="X864" i="1"/>
  <c r="Z864" i="1" s="1"/>
  <c r="Y864" i="1"/>
  <c r="Y865" i="1"/>
  <c r="X865" i="1"/>
  <c r="Z865" i="1" s="1"/>
  <c r="Y866" i="1"/>
  <c r="X866" i="1"/>
  <c r="Z866" i="1" s="1"/>
  <c r="X867" i="1"/>
  <c r="Z867" i="1" s="1"/>
  <c r="Y867" i="1"/>
  <c r="X868" i="1"/>
  <c r="Z868" i="1" s="1"/>
  <c r="Y868" i="1"/>
  <c r="Y869" i="1"/>
  <c r="X869" i="1"/>
  <c r="Z869" i="1" s="1"/>
  <c r="X870" i="1"/>
  <c r="Z870" i="1" s="1"/>
  <c r="Y870" i="1"/>
  <c r="Y871" i="1"/>
  <c r="X871" i="1"/>
  <c r="Z871" i="1" s="1"/>
  <c r="X872" i="1"/>
  <c r="Z872" i="1" s="1"/>
  <c r="Y872" i="1"/>
  <c r="Y873" i="1"/>
  <c r="X873" i="1"/>
  <c r="Z873" i="1" s="1"/>
  <c r="Y874" i="1"/>
  <c r="X874" i="1"/>
  <c r="Z874" i="1" s="1"/>
  <c r="S886" i="1"/>
  <c r="T886" i="1" s="1"/>
  <c r="R886" i="1"/>
  <c r="X886" i="1"/>
  <c r="Z886" i="1" s="1"/>
  <c r="Y886" i="1"/>
  <c r="X887" i="1"/>
  <c r="Z887" i="1" s="1"/>
  <c r="Y887" i="1"/>
  <c r="X888" i="1"/>
  <c r="Z888" i="1" s="1"/>
  <c r="Y888" i="1"/>
  <c r="X889" i="1"/>
  <c r="Z889" i="1" s="1"/>
  <c r="Y889" i="1"/>
  <c r="S890" i="1"/>
  <c r="T890" i="1" s="1"/>
  <c r="R890" i="1"/>
  <c r="X890" i="1"/>
  <c r="Z890" i="1" s="1"/>
  <c r="Y890" i="1"/>
  <c r="X1061" i="1"/>
  <c r="Z1061" i="1" s="1"/>
  <c r="Y1061" i="1"/>
  <c r="X1062" i="1"/>
  <c r="Z1062" i="1" s="1"/>
  <c r="Y1062" i="1"/>
  <c r="X1063" i="1"/>
  <c r="Z1063" i="1" s="1"/>
  <c r="Y1063" i="1"/>
  <c r="X1064" i="1"/>
  <c r="Z1064" i="1" s="1"/>
  <c r="Y1064" i="1"/>
  <c r="X1065" i="1"/>
  <c r="Z1065" i="1" s="1"/>
  <c r="Y1065" i="1"/>
  <c r="X1066" i="1"/>
  <c r="Z1066" i="1" s="1"/>
  <c r="Y1066" i="1"/>
  <c r="X1067" i="1"/>
  <c r="Z1067" i="1" s="1"/>
  <c r="Y1067" i="1"/>
  <c r="X1068" i="1"/>
  <c r="Z1068" i="1" s="1"/>
  <c r="Y1068" i="1"/>
  <c r="Z203" i="1"/>
  <c r="AI203" i="1" s="1"/>
  <c r="Z287" i="1"/>
  <c r="AI287" i="1" s="1"/>
  <c r="Y114" i="1"/>
  <c r="X114" i="1"/>
  <c r="Z114" i="1" s="1"/>
  <c r="AI114" i="1" s="1"/>
  <c r="Y115" i="1"/>
  <c r="X115" i="1"/>
  <c r="Z115" i="1" s="1"/>
  <c r="AI115" i="1" s="1"/>
  <c r="R460" i="1"/>
  <c r="S460" i="1"/>
  <c r="T460" i="1" s="1"/>
  <c r="Z460" i="1"/>
  <c r="R561" i="1"/>
  <c r="S561" i="1"/>
  <c r="T561" i="1" s="1"/>
  <c r="X891" i="1"/>
  <c r="Z891" i="1" s="1"/>
  <c r="Y891" i="1"/>
  <c r="X892" i="1"/>
  <c r="Z892" i="1" s="1"/>
  <c r="Y892" i="1"/>
  <c r="Z368" i="1"/>
  <c r="AI368" i="1" s="1"/>
  <c r="Z835" i="1"/>
  <c r="Y108" i="1"/>
  <c r="X108" i="1"/>
  <c r="Z108" i="1" s="1"/>
  <c r="AI108" i="1" s="1"/>
  <c r="Y109" i="1"/>
  <c r="X109" i="1"/>
  <c r="Z109" i="1" s="1"/>
  <c r="AI109" i="1" s="1"/>
  <c r="Y110" i="1"/>
  <c r="X110" i="1"/>
  <c r="Z110" i="1" s="1"/>
  <c r="AI110" i="1" s="1"/>
  <c r="X111" i="1"/>
  <c r="Z111" i="1" s="1"/>
  <c r="AI111" i="1" s="1"/>
  <c r="Y111" i="1"/>
  <c r="Y112" i="1"/>
  <c r="X112" i="1"/>
  <c r="Z112" i="1" s="1"/>
  <c r="AI112" i="1" s="1"/>
  <c r="Y113" i="1"/>
  <c r="X113" i="1"/>
  <c r="Z113" i="1" s="1"/>
  <c r="AI113" i="1" s="1"/>
  <c r="R369" i="1"/>
  <c r="S369" i="1"/>
  <c r="T369" i="1" s="1"/>
  <c r="Z369" i="1"/>
  <c r="AI369" i="1" s="1"/>
  <c r="X440" i="1"/>
  <c r="Z440" i="1" s="1"/>
  <c r="AI440" i="1" s="1"/>
  <c r="Y440" i="1"/>
  <c r="R457" i="1"/>
  <c r="S457" i="1"/>
  <c r="T457" i="1" s="1"/>
  <c r="Y1270" i="1"/>
  <c r="X1270" i="1"/>
  <c r="Z1270" i="1" s="1"/>
  <c r="Z375" i="1"/>
  <c r="AI375" i="1" s="1"/>
  <c r="Y87" i="1"/>
  <c r="X87" i="1"/>
  <c r="Z87" i="1" s="1"/>
  <c r="AI87" i="1" s="1"/>
  <c r="Y88" i="1"/>
  <c r="X88" i="1"/>
  <c r="Z88" i="1" s="1"/>
  <c r="AI88" i="1" s="1"/>
  <c r="Y89" i="1"/>
  <c r="X89" i="1"/>
  <c r="Z89" i="1" s="1"/>
  <c r="AI89" i="1" s="1"/>
  <c r="Y90" i="1"/>
  <c r="X90" i="1"/>
  <c r="Z90" i="1" s="1"/>
  <c r="AI90" i="1" s="1"/>
  <c r="Y91" i="1"/>
  <c r="X91" i="1"/>
  <c r="Z91" i="1" s="1"/>
  <c r="AI91" i="1" s="1"/>
  <c r="X92" i="1"/>
  <c r="Z92" i="1" s="1"/>
  <c r="AI92" i="1" s="1"/>
  <c r="Y92" i="1"/>
  <c r="S93" i="1"/>
  <c r="T93" i="1" s="1"/>
  <c r="R93" i="1"/>
  <c r="Y93" i="1"/>
  <c r="X93" i="1"/>
  <c r="Z93" i="1" s="1"/>
  <c r="AI93" i="1" s="1"/>
  <c r="Y94" i="1"/>
  <c r="X94" i="1"/>
  <c r="Z94" i="1" s="1"/>
  <c r="AI94" i="1" s="1"/>
  <c r="Y95" i="1"/>
  <c r="X95" i="1"/>
  <c r="Z95" i="1" s="1"/>
  <c r="AI95" i="1" s="1"/>
  <c r="X96" i="1"/>
  <c r="Z96" i="1" s="1"/>
  <c r="AI96" i="1" s="1"/>
  <c r="Y96" i="1"/>
  <c r="Y97" i="1"/>
  <c r="X97" i="1"/>
  <c r="Z97" i="1" s="1"/>
  <c r="AI97" i="1" s="1"/>
  <c r="X98" i="1"/>
  <c r="Z98" i="1" s="1"/>
  <c r="AI98" i="1" s="1"/>
  <c r="Y98" i="1"/>
  <c r="Y99" i="1"/>
  <c r="X99" i="1"/>
  <c r="Z99" i="1" s="1"/>
  <c r="AI99" i="1" s="1"/>
  <c r="Y100" i="1"/>
  <c r="X100" i="1"/>
  <c r="Z100" i="1" s="1"/>
  <c r="AI100" i="1" s="1"/>
  <c r="Y101" i="1"/>
  <c r="X101" i="1"/>
  <c r="Z101" i="1" s="1"/>
  <c r="AI101" i="1" s="1"/>
  <c r="X102" i="1"/>
  <c r="Z102" i="1" s="1"/>
  <c r="AI102" i="1" s="1"/>
  <c r="Y102" i="1"/>
  <c r="Y103" i="1"/>
  <c r="X103" i="1"/>
  <c r="Z103" i="1" s="1"/>
  <c r="AI103" i="1" s="1"/>
  <c r="Y104" i="1"/>
  <c r="X104" i="1"/>
  <c r="Z104" i="1" s="1"/>
  <c r="AI104" i="1" s="1"/>
  <c r="Y105" i="1"/>
  <c r="X105" i="1"/>
  <c r="Z105" i="1" s="1"/>
  <c r="AI105" i="1" s="1"/>
  <c r="Y106" i="1"/>
  <c r="X106" i="1"/>
  <c r="Z106" i="1" s="1"/>
  <c r="AI106" i="1" s="1"/>
  <c r="Y107" i="1"/>
  <c r="X107" i="1"/>
  <c r="Z107" i="1" s="1"/>
  <c r="AI107" i="1" s="1"/>
  <c r="Z199" i="1"/>
  <c r="AI199" i="1" s="1"/>
  <c r="S199" i="1"/>
  <c r="T199" i="1" s="1"/>
  <c r="R199" i="1"/>
  <c r="Y475" i="1"/>
  <c r="X475" i="1"/>
  <c r="Z475" i="1" s="1"/>
  <c r="Y477" i="1"/>
  <c r="X477" i="1"/>
  <c r="Z477" i="1" s="1"/>
  <c r="X478" i="1"/>
  <c r="Z478" i="1" s="1"/>
  <c r="Y478" i="1"/>
  <c r="X479" i="1"/>
  <c r="Z479" i="1" s="1"/>
  <c r="Y479" i="1"/>
  <c r="Y480" i="1"/>
  <c r="X480" i="1"/>
  <c r="Z480" i="1" s="1"/>
  <c r="Y481" i="1"/>
  <c r="X481" i="1"/>
  <c r="Z481" i="1" s="1"/>
  <c r="X482" i="1"/>
  <c r="Z482" i="1" s="1"/>
  <c r="Y482" i="1"/>
  <c r="R530" i="1"/>
  <c r="Z530" i="1"/>
  <c r="S530" i="1"/>
  <c r="T530" i="1" s="1"/>
  <c r="Y748" i="1"/>
  <c r="X748" i="1"/>
  <c r="Z748" i="1" s="1"/>
  <c r="X765" i="1"/>
  <c r="Z765" i="1" s="1"/>
  <c r="Y765" i="1"/>
  <c r="X766" i="1"/>
  <c r="Z766" i="1" s="1"/>
  <c r="Y766" i="1"/>
  <c r="X767" i="1"/>
  <c r="Z767" i="1" s="1"/>
  <c r="Y767" i="1"/>
  <c r="Y768" i="1"/>
  <c r="X768" i="1"/>
  <c r="Z768" i="1" s="1"/>
  <c r="Y769" i="1"/>
  <c r="X769" i="1"/>
  <c r="Z769" i="1" s="1"/>
  <c r="X770" i="1"/>
  <c r="Z770" i="1" s="1"/>
  <c r="Y770" i="1"/>
  <c r="Y771" i="1"/>
  <c r="X771" i="1"/>
  <c r="Z771" i="1" s="1"/>
  <c r="Y772" i="1"/>
  <c r="X772" i="1"/>
  <c r="Z772" i="1" s="1"/>
  <c r="Y773" i="1"/>
  <c r="X773" i="1"/>
  <c r="Z773" i="1" s="1"/>
  <c r="X774" i="1"/>
  <c r="Z774" i="1" s="1"/>
  <c r="Y774" i="1"/>
  <c r="X775" i="1"/>
  <c r="Y775" i="1"/>
  <c r="Y776" i="1"/>
  <c r="X776" i="1"/>
  <c r="Z776" i="1" s="1"/>
  <c r="X777" i="1"/>
  <c r="Z777" i="1" s="1"/>
  <c r="Y777" i="1"/>
  <c r="Y778" i="1"/>
  <c r="X778" i="1"/>
  <c r="Z778" i="1" s="1"/>
  <c r="Y779" i="1"/>
  <c r="X779" i="1"/>
  <c r="Z779" i="1" s="1"/>
  <c r="X780" i="1"/>
  <c r="Z780" i="1" s="1"/>
  <c r="Y780" i="1"/>
  <c r="Y781" i="1"/>
  <c r="X781" i="1"/>
  <c r="Z781" i="1" s="1"/>
  <c r="Y782" i="1"/>
  <c r="X782" i="1"/>
  <c r="Z782" i="1" s="1"/>
  <c r="X783" i="1"/>
  <c r="Z783" i="1" s="1"/>
  <c r="Y783" i="1"/>
  <c r="X784" i="1"/>
  <c r="Z784" i="1" s="1"/>
  <c r="Y784" i="1"/>
  <c r="Y785" i="1"/>
  <c r="X785" i="1"/>
  <c r="Z785" i="1" s="1"/>
  <c r="Y786" i="1"/>
  <c r="X786" i="1"/>
  <c r="Z786" i="1" s="1"/>
  <c r="Y787" i="1"/>
  <c r="X787" i="1"/>
  <c r="Z787" i="1" s="1"/>
  <c r="X788" i="1"/>
  <c r="Z788" i="1" s="1"/>
  <c r="Y788" i="1"/>
  <c r="X789" i="1"/>
  <c r="Z789" i="1" s="1"/>
  <c r="Y789" i="1"/>
  <c r="Y790" i="1"/>
  <c r="X790" i="1"/>
  <c r="Z790" i="1" s="1"/>
  <c r="X791" i="1"/>
  <c r="Z791" i="1" s="1"/>
  <c r="Y791" i="1"/>
  <c r="X792" i="1"/>
  <c r="Z792" i="1" s="1"/>
  <c r="Y792" i="1"/>
  <c r="X793" i="1"/>
  <c r="Z793" i="1" s="1"/>
  <c r="Y793" i="1"/>
  <c r="Y794" i="1"/>
  <c r="X794" i="1"/>
  <c r="Z794" i="1" s="1"/>
  <c r="X795" i="1"/>
  <c r="Z795" i="1" s="1"/>
  <c r="Y795" i="1"/>
  <c r="X796" i="1"/>
  <c r="Z796" i="1" s="1"/>
  <c r="Y796" i="1"/>
  <c r="X797" i="1"/>
  <c r="Z797" i="1" s="1"/>
  <c r="Y797" i="1"/>
  <c r="Y798" i="1"/>
  <c r="X798" i="1"/>
  <c r="Z798" i="1" s="1"/>
  <c r="Y799" i="1"/>
  <c r="X799" i="1"/>
  <c r="Z799" i="1" s="1"/>
  <c r="AI799" i="1" s="1"/>
  <c r="Y800" i="1"/>
  <c r="X800" i="1"/>
  <c r="Z800" i="1" s="1"/>
  <c r="AI800" i="1" s="1"/>
  <c r="Y801" i="1"/>
  <c r="X801" i="1"/>
  <c r="Z801" i="1" s="1"/>
  <c r="AI801" i="1" s="1"/>
  <c r="X802" i="1"/>
  <c r="Z802" i="1" s="1"/>
  <c r="AI802" i="1" s="1"/>
  <c r="Y802" i="1"/>
  <c r="Y803" i="1"/>
  <c r="X803" i="1"/>
  <c r="Z803" i="1" s="1"/>
  <c r="AI803" i="1" s="1"/>
  <c r="X804" i="1"/>
  <c r="Z804" i="1" s="1"/>
  <c r="AI804" i="1" s="1"/>
  <c r="Y804" i="1"/>
  <c r="X900" i="1"/>
  <c r="Z900" i="1" s="1"/>
  <c r="Y900" i="1"/>
  <c r="X901" i="1"/>
  <c r="Z901" i="1" s="1"/>
  <c r="Y901" i="1"/>
  <c r="R1201" i="1"/>
  <c r="S1201" i="1"/>
  <c r="T1201" i="1" s="1"/>
  <c r="Y1271" i="1"/>
  <c r="X1271" i="1"/>
  <c r="Z1271" i="1" s="1"/>
  <c r="S1381" i="1"/>
  <c r="T1381" i="1" s="1"/>
  <c r="R1381" i="1"/>
  <c r="X2" i="1"/>
  <c r="Z2" i="1" s="1"/>
  <c r="AI2" i="1" s="1"/>
  <c r="Y2" i="1"/>
  <c r="R3" i="1"/>
  <c r="S3" i="1"/>
  <c r="T3" i="1" s="1"/>
  <c r="X3" i="1"/>
  <c r="Z3" i="1" s="1"/>
  <c r="AI3" i="1" s="1"/>
  <c r="Y3" i="1"/>
  <c r="Y4" i="1"/>
  <c r="X4" i="1"/>
  <c r="Z4" i="1" s="1"/>
  <c r="AI4" i="1" s="1"/>
  <c r="S5" i="1"/>
  <c r="T5" i="1" s="1"/>
  <c r="R5" i="1"/>
  <c r="Y5" i="1"/>
  <c r="X5" i="1"/>
  <c r="Z5" i="1" s="1"/>
  <c r="AI5" i="1" s="1"/>
  <c r="S6" i="1"/>
  <c r="T6" i="1" s="1"/>
  <c r="R6" i="1"/>
  <c r="X6" i="1"/>
  <c r="Z6" i="1" s="1"/>
  <c r="AI6" i="1" s="1"/>
  <c r="Y6" i="1"/>
  <c r="Y7" i="1"/>
  <c r="X7" i="1"/>
  <c r="Z7" i="1" s="1"/>
  <c r="AI7" i="1" s="1"/>
  <c r="Y8" i="1"/>
  <c r="X8" i="1"/>
  <c r="Z8" i="1" s="1"/>
  <c r="X9" i="1"/>
  <c r="Z9" i="1" s="1"/>
  <c r="Y9" i="1"/>
  <c r="X10" i="1"/>
  <c r="Z10" i="1" s="1"/>
  <c r="AI10" i="1" s="1"/>
  <c r="Y10" i="1"/>
  <c r="X11" i="1"/>
  <c r="Z11" i="1" s="1"/>
  <c r="AI11" i="1" s="1"/>
  <c r="Y11" i="1"/>
  <c r="X12" i="1"/>
  <c r="Z12" i="1" s="1"/>
  <c r="AI12" i="1" s="1"/>
  <c r="Y12" i="1"/>
  <c r="X13" i="1"/>
  <c r="Z13" i="1" s="1"/>
  <c r="AI13" i="1" s="1"/>
  <c r="Y13" i="1"/>
  <c r="X14" i="1"/>
  <c r="Z14" i="1" s="1"/>
  <c r="AI14" i="1" s="1"/>
  <c r="Y14" i="1"/>
  <c r="X15" i="1"/>
  <c r="Z15" i="1" s="1"/>
  <c r="AI15" i="1" s="1"/>
  <c r="Y15" i="1"/>
  <c r="X16" i="1"/>
  <c r="Y16" i="1"/>
  <c r="X17" i="1"/>
  <c r="Y17" i="1"/>
  <c r="X18" i="1"/>
  <c r="Z18" i="1" s="1"/>
  <c r="AI18" i="1" s="1"/>
  <c r="Y18" i="1"/>
  <c r="Y19" i="1"/>
  <c r="X19" i="1"/>
  <c r="Z19" i="1" s="1"/>
  <c r="AI19" i="1" s="1"/>
  <c r="Y20" i="1"/>
  <c r="X20" i="1"/>
  <c r="Z20" i="1" s="1"/>
  <c r="AI20" i="1" s="1"/>
  <c r="Y21" i="1"/>
  <c r="X21" i="1"/>
  <c r="Z21" i="1" s="1"/>
  <c r="AI21" i="1" s="1"/>
  <c r="X22" i="1"/>
  <c r="Z22" i="1" s="1"/>
  <c r="AI22" i="1" s="1"/>
  <c r="Y22" i="1"/>
  <c r="S23" i="1"/>
  <c r="T23" i="1" s="1"/>
  <c r="R23" i="1"/>
  <c r="Y23" i="1"/>
  <c r="X23" i="1"/>
  <c r="Z23" i="1" s="1"/>
  <c r="AI23" i="1" s="1"/>
  <c r="X24" i="1"/>
  <c r="Z24" i="1" s="1"/>
  <c r="Y24" i="1"/>
  <c r="Y25" i="1"/>
  <c r="X25" i="1"/>
  <c r="X26" i="1"/>
  <c r="Z26" i="1" s="1"/>
  <c r="AI26" i="1" s="1"/>
  <c r="Y26" i="1"/>
  <c r="X27" i="1"/>
  <c r="Y27" i="1"/>
  <c r="Y28" i="1"/>
  <c r="X28" i="1"/>
  <c r="Z28" i="1" s="1"/>
  <c r="AI28" i="1" s="1"/>
  <c r="Y30" i="1"/>
  <c r="X30" i="1"/>
  <c r="Z30" i="1" s="1"/>
  <c r="AI30" i="1" s="1"/>
  <c r="X31" i="1"/>
  <c r="Z31" i="1" s="1"/>
  <c r="AI31" i="1" s="1"/>
  <c r="Y31" i="1"/>
  <c r="X32" i="1"/>
  <c r="Z32" i="1" s="1"/>
  <c r="AI32" i="1" s="1"/>
  <c r="Y32" i="1"/>
  <c r="X33" i="1"/>
  <c r="Z33" i="1" s="1"/>
  <c r="AI33" i="1" s="1"/>
  <c r="Y33" i="1"/>
  <c r="X34" i="1"/>
  <c r="Z34" i="1" s="1"/>
  <c r="AI34" i="1" s="1"/>
  <c r="Y34" i="1"/>
  <c r="Y35" i="1"/>
  <c r="X35" i="1"/>
  <c r="Z35" i="1" s="1"/>
  <c r="X37" i="1"/>
  <c r="Z37" i="1" s="1"/>
  <c r="AI37" i="1" s="1"/>
  <c r="Y37" i="1"/>
  <c r="Y38" i="1"/>
  <c r="X38" i="1"/>
  <c r="Z38" i="1" s="1"/>
  <c r="AI38" i="1" s="1"/>
  <c r="Y39" i="1"/>
  <c r="X39" i="1"/>
  <c r="Z39" i="1" s="1"/>
  <c r="AI39" i="1" s="1"/>
  <c r="Y40" i="1"/>
  <c r="X40" i="1"/>
  <c r="Z40" i="1" s="1"/>
  <c r="AI40" i="1" s="1"/>
  <c r="X41" i="1"/>
  <c r="Z41" i="1" s="1"/>
  <c r="AI41" i="1" s="1"/>
  <c r="Y41" i="1"/>
  <c r="Y42" i="1"/>
  <c r="X42" i="1"/>
  <c r="Z42" i="1" s="1"/>
  <c r="AI42" i="1" s="1"/>
  <c r="Y43" i="1"/>
  <c r="X43" i="1"/>
  <c r="Z43" i="1" s="1"/>
  <c r="AI43" i="1" s="1"/>
  <c r="Y44" i="1"/>
  <c r="X44" i="1"/>
  <c r="Z44" i="1" s="1"/>
  <c r="AI44" i="1" s="1"/>
  <c r="X45" i="1"/>
  <c r="Z45" i="1" s="1"/>
  <c r="AI45" i="1" s="1"/>
  <c r="Y45" i="1"/>
  <c r="Y46" i="1"/>
  <c r="X46" i="1"/>
  <c r="Z46" i="1" s="1"/>
  <c r="AI46" i="1" s="1"/>
  <c r="X47" i="1"/>
  <c r="Z47" i="1" s="1"/>
  <c r="AI47" i="1" s="1"/>
  <c r="Y47" i="1"/>
  <c r="X48" i="1"/>
  <c r="Z48" i="1" s="1"/>
  <c r="AI48" i="1" s="1"/>
  <c r="Y48" i="1"/>
  <c r="Y49" i="1"/>
  <c r="X49" i="1"/>
  <c r="Z49" i="1" s="1"/>
  <c r="AI49" i="1" s="1"/>
  <c r="Y50" i="1"/>
  <c r="X50" i="1"/>
  <c r="Z50" i="1" s="1"/>
  <c r="AI50" i="1" s="1"/>
  <c r="Y51" i="1"/>
  <c r="X51" i="1"/>
  <c r="Z51" i="1" s="1"/>
  <c r="AI51" i="1" s="1"/>
  <c r="X52" i="1"/>
  <c r="Z52" i="1" s="1"/>
  <c r="AI52" i="1" s="1"/>
  <c r="Y52" i="1"/>
  <c r="Y53" i="1"/>
  <c r="X53" i="1"/>
  <c r="Z53" i="1" s="1"/>
  <c r="AI53" i="1" s="1"/>
  <c r="X54" i="1"/>
  <c r="Z54" i="1" s="1"/>
  <c r="AI54" i="1" s="1"/>
  <c r="Y54" i="1"/>
  <c r="X55" i="1"/>
  <c r="Z55" i="1" s="1"/>
  <c r="AI55" i="1" s="1"/>
  <c r="Y55" i="1"/>
  <c r="X56" i="1"/>
  <c r="Z56" i="1" s="1"/>
  <c r="AI56" i="1" s="1"/>
  <c r="Y56" i="1"/>
  <c r="X57" i="1"/>
  <c r="Z57" i="1" s="1"/>
  <c r="AI57" i="1" s="1"/>
  <c r="Y57" i="1"/>
  <c r="X58" i="1"/>
  <c r="Z58" i="1" s="1"/>
  <c r="AI58" i="1" s="1"/>
  <c r="Y58" i="1"/>
  <c r="X59" i="1"/>
  <c r="Z59" i="1" s="1"/>
  <c r="AI59" i="1" s="1"/>
  <c r="Y59" i="1"/>
  <c r="Y60" i="1"/>
  <c r="X60" i="1"/>
  <c r="Z60" i="1" s="1"/>
  <c r="AI60" i="1" s="1"/>
  <c r="X61" i="1"/>
  <c r="Z61" i="1" s="1"/>
  <c r="AI61" i="1" s="1"/>
  <c r="Y61" i="1"/>
  <c r="X62" i="1"/>
  <c r="Z62" i="1" s="1"/>
  <c r="AI62" i="1" s="1"/>
  <c r="Y62" i="1"/>
  <c r="X63" i="1"/>
  <c r="Z63" i="1" s="1"/>
  <c r="AI63" i="1" s="1"/>
  <c r="Y63" i="1"/>
  <c r="Y64" i="1"/>
  <c r="X64" i="1"/>
  <c r="Z64" i="1" s="1"/>
  <c r="AI64" i="1" s="1"/>
  <c r="Y65" i="1"/>
  <c r="X65" i="1"/>
  <c r="Z65" i="1" s="1"/>
  <c r="AI65" i="1" s="1"/>
  <c r="X66" i="1"/>
  <c r="Z66" i="1" s="1"/>
  <c r="AI66" i="1" s="1"/>
  <c r="Y66" i="1"/>
  <c r="X67" i="1"/>
  <c r="Y67" i="1"/>
  <c r="Y68" i="1"/>
  <c r="X68" i="1"/>
  <c r="Z68" i="1" s="1"/>
  <c r="AI68" i="1" s="1"/>
  <c r="Y69" i="1"/>
  <c r="X69" i="1"/>
  <c r="Z69" i="1" s="1"/>
  <c r="AI69" i="1" s="1"/>
  <c r="X70" i="1"/>
  <c r="Z70" i="1" s="1"/>
  <c r="AI70" i="1" s="1"/>
  <c r="Y70" i="1"/>
  <c r="Y71" i="1"/>
  <c r="X71" i="1"/>
  <c r="Z71" i="1" s="1"/>
  <c r="AI71" i="1" s="1"/>
  <c r="X72" i="1"/>
  <c r="Z72" i="1" s="1"/>
  <c r="AI72" i="1" s="1"/>
  <c r="Y72" i="1"/>
  <c r="X73" i="1"/>
  <c r="Z73" i="1" s="1"/>
  <c r="AI73" i="1" s="1"/>
  <c r="Y73" i="1"/>
  <c r="X74" i="1"/>
  <c r="Z74" i="1" s="1"/>
  <c r="AI74" i="1" s="1"/>
  <c r="Y74" i="1"/>
  <c r="X75" i="1"/>
  <c r="Z75" i="1" s="1"/>
  <c r="AI75" i="1" s="1"/>
  <c r="Y75" i="1"/>
  <c r="X76" i="1"/>
  <c r="Z76" i="1" s="1"/>
  <c r="AI76" i="1" s="1"/>
  <c r="Y76" i="1"/>
  <c r="X77" i="1"/>
  <c r="Z77" i="1" s="1"/>
  <c r="AI77" i="1" s="1"/>
  <c r="Y77" i="1"/>
  <c r="X78" i="1"/>
  <c r="Z78" i="1" s="1"/>
  <c r="AI78" i="1" s="1"/>
  <c r="Y78" i="1"/>
  <c r="Y79" i="1"/>
  <c r="X79" i="1"/>
  <c r="Z79" i="1" s="1"/>
  <c r="AI79" i="1" s="1"/>
  <c r="X80" i="1"/>
  <c r="Z80" i="1" s="1"/>
  <c r="AI80" i="1" s="1"/>
  <c r="Y80" i="1"/>
  <c r="Y81" i="1"/>
  <c r="X81" i="1"/>
  <c r="Z81" i="1" s="1"/>
  <c r="AI81" i="1" s="1"/>
  <c r="X82" i="1"/>
  <c r="Z82" i="1" s="1"/>
  <c r="AI82" i="1" s="1"/>
  <c r="Y82" i="1"/>
  <c r="Y83" i="1"/>
  <c r="X83" i="1"/>
  <c r="Z83" i="1" s="1"/>
  <c r="AI83" i="1" s="1"/>
  <c r="X84" i="1"/>
  <c r="Z84" i="1" s="1"/>
  <c r="AI84" i="1" s="1"/>
  <c r="Y84" i="1"/>
  <c r="X85" i="1"/>
  <c r="Z85" i="1" s="1"/>
  <c r="AI85" i="1" s="1"/>
  <c r="Y85" i="1"/>
  <c r="Y86" i="1"/>
  <c r="X86" i="1"/>
  <c r="Z86" i="1" s="1"/>
  <c r="AI86" i="1" s="1"/>
  <c r="S87" i="1"/>
  <c r="T87" i="1" s="1"/>
  <c r="R87" i="1"/>
  <c r="X138" i="1"/>
  <c r="Z138" i="1" s="1"/>
  <c r="AI138" i="1" s="1"/>
  <c r="Y138" i="1"/>
  <c r="Y139" i="1"/>
  <c r="X139" i="1"/>
  <c r="Z139" i="1" s="1"/>
  <c r="AI139" i="1" s="1"/>
  <c r="X140" i="1"/>
  <c r="Z140" i="1" s="1"/>
  <c r="AI140" i="1" s="1"/>
  <c r="Y140" i="1"/>
  <c r="S141" i="1"/>
  <c r="T141" i="1" s="1"/>
  <c r="R141" i="1"/>
  <c r="X141" i="1"/>
  <c r="Z141" i="1" s="1"/>
  <c r="AI141" i="1" s="1"/>
  <c r="Y141" i="1"/>
  <c r="X142" i="1"/>
  <c r="Z142" i="1" s="1"/>
  <c r="AI142" i="1" s="1"/>
  <c r="Y142" i="1"/>
  <c r="X143" i="1"/>
  <c r="Z143" i="1" s="1"/>
  <c r="AI143" i="1" s="1"/>
  <c r="Y143" i="1"/>
  <c r="Y144" i="1"/>
  <c r="X144" i="1"/>
  <c r="Z144" i="1" s="1"/>
  <c r="AI144" i="1" s="1"/>
  <c r="Y145" i="1"/>
  <c r="X145" i="1"/>
  <c r="Z145" i="1" s="1"/>
  <c r="AI145" i="1" s="1"/>
  <c r="X146" i="1"/>
  <c r="Z146" i="1" s="1"/>
  <c r="AI146" i="1" s="1"/>
  <c r="Y146" i="1"/>
  <c r="X147" i="1"/>
  <c r="Z147" i="1" s="1"/>
  <c r="AI147" i="1" s="1"/>
  <c r="Y147" i="1"/>
  <c r="Y148" i="1"/>
  <c r="X148" i="1"/>
  <c r="Z148" i="1" s="1"/>
  <c r="AI148" i="1" s="1"/>
  <c r="Y149" i="1"/>
  <c r="X149" i="1"/>
  <c r="Z149" i="1" s="1"/>
  <c r="AI149" i="1" s="1"/>
  <c r="X150" i="1"/>
  <c r="Z150" i="1" s="1"/>
  <c r="AI150" i="1" s="1"/>
  <c r="Y150" i="1"/>
  <c r="X151" i="1"/>
  <c r="Z151" i="1" s="1"/>
  <c r="AI151" i="1" s="1"/>
  <c r="Y151" i="1"/>
  <c r="Y152" i="1"/>
  <c r="X152" i="1"/>
  <c r="Z152" i="1" s="1"/>
  <c r="AI152" i="1" s="1"/>
  <c r="X153" i="1"/>
  <c r="Z153" i="1" s="1"/>
  <c r="AI153" i="1" s="1"/>
  <c r="Y153" i="1"/>
  <c r="R166" i="1"/>
  <c r="S166" i="1"/>
  <c r="T166" i="1" s="1"/>
  <c r="R167" i="1"/>
  <c r="S167" i="1"/>
  <c r="T167" i="1" s="1"/>
  <c r="S169" i="1"/>
  <c r="T169" i="1" s="1"/>
  <c r="R169" i="1"/>
  <c r="R170" i="1"/>
  <c r="S170" i="1"/>
  <c r="T170" i="1" s="1"/>
  <c r="S171" i="1"/>
  <c r="T171" i="1" s="1"/>
  <c r="R171" i="1"/>
  <c r="S172" i="1"/>
  <c r="T172" i="1" s="1"/>
  <c r="R172" i="1"/>
  <c r="X172" i="1"/>
  <c r="Z172" i="1" s="1"/>
  <c r="AI172" i="1" s="1"/>
  <c r="Y172" i="1"/>
  <c r="R173" i="1"/>
  <c r="S173" i="1"/>
  <c r="T173" i="1" s="1"/>
  <c r="Y173" i="1"/>
  <c r="X173" i="1"/>
  <c r="Z173" i="1" s="1"/>
  <c r="AI173" i="1" s="1"/>
  <c r="R174" i="1"/>
  <c r="S174" i="1"/>
  <c r="T174" i="1" s="1"/>
  <c r="R175" i="1"/>
  <c r="S175" i="1"/>
  <c r="T175" i="1" s="1"/>
  <c r="Z175" i="1"/>
  <c r="AI175" i="1" s="1"/>
  <c r="Y441" i="1"/>
  <c r="X441" i="1"/>
  <c r="Z441" i="1" s="1"/>
  <c r="AI441" i="1" s="1"/>
  <c r="X442" i="1"/>
  <c r="Z442" i="1" s="1"/>
  <c r="AI442" i="1" s="1"/>
  <c r="Y442" i="1"/>
  <c r="Y443" i="1"/>
  <c r="X443" i="1"/>
  <c r="Z443" i="1" s="1"/>
  <c r="AI443" i="1" s="1"/>
  <c r="Y444" i="1"/>
  <c r="X444" i="1"/>
  <c r="Z444" i="1" s="1"/>
  <c r="AI444" i="1" s="1"/>
  <c r="X445" i="1"/>
  <c r="Z445" i="1" s="1"/>
  <c r="AI445" i="1" s="1"/>
  <c r="Y445" i="1"/>
  <c r="Y446" i="1"/>
  <c r="X446" i="1"/>
  <c r="Z446" i="1" s="1"/>
  <c r="AI446" i="1" s="1"/>
  <c r="Y447" i="1"/>
  <c r="X447" i="1"/>
  <c r="Z447" i="1" s="1"/>
  <c r="AI447" i="1" s="1"/>
  <c r="X448" i="1"/>
  <c r="Z448" i="1" s="1"/>
  <c r="AI448" i="1" s="1"/>
  <c r="Y448" i="1"/>
  <c r="X449" i="1"/>
  <c r="Z449" i="1" s="1"/>
  <c r="AI449" i="1" s="1"/>
  <c r="Y449" i="1"/>
  <c r="X450" i="1"/>
  <c r="Z450" i="1" s="1"/>
  <c r="AI450" i="1" s="1"/>
  <c r="Y450" i="1"/>
  <c r="X451" i="1"/>
  <c r="Z451" i="1" s="1"/>
  <c r="AI451" i="1" s="1"/>
  <c r="Y451" i="1"/>
  <c r="X452" i="1"/>
  <c r="Z452" i="1" s="1"/>
  <c r="AI452" i="1" s="1"/>
  <c r="Y452" i="1"/>
  <c r="Y453" i="1"/>
  <c r="X453" i="1"/>
  <c r="Z453" i="1" s="1"/>
  <c r="AI453" i="1" s="1"/>
  <c r="X454" i="1"/>
  <c r="Z454" i="1" s="1"/>
  <c r="AI454" i="1" s="1"/>
  <c r="Y454" i="1"/>
  <c r="X455" i="1"/>
  <c r="Z455" i="1" s="1"/>
  <c r="AI455" i="1" s="1"/>
  <c r="Y455" i="1"/>
  <c r="X456" i="1"/>
  <c r="Z456" i="1" s="1"/>
  <c r="AI456" i="1" s="1"/>
  <c r="Y456" i="1"/>
  <c r="Y457" i="1"/>
  <c r="X457" i="1"/>
  <c r="Z457" i="1" s="1"/>
  <c r="AI457" i="1" s="1"/>
  <c r="Y458" i="1"/>
  <c r="X458" i="1"/>
  <c r="Z458" i="1" s="1"/>
  <c r="AI458" i="1" s="1"/>
  <c r="Y459" i="1"/>
  <c r="X459" i="1"/>
  <c r="Z459" i="1" s="1"/>
  <c r="AI459" i="1" s="1"/>
  <c r="Y461" i="1"/>
  <c r="X461" i="1"/>
  <c r="Z461" i="1" s="1"/>
  <c r="X462" i="1"/>
  <c r="Z462" i="1" s="1"/>
  <c r="Y462" i="1"/>
  <c r="X466" i="1"/>
  <c r="Z466" i="1" s="1"/>
  <c r="Y466" i="1"/>
  <c r="X467" i="1"/>
  <c r="Z467" i="1" s="1"/>
  <c r="Y467" i="1"/>
  <c r="X468" i="1"/>
  <c r="Z468" i="1" s="1"/>
  <c r="Y468" i="1"/>
  <c r="Y469" i="1"/>
  <c r="X469" i="1"/>
  <c r="Z469" i="1" s="1"/>
  <c r="Y470" i="1"/>
  <c r="X470" i="1"/>
  <c r="Z470" i="1" s="1"/>
  <c r="X471" i="1"/>
  <c r="Z471" i="1" s="1"/>
  <c r="Y471" i="1"/>
  <c r="Z472" i="1"/>
  <c r="S472" i="1"/>
  <c r="T472" i="1" s="1"/>
  <c r="X501" i="1"/>
  <c r="Z501" i="1" s="1"/>
  <c r="Y501" i="1"/>
  <c r="Y502" i="1"/>
  <c r="X502" i="1"/>
  <c r="Z502" i="1" s="1"/>
  <c r="Y507" i="1"/>
  <c r="X507" i="1"/>
  <c r="Z507" i="1" s="1"/>
  <c r="Y508" i="1"/>
  <c r="X508" i="1"/>
  <c r="Z508" i="1" s="1"/>
  <c r="Y509" i="1"/>
  <c r="X509" i="1"/>
  <c r="Z509" i="1" s="1"/>
  <c r="Y510" i="1"/>
  <c r="X510" i="1"/>
  <c r="Z510" i="1" s="1"/>
  <c r="Y511" i="1"/>
  <c r="X511" i="1"/>
  <c r="Z511" i="1" s="1"/>
  <c r="X512" i="1"/>
  <c r="Z512" i="1" s="1"/>
  <c r="Y512" i="1"/>
  <c r="Y513" i="1"/>
  <c r="X513" i="1"/>
  <c r="Z513" i="1" s="1"/>
  <c r="Y514" i="1"/>
  <c r="X514" i="1"/>
  <c r="Z514" i="1" s="1"/>
  <c r="X515" i="1"/>
  <c r="Z515" i="1" s="1"/>
  <c r="Y515" i="1"/>
  <c r="Y516" i="1"/>
  <c r="X516" i="1"/>
  <c r="Z516" i="1" s="1"/>
  <c r="X518" i="1"/>
  <c r="Z518" i="1" s="1"/>
  <c r="Y518" i="1"/>
  <c r="Y519" i="1"/>
  <c r="X519" i="1"/>
  <c r="Z519" i="1" s="1"/>
  <c r="Y528" i="1"/>
  <c r="X528" i="1"/>
  <c r="Z528" i="1" s="1"/>
  <c r="Y540" i="1"/>
  <c r="X540" i="1"/>
  <c r="Z540" i="1" s="1"/>
  <c r="X541" i="1"/>
  <c r="Z541" i="1" s="1"/>
  <c r="Y541" i="1"/>
  <c r="Y546" i="1"/>
  <c r="X546" i="1"/>
  <c r="Z546" i="1" s="1"/>
  <c r="X550" i="1"/>
  <c r="Z550" i="1" s="1"/>
  <c r="Y550" i="1"/>
  <c r="Y557" i="1"/>
  <c r="X557" i="1"/>
  <c r="Z557" i="1" s="1"/>
  <c r="Y558" i="1"/>
  <c r="X558" i="1"/>
  <c r="Z558" i="1" s="1"/>
  <c r="X559" i="1"/>
  <c r="Z559" i="1" s="1"/>
  <c r="Y559" i="1"/>
  <c r="X560" i="1"/>
  <c r="Z560" i="1" s="1"/>
  <c r="Y560" i="1"/>
  <c r="Y561" i="1"/>
  <c r="X561" i="1"/>
  <c r="Z561" i="1" s="1"/>
  <c r="Y562" i="1"/>
  <c r="X562" i="1"/>
  <c r="Z562" i="1" s="1"/>
  <c r="X563" i="1"/>
  <c r="Z563" i="1" s="1"/>
  <c r="Y563" i="1"/>
  <c r="Y564" i="1"/>
  <c r="X564" i="1"/>
  <c r="Z564" i="1" s="1"/>
  <c r="Y565" i="1"/>
  <c r="X565" i="1"/>
  <c r="Z565" i="1" s="1"/>
  <c r="Y566" i="1"/>
  <c r="X566" i="1"/>
  <c r="Z566" i="1" s="1"/>
  <c r="Y567" i="1"/>
  <c r="X567" i="1"/>
  <c r="Z567" i="1" s="1"/>
  <c r="X568" i="1"/>
  <c r="Z568" i="1" s="1"/>
  <c r="Y568" i="1"/>
  <c r="S569" i="1"/>
  <c r="T569" i="1" s="1"/>
  <c r="R569" i="1"/>
  <c r="X607" i="1"/>
  <c r="Z607" i="1" s="1"/>
  <c r="Y607" i="1"/>
  <c r="Y608" i="1"/>
  <c r="X608" i="1"/>
  <c r="Z608" i="1" s="1"/>
  <c r="Y609" i="1"/>
  <c r="X609" i="1"/>
  <c r="Z609" i="1" s="1"/>
  <c r="X610" i="1"/>
  <c r="Z610" i="1" s="1"/>
  <c r="Y610" i="1"/>
  <c r="X611" i="1"/>
  <c r="Z611" i="1" s="1"/>
  <c r="Y611" i="1"/>
  <c r="X612" i="1"/>
  <c r="Z612" i="1" s="1"/>
  <c r="Y612" i="1"/>
  <c r="X613" i="1"/>
  <c r="Z613" i="1" s="1"/>
  <c r="Y613" i="1"/>
  <c r="Y614" i="1"/>
  <c r="X614" i="1"/>
  <c r="Z614" i="1" s="1"/>
  <c r="X615" i="1"/>
  <c r="Z615" i="1" s="1"/>
  <c r="Y615" i="1"/>
  <c r="X616" i="1"/>
  <c r="Z616" i="1" s="1"/>
  <c r="Y616" i="1"/>
  <c r="Y617" i="1"/>
  <c r="X617" i="1"/>
  <c r="Z617" i="1" s="1"/>
  <c r="X618" i="1"/>
  <c r="Z618" i="1" s="1"/>
  <c r="Y618" i="1"/>
  <c r="Y619" i="1"/>
  <c r="X619" i="1"/>
  <c r="Z619" i="1" s="1"/>
  <c r="Y620" i="1"/>
  <c r="X620" i="1"/>
  <c r="Z620" i="1" s="1"/>
  <c r="X621" i="1"/>
  <c r="Z621" i="1" s="1"/>
  <c r="Y621" i="1"/>
  <c r="X622" i="1"/>
  <c r="Z622" i="1" s="1"/>
  <c r="Y622" i="1"/>
  <c r="X623" i="1"/>
  <c r="Z623" i="1" s="1"/>
  <c r="Y623" i="1"/>
  <c r="Y624" i="1"/>
  <c r="X624" i="1"/>
  <c r="Z624" i="1" s="1"/>
  <c r="AI624" i="1" s="1"/>
  <c r="X626" i="1"/>
  <c r="Z626" i="1" s="1"/>
  <c r="Y626" i="1"/>
  <c r="Y627" i="1"/>
  <c r="X627" i="1"/>
  <c r="Z627" i="1" s="1"/>
  <c r="Y628" i="1"/>
  <c r="X628" i="1"/>
  <c r="Z628" i="1" s="1"/>
  <c r="X629" i="1"/>
  <c r="Z629" i="1" s="1"/>
  <c r="Y629" i="1"/>
  <c r="X630" i="1"/>
  <c r="Z630" i="1" s="1"/>
  <c r="Y630" i="1"/>
  <c r="Y631" i="1"/>
  <c r="X631" i="1"/>
  <c r="Z631" i="1" s="1"/>
  <c r="X632" i="1"/>
  <c r="Z632" i="1" s="1"/>
  <c r="Y632" i="1"/>
  <c r="Y633" i="1"/>
  <c r="X633" i="1"/>
  <c r="Z633" i="1" s="1"/>
  <c r="X634" i="1"/>
  <c r="Z634" i="1" s="1"/>
  <c r="Y634" i="1"/>
  <c r="Y635" i="1"/>
  <c r="X635" i="1"/>
  <c r="Z635" i="1" s="1"/>
  <c r="X636" i="1"/>
  <c r="Z636" i="1" s="1"/>
  <c r="Y636" i="1"/>
  <c r="X637" i="1"/>
  <c r="Z637" i="1" s="1"/>
  <c r="Y637" i="1"/>
  <c r="Y638" i="1"/>
  <c r="X638" i="1"/>
  <c r="Z638" i="1" s="1"/>
  <c r="X639" i="1"/>
  <c r="Z639" i="1" s="1"/>
  <c r="Y639" i="1"/>
  <c r="Y640" i="1"/>
  <c r="X640" i="1"/>
  <c r="Z640" i="1" s="1"/>
  <c r="X641" i="1"/>
  <c r="Z641" i="1" s="1"/>
  <c r="Y641" i="1"/>
  <c r="X642" i="1"/>
  <c r="Z642" i="1" s="1"/>
  <c r="Y642" i="1"/>
  <c r="X643" i="1"/>
  <c r="Z643" i="1" s="1"/>
  <c r="Y643" i="1"/>
  <c r="Y644" i="1"/>
  <c r="X644" i="1"/>
  <c r="Z644" i="1" s="1"/>
  <c r="Y645" i="1"/>
  <c r="X645" i="1"/>
  <c r="Z645" i="1" s="1"/>
  <c r="Y646" i="1"/>
  <c r="X646" i="1"/>
  <c r="Z646" i="1" s="1"/>
  <c r="Y647" i="1"/>
  <c r="X647" i="1"/>
  <c r="Z647" i="1" s="1"/>
  <c r="Y648" i="1"/>
  <c r="X648" i="1"/>
  <c r="Z648" i="1" s="1"/>
  <c r="X649" i="1"/>
  <c r="Z649" i="1" s="1"/>
  <c r="Y649" i="1"/>
  <c r="Y650" i="1"/>
  <c r="X650" i="1"/>
  <c r="Z650" i="1" s="1"/>
  <c r="Y651" i="1"/>
  <c r="X651" i="1"/>
  <c r="Z651" i="1" s="1"/>
  <c r="Y652" i="1"/>
  <c r="X652" i="1"/>
  <c r="Z652" i="1" s="1"/>
  <c r="Y653" i="1"/>
  <c r="X653" i="1"/>
  <c r="Z653" i="1" s="1"/>
  <c r="X654" i="1"/>
  <c r="Z654" i="1" s="1"/>
  <c r="Y654" i="1"/>
  <c r="X655" i="1"/>
  <c r="Z655" i="1" s="1"/>
  <c r="Y655" i="1"/>
  <c r="Y656" i="1"/>
  <c r="X656" i="1"/>
  <c r="Z656" i="1" s="1"/>
  <c r="Y657" i="1"/>
  <c r="X657" i="1"/>
  <c r="Z657" i="1" s="1"/>
  <c r="X658" i="1"/>
  <c r="Z658" i="1" s="1"/>
  <c r="Y658" i="1"/>
  <c r="Y659" i="1"/>
  <c r="X659" i="1"/>
  <c r="Z659" i="1" s="1"/>
  <c r="Y660" i="1"/>
  <c r="X660" i="1"/>
  <c r="Z660" i="1" s="1"/>
  <c r="Y661" i="1"/>
  <c r="X661" i="1"/>
  <c r="Z661" i="1" s="1"/>
  <c r="Y662" i="1"/>
  <c r="X662" i="1"/>
  <c r="Z662" i="1" s="1"/>
  <c r="X663" i="1"/>
  <c r="Z663" i="1" s="1"/>
  <c r="Y663" i="1"/>
  <c r="Y764" i="1"/>
  <c r="X764" i="1"/>
  <c r="Z764" i="1" s="1"/>
  <c r="Y805" i="1"/>
  <c r="X805" i="1"/>
  <c r="Z805" i="1" s="1"/>
  <c r="AI805" i="1" s="1"/>
  <c r="Y806" i="1"/>
  <c r="X806" i="1"/>
  <c r="Z806" i="1" s="1"/>
  <c r="Y807" i="1"/>
  <c r="X807" i="1"/>
  <c r="Z807" i="1" s="1"/>
  <c r="Y808" i="1"/>
  <c r="X808" i="1"/>
  <c r="Z808" i="1" s="1"/>
  <c r="Y809" i="1"/>
  <c r="X809" i="1"/>
  <c r="Z809" i="1" s="1"/>
  <c r="Y810" i="1"/>
  <c r="X810" i="1"/>
  <c r="Z810" i="1" s="1"/>
  <c r="Y811" i="1"/>
  <c r="X811" i="1"/>
  <c r="Z811" i="1" s="1"/>
  <c r="Y812" i="1"/>
  <c r="X812" i="1"/>
  <c r="Z812" i="1" s="1"/>
  <c r="X813" i="1"/>
  <c r="Z813" i="1" s="1"/>
  <c r="Y813" i="1"/>
  <c r="S814" i="1"/>
  <c r="T814" i="1" s="1"/>
  <c r="R814" i="1"/>
  <c r="Y814" i="1"/>
  <c r="X814" i="1"/>
  <c r="Z814" i="1" s="1"/>
  <c r="Y815" i="1"/>
  <c r="X815" i="1"/>
  <c r="Z815" i="1" s="1"/>
  <c r="Y816" i="1"/>
  <c r="X816" i="1"/>
  <c r="Z816" i="1" s="1"/>
  <c r="Y817" i="1"/>
  <c r="X817" i="1"/>
  <c r="Z817" i="1" s="1"/>
  <c r="X818" i="1"/>
  <c r="Z818" i="1" s="1"/>
  <c r="AI818" i="1" s="1"/>
  <c r="Y818" i="1"/>
  <c r="X819" i="1"/>
  <c r="Z819" i="1" s="1"/>
  <c r="AI819" i="1" s="1"/>
  <c r="Y819" i="1"/>
  <c r="X820" i="1"/>
  <c r="Z820" i="1" s="1"/>
  <c r="Y820" i="1"/>
  <c r="Y821" i="1"/>
  <c r="X821" i="1"/>
  <c r="Z821" i="1" s="1"/>
  <c r="Y822" i="1"/>
  <c r="X822" i="1"/>
  <c r="Z822" i="1" s="1"/>
  <c r="Y823" i="1"/>
  <c r="X823" i="1"/>
  <c r="Z823" i="1" s="1"/>
  <c r="Y824" i="1"/>
  <c r="X824" i="1"/>
  <c r="Z824" i="1" s="1"/>
  <c r="Y825" i="1"/>
  <c r="X825" i="1"/>
  <c r="Z825" i="1" s="1"/>
  <c r="Y826" i="1"/>
  <c r="X826" i="1"/>
  <c r="Z826" i="1" s="1"/>
  <c r="X827" i="1"/>
  <c r="Z827" i="1" s="1"/>
  <c r="Y827" i="1"/>
  <c r="Y828" i="1"/>
  <c r="X828" i="1"/>
  <c r="Z828" i="1" s="1"/>
  <c r="Y829" i="1"/>
  <c r="X829" i="1"/>
  <c r="Z829" i="1" s="1"/>
  <c r="Y830" i="1"/>
  <c r="X830" i="1"/>
  <c r="Z830" i="1" s="1"/>
  <c r="X831" i="1"/>
  <c r="Z831" i="1" s="1"/>
  <c r="Y831" i="1"/>
  <c r="Y832" i="1"/>
  <c r="X832" i="1"/>
  <c r="Z832" i="1" s="1"/>
  <c r="X833" i="1"/>
  <c r="Z833" i="1" s="1"/>
  <c r="Y833" i="1"/>
  <c r="Y834" i="1"/>
  <c r="X834" i="1"/>
  <c r="Z834" i="1" s="1"/>
  <c r="Y836" i="1"/>
  <c r="X836" i="1"/>
  <c r="Z836" i="1" s="1"/>
  <c r="Y837" i="1"/>
  <c r="X837" i="1"/>
  <c r="Z837" i="1" s="1"/>
  <c r="Y838" i="1"/>
  <c r="X838" i="1"/>
  <c r="Z838" i="1" s="1"/>
  <c r="Y839" i="1"/>
  <c r="X839" i="1"/>
  <c r="Z839" i="1" s="1"/>
  <c r="X840" i="1"/>
  <c r="Z840" i="1" s="1"/>
  <c r="Y840" i="1"/>
  <c r="X841" i="1"/>
  <c r="Z841" i="1" s="1"/>
  <c r="Y841" i="1"/>
  <c r="X842" i="1"/>
  <c r="Z842" i="1" s="1"/>
  <c r="Y842" i="1"/>
  <c r="Y843" i="1"/>
  <c r="X843" i="1"/>
  <c r="Z843" i="1" s="1"/>
  <c r="X844" i="1"/>
  <c r="Z844" i="1" s="1"/>
  <c r="Y844" i="1"/>
  <c r="Y845" i="1"/>
  <c r="X845" i="1"/>
  <c r="Z845" i="1" s="1"/>
  <c r="X846" i="1"/>
  <c r="Z846" i="1" s="1"/>
  <c r="Y846" i="1"/>
  <c r="Y847" i="1"/>
  <c r="X847" i="1"/>
  <c r="Z847" i="1" s="1"/>
  <c r="X848" i="1"/>
  <c r="Z848" i="1" s="1"/>
  <c r="Y848" i="1"/>
  <c r="X849" i="1"/>
  <c r="Z849" i="1" s="1"/>
  <c r="Y849" i="1"/>
  <c r="Y850" i="1"/>
  <c r="X850" i="1"/>
  <c r="Z850" i="1" s="1"/>
  <c r="X851" i="1"/>
  <c r="Z851" i="1" s="1"/>
  <c r="Y851" i="1"/>
  <c r="Y852" i="1"/>
  <c r="X852" i="1"/>
  <c r="Z852" i="1" s="1"/>
  <c r="X853" i="1"/>
  <c r="Z853" i="1" s="1"/>
  <c r="X854" i="1"/>
  <c r="Z854" i="1" s="1"/>
  <c r="Y854" i="1"/>
  <c r="Y855" i="1"/>
  <c r="X855" i="1"/>
  <c r="Z855" i="1" s="1"/>
  <c r="X902" i="1"/>
  <c r="Z902" i="1" s="1"/>
  <c r="Y902" i="1"/>
  <c r="X903" i="1"/>
  <c r="Z903" i="1" s="1"/>
  <c r="Y903" i="1"/>
  <c r="X904" i="1"/>
  <c r="Z904" i="1" s="1"/>
  <c r="Y904" i="1"/>
  <c r="Y905" i="1"/>
  <c r="X905" i="1"/>
  <c r="Z905" i="1" s="1"/>
  <c r="Y906" i="1"/>
  <c r="X906" i="1"/>
  <c r="Z906" i="1" s="1"/>
  <c r="Y907" i="1"/>
  <c r="X907" i="1"/>
  <c r="Z907" i="1" s="1"/>
  <c r="X908" i="1"/>
  <c r="Z908" i="1" s="1"/>
  <c r="Y908" i="1"/>
  <c r="X909" i="1"/>
  <c r="Z909" i="1" s="1"/>
  <c r="Y909" i="1"/>
  <c r="X910" i="1"/>
  <c r="Z910" i="1" s="1"/>
  <c r="Y910" i="1"/>
  <c r="Y911" i="1"/>
  <c r="X911" i="1"/>
  <c r="Z911" i="1" s="1"/>
  <c r="Y912" i="1"/>
  <c r="X912" i="1"/>
  <c r="Z912" i="1" s="1"/>
  <c r="X913" i="1"/>
  <c r="Z913" i="1" s="1"/>
  <c r="Y913" i="1"/>
  <c r="X914" i="1"/>
  <c r="Z914" i="1" s="1"/>
  <c r="Y914" i="1"/>
  <c r="Y915" i="1"/>
  <c r="X915" i="1"/>
  <c r="Z915" i="1" s="1"/>
  <c r="X916" i="1"/>
  <c r="Z916" i="1" s="1"/>
  <c r="Y916" i="1"/>
  <c r="X917" i="1"/>
  <c r="Z917" i="1" s="1"/>
  <c r="Y917" i="1"/>
  <c r="X918" i="1"/>
  <c r="Z918" i="1" s="1"/>
  <c r="Y918" i="1"/>
  <c r="Y919" i="1"/>
  <c r="X919" i="1"/>
  <c r="Z919" i="1" s="1"/>
  <c r="X920" i="1"/>
  <c r="Z920" i="1" s="1"/>
  <c r="Y920" i="1"/>
  <c r="X921" i="1"/>
  <c r="Z921" i="1" s="1"/>
  <c r="Y921" i="1"/>
  <c r="X922" i="1"/>
  <c r="Z922" i="1" s="1"/>
  <c r="Y922" i="1"/>
  <c r="X923" i="1"/>
  <c r="Z923" i="1" s="1"/>
  <c r="Y923" i="1"/>
  <c r="Y924" i="1"/>
  <c r="X924" i="1"/>
  <c r="Z924" i="1" s="1"/>
  <c r="X925" i="1"/>
  <c r="Z925" i="1" s="1"/>
  <c r="Y925" i="1"/>
  <c r="X926" i="1"/>
  <c r="Z926" i="1" s="1"/>
  <c r="Y926" i="1"/>
  <c r="X927" i="1"/>
  <c r="Z927" i="1" s="1"/>
  <c r="Y927" i="1"/>
  <c r="X928" i="1"/>
  <c r="Z928" i="1" s="1"/>
  <c r="Y928" i="1"/>
  <c r="Y1024" i="1"/>
  <c r="X1024" i="1"/>
  <c r="Z1024" i="1" s="1"/>
  <c r="Y1025" i="1"/>
  <c r="X1025" i="1"/>
  <c r="Z1025" i="1" s="1"/>
  <c r="Y1026" i="1"/>
  <c r="X1026" i="1"/>
  <c r="Z1026" i="1" s="1"/>
  <c r="Y1027" i="1"/>
  <c r="X1027" i="1"/>
  <c r="Z1027" i="1" s="1"/>
  <c r="Y1028" i="1"/>
  <c r="X1028" i="1"/>
  <c r="Z1028" i="1" s="1"/>
  <c r="Y1029" i="1"/>
  <c r="X1029" i="1"/>
  <c r="Z1029" i="1" s="1"/>
  <c r="Y1030" i="1"/>
  <c r="X1030" i="1"/>
  <c r="Z1030" i="1" s="1"/>
  <c r="X1031" i="1"/>
  <c r="Z1031" i="1" s="1"/>
  <c r="Y1031" i="1"/>
  <c r="Y1032" i="1"/>
  <c r="X1032" i="1"/>
  <c r="Z1032" i="1" s="1"/>
  <c r="X1033" i="1"/>
  <c r="Z1033" i="1" s="1"/>
  <c r="Y1033" i="1"/>
  <c r="Y1034" i="1"/>
  <c r="X1034" i="1"/>
  <c r="Z1034" i="1" s="1"/>
  <c r="Y1036" i="1"/>
  <c r="X1036" i="1"/>
  <c r="Z1036" i="1" s="1"/>
  <c r="Y1037" i="1"/>
  <c r="X1037" i="1"/>
  <c r="Z1037" i="1" s="1"/>
  <c r="X1038" i="1"/>
  <c r="Z1038" i="1" s="1"/>
  <c r="Y1038" i="1"/>
  <c r="X1039" i="1"/>
  <c r="Z1039" i="1" s="1"/>
  <c r="Y1039" i="1"/>
  <c r="Y1040" i="1"/>
  <c r="X1040" i="1"/>
  <c r="Z1040" i="1" s="1"/>
  <c r="X1041" i="1"/>
  <c r="Z1041" i="1" s="1"/>
  <c r="Y1041" i="1"/>
  <c r="Y1042" i="1"/>
  <c r="X1042" i="1"/>
  <c r="Z1042" i="1" s="1"/>
  <c r="X1043" i="1"/>
  <c r="Z1043" i="1" s="1"/>
  <c r="Y1043" i="1"/>
  <c r="Y1044" i="1"/>
  <c r="X1044" i="1"/>
  <c r="Z1044" i="1" s="1"/>
  <c r="Y1045" i="1"/>
  <c r="X1045" i="1"/>
  <c r="Z1045" i="1" s="1"/>
  <c r="X1046" i="1"/>
  <c r="Z1046" i="1" s="1"/>
  <c r="Y1046" i="1"/>
  <c r="X1047" i="1"/>
  <c r="Z1047" i="1" s="1"/>
  <c r="Y1047" i="1"/>
  <c r="Y1048" i="1"/>
  <c r="X1048" i="1"/>
  <c r="Z1048" i="1" s="1"/>
  <c r="X1049" i="1"/>
  <c r="Z1049" i="1" s="1"/>
  <c r="Y1049" i="1"/>
  <c r="X1050" i="1"/>
  <c r="Z1050" i="1" s="1"/>
  <c r="Y1050" i="1"/>
  <c r="Y1051" i="1"/>
  <c r="X1051" i="1"/>
  <c r="Z1051" i="1" s="1"/>
  <c r="X1052" i="1"/>
  <c r="Z1052" i="1" s="1"/>
  <c r="Y1052" i="1"/>
  <c r="X1053" i="1"/>
  <c r="Z1053" i="1" s="1"/>
  <c r="Y1053" i="1"/>
  <c r="Y1054" i="1"/>
  <c r="X1054" i="1"/>
  <c r="Z1054" i="1" s="1"/>
  <c r="X1055" i="1"/>
  <c r="Z1055" i="1" s="1"/>
  <c r="Y1055" i="1"/>
  <c r="X1056" i="1"/>
  <c r="Z1056" i="1" s="1"/>
  <c r="Y1056" i="1"/>
  <c r="Y1057" i="1"/>
  <c r="X1057" i="1"/>
  <c r="Z1057" i="1" s="1"/>
  <c r="Y1058" i="1"/>
  <c r="X1058" i="1"/>
  <c r="Z1058" i="1" s="1"/>
  <c r="Y1059" i="1"/>
  <c r="X1059" i="1"/>
  <c r="Z1059" i="1" s="1"/>
  <c r="X1060" i="1"/>
  <c r="Z1060" i="1" s="1"/>
  <c r="Y1060" i="1"/>
  <c r="S1061" i="1"/>
  <c r="T1061" i="1" s="1"/>
  <c r="Y1069" i="1"/>
  <c r="X1069" i="1"/>
  <c r="Z1069" i="1" s="1"/>
  <c r="X1070" i="1"/>
  <c r="Z1070" i="1" s="1"/>
  <c r="Y1070" i="1"/>
  <c r="X1071" i="1"/>
  <c r="Z1071" i="1" s="1"/>
  <c r="Y1071" i="1"/>
  <c r="X1072" i="1"/>
  <c r="Z1072" i="1" s="1"/>
  <c r="Y1072" i="1"/>
  <c r="Y1073" i="1"/>
  <c r="X1073" i="1"/>
  <c r="Z1073" i="1" s="1"/>
  <c r="X1074" i="1"/>
  <c r="Z1074" i="1" s="1"/>
  <c r="Y1074" i="1"/>
  <c r="Y1075" i="1"/>
  <c r="X1075" i="1"/>
  <c r="Z1075" i="1" s="1"/>
  <c r="Y1076" i="1"/>
  <c r="X1076" i="1"/>
  <c r="Z1076" i="1" s="1"/>
  <c r="Y1077" i="1"/>
  <c r="X1077" i="1"/>
  <c r="Z1077" i="1" s="1"/>
  <c r="Y1078" i="1"/>
  <c r="X1078" i="1"/>
  <c r="Z1078" i="1" s="1"/>
  <c r="X1079" i="1"/>
  <c r="Z1079" i="1" s="1"/>
  <c r="Y1079" i="1"/>
  <c r="Y1080" i="1"/>
  <c r="X1080" i="1"/>
  <c r="Z1080" i="1" s="1"/>
  <c r="X1081" i="1"/>
  <c r="Z1081" i="1" s="1"/>
  <c r="Y1081" i="1"/>
  <c r="Y1082" i="1"/>
  <c r="X1082" i="1"/>
  <c r="Z1082" i="1" s="1"/>
  <c r="Y1083" i="1"/>
  <c r="X1083" i="1"/>
  <c r="Z1083" i="1" s="1"/>
  <c r="Y1084" i="1"/>
  <c r="X1084" i="1"/>
  <c r="Z1084" i="1" s="1"/>
  <c r="Y1085" i="1"/>
  <c r="X1085" i="1"/>
  <c r="Z1085" i="1" s="1"/>
  <c r="X1086" i="1"/>
  <c r="Z1086" i="1" s="1"/>
  <c r="Y1086" i="1"/>
  <c r="Y1087" i="1"/>
  <c r="X1087" i="1"/>
  <c r="Z1087" i="1" s="1"/>
  <c r="X1088" i="1"/>
  <c r="Z1088" i="1" s="1"/>
  <c r="Y1088" i="1"/>
  <c r="X1089" i="1"/>
  <c r="Z1089" i="1" s="1"/>
  <c r="Y1089" i="1"/>
  <c r="Y1090" i="1"/>
  <c r="X1090" i="1"/>
  <c r="Z1090" i="1" s="1"/>
  <c r="X1091" i="1"/>
  <c r="Z1091" i="1" s="1"/>
  <c r="Y1091" i="1"/>
  <c r="Y1092" i="1"/>
  <c r="X1092" i="1"/>
  <c r="Z1092" i="1" s="1"/>
  <c r="X1093" i="1"/>
  <c r="Z1093" i="1" s="1"/>
  <c r="Y1093" i="1"/>
  <c r="Y1094" i="1"/>
  <c r="X1094" i="1"/>
  <c r="Z1094" i="1" s="1"/>
  <c r="Y1095" i="1"/>
  <c r="X1095" i="1"/>
  <c r="Z1095" i="1" s="1"/>
  <c r="Y1096" i="1"/>
  <c r="X1096" i="1"/>
  <c r="Z1096" i="1" s="1"/>
  <c r="Y1097" i="1"/>
  <c r="X1097" i="1"/>
  <c r="Z1097" i="1" s="1"/>
  <c r="X1098" i="1"/>
  <c r="Z1098" i="1" s="1"/>
  <c r="Y1098" i="1"/>
  <c r="X1099" i="1"/>
  <c r="Z1099" i="1" s="1"/>
  <c r="Y1099" i="1"/>
  <c r="Y1145" i="1"/>
  <c r="X1145" i="1"/>
  <c r="Z1145" i="1" s="1"/>
  <c r="Y1146" i="1"/>
  <c r="X1146" i="1"/>
  <c r="Z1146" i="1" s="1"/>
  <c r="X1147" i="1"/>
  <c r="Z1147" i="1" s="1"/>
  <c r="Y1147" i="1"/>
  <c r="X1160" i="1"/>
  <c r="Z1160" i="1" s="1"/>
  <c r="Y1160" i="1"/>
  <c r="Y1161" i="1"/>
  <c r="X1161" i="1"/>
  <c r="Z1161" i="1" s="1"/>
  <c r="X1162" i="1"/>
  <c r="Z1162" i="1" s="1"/>
  <c r="Y1162" i="1"/>
  <c r="X1164" i="1"/>
  <c r="Z1164" i="1" s="1"/>
  <c r="Y1164" i="1"/>
  <c r="X1165" i="1"/>
  <c r="Z1165" i="1" s="1"/>
  <c r="Y1165" i="1"/>
  <c r="X1166" i="1"/>
  <c r="Z1166" i="1" s="1"/>
  <c r="Y1166" i="1"/>
  <c r="X1167" i="1"/>
  <c r="Z1167" i="1" s="1"/>
  <c r="Y1167" i="1"/>
  <c r="Y1201" i="1"/>
  <c r="X1201" i="1"/>
  <c r="Z1201" i="1" s="1"/>
  <c r="Y1202" i="1"/>
  <c r="X1202" i="1"/>
  <c r="Z1202" i="1" s="1"/>
  <c r="Y1203" i="1"/>
  <c r="X1203" i="1"/>
  <c r="Z1203" i="1" s="1"/>
  <c r="Y1204" i="1"/>
  <c r="X1204" i="1"/>
  <c r="Z1204" i="1" s="1"/>
  <c r="Y1205" i="1"/>
  <c r="X1205" i="1"/>
  <c r="Z1205" i="1" s="1"/>
  <c r="Y1223" i="1"/>
  <c r="X1223" i="1"/>
  <c r="Z1223" i="1" s="1"/>
  <c r="X1224" i="1"/>
  <c r="Z1224" i="1" s="1"/>
  <c r="Y1224" i="1"/>
  <c r="Y1225" i="1"/>
  <c r="X1225" i="1"/>
  <c r="Z1225" i="1" s="1"/>
  <c r="Y1226" i="1"/>
  <c r="X1226" i="1"/>
  <c r="Z1226" i="1" s="1"/>
  <c r="Y1227" i="1"/>
  <c r="X1227" i="1"/>
  <c r="Z1227" i="1" s="1"/>
  <c r="Y1228" i="1"/>
  <c r="X1228" i="1"/>
  <c r="Z1228" i="1" s="1"/>
  <c r="Y1229" i="1"/>
  <c r="X1229" i="1"/>
  <c r="Z1229" i="1" s="1"/>
  <c r="X1230" i="1"/>
  <c r="Z1230" i="1" s="1"/>
  <c r="Y1230" i="1"/>
  <c r="X1231" i="1"/>
  <c r="Z1231" i="1" s="1"/>
  <c r="Y1231" i="1"/>
  <c r="X1232" i="1"/>
  <c r="Z1232" i="1" s="1"/>
  <c r="Y1232" i="1"/>
  <c r="Y1233" i="1"/>
  <c r="X1233" i="1"/>
  <c r="Z1233" i="1" s="1"/>
  <c r="X1234" i="1"/>
  <c r="Z1234" i="1" s="1"/>
  <c r="Y1234" i="1"/>
  <c r="Y1235" i="1"/>
  <c r="X1235" i="1"/>
  <c r="Z1235" i="1" s="1"/>
  <c r="Y1236" i="1"/>
  <c r="X1236" i="1"/>
  <c r="Z1236" i="1" s="1"/>
  <c r="X1237" i="1"/>
  <c r="Z1237" i="1" s="1"/>
  <c r="Y1237" i="1"/>
  <c r="X1238" i="1"/>
  <c r="Z1238" i="1" s="1"/>
  <c r="Y1238" i="1"/>
  <c r="Y1240" i="1"/>
  <c r="X1240" i="1"/>
  <c r="Z1240" i="1" s="1"/>
  <c r="Y1241" i="1"/>
  <c r="X1241" i="1"/>
  <c r="Z1241" i="1" s="1"/>
  <c r="Y1242" i="1"/>
  <c r="X1242" i="1"/>
  <c r="Z1242" i="1" s="1"/>
  <c r="X1243" i="1"/>
  <c r="Z1243" i="1" s="1"/>
  <c r="Y1243" i="1"/>
  <c r="Y1244" i="1"/>
  <c r="X1244" i="1"/>
  <c r="Z1244" i="1" s="1"/>
  <c r="X1245" i="1"/>
  <c r="Z1245" i="1" s="1"/>
  <c r="Y1245" i="1"/>
  <c r="Y1246" i="1"/>
  <c r="X1246" i="1"/>
  <c r="Z1246" i="1" s="1"/>
  <c r="X1247" i="1"/>
  <c r="Z1247" i="1" s="1"/>
  <c r="Y1247" i="1"/>
  <c r="X1248" i="1"/>
  <c r="Z1248" i="1" s="1"/>
  <c r="Y1248" i="1"/>
  <c r="X1249" i="1"/>
  <c r="Z1249" i="1" s="1"/>
  <c r="Y1249" i="1"/>
  <c r="Y1250" i="1"/>
  <c r="X1250" i="1"/>
  <c r="Z1250" i="1" s="1"/>
  <c r="X1251" i="1"/>
  <c r="Z1251" i="1" s="1"/>
  <c r="Y1251" i="1"/>
  <c r="X1252" i="1"/>
  <c r="Z1252" i="1" s="1"/>
  <c r="Y1252" i="1"/>
  <c r="X1253" i="1"/>
  <c r="Z1253" i="1" s="1"/>
  <c r="Y1253" i="1"/>
  <c r="X1254" i="1"/>
  <c r="Z1254" i="1" s="1"/>
  <c r="Y1254" i="1"/>
  <c r="X1255" i="1"/>
  <c r="Z1255" i="1" s="1"/>
  <c r="Y1255" i="1"/>
  <c r="Y1256" i="1"/>
  <c r="X1256" i="1"/>
  <c r="Z1256" i="1" s="1"/>
  <c r="Y1257" i="1"/>
  <c r="X1257" i="1"/>
  <c r="Z1257" i="1" s="1"/>
  <c r="Y1261" i="1"/>
  <c r="X1261" i="1"/>
  <c r="Z1261" i="1" s="1"/>
  <c r="Y1262" i="1"/>
  <c r="X1262" i="1"/>
  <c r="Z1262" i="1" s="1"/>
  <c r="Y1263" i="1"/>
  <c r="X1263" i="1"/>
  <c r="Z1263" i="1" s="1"/>
  <c r="S1264" i="1"/>
  <c r="T1264" i="1" s="1"/>
  <c r="X1272" i="1"/>
  <c r="Z1272" i="1" s="1"/>
  <c r="Y1272" i="1"/>
  <c r="X1273" i="1"/>
  <c r="Z1273" i="1" s="1"/>
  <c r="Y1273" i="1"/>
  <c r="Y1274" i="1"/>
  <c r="X1274" i="1"/>
  <c r="Z1274" i="1" s="1"/>
  <c r="Y1275" i="1"/>
  <c r="X1275" i="1"/>
  <c r="Z1275" i="1" s="1"/>
  <c r="Y1276" i="1"/>
  <c r="X1276" i="1"/>
  <c r="Z1276" i="1" s="1"/>
  <c r="Y1277" i="1"/>
  <c r="X1277" i="1"/>
  <c r="Z1277" i="1" s="1"/>
  <c r="X1278" i="1"/>
  <c r="Z1278" i="1" s="1"/>
  <c r="Y1278" i="1"/>
  <c r="Y1279" i="1"/>
  <c r="X1279" i="1"/>
  <c r="Z1279" i="1" s="1"/>
  <c r="X1280" i="1"/>
  <c r="Z1280" i="1" s="1"/>
  <c r="Y1280" i="1"/>
  <c r="Y1281" i="1"/>
  <c r="X1281" i="1"/>
  <c r="Z1281" i="1" s="1"/>
  <c r="Y1282" i="1"/>
  <c r="X1282" i="1"/>
  <c r="Z1282" i="1" s="1"/>
  <c r="X1283" i="1"/>
  <c r="Z1283" i="1" s="1"/>
  <c r="Y1283" i="1"/>
  <c r="X1284" i="1"/>
  <c r="Z1284" i="1" s="1"/>
  <c r="Y1284" i="1"/>
  <c r="Y1285" i="1"/>
  <c r="X1285" i="1"/>
  <c r="Z1285" i="1" s="1"/>
  <c r="X1286" i="1"/>
  <c r="Z1286" i="1" s="1"/>
  <c r="Y1286" i="1"/>
  <c r="X1287" i="1"/>
  <c r="Z1287" i="1" s="1"/>
  <c r="Y1287" i="1"/>
  <c r="X1288" i="1"/>
  <c r="Z1288" i="1" s="1"/>
  <c r="Y1288" i="1"/>
  <c r="Y1289" i="1"/>
  <c r="X1289" i="1"/>
  <c r="Z1289" i="1" s="1"/>
  <c r="Y1290" i="1"/>
  <c r="X1290" i="1"/>
  <c r="Z1290" i="1" s="1"/>
  <c r="Y1291" i="1"/>
  <c r="X1291" i="1"/>
  <c r="Z1291" i="1" s="1"/>
  <c r="X1292" i="1"/>
  <c r="Z1292" i="1" s="1"/>
  <c r="Y1292" i="1"/>
  <c r="X1293" i="1"/>
  <c r="Z1293" i="1" s="1"/>
  <c r="Y1293" i="1"/>
  <c r="Y1294" i="1"/>
  <c r="X1294" i="1"/>
  <c r="Z1294" i="1" s="1"/>
  <c r="Y1295" i="1"/>
  <c r="X1295" i="1"/>
  <c r="Z1295" i="1" s="1"/>
  <c r="X1296" i="1"/>
  <c r="Z1296" i="1" s="1"/>
  <c r="Y1296" i="1"/>
  <c r="X1297" i="1"/>
  <c r="Z1297" i="1" s="1"/>
  <c r="Y1297" i="1"/>
  <c r="Y1298" i="1"/>
  <c r="X1298" i="1"/>
  <c r="Z1298" i="1" s="1"/>
  <c r="Y1299" i="1"/>
  <c r="X1299" i="1"/>
  <c r="Z1299" i="1" s="1"/>
  <c r="Y1300" i="1"/>
  <c r="X1300" i="1"/>
  <c r="Z1300" i="1" s="1"/>
  <c r="Y1301" i="1"/>
  <c r="X1301" i="1"/>
  <c r="Z1301" i="1" s="1"/>
  <c r="Y1302" i="1"/>
  <c r="X1302" i="1"/>
  <c r="Z1302" i="1" s="1"/>
  <c r="Y1303" i="1"/>
  <c r="X1303" i="1"/>
  <c r="Z1303" i="1" s="1"/>
  <c r="Y1304" i="1"/>
  <c r="X1304" i="1"/>
  <c r="Z1304" i="1" s="1"/>
  <c r="X1305" i="1"/>
  <c r="Z1305" i="1" s="1"/>
  <c r="Y1305" i="1"/>
  <c r="X1306" i="1"/>
  <c r="Z1306" i="1" s="1"/>
  <c r="Y1306" i="1"/>
  <c r="X1307" i="1"/>
  <c r="Z1307" i="1" s="1"/>
  <c r="Y1307" i="1"/>
  <c r="X1308" i="1"/>
  <c r="Z1308" i="1" s="1"/>
  <c r="Y1308" i="1"/>
  <c r="Y1309" i="1"/>
  <c r="X1309" i="1"/>
  <c r="Z1309" i="1" s="1"/>
  <c r="X1318" i="1"/>
  <c r="Z1318" i="1" s="1"/>
  <c r="Y1318" i="1"/>
  <c r="Y1319" i="1"/>
  <c r="X1319" i="1"/>
  <c r="Z1319" i="1" s="1"/>
  <c r="Y1320" i="1"/>
  <c r="X1320" i="1"/>
  <c r="Z1320" i="1" s="1"/>
  <c r="X1321" i="1"/>
  <c r="Z1321" i="1" s="1"/>
  <c r="Y1321" i="1"/>
  <c r="Y1324" i="1"/>
  <c r="X1324" i="1"/>
  <c r="Z1324" i="1" s="1"/>
  <c r="X1325" i="1"/>
  <c r="Z1325" i="1" s="1"/>
  <c r="Y1325" i="1"/>
  <c r="X1326" i="1"/>
  <c r="Z1326" i="1" s="1"/>
  <c r="Y1326" i="1"/>
  <c r="X1327" i="1"/>
  <c r="Z1327" i="1" s="1"/>
  <c r="Y1327" i="1"/>
  <c r="Y1328" i="1"/>
  <c r="X1328" i="1"/>
  <c r="Z1328" i="1" s="1"/>
  <c r="X1347" i="1"/>
  <c r="Z1347" i="1" s="1"/>
  <c r="Y1347" i="1"/>
  <c r="Y1348" i="1"/>
  <c r="X1348" i="1"/>
  <c r="Z1348" i="1" s="1"/>
  <c r="X1349" i="1"/>
  <c r="Z1349" i="1" s="1"/>
  <c r="Y1349" i="1"/>
  <c r="X1350" i="1"/>
  <c r="Z1350" i="1" s="1"/>
  <c r="Y1350" i="1"/>
  <c r="Y1351" i="1"/>
  <c r="X1351" i="1"/>
  <c r="Z1351" i="1" s="1"/>
  <c r="X1352" i="1"/>
  <c r="Z1352" i="1" s="1"/>
  <c r="Y1352" i="1"/>
  <c r="Y1353" i="1"/>
  <c r="X1353" i="1"/>
  <c r="Z1353" i="1" s="1"/>
  <c r="Y1354" i="1"/>
  <c r="X1354" i="1"/>
  <c r="Z1354" i="1" s="1"/>
  <c r="X1355" i="1"/>
  <c r="Z1355" i="1" s="1"/>
  <c r="Y1355" i="1"/>
  <c r="X1356" i="1"/>
  <c r="Z1356" i="1" s="1"/>
  <c r="Y1356" i="1"/>
  <c r="Y1357" i="1"/>
  <c r="X1357" i="1"/>
  <c r="Z1357" i="1" s="1"/>
  <c r="Y1358" i="1"/>
  <c r="X1358" i="1"/>
  <c r="Z1358" i="1" s="1"/>
  <c r="Y1359" i="1"/>
  <c r="X1359" i="1"/>
  <c r="Z1359" i="1" s="1"/>
  <c r="Y1360" i="1"/>
  <c r="X1360" i="1"/>
  <c r="Z1360" i="1" s="1"/>
  <c r="X1361" i="1"/>
  <c r="Z1361" i="1" s="1"/>
  <c r="Y1361" i="1"/>
  <c r="X1362" i="1"/>
  <c r="Z1362" i="1" s="1"/>
  <c r="Y1362" i="1"/>
  <c r="X1363" i="1"/>
  <c r="Z1363" i="1" s="1"/>
  <c r="Y1363" i="1"/>
  <c r="Y1364" i="1"/>
  <c r="X1364" i="1"/>
  <c r="Z1364" i="1" s="1"/>
  <c r="Y1365" i="1"/>
  <c r="X1365" i="1"/>
  <c r="Z1365" i="1" s="1"/>
  <c r="X1366" i="1"/>
  <c r="Z1366" i="1" s="1"/>
  <c r="Z1370" i="1"/>
  <c r="S1382" i="1"/>
  <c r="T1382" i="1" s="1"/>
  <c r="Z1368" i="1"/>
  <c r="Z1371" i="1"/>
  <c r="Z1372" i="1"/>
  <c r="Z1376" i="1"/>
  <c r="R1376" i="1"/>
  <c r="S1372" i="1"/>
  <c r="T1372" i="1" s="1"/>
  <c r="R1372" i="1"/>
  <c r="S1376" i="1"/>
  <c r="T1376" i="1" s="1"/>
  <c r="R1368" i="1"/>
  <c r="R1370" i="1"/>
  <c r="S1368" i="1"/>
  <c r="T1368" i="1" s="1"/>
  <c r="S1370" i="1"/>
  <c r="T1370" i="1" s="1"/>
  <c r="Z1375" i="1"/>
  <c r="R1375" i="1"/>
  <c r="S1375" i="1"/>
  <c r="T1375" i="1" s="1"/>
  <c r="S1374" i="1"/>
  <c r="T1374" i="1" s="1"/>
  <c r="Z1374" i="1"/>
  <c r="Z1373" i="1"/>
  <c r="R1373" i="1"/>
  <c r="S1373" i="1"/>
  <c r="T1373" i="1" s="1"/>
  <c r="R1371" i="1"/>
  <c r="Z1369" i="1"/>
  <c r="S1369" i="1"/>
  <c r="T1369" i="1" s="1"/>
  <c r="AU1369" i="1"/>
  <c r="AT1369" i="1" s="1"/>
  <c r="AV1369" i="1"/>
  <c r="AS1369" i="1" s="1"/>
  <c r="R1369" i="1"/>
  <c r="AV1367" i="1"/>
  <c r="AS1367" i="1" s="1"/>
  <c r="Z1367" i="1"/>
  <c r="R1367" i="1"/>
  <c r="S1367" i="1"/>
  <c r="T1367" i="1" s="1"/>
  <c r="Z1345" i="1"/>
  <c r="X1346" i="1"/>
  <c r="Z1346" i="1" s="1"/>
  <c r="Y1345" i="1"/>
  <c r="S1344" i="1"/>
  <c r="T1344" i="1" s="1"/>
  <c r="X1344" i="1"/>
  <c r="Z1344" i="1" s="1"/>
  <c r="S1343" i="1"/>
  <c r="T1343" i="1" s="1"/>
  <c r="X1343" i="1"/>
  <c r="Z1343" i="1" s="1"/>
  <c r="X1342" i="1"/>
  <c r="Z1342" i="1" s="1"/>
  <c r="X1341" i="1"/>
  <c r="Z1341" i="1" s="1"/>
  <c r="X1340" i="1"/>
  <c r="Z1340" i="1" s="1"/>
  <c r="X1339" i="1"/>
  <c r="Z1339" i="1" s="1"/>
  <c r="X1338" i="1"/>
  <c r="Z1338" i="1" s="1"/>
  <c r="X1337" i="1"/>
  <c r="Z1337" i="1" s="1"/>
  <c r="W1336" i="1"/>
  <c r="V1336" i="1"/>
  <c r="U1336" i="1"/>
  <c r="Y1336" i="1" s="1"/>
  <c r="Q1336" i="1"/>
  <c r="H1336" i="1"/>
  <c r="W1335" i="1"/>
  <c r="V1335" i="1"/>
  <c r="U1335" i="1"/>
  <c r="Y1335" i="1" s="1"/>
  <c r="Q1335" i="1"/>
  <c r="H1335" i="1"/>
  <c r="S1335" i="1" s="1"/>
  <c r="T1335" i="1" s="1"/>
  <c r="W1334" i="1"/>
  <c r="V1334" i="1"/>
  <c r="U1334" i="1"/>
  <c r="Y1334" i="1" s="1"/>
  <c r="Q1334" i="1"/>
  <c r="H1334" i="1"/>
  <c r="S1334" i="1" s="1"/>
  <c r="T1334" i="1" s="1"/>
  <c r="W1333" i="1"/>
  <c r="V1333" i="1"/>
  <c r="U1333" i="1"/>
  <c r="Y1333" i="1" s="1"/>
  <c r="Q1333" i="1"/>
  <c r="H1333" i="1"/>
  <c r="S1333" i="1" s="1"/>
  <c r="T1333" i="1" s="1"/>
  <c r="W1332" i="1"/>
  <c r="V1332" i="1"/>
  <c r="U1332" i="1"/>
  <c r="Y1332" i="1" s="1"/>
  <c r="Q1332" i="1"/>
  <c r="H1332" i="1"/>
  <c r="S1332" i="1" s="1"/>
  <c r="T1332" i="1" s="1"/>
  <c r="W1331" i="1"/>
  <c r="V1331" i="1"/>
  <c r="U1331" i="1"/>
  <c r="Y1331" i="1" s="1"/>
  <c r="Q1331" i="1"/>
  <c r="H1331" i="1"/>
  <c r="W1330" i="1"/>
  <c r="V1330" i="1"/>
  <c r="U1330" i="1"/>
  <c r="Y1330" i="1" s="1"/>
  <c r="Q1330" i="1"/>
  <c r="H1330" i="1"/>
  <c r="W1329" i="1"/>
  <c r="V1329" i="1"/>
  <c r="U1329" i="1"/>
  <c r="Y1329" i="1" s="1"/>
  <c r="Q1329" i="1"/>
  <c r="H1329" i="1"/>
  <c r="S1329" i="1" s="1"/>
  <c r="T1329" i="1" s="1"/>
  <c r="N5577" i="6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S1336" i="1" l="1"/>
  <c r="T1336" i="1" s="1"/>
  <c r="X1336" i="1"/>
  <c r="Z1336" i="1" s="1"/>
  <c r="X1335" i="1"/>
  <c r="Z1335" i="1" s="1"/>
  <c r="X1334" i="1"/>
  <c r="Z1334" i="1" s="1"/>
  <c r="X1333" i="1"/>
  <c r="Z1333" i="1" s="1"/>
  <c r="X1332" i="1"/>
  <c r="Z1332" i="1" s="1"/>
  <c r="S1331" i="1"/>
  <c r="T1331" i="1" s="1"/>
  <c r="X1331" i="1"/>
  <c r="Z1331" i="1" s="1"/>
  <c r="S1330" i="1"/>
  <c r="T1330" i="1" s="1"/>
  <c r="X1330" i="1"/>
  <c r="Z1330" i="1" s="1"/>
  <c r="X1329" i="1"/>
  <c r="Z1329" i="1" s="1"/>
  <c r="Z1323" i="1"/>
  <c r="Y1323" i="1"/>
  <c r="S1322" i="1"/>
  <c r="T1322" i="1" s="1"/>
  <c r="X1322" i="1"/>
  <c r="Z1322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W1260" i="1" l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AO152" i="1"/>
  <c r="W152" i="1" s="1"/>
  <c r="AP152" i="1"/>
  <c r="AQ152" i="1"/>
  <c r="AR152" i="1"/>
  <c r="AK152" i="1"/>
  <c r="X1260" i="1" l="1"/>
  <c r="Z1260" i="1" s="1"/>
  <c r="Z1259" i="1"/>
  <c r="Y1259" i="1"/>
  <c r="X1258" i="1"/>
  <c r="Z1258" i="1" s="1"/>
  <c r="AV152" i="1"/>
  <c r="AS152" i="1" s="1"/>
  <c r="AU152" i="1"/>
  <c r="AT152" i="1" s="1"/>
  <c r="Q1239" i="1" l="1"/>
  <c r="U1239" i="1"/>
  <c r="X1239" i="1" s="1"/>
  <c r="V1239" i="1"/>
  <c r="W1239" i="1"/>
  <c r="H1239" i="1"/>
  <c r="R1239" i="1" s="1"/>
  <c r="Y1239" i="1" l="1"/>
  <c r="S1239" i="1"/>
  <c r="T1239" i="1" s="1"/>
  <c r="Z1239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R1222" i="1" l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0" i="1" l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S1177" i="1" l="1"/>
  <c r="T1177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35" i="1"/>
  <c r="V1035" i="1"/>
  <c r="U1035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1114" i="1"/>
  <c r="H1114" i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Z1108" i="1" l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X1114" i="1"/>
  <c r="Z1114" i="1" s="1"/>
  <c r="Y1114" i="1"/>
  <c r="R1114" i="1"/>
  <c r="S1114" i="1"/>
  <c r="T1114" i="1" s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X1144" i="1" l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H1015" i="1" l="1"/>
  <c r="R1015" i="1" s="1"/>
  <c r="Q1015" i="1"/>
  <c r="X1015" i="1"/>
  <c r="Y1035" i="1"/>
  <c r="Q1035" i="1"/>
  <c r="H1035" i="1"/>
  <c r="S1035" i="1" s="1"/>
  <c r="T1035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S1015" i="1"/>
  <c r="T1015" i="1" s="1"/>
  <c r="Z1015" i="1"/>
  <c r="Y1015" i="1"/>
  <c r="R1035" i="1"/>
  <c r="X1035" i="1"/>
  <c r="Z1035" i="1" s="1"/>
  <c r="R1022" i="1"/>
  <c r="X1020" i="1"/>
  <c r="Z1020" i="1" s="1"/>
  <c r="X1023" i="1"/>
  <c r="Z1023" i="1" s="1"/>
  <c r="X1022" i="1"/>
  <c r="Z1022" i="1" s="1"/>
  <c r="R1023" i="1"/>
  <c r="X1021" i="1"/>
  <c r="Z1021" i="1" s="1"/>
  <c r="S1021" i="1"/>
  <c r="T1021" i="1" s="1"/>
  <c r="S1020" i="1"/>
  <c r="T1020" i="1" s="1"/>
  <c r="X949" i="1"/>
  <c r="Z949" i="1" s="1"/>
  <c r="X979" i="1"/>
  <c r="Z979" i="1" s="1"/>
  <c r="X1004" i="1"/>
  <c r="Z1004" i="1" s="1"/>
  <c r="R947" i="1"/>
  <c r="Z939" i="1"/>
  <c r="X1019" i="1"/>
  <c r="Z1019" i="1" s="1"/>
  <c r="R935" i="1"/>
  <c r="X1018" i="1"/>
  <c r="Z1018" i="1" s="1"/>
  <c r="X1017" i="1"/>
  <c r="Z1017" i="1" s="1"/>
  <c r="R1018" i="1"/>
  <c r="R1019" i="1"/>
  <c r="S1017" i="1"/>
  <c r="T1017" i="1" s="1"/>
  <c r="X991" i="1"/>
  <c r="Z991" i="1" s="1"/>
  <c r="Z990" i="1"/>
  <c r="Z975" i="1"/>
  <c r="Z954" i="1"/>
  <c r="Z948" i="1"/>
  <c r="Z986" i="1"/>
  <c r="Z977" i="1"/>
  <c r="S986" i="1"/>
  <c r="T986" i="1" s="1"/>
  <c r="R983" i="1"/>
  <c r="S977" i="1"/>
  <c r="T977" i="1" s="1"/>
  <c r="R974" i="1"/>
  <c r="S1003" i="1"/>
  <c r="T1003" i="1" s="1"/>
  <c r="Z974" i="1"/>
  <c r="Z959" i="1"/>
  <c r="S948" i="1"/>
  <c r="T948" i="1" s="1"/>
  <c r="R939" i="1"/>
  <c r="R936" i="1"/>
  <c r="S975" i="1"/>
  <c r="T975" i="1" s="1"/>
  <c r="Y967" i="1"/>
  <c r="S1008" i="1"/>
  <c r="T1008" i="1" s="1"/>
  <c r="Z985" i="1"/>
  <c r="R975" i="1"/>
  <c r="X944" i="1"/>
  <c r="Z944" i="1" s="1"/>
  <c r="Y879" i="1"/>
  <c r="Z1009" i="1"/>
  <c r="R985" i="1"/>
  <c r="X932" i="1"/>
  <c r="Z932" i="1" s="1"/>
  <c r="X897" i="1"/>
  <c r="Z897" i="1" s="1"/>
  <c r="Z878" i="1"/>
  <c r="R1009" i="1"/>
  <c r="Y993" i="1"/>
  <c r="Z966" i="1"/>
  <c r="S959" i="1"/>
  <c r="T959" i="1" s="1"/>
  <c r="R941" i="1"/>
  <c r="Z896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1003" i="1"/>
  <c r="Z1003" i="1" s="1"/>
  <c r="Y996" i="1"/>
  <c r="Y958" i="1"/>
  <c r="X885" i="1"/>
  <c r="Z885" i="1" s="1"/>
  <c r="Y881" i="1"/>
  <c r="Y882" i="1"/>
  <c r="Z880" i="1"/>
  <c r="R876" i="1"/>
  <c r="R1007" i="1"/>
  <c r="S984" i="1"/>
  <c r="T984" i="1" s="1"/>
  <c r="Z981" i="1"/>
  <c r="Z972" i="1"/>
  <c r="Z881" i="1"/>
  <c r="Y1001" i="1"/>
  <c r="R1006" i="1"/>
  <c r="R995" i="1"/>
  <c r="R982" i="1"/>
  <c r="Z967" i="1"/>
  <c r="Y941" i="1"/>
  <c r="X941" i="1"/>
  <c r="Z941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X1014" i="1"/>
  <c r="Z1014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S880" i="1"/>
  <c r="T880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76" i="1"/>
  <c r="Z876" i="1" s="1"/>
  <c r="X875" i="1"/>
  <c r="Z875" i="1" s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S884" i="1"/>
  <c r="T884" i="1" s="1"/>
  <c r="S881" i="1"/>
  <c r="T881" i="1" s="1"/>
  <c r="R881" i="1"/>
  <c r="Z879" i="1"/>
  <c r="X999" i="1"/>
  <c r="Z999" i="1" s="1"/>
  <c r="Y972" i="1"/>
  <c r="S963" i="1"/>
  <c r="T963" i="1" s="1"/>
  <c r="Z958" i="1"/>
  <c r="Z946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Y1006" i="1"/>
  <c r="Y998" i="1"/>
  <c r="Y990" i="1"/>
  <c r="Y982" i="1"/>
  <c r="X942" i="1"/>
  <c r="Z942" i="1" s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S885" i="1"/>
  <c r="T885" i="1" s="1"/>
  <c r="R885" i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R976" i="1"/>
  <c r="R971" i="1"/>
  <c r="X964" i="1"/>
  <c r="Z964" i="1" s="1"/>
  <c r="Y964" i="1"/>
  <c r="X936" i="1"/>
  <c r="Z936" i="1" s="1"/>
  <c r="Y936" i="1"/>
  <c r="Z937" i="1"/>
  <c r="S933" i="1"/>
  <c r="T933" i="1" s="1"/>
  <c r="Y896" i="1"/>
  <c r="X877" i="1"/>
  <c r="Z877" i="1" s="1"/>
  <c r="S875" i="1"/>
  <c r="T875" i="1" s="1"/>
  <c r="Z933" i="1"/>
  <c r="R929" i="1"/>
  <c r="R1014" i="1"/>
  <c r="R932" i="1"/>
  <c r="R898" i="1"/>
  <c r="Z898" i="1"/>
  <c r="Y948" i="1"/>
  <c r="Y898" i="1"/>
  <c r="X935" i="1"/>
  <c r="Z935" i="1" s="1"/>
  <c r="X893" i="1"/>
  <c r="Z893" i="1" s="1"/>
  <c r="X883" i="1"/>
  <c r="Z883" i="1" s="1"/>
  <c r="R882" i="1"/>
  <c r="Z882" i="1"/>
  <c r="Y878" i="1"/>
  <c r="N4870" i="6" l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K4796" i="6" l="1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AK2" i="1" l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440" i="1"/>
  <c r="AO440" i="1"/>
  <c r="W440" i="1" s="1"/>
  <c r="AP440" i="1"/>
  <c r="AQ440" i="1"/>
  <c r="AR440" i="1"/>
  <c r="AU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S442" i="1" s="1"/>
  <c r="AU442" i="1"/>
  <c r="AT442" i="1" s="1"/>
  <c r="AU441" i="1"/>
  <c r="AT441" i="1" s="1"/>
  <c r="AV444" i="1"/>
  <c r="AS444" i="1" s="1"/>
  <c r="AU444" i="1"/>
  <c r="AT444" i="1" s="1"/>
  <c r="AV547" i="1"/>
  <c r="AS547" i="1" s="1"/>
  <c r="AU546" i="1"/>
  <c r="AT546" i="1" s="1"/>
  <c r="AV545" i="1"/>
  <c r="AS545" i="1" s="1"/>
  <c r="AV544" i="1"/>
  <c r="AS544" i="1" s="1"/>
  <c r="AU519" i="1"/>
  <c r="AT519" i="1" s="1"/>
  <c r="AU518" i="1"/>
  <c r="AT518" i="1" s="1"/>
  <c r="AU516" i="1"/>
  <c r="AT516" i="1" s="1"/>
  <c r="AU515" i="1"/>
  <c r="AT515" i="1" s="1"/>
  <c r="AU514" i="1"/>
  <c r="AT514" i="1" s="1"/>
  <c r="AU513" i="1"/>
  <c r="AT513" i="1" s="1"/>
  <c r="AU512" i="1"/>
  <c r="AT512" i="1" s="1"/>
  <c r="AU511" i="1"/>
  <c r="AT511" i="1" s="1"/>
  <c r="AU510" i="1"/>
  <c r="AT510" i="1" s="1"/>
  <c r="AU509" i="1"/>
  <c r="AT509" i="1" s="1"/>
  <c r="AU507" i="1"/>
  <c r="AT507" i="1" s="1"/>
  <c r="AU502" i="1"/>
  <c r="AT502" i="1" s="1"/>
  <c r="AU501" i="1"/>
  <c r="AT501" i="1" s="1"/>
  <c r="AV485" i="1"/>
  <c r="AS485" i="1" s="1"/>
  <c r="AV484" i="1"/>
  <c r="AS484" i="1" s="1"/>
  <c r="AV483" i="1"/>
  <c r="AS483" i="1" s="1"/>
  <c r="AU481" i="1"/>
  <c r="AT481" i="1" s="1"/>
  <c r="AU480" i="1"/>
  <c r="AT480" i="1" s="1"/>
  <c r="AU479" i="1"/>
  <c r="AT479" i="1" s="1"/>
  <c r="AU478" i="1"/>
  <c r="AT478" i="1" s="1"/>
  <c r="AU477" i="1"/>
  <c r="AT477" i="1" s="1"/>
  <c r="AU476" i="1"/>
  <c r="AT476" i="1" s="1"/>
  <c r="AU475" i="1"/>
  <c r="AT475" i="1" s="1"/>
  <c r="AV474" i="1"/>
  <c r="AS474" i="1" s="1"/>
  <c r="AV473" i="1"/>
  <c r="AS473" i="1" s="1"/>
  <c r="AV472" i="1"/>
  <c r="AS472" i="1" s="1"/>
  <c r="AU471" i="1"/>
  <c r="AT471" i="1" s="1"/>
  <c r="AU470" i="1"/>
  <c r="AT470" i="1" s="1"/>
  <c r="AU469" i="1"/>
  <c r="AT469" i="1" s="1"/>
  <c r="AU468" i="1"/>
  <c r="AT468" i="1" s="1"/>
  <c r="AU467" i="1"/>
  <c r="AT467" i="1" s="1"/>
  <c r="AU466" i="1"/>
  <c r="AT466" i="1" s="1"/>
  <c r="AU464" i="1"/>
  <c r="AT464" i="1" s="1"/>
  <c r="AU463" i="1"/>
  <c r="AT463" i="1" s="1"/>
  <c r="AU462" i="1"/>
  <c r="AT462" i="1" s="1"/>
  <c r="AU461" i="1"/>
  <c r="AT461" i="1" s="1"/>
  <c r="AU460" i="1"/>
  <c r="AT460" i="1" s="1"/>
  <c r="AV440" i="1"/>
  <c r="AS440" i="1" s="1"/>
  <c r="AU550" i="1"/>
  <c r="AT550" i="1" s="1"/>
  <c r="AU541" i="1"/>
  <c r="AT541" i="1" s="1"/>
  <c r="AU540" i="1"/>
  <c r="AT540" i="1" s="1"/>
  <c r="AV441" i="1"/>
  <c r="AS441" i="1" s="1"/>
  <c r="AT440" i="1"/>
  <c r="AU528" i="1"/>
  <c r="AT528" i="1" s="1"/>
  <c r="AU556" i="1"/>
  <c r="AT556" i="1" s="1"/>
  <c r="AU554" i="1"/>
  <c r="AT554" i="1" s="1"/>
  <c r="AV554" i="1"/>
  <c r="AS554" i="1" s="1"/>
  <c r="AU552" i="1"/>
  <c r="AT552" i="1" s="1"/>
  <c r="AU542" i="1"/>
  <c r="AT542" i="1" s="1"/>
  <c r="AU517" i="1"/>
  <c r="AT517" i="1" s="1"/>
  <c r="AU539" i="1"/>
  <c r="AT539" i="1" s="1"/>
  <c r="AU551" i="1"/>
  <c r="AT551" i="1" s="1"/>
  <c r="AU553" i="1"/>
  <c r="AT553" i="1" s="1"/>
  <c r="AU548" i="1"/>
  <c r="AT548" i="1" s="1"/>
  <c r="AU549" i="1"/>
  <c r="AT549" i="1" s="1"/>
  <c r="AU547" i="1"/>
  <c r="AT547" i="1" s="1"/>
  <c r="AU545" i="1"/>
  <c r="AT545" i="1" s="1"/>
  <c r="AU474" i="1"/>
  <c r="AT474" i="1" s="1"/>
  <c r="AU538" i="1"/>
  <c r="AT538" i="1" s="1"/>
  <c r="AU506" i="1"/>
  <c r="AT506" i="1" s="1"/>
  <c r="AV506" i="1"/>
  <c r="AS506" i="1" s="1"/>
  <c r="AU505" i="1"/>
  <c r="AT505" i="1" s="1"/>
  <c r="AU504" i="1"/>
  <c r="AT504" i="1" s="1"/>
  <c r="AU503" i="1"/>
  <c r="AT503" i="1" s="1"/>
  <c r="AV465" i="1"/>
  <c r="AS465" i="1" s="1"/>
  <c r="AU465" i="1"/>
  <c r="AT465" i="1" s="1"/>
  <c r="AU500" i="1"/>
  <c r="AT500" i="1" s="1"/>
  <c r="AU537" i="1"/>
  <c r="AT537" i="1" s="1"/>
  <c r="AU536" i="1"/>
  <c r="AT536" i="1" s="1"/>
  <c r="AV535" i="1"/>
  <c r="AS535" i="1" s="1"/>
  <c r="AU535" i="1"/>
  <c r="AT535" i="1" s="1"/>
  <c r="AU534" i="1"/>
  <c r="AT534" i="1" s="1"/>
  <c r="AU530" i="1"/>
  <c r="AT530" i="1" s="1"/>
  <c r="AU529" i="1"/>
  <c r="AT529" i="1" s="1"/>
  <c r="AV527" i="1"/>
  <c r="AS527" i="1" s="1"/>
  <c r="AU527" i="1"/>
  <c r="AT527" i="1" s="1"/>
  <c r="AU526" i="1"/>
  <c r="AT526" i="1" s="1"/>
  <c r="AU525" i="1"/>
  <c r="AT525" i="1" s="1"/>
  <c r="AV524" i="1"/>
  <c r="AS524" i="1" s="1"/>
  <c r="AU524" i="1"/>
  <c r="AT524" i="1" s="1"/>
  <c r="AU523" i="1"/>
  <c r="AT523" i="1" s="1"/>
  <c r="AV522" i="1"/>
  <c r="AS522" i="1" s="1"/>
  <c r="AU522" i="1"/>
  <c r="AT522" i="1" s="1"/>
  <c r="AV499" i="1"/>
  <c r="AS499" i="1" s="1"/>
  <c r="AU499" i="1"/>
  <c r="AT499" i="1" s="1"/>
  <c r="AU498" i="1"/>
  <c r="AT498" i="1" s="1"/>
  <c r="AV494" i="1"/>
  <c r="AS494" i="1" s="1"/>
  <c r="AU494" i="1"/>
  <c r="AT494" i="1" s="1"/>
  <c r="AU493" i="1"/>
  <c r="AT493" i="1" s="1"/>
  <c r="AU492" i="1"/>
  <c r="AT492" i="1" s="1"/>
  <c r="AV491" i="1"/>
  <c r="AS491" i="1" s="1"/>
  <c r="AU491" i="1"/>
  <c r="AT491" i="1" s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AU486" i="1"/>
  <c r="AT486" i="1" s="1"/>
  <c r="AV482" i="1"/>
  <c r="AS482" i="1" s="1"/>
  <c r="AU482" i="1"/>
  <c r="AT482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AV466" i="1"/>
  <c r="AS466" i="1" s="1"/>
  <c r="AV478" i="1"/>
  <c r="AS478" i="1" s="1"/>
  <c r="AV479" i="1"/>
  <c r="AS479" i="1" s="1"/>
  <c r="AV468" i="1"/>
  <c r="AS468" i="1" s="1"/>
  <c r="AV480" i="1"/>
  <c r="AS480" i="1" s="1"/>
  <c r="AV469" i="1"/>
  <c r="AS469" i="1" s="1"/>
  <c r="AV481" i="1"/>
  <c r="AS481" i="1" s="1"/>
  <c r="AV460" i="1"/>
  <c r="AS460" i="1" s="1"/>
  <c r="AV461" i="1"/>
  <c r="AS461" i="1" s="1"/>
  <c r="AV462" i="1"/>
  <c r="AS462" i="1" s="1"/>
  <c r="AV463" i="1"/>
  <c r="AS463" i="1" s="1"/>
  <c r="AV475" i="1"/>
  <c r="AS475" i="1" s="1"/>
  <c r="AV464" i="1"/>
  <c r="AS464" i="1" s="1"/>
  <c r="AV476" i="1"/>
  <c r="AS476" i="1" s="1"/>
  <c r="AV512" i="1"/>
  <c r="AS512" i="1" s="1"/>
  <c r="AV548" i="1"/>
  <c r="AS548" i="1" s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AV538" i="1"/>
  <c r="AS538" i="1" s="1"/>
  <c r="AV504" i="1"/>
  <c r="AS504" i="1" s="1"/>
  <c r="AV490" i="1"/>
  <c r="AS490" i="1" s="1"/>
  <c r="AV529" i="1"/>
  <c r="AS529" i="1" s="1"/>
  <c r="AV553" i="1"/>
  <c r="AS553" i="1" s="1"/>
  <c r="AV505" i="1"/>
  <c r="AS505" i="1" s="1"/>
  <c r="AV492" i="1"/>
  <c r="AS492" i="1" s="1"/>
  <c r="AV528" i="1"/>
  <c r="AS528" i="1" s="1"/>
  <c r="AV467" i="1"/>
  <c r="AS467" i="1" s="1"/>
  <c r="AV516" i="1"/>
  <c r="AS516" i="1" s="1"/>
  <c r="AV552" i="1"/>
  <c r="AS552" i="1" s="1"/>
  <c r="AV540" i="1"/>
  <c r="AS540" i="1" s="1"/>
  <c r="AV515" i="1"/>
  <c r="AS515" i="1" s="1"/>
  <c r="AV539" i="1"/>
  <c r="AS539" i="1" s="1"/>
  <c r="AV500" i="1"/>
  <c r="AS500" i="1" s="1"/>
  <c r="AV523" i="1"/>
  <c r="AS523" i="1" s="1"/>
  <c r="AV498" i="1"/>
  <c r="AS498" i="1" s="1"/>
  <c r="AV521" i="1"/>
  <c r="AS521" i="1" s="1"/>
  <c r="AV497" i="1"/>
  <c r="AS497" i="1" s="1"/>
  <c r="AV546" i="1"/>
  <c r="AS546" i="1" s="1"/>
  <c r="AV511" i="1"/>
  <c r="AS511" i="1" s="1"/>
  <c r="AV543" i="1"/>
  <c r="AS543" i="1" s="1"/>
  <c r="AV520" i="1"/>
  <c r="AS520" i="1" s="1"/>
  <c r="AV496" i="1"/>
  <c r="AS496" i="1" s="1"/>
  <c r="AV503" i="1"/>
  <c r="AS503" i="1" s="1"/>
  <c r="AV471" i="1"/>
  <c r="AS471" i="1" s="1"/>
  <c r="AV551" i="1"/>
  <c r="AS551" i="1" s="1"/>
  <c r="AV519" i="1"/>
  <c r="AS519" i="1" s="1"/>
  <c r="AV495" i="1"/>
  <c r="AS495" i="1" s="1"/>
  <c r="AV518" i="1"/>
  <c r="AS518" i="1" s="1"/>
  <c r="AV526" i="1"/>
  <c r="AS526" i="1" s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S75" i="8"/>
  <c r="S69" i="8"/>
  <c r="N4383" i="6"/>
  <c r="N4384" i="6"/>
  <c r="N4385" i="6"/>
  <c r="N4386" i="6"/>
  <c r="N4387" i="6"/>
  <c r="N4115" i="6" l="1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AR35" i="1"/>
  <c r="AQ35" i="1"/>
  <c r="AP35" i="1"/>
  <c r="AO35" i="1"/>
  <c r="AK35" i="1"/>
  <c r="AR34" i="1"/>
  <c r="AQ34" i="1"/>
  <c r="AP34" i="1"/>
  <c r="AO34" i="1"/>
  <c r="AK34" i="1"/>
  <c r="AR33" i="1"/>
  <c r="AQ33" i="1"/>
  <c r="AP33" i="1"/>
  <c r="AO33" i="1"/>
  <c r="AK33" i="1"/>
  <c r="AR32" i="1"/>
  <c r="AQ32" i="1"/>
  <c r="AP32" i="1"/>
  <c r="AO32" i="1"/>
  <c r="AK32" i="1"/>
  <c r="AR31" i="1"/>
  <c r="AQ31" i="1"/>
  <c r="AP31" i="1"/>
  <c r="AO31" i="1"/>
  <c r="AK31" i="1"/>
  <c r="AR30" i="1"/>
  <c r="AQ30" i="1"/>
  <c r="AP30" i="1"/>
  <c r="AO30" i="1"/>
  <c r="AK30" i="1"/>
  <c r="AR29" i="1"/>
  <c r="AQ29" i="1"/>
  <c r="AP29" i="1"/>
  <c r="AO29" i="1"/>
  <c r="AK29" i="1"/>
  <c r="AR28" i="1"/>
  <c r="AQ28" i="1"/>
  <c r="AP28" i="1"/>
  <c r="AO28" i="1"/>
  <c r="AK28" i="1"/>
  <c r="AV353" i="1"/>
  <c r="AS353" i="1" s="1"/>
  <c r="AU353" i="1"/>
  <c r="AT353" i="1" s="1"/>
  <c r="AR353" i="1"/>
  <c r="AQ353" i="1"/>
  <c r="AP353" i="1"/>
  <c r="AO353" i="1"/>
  <c r="AK353" i="1"/>
  <c r="AV352" i="1"/>
  <c r="AS352" i="1" s="1"/>
  <c r="AU352" i="1"/>
  <c r="AT352" i="1" s="1"/>
  <c r="AR352" i="1"/>
  <c r="AQ352" i="1"/>
  <c r="AP352" i="1"/>
  <c r="AO352" i="1"/>
  <c r="AK352" i="1"/>
  <c r="AV351" i="1"/>
  <c r="AS351" i="1" s="1"/>
  <c r="AU351" i="1"/>
  <c r="AT351" i="1" s="1"/>
  <c r="AR351" i="1"/>
  <c r="AQ351" i="1"/>
  <c r="AP351" i="1"/>
  <c r="AO351" i="1"/>
  <c r="AK351" i="1"/>
  <c r="AV350" i="1"/>
  <c r="AS350" i="1" s="1"/>
  <c r="AU350" i="1"/>
  <c r="AT350" i="1" s="1"/>
  <c r="AR350" i="1"/>
  <c r="AQ350" i="1"/>
  <c r="AP350" i="1"/>
  <c r="AO350" i="1"/>
  <c r="AK350" i="1"/>
  <c r="AV349" i="1"/>
  <c r="AS349" i="1" s="1"/>
  <c r="AU349" i="1"/>
  <c r="AT349" i="1" s="1"/>
  <c r="AR349" i="1"/>
  <c r="AQ349" i="1"/>
  <c r="AP349" i="1"/>
  <c r="AO349" i="1"/>
  <c r="AK349" i="1"/>
  <c r="AV348" i="1"/>
  <c r="AS348" i="1" s="1"/>
  <c r="AU348" i="1"/>
  <c r="AT348" i="1" s="1"/>
  <c r="AR348" i="1"/>
  <c r="AQ348" i="1"/>
  <c r="AP348" i="1"/>
  <c r="AO348" i="1"/>
  <c r="AK348" i="1"/>
  <c r="AV347" i="1"/>
  <c r="AS347" i="1" s="1"/>
  <c r="AU347" i="1"/>
  <c r="AT347" i="1" s="1"/>
  <c r="AR347" i="1"/>
  <c r="AQ347" i="1"/>
  <c r="AP347" i="1"/>
  <c r="AO347" i="1"/>
  <c r="AK347" i="1"/>
  <c r="AV346" i="1"/>
  <c r="AS346" i="1" s="1"/>
  <c r="AU346" i="1"/>
  <c r="AT346" i="1" s="1"/>
  <c r="AR346" i="1"/>
  <c r="AQ346" i="1"/>
  <c r="AP346" i="1"/>
  <c r="AO346" i="1"/>
  <c r="AK346" i="1"/>
  <c r="AV345" i="1"/>
  <c r="AS345" i="1" s="1"/>
  <c r="AU345" i="1"/>
  <c r="AT345" i="1" s="1"/>
  <c r="AR345" i="1"/>
  <c r="AQ345" i="1"/>
  <c r="AP345" i="1"/>
  <c r="AO345" i="1"/>
  <c r="AK345" i="1"/>
  <c r="AV344" i="1"/>
  <c r="AS344" i="1" s="1"/>
  <c r="AU344" i="1"/>
  <c r="AT344" i="1" s="1"/>
  <c r="AR344" i="1"/>
  <c r="AQ344" i="1"/>
  <c r="AP344" i="1"/>
  <c r="AO344" i="1"/>
  <c r="AK344" i="1"/>
  <c r="AV343" i="1"/>
  <c r="AS343" i="1" s="1"/>
  <c r="AU343" i="1"/>
  <c r="AT343" i="1" s="1"/>
  <c r="AR343" i="1"/>
  <c r="AQ343" i="1"/>
  <c r="AP343" i="1"/>
  <c r="AO343" i="1"/>
  <c r="AK343" i="1"/>
  <c r="AV342" i="1"/>
  <c r="AS342" i="1" s="1"/>
  <c r="AU342" i="1"/>
  <c r="AT342" i="1" s="1"/>
  <c r="AR342" i="1"/>
  <c r="AQ342" i="1"/>
  <c r="AP342" i="1"/>
  <c r="AO342" i="1"/>
  <c r="AK342" i="1"/>
  <c r="AV341" i="1"/>
  <c r="AS341" i="1" s="1"/>
  <c r="AU341" i="1"/>
  <c r="AT341" i="1" s="1"/>
  <c r="AR341" i="1"/>
  <c r="AQ341" i="1"/>
  <c r="AP341" i="1"/>
  <c r="AO341" i="1"/>
  <c r="AK341" i="1"/>
  <c r="AV340" i="1"/>
  <c r="AS340" i="1" s="1"/>
  <c r="AU340" i="1"/>
  <c r="AT340" i="1" s="1"/>
  <c r="AR340" i="1"/>
  <c r="AQ340" i="1"/>
  <c r="AP340" i="1"/>
  <c r="AO340" i="1"/>
  <c r="AK340" i="1"/>
  <c r="AV339" i="1"/>
  <c r="AS339" i="1" s="1"/>
  <c r="AU339" i="1"/>
  <c r="AT339" i="1" s="1"/>
  <c r="AR339" i="1"/>
  <c r="AQ339" i="1"/>
  <c r="AP339" i="1"/>
  <c r="AO339" i="1"/>
  <c r="AK339" i="1"/>
  <c r="AV338" i="1"/>
  <c r="AS338" i="1" s="1"/>
  <c r="AU338" i="1"/>
  <c r="AT338" i="1" s="1"/>
  <c r="AR338" i="1"/>
  <c r="AQ338" i="1"/>
  <c r="AP338" i="1"/>
  <c r="AO338" i="1"/>
  <c r="AK338" i="1"/>
  <c r="AV337" i="1"/>
  <c r="AS337" i="1" s="1"/>
  <c r="AU337" i="1"/>
  <c r="AT337" i="1" s="1"/>
  <c r="AR337" i="1"/>
  <c r="AQ337" i="1"/>
  <c r="AP337" i="1"/>
  <c r="AO337" i="1"/>
  <c r="AK337" i="1"/>
  <c r="AV336" i="1"/>
  <c r="AS336" i="1" s="1"/>
  <c r="AU336" i="1"/>
  <c r="AT336" i="1" s="1"/>
  <c r="AR336" i="1"/>
  <c r="AQ336" i="1"/>
  <c r="AP336" i="1"/>
  <c r="AO336" i="1"/>
  <c r="AK336" i="1"/>
  <c r="AV335" i="1"/>
  <c r="AS335" i="1" s="1"/>
  <c r="AU335" i="1"/>
  <c r="AT335" i="1" s="1"/>
  <c r="AR335" i="1"/>
  <c r="AQ335" i="1"/>
  <c r="AP335" i="1"/>
  <c r="AO335" i="1"/>
  <c r="AK335" i="1"/>
  <c r="AV334" i="1"/>
  <c r="AS334" i="1" s="1"/>
  <c r="AU334" i="1"/>
  <c r="AT334" i="1" s="1"/>
  <c r="AR334" i="1"/>
  <c r="AQ334" i="1"/>
  <c r="AP334" i="1"/>
  <c r="AO334" i="1"/>
  <c r="AK334" i="1"/>
  <c r="AV333" i="1"/>
  <c r="AS333" i="1" s="1"/>
  <c r="AU333" i="1"/>
  <c r="AT333" i="1" s="1"/>
  <c r="AR333" i="1"/>
  <c r="AQ333" i="1"/>
  <c r="AP333" i="1"/>
  <c r="AO333" i="1"/>
  <c r="AK333" i="1"/>
  <c r="AV332" i="1"/>
  <c r="AS332" i="1" s="1"/>
  <c r="AU332" i="1"/>
  <c r="AT332" i="1" s="1"/>
  <c r="AR332" i="1"/>
  <c r="AQ332" i="1"/>
  <c r="AP332" i="1"/>
  <c r="AO332" i="1"/>
  <c r="AK332" i="1"/>
  <c r="AV331" i="1"/>
  <c r="AS331" i="1" s="1"/>
  <c r="AU331" i="1"/>
  <c r="AT331" i="1" s="1"/>
  <c r="AR331" i="1"/>
  <c r="AQ331" i="1"/>
  <c r="AP331" i="1"/>
  <c r="AO331" i="1"/>
  <c r="AK331" i="1"/>
  <c r="AV330" i="1"/>
  <c r="AS330" i="1" s="1"/>
  <c r="AU330" i="1"/>
  <c r="AT330" i="1" s="1"/>
  <c r="AR330" i="1"/>
  <c r="AQ330" i="1"/>
  <c r="AP330" i="1"/>
  <c r="AO330" i="1"/>
  <c r="AK330" i="1"/>
  <c r="AV329" i="1"/>
  <c r="AS329" i="1" s="1"/>
  <c r="AU329" i="1"/>
  <c r="AT329" i="1" s="1"/>
  <c r="AR329" i="1"/>
  <c r="AQ329" i="1"/>
  <c r="AP329" i="1"/>
  <c r="AO329" i="1"/>
  <c r="AK329" i="1"/>
  <c r="AV328" i="1"/>
  <c r="AS328" i="1" s="1"/>
  <c r="AU328" i="1"/>
  <c r="AT328" i="1" s="1"/>
  <c r="AR328" i="1"/>
  <c r="AQ328" i="1"/>
  <c r="AP328" i="1"/>
  <c r="AO328" i="1"/>
  <c r="AK328" i="1"/>
  <c r="AV327" i="1"/>
  <c r="AS327" i="1" s="1"/>
  <c r="AU327" i="1"/>
  <c r="AT327" i="1" s="1"/>
  <c r="AR327" i="1"/>
  <c r="AQ327" i="1"/>
  <c r="AP327" i="1"/>
  <c r="AO327" i="1"/>
  <c r="AK327" i="1"/>
  <c r="AV326" i="1"/>
  <c r="AS326" i="1" s="1"/>
  <c r="AU326" i="1"/>
  <c r="AT326" i="1" s="1"/>
  <c r="AR326" i="1"/>
  <c r="AQ326" i="1"/>
  <c r="AP326" i="1"/>
  <c r="AO326" i="1"/>
  <c r="AK326" i="1"/>
  <c r="AV325" i="1"/>
  <c r="AS325" i="1" s="1"/>
  <c r="AU325" i="1"/>
  <c r="AT325" i="1" s="1"/>
  <c r="AR325" i="1"/>
  <c r="AQ325" i="1"/>
  <c r="AP325" i="1"/>
  <c r="AO325" i="1"/>
  <c r="AK325" i="1"/>
  <c r="AV324" i="1"/>
  <c r="AS324" i="1" s="1"/>
  <c r="AU324" i="1"/>
  <c r="AT324" i="1" s="1"/>
  <c r="AR324" i="1"/>
  <c r="AQ324" i="1"/>
  <c r="AP324" i="1"/>
  <c r="AO324" i="1"/>
  <c r="AK324" i="1"/>
  <c r="AV323" i="1"/>
  <c r="AS323" i="1" s="1"/>
  <c r="AU323" i="1"/>
  <c r="AT323" i="1" s="1"/>
  <c r="AR323" i="1"/>
  <c r="AQ323" i="1"/>
  <c r="AP323" i="1"/>
  <c r="AO323" i="1"/>
  <c r="AK323" i="1"/>
  <c r="AV322" i="1"/>
  <c r="AS322" i="1" s="1"/>
  <c r="AU322" i="1"/>
  <c r="AT322" i="1" s="1"/>
  <c r="AR322" i="1"/>
  <c r="AQ322" i="1"/>
  <c r="AP322" i="1"/>
  <c r="AO322" i="1"/>
  <c r="AK322" i="1"/>
  <c r="AV321" i="1"/>
  <c r="AS321" i="1" s="1"/>
  <c r="AU321" i="1"/>
  <c r="AT321" i="1" s="1"/>
  <c r="AR321" i="1"/>
  <c r="AQ321" i="1"/>
  <c r="AP321" i="1"/>
  <c r="AO321" i="1"/>
  <c r="AK321" i="1"/>
  <c r="AV320" i="1"/>
  <c r="AS320" i="1" s="1"/>
  <c r="AU320" i="1"/>
  <c r="AT320" i="1" s="1"/>
  <c r="AR320" i="1"/>
  <c r="AQ320" i="1"/>
  <c r="AP320" i="1"/>
  <c r="AO320" i="1"/>
  <c r="AK320" i="1"/>
  <c r="AV319" i="1"/>
  <c r="AS319" i="1" s="1"/>
  <c r="AU319" i="1"/>
  <c r="AT319" i="1" s="1"/>
  <c r="AR319" i="1"/>
  <c r="AQ319" i="1"/>
  <c r="AP319" i="1"/>
  <c r="AO319" i="1"/>
  <c r="AK319" i="1"/>
  <c r="AV318" i="1"/>
  <c r="AS318" i="1" s="1"/>
  <c r="AU318" i="1"/>
  <c r="AT318" i="1" s="1"/>
  <c r="AR318" i="1"/>
  <c r="AQ318" i="1"/>
  <c r="AP318" i="1"/>
  <c r="AO318" i="1"/>
  <c r="AK318" i="1"/>
  <c r="AV317" i="1"/>
  <c r="AS317" i="1" s="1"/>
  <c r="AU317" i="1"/>
  <c r="AT317" i="1" s="1"/>
  <c r="AR317" i="1"/>
  <c r="AQ317" i="1"/>
  <c r="AP317" i="1"/>
  <c r="AO317" i="1"/>
  <c r="AK317" i="1"/>
  <c r="AV316" i="1"/>
  <c r="AS316" i="1" s="1"/>
  <c r="AU316" i="1"/>
  <c r="AT316" i="1" s="1"/>
  <c r="AR316" i="1"/>
  <c r="AQ316" i="1"/>
  <c r="AP316" i="1"/>
  <c r="AO316" i="1"/>
  <c r="AK316" i="1"/>
  <c r="AV315" i="1"/>
  <c r="AS315" i="1" s="1"/>
  <c r="AU315" i="1"/>
  <c r="AT315" i="1" s="1"/>
  <c r="AR315" i="1"/>
  <c r="AQ315" i="1"/>
  <c r="AP315" i="1"/>
  <c r="AO315" i="1"/>
  <c r="AK315" i="1"/>
  <c r="AV314" i="1"/>
  <c r="AS314" i="1" s="1"/>
  <c r="AU314" i="1"/>
  <c r="AT314" i="1" s="1"/>
  <c r="AR314" i="1"/>
  <c r="AQ314" i="1"/>
  <c r="AP314" i="1"/>
  <c r="AO314" i="1"/>
  <c r="AK314" i="1"/>
  <c r="AV313" i="1"/>
  <c r="AS313" i="1" s="1"/>
  <c r="AU313" i="1"/>
  <c r="AT313" i="1" s="1"/>
  <c r="AR313" i="1"/>
  <c r="AQ313" i="1"/>
  <c r="AP313" i="1"/>
  <c r="AO313" i="1"/>
  <c r="AK313" i="1"/>
  <c r="AV312" i="1"/>
  <c r="AS312" i="1" s="1"/>
  <c r="AU312" i="1"/>
  <c r="AT312" i="1" s="1"/>
  <c r="AR312" i="1"/>
  <c r="AQ312" i="1"/>
  <c r="AP312" i="1"/>
  <c r="AO312" i="1"/>
  <c r="AK312" i="1"/>
  <c r="AV311" i="1"/>
  <c r="AS311" i="1" s="1"/>
  <c r="AU311" i="1"/>
  <c r="AT311" i="1" s="1"/>
  <c r="AR311" i="1"/>
  <c r="AQ311" i="1"/>
  <c r="AP311" i="1"/>
  <c r="AO311" i="1"/>
  <c r="AK311" i="1"/>
  <c r="AV310" i="1"/>
  <c r="AS310" i="1" s="1"/>
  <c r="AU310" i="1"/>
  <c r="AT310" i="1" s="1"/>
  <c r="AR310" i="1"/>
  <c r="AQ310" i="1"/>
  <c r="AP310" i="1"/>
  <c r="AO310" i="1"/>
  <c r="AK310" i="1"/>
  <c r="AV309" i="1"/>
  <c r="AS309" i="1" s="1"/>
  <c r="AU309" i="1"/>
  <c r="AT309" i="1" s="1"/>
  <c r="AR309" i="1"/>
  <c r="AQ309" i="1"/>
  <c r="AP309" i="1"/>
  <c r="AO309" i="1"/>
  <c r="AK309" i="1"/>
  <c r="AV308" i="1"/>
  <c r="AS308" i="1" s="1"/>
  <c r="AU308" i="1"/>
  <c r="AT308" i="1" s="1"/>
  <c r="AR308" i="1"/>
  <c r="AQ308" i="1"/>
  <c r="AP308" i="1"/>
  <c r="AO308" i="1"/>
  <c r="AK308" i="1"/>
  <c r="AV307" i="1"/>
  <c r="AS307" i="1" s="1"/>
  <c r="AU307" i="1"/>
  <c r="AT307" i="1" s="1"/>
  <c r="AR307" i="1"/>
  <c r="AQ307" i="1"/>
  <c r="AP307" i="1"/>
  <c r="AO307" i="1"/>
  <c r="AK307" i="1"/>
  <c r="AV306" i="1"/>
  <c r="AS306" i="1" s="1"/>
  <c r="AU306" i="1"/>
  <c r="AT306" i="1" s="1"/>
  <c r="AR306" i="1"/>
  <c r="AQ306" i="1"/>
  <c r="AP306" i="1"/>
  <c r="AO306" i="1"/>
  <c r="AK306" i="1"/>
  <c r="AV305" i="1"/>
  <c r="AS305" i="1" s="1"/>
  <c r="AU305" i="1"/>
  <c r="AT305" i="1" s="1"/>
  <c r="AR305" i="1"/>
  <c r="AQ305" i="1"/>
  <c r="AP305" i="1"/>
  <c r="AO305" i="1"/>
  <c r="AK305" i="1"/>
  <c r="AV304" i="1"/>
  <c r="AS304" i="1" s="1"/>
  <c r="AU304" i="1"/>
  <c r="AT304" i="1" s="1"/>
  <c r="AR304" i="1"/>
  <c r="AQ304" i="1"/>
  <c r="AP304" i="1"/>
  <c r="AO304" i="1"/>
  <c r="AK304" i="1"/>
  <c r="AV303" i="1"/>
  <c r="AS303" i="1" s="1"/>
  <c r="AU303" i="1"/>
  <c r="AT303" i="1" s="1"/>
  <c r="AR303" i="1"/>
  <c r="AQ303" i="1"/>
  <c r="AP303" i="1"/>
  <c r="AO303" i="1"/>
  <c r="AK303" i="1"/>
  <c r="AV302" i="1"/>
  <c r="AS302" i="1" s="1"/>
  <c r="AU302" i="1"/>
  <c r="AT302" i="1" s="1"/>
  <c r="AR302" i="1"/>
  <c r="AQ302" i="1"/>
  <c r="AP302" i="1"/>
  <c r="AO302" i="1"/>
  <c r="AK302" i="1"/>
  <c r="AV301" i="1"/>
  <c r="AS301" i="1" s="1"/>
  <c r="AU301" i="1"/>
  <c r="AT301" i="1" s="1"/>
  <c r="AR301" i="1"/>
  <c r="AQ301" i="1"/>
  <c r="AP301" i="1"/>
  <c r="AO301" i="1"/>
  <c r="AK301" i="1"/>
  <c r="AV300" i="1"/>
  <c r="AS300" i="1" s="1"/>
  <c r="AU300" i="1"/>
  <c r="AT300" i="1" s="1"/>
  <c r="AR300" i="1"/>
  <c r="AQ300" i="1"/>
  <c r="AP300" i="1"/>
  <c r="AO300" i="1"/>
  <c r="AK300" i="1"/>
  <c r="AU299" i="1"/>
  <c r="AR299" i="1"/>
  <c r="AQ299" i="1"/>
  <c r="AP299" i="1"/>
  <c r="AO299" i="1"/>
  <c r="AK299" i="1"/>
  <c r="AU298" i="1"/>
  <c r="AR298" i="1"/>
  <c r="AQ298" i="1"/>
  <c r="AP298" i="1"/>
  <c r="AO298" i="1"/>
  <c r="AK298" i="1"/>
  <c r="AU297" i="1"/>
  <c r="AR297" i="1"/>
  <c r="AQ297" i="1"/>
  <c r="AP297" i="1"/>
  <c r="AO297" i="1"/>
  <c r="AK297" i="1"/>
  <c r="AU296" i="1"/>
  <c r="AR296" i="1"/>
  <c r="AQ296" i="1"/>
  <c r="AP296" i="1"/>
  <c r="AO296" i="1"/>
  <c r="AK296" i="1"/>
  <c r="AU295" i="1"/>
  <c r="AR295" i="1"/>
  <c r="AQ295" i="1"/>
  <c r="AP295" i="1"/>
  <c r="AO295" i="1"/>
  <c r="AK295" i="1"/>
  <c r="AU294" i="1"/>
  <c r="AR294" i="1"/>
  <c r="AQ294" i="1"/>
  <c r="AP294" i="1"/>
  <c r="AO294" i="1"/>
  <c r="AK294" i="1"/>
  <c r="AU293" i="1"/>
  <c r="AR293" i="1"/>
  <c r="AQ293" i="1"/>
  <c r="AP293" i="1"/>
  <c r="AO293" i="1"/>
  <c r="AK293" i="1"/>
  <c r="AU292" i="1"/>
  <c r="AR292" i="1"/>
  <c r="AQ292" i="1"/>
  <c r="AP292" i="1"/>
  <c r="AO292" i="1"/>
  <c r="AK292" i="1"/>
  <c r="AU291" i="1"/>
  <c r="AR291" i="1"/>
  <c r="AQ291" i="1"/>
  <c r="AP291" i="1"/>
  <c r="AO291" i="1"/>
  <c r="AK291" i="1"/>
  <c r="AU290" i="1"/>
  <c r="AR290" i="1"/>
  <c r="AQ290" i="1"/>
  <c r="AP290" i="1"/>
  <c r="AO290" i="1"/>
  <c r="AK290" i="1"/>
  <c r="AU289" i="1"/>
  <c r="AR289" i="1"/>
  <c r="AQ289" i="1"/>
  <c r="AP289" i="1"/>
  <c r="AO289" i="1"/>
  <c r="AK289" i="1"/>
  <c r="AU288" i="1"/>
  <c r="AR288" i="1"/>
  <c r="AQ288" i="1"/>
  <c r="AP288" i="1"/>
  <c r="AO288" i="1"/>
  <c r="AK288" i="1"/>
  <c r="AU287" i="1"/>
  <c r="AR287" i="1"/>
  <c r="AQ287" i="1"/>
  <c r="AP287" i="1"/>
  <c r="AO287" i="1"/>
  <c r="AK287" i="1"/>
  <c r="AU286" i="1"/>
  <c r="AR286" i="1"/>
  <c r="AQ286" i="1"/>
  <c r="AP286" i="1"/>
  <c r="AO286" i="1"/>
  <c r="AK286" i="1"/>
  <c r="AU285" i="1"/>
  <c r="AR285" i="1"/>
  <c r="AQ285" i="1"/>
  <c r="AP285" i="1"/>
  <c r="AO285" i="1"/>
  <c r="AK285" i="1"/>
  <c r="AU284" i="1"/>
  <c r="AR284" i="1"/>
  <c r="AQ284" i="1"/>
  <c r="AP284" i="1"/>
  <c r="AO284" i="1"/>
  <c r="AK284" i="1"/>
  <c r="AU283" i="1"/>
  <c r="AR283" i="1"/>
  <c r="AQ283" i="1"/>
  <c r="AP283" i="1"/>
  <c r="AO283" i="1"/>
  <c r="AK283" i="1"/>
  <c r="AU282" i="1"/>
  <c r="AR282" i="1"/>
  <c r="AQ282" i="1"/>
  <c r="AP282" i="1"/>
  <c r="AO282" i="1"/>
  <c r="AK282" i="1"/>
  <c r="AU281" i="1"/>
  <c r="AR281" i="1"/>
  <c r="AQ281" i="1"/>
  <c r="AP281" i="1"/>
  <c r="AO281" i="1"/>
  <c r="AK281" i="1"/>
  <c r="AU280" i="1"/>
  <c r="AR280" i="1"/>
  <c r="AQ280" i="1"/>
  <c r="AP280" i="1"/>
  <c r="AO280" i="1"/>
  <c r="AK280" i="1"/>
  <c r="AU279" i="1"/>
  <c r="AR279" i="1"/>
  <c r="AQ279" i="1"/>
  <c r="AP279" i="1"/>
  <c r="AO279" i="1"/>
  <c r="AK279" i="1"/>
  <c r="AU278" i="1"/>
  <c r="AR278" i="1"/>
  <c r="AQ278" i="1"/>
  <c r="AP278" i="1"/>
  <c r="AO278" i="1"/>
  <c r="AK278" i="1"/>
  <c r="AU277" i="1"/>
  <c r="AR277" i="1"/>
  <c r="AQ277" i="1"/>
  <c r="AP277" i="1"/>
  <c r="AO277" i="1"/>
  <c r="AK277" i="1"/>
  <c r="AU276" i="1"/>
  <c r="AR276" i="1"/>
  <c r="AQ276" i="1"/>
  <c r="AP276" i="1"/>
  <c r="AO276" i="1"/>
  <c r="AK276" i="1"/>
  <c r="AU275" i="1"/>
  <c r="AR275" i="1"/>
  <c r="AQ275" i="1"/>
  <c r="AP275" i="1"/>
  <c r="AO275" i="1"/>
  <c r="AK275" i="1"/>
  <c r="AU274" i="1"/>
  <c r="AR274" i="1"/>
  <c r="AQ274" i="1"/>
  <c r="AP274" i="1"/>
  <c r="AO274" i="1"/>
  <c r="AK274" i="1"/>
  <c r="AU273" i="1"/>
  <c r="AR273" i="1"/>
  <c r="AQ273" i="1"/>
  <c r="AP273" i="1"/>
  <c r="AO273" i="1"/>
  <c r="AK273" i="1"/>
  <c r="AU272" i="1"/>
  <c r="AR272" i="1"/>
  <c r="AQ272" i="1"/>
  <c r="AP272" i="1"/>
  <c r="AO272" i="1"/>
  <c r="AK272" i="1"/>
  <c r="AU271" i="1"/>
  <c r="AR271" i="1"/>
  <c r="AQ271" i="1"/>
  <c r="AP271" i="1"/>
  <c r="AO271" i="1"/>
  <c r="AK271" i="1"/>
  <c r="AU270" i="1"/>
  <c r="AR270" i="1"/>
  <c r="AQ270" i="1"/>
  <c r="AP270" i="1"/>
  <c r="AO270" i="1"/>
  <c r="AK270" i="1"/>
  <c r="AU269" i="1"/>
  <c r="AR269" i="1"/>
  <c r="AQ269" i="1"/>
  <c r="AP269" i="1"/>
  <c r="AO269" i="1"/>
  <c r="AK269" i="1"/>
  <c r="AU268" i="1"/>
  <c r="AR268" i="1"/>
  <c r="AQ268" i="1"/>
  <c r="AP268" i="1"/>
  <c r="AO268" i="1"/>
  <c r="AK268" i="1"/>
  <c r="AU267" i="1"/>
  <c r="AR267" i="1"/>
  <c r="AQ267" i="1"/>
  <c r="AP267" i="1"/>
  <c r="AO267" i="1"/>
  <c r="AK267" i="1"/>
  <c r="AU266" i="1"/>
  <c r="AR266" i="1"/>
  <c r="AQ266" i="1"/>
  <c r="AP266" i="1"/>
  <c r="AO266" i="1"/>
  <c r="AK266" i="1"/>
  <c r="AU265" i="1"/>
  <c r="AR265" i="1"/>
  <c r="AQ265" i="1"/>
  <c r="AP265" i="1"/>
  <c r="AO265" i="1"/>
  <c r="AK265" i="1"/>
  <c r="AU264" i="1"/>
  <c r="AR264" i="1"/>
  <c r="AQ264" i="1"/>
  <c r="AP264" i="1"/>
  <c r="AO264" i="1"/>
  <c r="AK264" i="1"/>
  <c r="AU263" i="1"/>
  <c r="AR263" i="1"/>
  <c r="AQ263" i="1"/>
  <c r="AP263" i="1"/>
  <c r="AO263" i="1"/>
  <c r="AK263" i="1"/>
  <c r="AU262" i="1"/>
  <c r="AR262" i="1"/>
  <c r="AQ262" i="1"/>
  <c r="AP262" i="1"/>
  <c r="AO262" i="1"/>
  <c r="AK262" i="1"/>
  <c r="AU261" i="1"/>
  <c r="AR261" i="1"/>
  <c r="AQ261" i="1"/>
  <c r="AP261" i="1"/>
  <c r="AO261" i="1"/>
  <c r="AK261" i="1"/>
  <c r="AU260" i="1"/>
  <c r="AR260" i="1"/>
  <c r="AQ260" i="1"/>
  <c r="AP260" i="1"/>
  <c r="AO260" i="1"/>
  <c r="AK260" i="1"/>
  <c r="AU259" i="1"/>
  <c r="AR259" i="1"/>
  <c r="AQ259" i="1"/>
  <c r="AP259" i="1"/>
  <c r="AO259" i="1"/>
  <c r="AK259" i="1"/>
  <c r="AU258" i="1"/>
  <c r="AR258" i="1"/>
  <c r="AQ258" i="1"/>
  <c r="AP258" i="1"/>
  <c r="AO258" i="1"/>
  <c r="AK258" i="1"/>
  <c r="AU257" i="1"/>
  <c r="AR257" i="1"/>
  <c r="AQ257" i="1"/>
  <c r="AP257" i="1"/>
  <c r="AO257" i="1"/>
  <c r="AK257" i="1"/>
  <c r="AU256" i="1"/>
  <c r="AR256" i="1"/>
  <c r="AQ256" i="1"/>
  <c r="AP256" i="1"/>
  <c r="AO256" i="1"/>
  <c r="AK256" i="1"/>
  <c r="AU255" i="1"/>
  <c r="AR255" i="1"/>
  <c r="AQ255" i="1"/>
  <c r="AP255" i="1"/>
  <c r="AO255" i="1"/>
  <c r="AK255" i="1"/>
  <c r="AU254" i="1"/>
  <c r="AR254" i="1"/>
  <c r="AQ254" i="1"/>
  <c r="AP254" i="1"/>
  <c r="AO254" i="1"/>
  <c r="AK254" i="1"/>
  <c r="AU253" i="1"/>
  <c r="AR253" i="1"/>
  <c r="AQ253" i="1"/>
  <c r="AP253" i="1"/>
  <c r="AO253" i="1"/>
  <c r="AK253" i="1"/>
  <c r="AU252" i="1"/>
  <c r="AR252" i="1"/>
  <c r="AQ252" i="1"/>
  <c r="AP252" i="1"/>
  <c r="AO252" i="1"/>
  <c r="AK252" i="1"/>
  <c r="AU251" i="1"/>
  <c r="AR251" i="1"/>
  <c r="AQ251" i="1"/>
  <c r="AP251" i="1"/>
  <c r="AO251" i="1"/>
  <c r="AK251" i="1"/>
  <c r="AU250" i="1"/>
  <c r="AR250" i="1"/>
  <c r="AQ250" i="1"/>
  <c r="AP250" i="1"/>
  <c r="AO250" i="1"/>
  <c r="AK250" i="1"/>
  <c r="AU249" i="1"/>
  <c r="AR249" i="1"/>
  <c r="AQ249" i="1"/>
  <c r="AP249" i="1"/>
  <c r="AO249" i="1"/>
  <c r="AK249" i="1"/>
  <c r="AU248" i="1"/>
  <c r="AR248" i="1"/>
  <c r="AQ248" i="1"/>
  <c r="AP248" i="1"/>
  <c r="AO248" i="1"/>
  <c r="AK248" i="1"/>
  <c r="AU247" i="1"/>
  <c r="AR247" i="1"/>
  <c r="AQ247" i="1"/>
  <c r="AP247" i="1"/>
  <c r="AO247" i="1"/>
  <c r="AK247" i="1"/>
  <c r="AU246" i="1"/>
  <c r="AR246" i="1"/>
  <c r="AQ246" i="1"/>
  <c r="AP246" i="1"/>
  <c r="AO246" i="1"/>
  <c r="AK246" i="1"/>
  <c r="AU245" i="1"/>
  <c r="AR245" i="1"/>
  <c r="AQ245" i="1"/>
  <c r="AP245" i="1"/>
  <c r="AO245" i="1"/>
  <c r="AK245" i="1"/>
  <c r="AU244" i="1"/>
  <c r="AR244" i="1"/>
  <c r="AQ244" i="1"/>
  <c r="AP244" i="1"/>
  <c r="AO244" i="1"/>
  <c r="AK244" i="1"/>
  <c r="AU243" i="1"/>
  <c r="AR243" i="1"/>
  <c r="AQ243" i="1"/>
  <c r="AP243" i="1"/>
  <c r="AO243" i="1"/>
  <c r="AK243" i="1"/>
  <c r="AU242" i="1"/>
  <c r="AR242" i="1"/>
  <c r="AQ242" i="1"/>
  <c r="AP242" i="1"/>
  <c r="AO242" i="1"/>
  <c r="AK242" i="1"/>
  <c r="AU241" i="1"/>
  <c r="AR241" i="1"/>
  <c r="AQ241" i="1"/>
  <c r="AP241" i="1"/>
  <c r="AO241" i="1"/>
  <c r="AK241" i="1"/>
  <c r="AU240" i="1"/>
  <c r="AR240" i="1"/>
  <c r="AQ240" i="1"/>
  <c r="AP240" i="1"/>
  <c r="AO240" i="1"/>
  <c r="AK240" i="1"/>
  <c r="AU239" i="1"/>
  <c r="AR239" i="1"/>
  <c r="AQ239" i="1"/>
  <c r="AP239" i="1"/>
  <c r="AO239" i="1"/>
  <c r="AK239" i="1"/>
  <c r="AU238" i="1"/>
  <c r="AR238" i="1"/>
  <c r="AQ238" i="1"/>
  <c r="AP238" i="1"/>
  <c r="AO238" i="1"/>
  <c r="AK238" i="1"/>
  <c r="AU237" i="1"/>
  <c r="AR237" i="1"/>
  <c r="AQ237" i="1"/>
  <c r="AP237" i="1"/>
  <c r="AO237" i="1"/>
  <c r="AK237" i="1"/>
  <c r="AU236" i="1"/>
  <c r="AR236" i="1"/>
  <c r="AQ236" i="1"/>
  <c r="AP236" i="1"/>
  <c r="AO236" i="1"/>
  <c r="AK236" i="1"/>
  <c r="AU235" i="1"/>
  <c r="AR235" i="1"/>
  <c r="AQ235" i="1"/>
  <c r="AP235" i="1"/>
  <c r="AO235" i="1"/>
  <c r="AK235" i="1"/>
  <c r="AU234" i="1"/>
  <c r="AR234" i="1"/>
  <c r="AQ234" i="1"/>
  <c r="AP234" i="1"/>
  <c r="AO234" i="1"/>
  <c r="AK234" i="1"/>
  <c r="AU233" i="1"/>
  <c r="AR233" i="1"/>
  <c r="AQ233" i="1"/>
  <c r="AP233" i="1"/>
  <c r="AO233" i="1"/>
  <c r="AK233" i="1"/>
  <c r="AU232" i="1"/>
  <c r="AR232" i="1"/>
  <c r="AQ232" i="1"/>
  <c r="AP232" i="1"/>
  <c r="AO232" i="1"/>
  <c r="AK232" i="1"/>
  <c r="AU231" i="1"/>
  <c r="AR231" i="1"/>
  <c r="AQ231" i="1"/>
  <c r="AP231" i="1"/>
  <c r="AO231" i="1"/>
  <c r="AK231" i="1"/>
  <c r="AU230" i="1"/>
  <c r="AR230" i="1"/>
  <c r="AQ230" i="1"/>
  <c r="AP230" i="1"/>
  <c r="AO230" i="1"/>
  <c r="AK230" i="1"/>
  <c r="AU229" i="1"/>
  <c r="AR229" i="1"/>
  <c r="AQ229" i="1"/>
  <c r="AP229" i="1"/>
  <c r="AO229" i="1"/>
  <c r="AK229" i="1"/>
  <c r="AU228" i="1"/>
  <c r="AR228" i="1"/>
  <c r="AQ228" i="1"/>
  <c r="AP228" i="1"/>
  <c r="AO228" i="1"/>
  <c r="AK228" i="1"/>
  <c r="AU227" i="1"/>
  <c r="AR227" i="1"/>
  <c r="AQ227" i="1"/>
  <c r="AP227" i="1"/>
  <c r="AO227" i="1"/>
  <c r="AK227" i="1"/>
  <c r="AU226" i="1"/>
  <c r="AR226" i="1"/>
  <c r="AQ226" i="1"/>
  <c r="AP226" i="1"/>
  <c r="AO226" i="1"/>
  <c r="AK226" i="1"/>
  <c r="AU225" i="1"/>
  <c r="AR225" i="1"/>
  <c r="AQ225" i="1"/>
  <c r="AP225" i="1"/>
  <c r="AO225" i="1"/>
  <c r="AK225" i="1"/>
  <c r="AU224" i="1"/>
  <c r="AR224" i="1"/>
  <c r="AQ224" i="1"/>
  <c r="AP224" i="1"/>
  <c r="AO224" i="1"/>
  <c r="AK224" i="1"/>
  <c r="AU223" i="1"/>
  <c r="AR223" i="1"/>
  <c r="AQ223" i="1"/>
  <c r="AP223" i="1"/>
  <c r="AO223" i="1"/>
  <c r="AK223" i="1"/>
  <c r="AU222" i="1"/>
  <c r="AR222" i="1"/>
  <c r="AQ222" i="1"/>
  <c r="AP222" i="1"/>
  <c r="AO222" i="1"/>
  <c r="AK222" i="1"/>
  <c r="AU221" i="1"/>
  <c r="AR221" i="1"/>
  <c r="AQ221" i="1"/>
  <c r="AP221" i="1"/>
  <c r="AO221" i="1"/>
  <c r="AK221" i="1"/>
  <c r="AU220" i="1"/>
  <c r="AR220" i="1"/>
  <c r="AQ220" i="1"/>
  <c r="AP220" i="1"/>
  <c r="AO220" i="1"/>
  <c r="AK220" i="1"/>
  <c r="AU219" i="1"/>
  <c r="AR219" i="1"/>
  <c r="AQ219" i="1"/>
  <c r="AP219" i="1"/>
  <c r="AO219" i="1"/>
  <c r="AK219" i="1"/>
  <c r="AU218" i="1"/>
  <c r="AR218" i="1"/>
  <c r="AQ218" i="1"/>
  <c r="AP218" i="1"/>
  <c r="AO218" i="1"/>
  <c r="AK218" i="1"/>
  <c r="AU217" i="1"/>
  <c r="AR217" i="1"/>
  <c r="AQ217" i="1"/>
  <c r="AP217" i="1"/>
  <c r="AO217" i="1"/>
  <c r="AK217" i="1"/>
  <c r="AU216" i="1"/>
  <c r="AR216" i="1"/>
  <c r="AQ216" i="1"/>
  <c r="AP216" i="1"/>
  <c r="AO216" i="1"/>
  <c r="AK216" i="1"/>
  <c r="AU215" i="1"/>
  <c r="AR215" i="1"/>
  <c r="AQ215" i="1"/>
  <c r="AP215" i="1"/>
  <c r="AO215" i="1"/>
  <c r="AK215" i="1"/>
  <c r="AU214" i="1"/>
  <c r="AR214" i="1"/>
  <c r="AQ214" i="1"/>
  <c r="AP214" i="1"/>
  <c r="AO214" i="1"/>
  <c r="AK214" i="1"/>
  <c r="AU213" i="1"/>
  <c r="AR213" i="1"/>
  <c r="AQ213" i="1"/>
  <c r="AP213" i="1"/>
  <c r="AO213" i="1"/>
  <c r="AK213" i="1"/>
  <c r="AU212" i="1"/>
  <c r="AR212" i="1"/>
  <c r="AQ212" i="1"/>
  <c r="AP212" i="1"/>
  <c r="AO212" i="1"/>
  <c r="AK212" i="1"/>
  <c r="AU211" i="1"/>
  <c r="AR211" i="1"/>
  <c r="AQ211" i="1"/>
  <c r="AP211" i="1"/>
  <c r="AO211" i="1"/>
  <c r="AK211" i="1"/>
  <c r="AU210" i="1"/>
  <c r="AR210" i="1"/>
  <c r="AQ210" i="1"/>
  <c r="AP210" i="1"/>
  <c r="AO210" i="1"/>
  <c r="AK210" i="1"/>
  <c r="AU209" i="1"/>
  <c r="AR209" i="1"/>
  <c r="AQ209" i="1"/>
  <c r="AP209" i="1"/>
  <c r="AO209" i="1"/>
  <c r="AK209" i="1"/>
  <c r="AU208" i="1"/>
  <c r="AR208" i="1"/>
  <c r="AQ208" i="1"/>
  <c r="AP208" i="1"/>
  <c r="AO208" i="1"/>
  <c r="AK208" i="1"/>
  <c r="AU207" i="1"/>
  <c r="AR207" i="1"/>
  <c r="AQ207" i="1"/>
  <c r="AP207" i="1"/>
  <c r="AO207" i="1"/>
  <c r="AK207" i="1"/>
  <c r="AU206" i="1"/>
  <c r="AR206" i="1"/>
  <c r="AQ206" i="1"/>
  <c r="AP206" i="1"/>
  <c r="AO206" i="1"/>
  <c r="AK206" i="1"/>
  <c r="AU205" i="1"/>
  <c r="AR205" i="1"/>
  <c r="AQ205" i="1"/>
  <c r="AP205" i="1"/>
  <c r="AO205" i="1"/>
  <c r="AK205" i="1"/>
  <c r="AU204" i="1"/>
  <c r="AR204" i="1"/>
  <c r="AQ204" i="1"/>
  <c r="AP204" i="1"/>
  <c r="AO204" i="1"/>
  <c r="AK204" i="1"/>
  <c r="AU203" i="1"/>
  <c r="AR203" i="1"/>
  <c r="AQ203" i="1"/>
  <c r="AP203" i="1"/>
  <c r="AO203" i="1"/>
  <c r="AK203" i="1"/>
  <c r="AU202" i="1"/>
  <c r="AR202" i="1"/>
  <c r="AQ202" i="1"/>
  <c r="AP202" i="1"/>
  <c r="AO202" i="1"/>
  <c r="AK202" i="1"/>
  <c r="AU201" i="1"/>
  <c r="AR201" i="1"/>
  <c r="AQ201" i="1"/>
  <c r="AP201" i="1"/>
  <c r="AO201" i="1"/>
  <c r="AK201" i="1"/>
  <c r="AU200" i="1"/>
  <c r="AR200" i="1"/>
  <c r="AQ200" i="1"/>
  <c r="AP200" i="1"/>
  <c r="AO200" i="1"/>
  <c r="AK200" i="1"/>
  <c r="AU199" i="1"/>
  <c r="AR199" i="1"/>
  <c r="AQ199" i="1"/>
  <c r="AP199" i="1"/>
  <c r="AO199" i="1"/>
  <c r="AK199" i="1"/>
  <c r="AU198" i="1"/>
  <c r="AR198" i="1"/>
  <c r="AQ198" i="1"/>
  <c r="AP198" i="1"/>
  <c r="AO198" i="1"/>
  <c r="AK198" i="1"/>
  <c r="AU197" i="1"/>
  <c r="AR197" i="1"/>
  <c r="AQ197" i="1"/>
  <c r="AP197" i="1"/>
  <c r="AO197" i="1"/>
  <c r="AK197" i="1"/>
  <c r="AU196" i="1"/>
  <c r="AR196" i="1"/>
  <c r="AQ196" i="1"/>
  <c r="AP196" i="1"/>
  <c r="AO196" i="1"/>
  <c r="AK196" i="1"/>
  <c r="AU195" i="1"/>
  <c r="AR195" i="1"/>
  <c r="AQ195" i="1"/>
  <c r="AP195" i="1"/>
  <c r="AO195" i="1"/>
  <c r="AK195" i="1"/>
  <c r="AU194" i="1"/>
  <c r="AR194" i="1"/>
  <c r="AQ194" i="1"/>
  <c r="AP194" i="1"/>
  <c r="AO194" i="1"/>
  <c r="AK194" i="1"/>
  <c r="AU193" i="1"/>
  <c r="AR193" i="1"/>
  <c r="AQ193" i="1"/>
  <c r="AP193" i="1"/>
  <c r="AO193" i="1"/>
  <c r="AK193" i="1"/>
  <c r="AU192" i="1"/>
  <c r="AR192" i="1"/>
  <c r="AQ192" i="1"/>
  <c r="AP192" i="1"/>
  <c r="AO192" i="1"/>
  <c r="AK192" i="1"/>
  <c r="AU191" i="1"/>
  <c r="AR191" i="1"/>
  <c r="AQ191" i="1"/>
  <c r="AP191" i="1"/>
  <c r="AO191" i="1"/>
  <c r="AK191" i="1"/>
  <c r="AU190" i="1"/>
  <c r="AR190" i="1"/>
  <c r="AQ190" i="1"/>
  <c r="AP190" i="1"/>
  <c r="AO190" i="1"/>
  <c r="AK190" i="1"/>
  <c r="AU189" i="1"/>
  <c r="AR189" i="1"/>
  <c r="AQ189" i="1"/>
  <c r="AP189" i="1"/>
  <c r="AO189" i="1"/>
  <c r="AK189" i="1"/>
  <c r="AU188" i="1"/>
  <c r="AR188" i="1"/>
  <c r="AQ188" i="1"/>
  <c r="AP188" i="1"/>
  <c r="AO188" i="1"/>
  <c r="AK188" i="1"/>
  <c r="AU187" i="1"/>
  <c r="AR187" i="1"/>
  <c r="AQ187" i="1"/>
  <c r="AP187" i="1"/>
  <c r="AO187" i="1"/>
  <c r="AK187" i="1"/>
  <c r="AU186" i="1"/>
  <c r="AR186" i="1"/>
  <c r="AQ186" i="1"/>
  <c r="AP186" i="1"/>
  <c r="AO186" i="1"/>
  <c r="AK186" i="1"/>
  <c r="AU185" i="1"/>
  <c r="AR185" i="1"/>
  <c r="AQ185" i="1"/>
  <c r="AP185" i="1"/>
  <c r="AO185" i="1"/>
  <c r="AK185" i="1"/>
  <c r="AU184" i="1"/>
  <c r="AR184" i="1"/>
  <c r="AQ184" i="1"/>
  <c r="AP184" i="1"/>
  <c r="AO184" i="1"/>
  <c r="AK184" i="1"/>
  <c r="AU183" i="1"/>
  <c r="AR183" i="1"/>
  <c r="AQ183" i="1"/>
  <c r="AP183" i="1"/>
  <c r="AO183" i="1"/>
  <c r="AK183" i="1"/>
  <c r="AU182" i="1"/>
  <c r="AR182" i="1"/>
  <c r="AQ182" i="1"/>
  <c r="AP182" i="1"/>
  <c r="AO182" i="1"/>
  <c r="AK182" i="1"/>
  <c r="AU181" i="1"/>
  <c r="AR181" i="1"/>
  <c r="AQ181" i="1"/>
  <c r="AP181" i="1"/>
  <c r="AO181" i="1"/>
  <c r="AK181" i="1"/>
  <c r="AU180" i="1"/>
  <c r="AR180" i="1"/>
  <c r="AQ180" i="1"/>
  <c r="AP180" i="1"/>
  <c r="AO180" i="1"/>
  <c r="AK180" i="1"/>
  <c r="AU179" i="1"/>
  <c r="AR179" i="1"/>
  <c r="AQ179" i="1"/>
  <c r="AP179" i="1"/>
  <c r="AO179" i="1"/>
  <c r="AK179" i="1"/>
  <c r="AU178" i="1"/>
  <c r="AR178" i="1"/>
  <c r="AQ178" i="1"/>
  <c r="AP178" i="1"/>
  <c r="AO178" i="1"/>
  <c r="AK178" i="1"/>
  <c r="AU177" i="1"/>
  <c r="AR177" i="1"/>
  <c r="AQ177" i="1"/>
  <c r="AP177" i="1"/>
  <c r="AO177" i="1"/>
  <c r="AK177" i="1"/>
  <c r="AU176" i="1"/>
  <c r="AR176" i="1"/>
  <c r="AQ176" i="1"/>
  <c r="AP176" i="1"/>
  <c r="AO176" i="1"/>
  <c r="AK176" i="1"/>
  <c r="AU175" i="1"/>
  <c r="AR175" i="1"/>
  <c r="AQ175" i="1"/>
  <c r="AP175" i="1"/>
  <c r="AO175" i="1"/>
  <c r="AK175" i="1"/>
  <c r="AU174" i="1"/>
  <c r="AR174" i="1"/>
  <c r="AQ174" i="1"/>
  <c r="AP174" i="1"/>
  <c r="AO174" i="1"/>
  <c r="AK174" i="1"/>
  <c r="AU173" i="1"/>
  <c r="AR173" i="1"/>
  <c r="AQ173" i="1"/>
  <c r="AP173" i="1"/>
  <c r="AO173" i="1"/>
  <c r="AK173" i="1"/>
  <c r="AU172" i="1"/>
  <c r="AR172" i="1"/>
  <c r="AQ172" i="1"/>
  <c r="AP172" i="1"/>
  <c r="AO172" i="1"/>
  <c r="AK172" i="1"/>
  <c r="AV171" i="1"/>
  <c r="AS171" i="1" s="1"/>
  <c r="AU171" i="1"/>
  <c r="AT171" i="1" s="1"/>
  <c r="AR171" i="1"/>
  <c r="AQ171" i="1"/>
  <c r="AP171" i="1"/>
  <c r="AO171" i="1"/>
  <c r="AK171" i="1"/>
  <c r="AV170" i="1"/>
  <c r="AS170" i="1" s="1"/>
  <c r="AU170" i="1"/>
  <c r="AT170" i="1" s="1"/>
  <c r="AR170" i="1"/>
  <c r="AQ170" i="1"/>
  <c r="AP170" i="1"/>
  <c r="AO170" i="1"/>
  <c r="AK170" i="1"/>
  <c r="AR169" i="1"/>
  <c r="AQ169" i="1"/>
  <c r="AP169" i="1"/>
  <c r="AO169" i="1"/>
  <c r="AK169" i="1"/>
  <c r="AV168" i="1"/>
  <c r="AS168" i="1" s="1"/>
  <c r="AU168" i="1"/>
  <c r="AT168" i="1" s="1"/>
  <c r="AR168" i="1"/>
  <c r="AQ168" i="1"/>
  <c r="AP168" i="1"/>
  <c r="AO168" i="1"/>
  <c r="AK168" i="1"/>
  <c r="AV167" i="1"/>
  <c r="AS167" i="1" s="1"/>
  <c r="AU167" i="1"/>
  <c r="AT167" i="1" s="1"/>
  <c r="AR167" i="1"/>
  <c r="AQ167" i="1"/>
  <c r="AP167" i="1"/>
  <c r="AO167" i="1"/>
  <c r="AK167" i="1"/>
  <c r="AR166" i="1"/>
  <c r="AQ166" i="1"/>
  <c r="AP166" i="1"/>
  <c r="AO166" i="1"/>
  <c r="AK166" i="1"/>
  <c r="AU165" i="1"/>
  <c r="AR165" i="1"/>
  <c r="AQ165" i="1"/>
  <c r="AP165" i="1"/>
  <c r="AO165" i="1"/>
  <c r="AK165" i="1"/>
  <c r="AR164" i="1"/>
  <c r="AQ164" i="1"/>
  <c r="AP164" i="1"/>
  <c r="AO164" i="1"/>
  <c r="AK164" i="1"/>
  <c r="AU163" i="1"/>
  <c r="AR163" i="1"/>
  <c r="AQ163" i="1"/>
  <c r="AP163" i="1"/>
  <c r="AO163" i="1"/>
  <c r="AK163" i="1"/>
  <c r="AU162" i="1"/>
  <c r="AR162" i="1"/>
  <c r="AQ162" i="1"/>
  <c r="AP162" i="1"/>
  <c r="AO162" i="1"/>
  <c r="AK162" i="1"/>
  <c r="AU161" i="1"/>
  <c r="AR161" i="1"/>
  <c r="AQ161" i="1"/>
  <c r="AP161" i="1"/>
  <c r="AO161" i="1"/>
  <c r="AK161" i="1"/>
  <c r="AR160" i="1"/>
  <c r="AQ160" i="1"/>
  <c r="AP160" i="1"/>
  <c r="AO160" i="1"/>
  <c r="AK160" i="1"/>
  <c r="AU159" i="1"/>
  <c r="AR159" i="1"/>
  <c r="AQ159" i="1"/>
  <c r="AP159" i="1"/>
  <c r="AO159" i="1"/>
  <c r="AK159" i="1"/>
  <c r="AU158" i="1"/>
  <c r="AR158" i="1"/>
  <c r="AQ158" i="1"/>
  <c r="AP158" i="1"/>
  <c r="AO158" i="1"/>
  <c r="AK158" i="1"/>
  <c r="AU157" i="1"/>
  <c r="AR157" i="1"/>
  <c r="AQ157" i="1"/>
  <c r="AP157" i="1"/>
  <c r="AO157" i="1"/>
  <c r="AK157" i="1"/>
  <c r="AU156" i="1"/>
  <c r="AR156" i="1"/>
  <c r="AQ156" i="1"/>
  <c r="AP156" i="1"/>
  <c r="AO156" i="1"/>
  <c r="AK156" i="1"/>
  <c r="AR155" i="1"/>
  <c r="AQ155" i="1"/>
  <c r="AP155" i="1"/>
  <c r="AO155" i="1"/>
  <c r="AK155" i="1"/>
  <c r="AU439" i="1"/>
  <c r="AR439" i="1"/>
  <c r="AQ439" i="1"/>
  <c r="AP439" i="1"/>
  <c r="AO439" i="1"/>
  <c r="AK439" i="1"/>
  <c r="AU438" i="1"/>
  <c r="AR438" i="1"/>
  <c r="AQ438" i="1"/>
  <c r="AP438" i="1"/>
  <c r="AO438" i="1"/>
  <c r="AK438" i="1"/>
  <c r="AU437" i="1"/>
  <c r="AR437" i="1"/>
  <c r="AQ437" i="1"/>
  <c r="AP437" i="1"/>
  <c r="AO437" i="1"/>
  <c r="AK437" i="1"/>
  <c r="AU436" i="1"/>
  <c r="AR436" i="1"/>
  <c r="AQ436" i="1"/>
  <c r="AP436" i="1"/>
  <c r="AO436" i="1"/>
  <c r="AK436" i="1"/>
  <c r="AU435" i="1"/>
  <c r="AR435" i="1"/>
  <c r="AQ435" i="1"/>
  <c r="AP435" i="1"/>
  <c r="AO435" i="1"/>
  <c r="AK435" i="1"/>
  <c r="AU434" i="1"/>
  <c r="AR434" i="1"/>
  <c r="AQ434" i="1"/>
  <c r="AP434" i="1"/>
  <c r="AO434" i="1"/>
  <c r="AK434" i="1"/>
  <c r="AU433" i="1"/>
  <c r="AR433" i="1"/>
  <c r="AQ433" i="1"/>
  <c r="AP433" i="1"/>
  <c r="AO433" i="1"/>
  <c r="AK433" i="1"/>
  <c r="AU432" i="1"/>
  <c r="AR432" i="1"/>
  <c r="AQ432" i="1"/>
  <c r="AP432" i="1"/>
  <c r="AO432" i="1"/>
  <c r="AK432" i="1"/>
  <c r="AU431" i="1"/>
  <c r="AR431" i="1"/>
  <c r="AQ431" i="1"/>
  <c r="AP431" i="1"/>
  <c r="AO431" i="1"/>
  <c r="AK431" i="1"/>
  <c r="AU430" i="1"/>
  <c r="AR430" i="1"/>
  <c r="AQ430" i="1"/>
  <c r="AP430" i="1"/>
  <c r="AO430" i="1"/>
  <c r="AK430" i="1"/>
  <c r="AU429" i="1"/>
  <c r="AR429" i="1"/>
  <c r="AQ429" i="1"/>
  <c r="AP429" i="1"/>
  <c r="AO429" i="1"/>
  <c r="AK429" i="1"/>
  <c r="AU428" i="1"/>
  <c r="AR428" i="1"/>
  <c r="AQ428" i="1"/>
  <c r="AP428" i="1"/>
  <c r="AO428" i="1"/>
  <c r="AK428" i="1"/>
  <c r="AU427" i="1"/>
  <c r="AR427" i="1"/>
  <c r="AQ427" i="1"/>
  <c r="AP427" i="1"/>
  <c r="AO427" i="1"/>
  <c r="AK427" i="1"/>
  <c r="AU426" i="1"/>
  <c r="AR426" i="1"/>
  <c r="AQ426" i="1"/>
  <c r="AP426" i="1"/>
  <c r="AO426" i="1"/>
  <c r="AK426" i="1"/>
  <c r="AU425" i="1"/>
  <c r="AR425" i="1"/>
  <c r="AQ425" i="1"/>
  <c r="AP425" i="1"/>
  <c r="AO425" i="1"/>
  <c r="AK425" i="1"/>
  <c r="AU424" i="1"/>
  <c r="AR424" i="1"/>
  <c r="AQ424" i="1"/>
  <c r="AP424" i="1"/>
  <c r="AO424" i="1"/>
  <c r="AK424" i="1"/>
  <c r="AU423" i="1"/>
  <c r="AR423" i="1"/>
  <c r="AQ423" i="1"/>
  <c r="AP423" i="1"/>
  <c r="AO423" i="1"/>
  <c r="AK423" i="1"/>
  <c r="AU422" i="1"/>
  <c r="AR422" i="1"/>
  <c r="AQ422" i="1"/>
  <c r="AP422" i="1"/>
  <c r="AO422" i="1"/>
  <c r="AK422" i="1"/>
  <c r="AU421" i="1"/>
  <c r="AR421" i="1"/>
  <c r="AQ421" i="1"/>
  <c r="AP421" i="1"/>
  <c r="AO421" i="1"/>
  <c r="AK421" i="1"/>
  <c r="AU420" i="1"/>
  <c r="AR420" i="1"/>
  <c r="AQ420" i="1"/>
  <c r="AP420" i="1"/>
  <c r="AO420" i="1"/>
  <c r="AK420" i="1"/>
  <c r="AU419" i="1"/>
  <c r="AR419" i="1"/>
  <c r="AQ419" i="1"/>
  <c r="AP419" i="1"/>
  <c r="AO419" i="1"/>
  <c r="AK419" i="1"/>
  <c r="AU418" i="1"/>
  <c r="AR418" i="1"/>
  <c r="AQ418" i="1"/>
  <c r="AP418" i="1"/>
  <c r="AO418" i="1"/>
  <c r="AK418" i="1"/>
  <c r="AU417" i="1"/>
  <c r="AR417" i="1"/>
  <c r="AQ417" i="1"/>
  <c r="AP417" i="1"/>
  <c r="AO417" i="1"/>
  <c r="AK417" i="1"/>
  <c r="AU416" i="1"/>
  <c r="AR416" i="1"/>
  <c r="AQ416" i="1"/>
  <c r="AP416" i="1"/>
  <c r="AO416" i="1"/>
  <c r="AK416" i="1"/>
  <c r="AU415" i="1"/>
  <c r="AR415" i="1"/>
  <c r="AQ415" i="1"/>
  <c r="AP415" i="1"/>
  <c r="AO415" i="1"/>
  <c r="AK415" i="1"/>
  <c r="AU414" i="1"/>
  <c r="AR414" i="1"/>
  <c r="AQ414" i="1"/>
  <c r="AP414" i="1"/>
  <c r="AO414" i="1"/>
  <c r="AK414" i="1"/>
  <c r="AU413" i="1"/>
  <c r="AR413" i="1"/>
  <c r="AQ413" i="1"/>
  <c r="AP413" i="1"/>
  <c r="AO413" i="1"/>
  <c r="AK413" i="1"/>
  <c r="AU412" i="1"/>
  <c r="AR412" i="1"/>
  <c r="AQ412" i="1"/>
  <c r="AP412" i="1"/>
  <c r="AO412" i="1"/>
  <c r="AK412" i="1"/>
  <c r="AU411" i="1"/>
  <c r="AR411" i="1"/>
  <c r="AQ411" i="1"/>
  <c r="AP411" i="1"/>
  <c r="AO411" i="1"/>
  <c r="AK411" i="1"/>
  <c r="AU410" i="1"/>
  <c r="AR410" i="1"/>
  <c r="AQ410" i="1"/>
  <c r="AP410" i="1"/>
  <c r="AO410" i="1"/>
  <c r="AK410" i="1"/>
  <c r="AU409" i="1"/>
  <c r="AR409" i="1"/>
  <c r="AQ409" i="1"/>
  <c r="AP409" i="1"/>
  <c r="AO409" i="1"/>
  <c r="AK409" i="1"/>
  <c r="AU408" i="1"/>
  <c r="AR408" i="1"/>
  <c r="AQ408" i="1"/>
  <c r="AP408" i="1"/>
  <c r="AO408" i="1"/>
  <c r="AK408" i="1"/>
  <c r="AU407" i="1"/>
  <c r="AR407" i="1"/>
  <c r="AQ407" i="1"/>
  <c r="AP407" i="1"/>
  <c r="AO407" i="1"/>
  <c r="AK407" i="1"/>
  <c r="AU406" i="1"/>
  <c r="AR406" i="1"/>
  <c r="AQ406" i="1"/>
  <c r="AP406" i="1"/>
  <c r="AO406" i="1"/>
  <c r="AK406" i="1"/>
  <c r="AU405" i="1"/>
  <c r="AR405" i="1"/>
  <c r="AQ405" i="1"/>
  <c r="AP405" i="1"/>
  <c r="AO405" i="1"/>
  <c r="AK405" i="1"/>
  <c r="AU404" i="1"/>
  <c r="AR404" i="1"/>
  <c r="AQ404" i="1"/>
  <c r="AP404" i="1"/>
  <c r="AO404" i="1"/>
  <c r="AK404" i="1"/>
  <c r="AU403" i="1"/>
  <c r="AR403" i="1"/>
  <c r="AQ403" i="1"/>
  <c r="AP403" i="1"/>
  <c r="AO403" i="1"/>
  <c r="AK403" i="1"/>
  <c r="AU402" i="1"/>
  <c r="AR402" i="1"/>
  <c r="AQ402" i="1"/>
  <c r="AP402" i="1"/>
  <c r="AO402" i="1"/>
  <c r="AK402" i="1"/>
  <c r="AU401" i="1"/>
  <c r="AR401" i="1"/>
  <c r="AQ401" i="1"/>
  <c r="AP401" i="1"/>
  <c r="AO401" i="1"/>
  <c r="AK401" i="1"/>
  <c r="AU400" i="1"/>
  <c r="AR400" i="1"/>
  <c r="AQ400" i="1"/>
  <c r="AP400" i="1"/>
  <c r="AO400" i="1"/>
  <c r="AK400" i="1"/>
  <c r="AU399" i="1"/>
  <c r="AR399" i="1"/>
  <c r="AQ399" i="1"/>
  <c r="AP399" i="1"/>
  <c r="AO399" i="1"/>
  <c r="AK399" i="1"/>
  <c r="AU398" i="1"/>
  <c r="AR398" i="1"/>
  <c r="AQ398" i="1"/>
  <c r="AP398" i="1"/>
  <c r="AO398" i="1"/>
  <c r="AK398" i="1"/>
  <c r="AU397" i="1"/>
  <c r="AR397" i="1"/>
  <c r="AQ397" i="1"/>
  <c r="AP397" i="1"/>
  <c r="AO397" i="1"/>
  <c r="AK397" i="1"/>
  <c r="AU396" i="1"/>
  <c r="AR396" i="1"/>
  <c r="AQ396" i="1"/>
  <c r="AP396" i="1"/>
  <c r="AO396" i="1"/>
  <c r="AK396" i="1"/>
  <c r="AU395" i="1"/>
  <c r="AR395" i="1"/>
  <c r="AQ395" i="1"/>
  <c r="AP395" i="1"/>
  <c r="AO395" i="1"/>
  <c r="AK395" i="1"/>
  <c r="AU394" i="1"/>
  <c r="AR394" i="1"/>
  <c r="AQ394" i="1"/>
  <c r="AP394" i="1"/>
  <c r="AO394" i="1"/>
  <c r="AK394" i="1"/>
  <c r="AU393" i="1"/>
  <c r="AR393" i="1"/>
  <c r="AQ393" i="1"/>
  <c r="AP393" i="1"/>
  <c r="AO393" i="1"/>
  <c r="AK393" i="1"/>
  <c r="AU392" i="1"/>
  <c r="AR392" i="1"/>
  <c r="AQ392" i="1"/>
  <c r="AP392" i="1"/>
  <c r="AO392" i="1"/>
  <c r="AK392" i="1"/>
  <c r="AU391" i="1"/>
  <c r="AR391" i="1"/>
  <c r="AQ391" i="1"/>
  <c r="AP391" i="1"/>
  <c r="AO391" i="1"/>
  <c r="AK391" i="1"/>
  <c r="AU390" i="1"/>
  <c r="AR390" i="1"/>
  <c r="AQ390" i="1"/>
  <c r="AP390" i="1"/>
  <c r="AO390" i="1"/>
  <c r="AK390" i="1"/>
  <c r="AU389" i="1"/>
  <c r="AR389" i="1"/>
  <c r="AQ389" i="1"/>
  <c r="AP389" i="1"/>
  <c r="AO389" i="1"/>
  <c r="AK389" i="1"/>
  <c r="AU388" i="1"/>
  <c r="AR388" i="1"/>
  <c r="AQ388" i="1"/>
  <c r="AP388" i="1"/>
  <c r="AO388" i="1"/>
  <c r="AK388" i="1"/>
  <c r="AU387" i="1"/>
  <c r="AR387" i="1"/>
  <c r="AQ387" i="1"/>
  <c r="AP387" i="1"/>
  <c r="AO387" i="1"/>
  <c r="AK387" i="1"/>
  <c r="AU386" i="1"/>
  <c r="AR386" i="1"/>
  <c r="AQ386" i="1"/>
  <c r="AP386" i="1"/>
  <c r="AO386" i="1"/>
  <c r="AK386" i="1"/>
  <c r="AU385" i="1"/>
  <c r="AR385" i="1"/>
  <c r="AQ385" i="1"/>
  <c r="AP385" i="1"/>
  <c r="AO385" i="1"/>
  <c r="AK385" i="1"/>
  <c r="AU384" i="1"/>
  <c r="AR384" i="1"/>
  <c r="AQ384" i="1"/>
  <c r="AP384" i="1"/>
  <c r="AO384" i="1"/>
  <c r="AK384" i="1"/>
  <c r="AU383" i="1"/>
  <c r="AR383" i="1"/>
  <c r="AQ383" i="1"/>
  <c r="AP383" i="1"/>
  <c r="AO383" i="1"/>
  <c r="AK383" i="1"/>
  <c r="AU382" i="1"/>
  <c r="AR382" i="1"/>
  <c r="AQ382" i="1"/>
  <c r="AP382" i="1"/>
  <c r="AO382" i="1"/>
  <c r="AK382" i="1"/>
  <c r="AU381" i="1"/>
  <c r="AR381" i="1"/>
  <c r="AQ381" i="1"/>
  <c r="AP381" i="1"/>
  <c r="AO381" i="1"/>
  <c r="AK381" i="1"/>
  <c r="AU380" i="1"/>
  <c r="AR380" i="1"/>
  <c r="AQ380" i="1"/>
  <c r="AP380" i="1"/>
  <c r="AO380" i="1"/>
  <c r="AK380" i="1"/>
  <c r="AU379" i="1"/>
  <c r="AR379" i="1"/>
  <c r="AQ379" i="1"/>
  <c r="AP379" i="1"/>
  <c r="AO379" i="1"/>
  <c r="AK379" i="1"/>
  <c r="AU378" i="1"/>
  <c r="AR378" i="1"/>
  <c r="AQ378" i="1"/>
  <c r="AP378" i="1"/>
  <c r="AO378" i="1"/>
  <c r="AK378" i="1"/>
  <c r="AU377" i="1"/>
  <c r="AR377" i="1"/>
  <c r="AQ377" i="1"/>
  <c r="AP377" i="1"/>
  <c r="AO377" i="1"/>
  <c r="AK377" i="1"/>
  <c r="AU376" i="1"/>
  <c r="AR376" i="1"/>
  <c r="AQ376" i="1"/>
  <c r="AP376" i="1"/>
  <c r="AO376" i="1"/>
  <c r="AK376" i="1"/>
  <c r="AU375" i="1"/>
  <c r="AR375" i="1"/>
  <c r="AQ375" i="1"/>
  <c r="AP375" i="1"/>
  <c r="AO375" i="1"/>
  <c r="AK375" i="1"/>
  <c r="AU374" i="1"/>
  <c r="AR374" i="1"/>
  <c r="AQ374" i="1"/>
  <c r="AP374" i="1"/>
  <c r="AO374" i="1"/>
  <c r="AK374" i="1"/>
  <c r="AU373" i="1"/>
  <c r="AR373" i="1"/>
  <c r="AQ373" i="1"/>
  <c r="AP373" i="1"/>
  <c r="AO373" i="1"/>
  <c r="AK373" i="1"/>
  <c r="AU372" i="1"/>
  <c r="AR372" i="1"/>
  <c r="AQ372" i="1"/>
  <c r="AP372" i="1"/>
  <c r="AO372" i="1"/>
  <c r="AK372" i="1"/>
  <c r="AU371" i="1"/>
  <c r="AR371" i="1"/>
  <c r="AQ371" i="1"/>
  <c r="AP371" i="1"/>
  <c r="AO371" i="1"/>
  <c r="AK371" i="1"/>
  <c r="AU370" i="1"/>
  <c r="AR370" i="1"/>
  <c r="AQ370" i="1"/>
  <c r="AP370" i="1"/>
  <c r="AO370" i="1"/>
  <c r="AK370" i="1"/>
  <c r="AU369" i="1"/>
  <c r="AR369" i="1"/>
  <c r="AQ369" i="1"/>
  <c r="AP369" i="1"/>
  <c r="AO369" i="1"/>
  <c r="AK369" i="1"/>
  <c r="AU368" i="1"/>
  <c r="AR368" i="1"/>
  <c r="AQ368" i="1"/>
  <c r="AP368" i="1"/>
  <c r="AO368" i="1"/>
  <c r="AK368" i="1"/>
  <c r="AU367" i="1"/>
  <c r="AR367" i="1"/>
  <c r="AQ367" i="1"/>
  <c r="AP367" i="1"/>
  <c r="AO367" i="1"/>
  <c r="AK367" i="1"/>
  <c r="AU366" i="1"/>
  <c r="AR366" i="1"/>
  <c r="AQ366" i="1"/>
  <c r="AP366" i="1"/>
  <c r="AO366" i="1"/>
  <c r="AK366" i="1"/>
  <c r="AU365" i="1"/>
  <c r="AR365" i="1"/>
  <c r="AQ365" i="1"/>
  <c r="AP365" i="1"/>
  <c r="AO365" i="1"/>
  <c r="AK365" i="1"/>
  <c r="AU364" i="1"/>
  <c r="AR364" i="1"/>
  <c r="AQ364" i="1"/>
  <c r="AP364" i="1"/>
  <c r="AO364" i="1"/>
  <c r="AK364" i="1"/>
  <c r="AU363" i="1"/>
  <c r="AR363" i="1"/>
  <c r="AQ363" i="1"/>
  <c r="AP363" i="1"/>
  <c r="AO363" i="1"/>
  <c r="AK363" i="1"/>
  <c r="AU362" i="1"/>
  <c r="AR362" i="1"/>
  <c r="AQ362" i="1"/>
  <c r="AP362" i="1"/>
  <c r="AO362" i="1"/>
  <c r="AK362" i="1"/>
  <c r="AU361" i="1"/>
  <c r="AR361" i="1"/>
  <c r="AQ361" i="1"/>
  <c r="AP361" i="1"/>
  <c r="AO361" i="1"/>
  <c r="AK361" i="1"/>
  <c r="AU360" i="1"/>
  <c r="AR360" i="1"/>
  <c r="AQ360" i="1"/>
  <c r="AP360" i="1"/>
  <c r="AO360" i="1"/>
  <c r="AK360" i="1"/>
  <c r="AU359" i="1"/>
  <c r="AR359" i="1"/>
  <c r="AQ359" i="1"/>
  <c r="AP359" i="1"/>
  <c r="AO359" i="1"/>
  <c r="AK359" i="1"/>
  <c r="AU358" i="1"/>
  <c r="AR358" i="1"/>
  <c r="AQ358" i="1"/>
  <c r="AP358" i="1"/>
  <c r="AO358" i="1"/>
  <c r="AK358" i="1"/>
  <c r="AU357" i="1"/>
  <c r="AR357" i="1"/>
  <c r="AQ357" i="1"/>
  <c r="AP357" i="1"/>
  <c r="AO357" i="1"/>
  <c r="AK357" i="1"/>
  <c r="AU356" i="1"/>
  <c r="AR356" i="1"/>
  <c r="AQ356" i="1"/>
  <c r="AP356" i="1"/>
  <c r="AO356" i="1"/>
  <c r="AK356" i="1"/>
  <c r="AU355" i="1"/>
  <c r="AR355" i="1"/>
  <c r="AQ355" i="1"/>
  <c r="AP355" i="1"/>
  <c r="AO355" i="1"/>
  <c r="AK355" i="1"/>
  <c r="AU354" i="1"/>
  <c r="AR354" i="1"/>
  <c r="AQ354" i="1"/>
  <c r="AP354" i="1"/>
  <c r="AO354" i="1"/>
  <c r="AK354" i="1"/>
  <c r="AR27" i="1"/>
  <c r="AQ27" i="1"/>
  <c r="AP27" i="1"/>
  <c r="AO27" i="1"/>
  <c r="AK27" i="1"/>
  <c r="AR26" i="1"/>
  <c r="AQ26" i="1"/>
  <c r="AP26" i="1"/>
  <c r="AO26" i="1"/>
  <c r="AK26" i="1"/>
  <c r="AV25" i="1"/>
  <c r="AS25" i="1" s="1"/>
  <c r="AU25" i="1"/>
  <c r="AT25" i="1" s="1"/>
  <c r="AR25" i="1"/>
  <c r="AQ25" i="1"/>
  <c r="AP25" i="1"/>
  <c r="AO25" i="1"/>
  <c r="AK25" i="1"/>
  <c r="AV24" i="1"/>
  <c r="AS24" i="1" s="1"/>
  <c r="AU24" i="1"/>
  <c r="AT24" i="1" s="1"/>
  <c r="AR24" i="1"/>
  <c r="AQ24" i="1"/>
  <c r="AP24" i="1"/>
  <c r="AO24" i="1"/>
  <c r="AK24" i="1"/>
  <c r="AR23" i="1"/>
  <c r="AQ23" i="1"/>
  <c r="AP23" i="1"/>
  <c r="AO23" i="1"/>
  <c r="AK23" i="1"/>
  <c r="AR22" i="1"/>
  <c r="AQ22" i="1"/>
  <c r="AP22" i="1"/>
  <c r="AO22" i="1"/>
  <c r="AK22" i="1"/>
  <c r="AR21" i="1"/>
  <c r="AQ21" i="1"/>
  <c r="AP21" i="1"/>
  <c r="AO21" i="1"/>
  <c r="AK21" i="1"/>
  <c r="AR20" i="1"/>
  <c r="AQ20" i="1"/>
  <c r="AP20" i="1"/>
  <c r="AO20" i="1"/>
  <c r="AK20" i="1"/>
  <c r="AR19" i="1"/>
  <c r="AQ19" i="1"/>
  <c r="AP19" i="1"/>
  <c r="AO19" i="1"/>
  <c r="AK19" i="1"/>
  <c r="AR18" i="1"/>
  <c r="AQ18" i="1"/>
  <c r="AP18" i="1"/>
  <c r="AO18" i="1"/>
  <c r="AK18" i="1"/>
  <c r="AR17" i="1"/>
  <c r="AQ17" i="1"/>
  <c r="AP17" i="1"/>
  <c r="AO17" i="1"/>
  <c r="AK17" i="1"/>
  <c r="AR16" i="1"/>
  <c r="AQ16" i="1"/>
  <c r="AP16" i="1"/>
  <c r="AO16" i="1"/>
  <c r="AK16" i="1"/>
  <c r="AR15" i="1"/>
  <c r="AQ15" i="1"/>
  <c r="AP15" i="1"/>
  <c r="AO15" i="1"/>
  <c r="AK15" i="1"/>
  <c r="AR14" i="1"/>
  <c r="AQ14" i="1"/>
  <c r="AP14" i="1"/>
  <c r="AO14" i="1"/>
  <c r="AK14" i="1"/>
  <c r="AR13" i="1"/>
  <c r="AQ13" i="1"/>
  <c r="AP13" i="1"/>
  <c r="AO13" i="1"/>
  <c r="AK13" i="1"/>
  <c r="AR12" i="1"/>
  <c r="AQ12" i="1"/>
  <c r="AP12" i="1"/>
  <c r="AO12" i="1"/>
  <c r="AK12" i="1"/>
  <c r="AR11" i="1"/>
  <c r="AQ11" i="1"/>
  <c r="AP11" i="1"/>
  <c r="AO11" i="1"/>
  <c r="AK11" i="1"/>
  <c r="AR10" i="1"/>
  <c r="AQ10" i="1"/>
  <c r="AP10" i="1"/>
  <c r="AO10" i="1"/>
  <c r="AK10" i="1"/>
  <c r="AV9" i="1"/>
  <c r="AS9" i="1" s="1"/>
  <c r="AU9" i="1"/>
  <c r="AT9" i="1" s="1"/>
  <c r="AR9" i="1"/>
  <c r="AQ9" i="1"/>
  <c r="AP9" i="1"/>
  <c r="AO9" i="1"/>
  <c r="AK9" i="1"/>
  <c r="AV8" i="1"/>
  <c r="AS8" i="1" s="1"/>
  <c r="AU8" i="1"/>
  <c r="AT8" i="1" s="1"/>
  <c r="AR8" i="1"/>
  <c r="AQ8" i="1"/>
  <c r="AP8" i="1"/>
  <c r="AO8" i="1"/>
  <c r="AK8" i="1"/>
  <c r="AR7" i="1"/>
  <c r="AQ7" i="1"/>
  <c r="AP7" i="1"/>
  <c r="AO7" i="1"/>
  <c r="AK7" i="1"/>
  <c r="AR6" i="1"/>
  <c r="AQ6" i="1"/>
  <c r="AP6" i="1"/>
  <c r="AO6" i="1"/>
  <c r="AK6" i="1"/>
  <c r="AR5" i="1"/>
  <c r="AQ5" i="1"/>
  <c r="AP5" i="1"/>
  <c r="AO5" i="1"/>
  <c r="AK5" i="1"/>
  <c r="AR4" i="1"/>
  <c r="AQ4" i="1"/>
  <c r="AP4" i="1"/>
  <c r="AO4" i="1"/>
  <c r="AK4" i="1"/>
  <c r="AR3" i="1"/>
  <c r="AQ3" i="1"/>
  <c r="AP3" i="1"/>
  <c r="AO3" i="1"/>
  <c r="AK3" i="1"/>
  <c r="AR2" i="1"/>
  <c r="AU115" i="1" l="1"/>
  <c r="AT11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AU34" i="1"/>
  <c r="AT34" i="1" s="1"/>
  <c r="AU33" i="1"/>
  <c r="AT33" i="1" s="1"/>
  <c r="AU32" i="1"/>
  <c r="AT32" i="1" s="1"/>
  <c r="AU31" i="1"/>
  <c r="AT31" i="1" s="1"/>
  <c r="AU30" i="1"/>
  <c r="AT30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AV164" i="1"/>
  <c r="AS164" i="1" s="1"/>
  <c r="AV169" i="1"/>
  <c r="AS169" i="1" s="1"/>
  <c r="AV46" i="1"/>
  <c r="AS46" i="1" s="1"/>
  <c r="AV158" i="1"/>
  <c r="AS158" i="1" s="1"/>
  <c r="AV160" i="1"/>
  <c r="AS160" i="1" s="1"/>
  <c r="AV172" i="1"/>
  <c r="AS172" i="1" s="1"/>
  <c r="AV173" i="1"/>
  <c r="AS173" i="1" s="1"/>
  <c r="AV181" i="1"/>
  <c r="AS181" i="1" s="1"/>
  <c r="AV183" i="1"/>
  <c r="AS183" i="1" s="1"/>
  <c r="AV185" i="1"/>
  <c r="AS185" i="1" s="1"/>
  <c r="AV189" i="1"/>
  <c r="AS189" i="1" s="1"/>
  <c r="AV191" i="1"/>
  <c r="AS191" i="1" s="1"/>
  <c r="AV193" i="1"/>
  <c r="AS193" i="1" s="1"/>
  <c r="AV197" i="1"/>
  <c r="AS197" i="1" s="1"/>
  <c r="AV199" i="1"/>
  <c r="AS199" i="1" s="1"/>
  <c r="AV201" i="1"/>
  <c r="AS201" i="1" s="1"/>
  <c r="AV205" i="1"/>
  <c r="AS205" i="1" s="1"/>
  <c r="AV207" i="1"/>
  <c r="AS207" i="1" s="1"/>
  <c r="AV209" i="1"/>
  <c r="AS209" i="1" s="1"/>
  <c r="AV210" i="1"/>
  <c r="AS210" i="1" s="1"/>
  <c r="AV211" i="1"/>
  <c r="AS211" i="1" s="1"/>
  <c r="AV216" i="1"/>
  <c r="AS216" i="1" s="1"/>
  <c r="AV218" i="1"/>
  <c r="AS218" i="1" s="1"/>
  <c r="AV220" i="1"/>
  <c r="AS220" i="1" s="1"/>
  <c r="AV222" i="1"/>
  <c r="AS222" i="1" s="1"/>
  <c r="AV226" i="1"/>
  <c r="AS226" i="1" s="1"/>
  <c r="AV228" i="1"/>
  <c r="AS228" i="1" s="1"/>
  <c r="AV230" i="1"/>
  <c r="AS230" i="1" s="1"/>
  <c r="AV232" i="1"/>
  <c r="AS232" i="1" s="1"/>
  <c r="AV236" i="1"/>
  <c r="AS236" i="1" s="1"/>
  <c r="AV254" i="1"/>
  <c r="AS254" i="1" s="1"/>
  <c r="AV256" i="1"/>
  <c r="AS256" i="1" s="1"/>
  <c r="AV263" i="1"/>
  <c r="AS263" i="1" s="1"/>
  <c r="AV264" i="1"/>
  <c r="AS264" i="1" s="1"/>
  <c r="AV266" i="1"/>
  <c r="AS266" i="1" s="1"/>
  <c r="AV270" i="1"/>
  <c r="AS270" i="1" s="1"/>
  <c r="AV271" i="1"/>
  <c r="AS271" i="1" s="1"/>
  <c r="AV274" i="1"/>
  <c r="AS274" i="1" s="1"/>
  <c r="AV278" i="1"/>
  <c r="AS278" i="1" s="1"/>
  <c r="AV279" i="1"/>
  <c r="AS279" i="1" s="1"/>
  <c r="AV280" i="1"/>
  <c r="AS280" i="1" s="1"/>
  <c r="AV283" i="1"/>
  <c r="AS283" i="1" s="1"/>
  <c r="AV287" i="1"/>
  <c r="AS287" i="1" s="1"/>
  <c r="AV291" i="1"/>
  <c r="AS291" i="1" s="1"/>
  <c r="AV296" i="1"/>
  <c r="AS296" i="1" s="1"/>
  <c r="AV359" i="1"/>
  <c r="AS359" i="1" s="1"/>
  <c r="AV366" i="1"/>
  <c r="AS366" i="1" s="1"/>
  <c r="AV367" i="1"/>
  <c r="AS367" i="1" s="1"/>
  <c r="AV383" i="1"/>
  <c r="AS383" i="1" s="1"/>
  <c r="AV384" i="1"/>
  <c r="AS384" i="1" s="1"/>
  <c r="AV390" i="1"/>
  <c r="AS390" i="1" s="1"/>
  <c r="AV391" i="1"/>
  <c r="AS391" i="1" s="1"/>
  <c r="AV392" i="1"/>
  <c r="AS392" i="1" s="1"/>
  <c r="AV397" i="1"/>
  <c r="AS397" i="1" s="1"/>
  <c r="AV399" i="1"/>
  <c r="AS399" i="1" s="1"/>
  <c r="AV408" i="1"/>
  <c r="AS408" i="1" s="1"/>
  <c r="AV412" i="1"/>
  <c r="AS412" i="1" s="1"/>
  <c r="AV415" i="1"/>
  <c r="AS415" i="1" s="1"/>
  <c r="AV416" i="1"/>
  <c r="AS416" i="1" s="1"/>
  <c r="AV417" i="1"/>
  <c r="AS417" i="1" s="1"/>
  <c r="AV419" i="1"/>
  <c r="AS419" i="1" s="1"/>
  <c r="AV424" i="1"/>
  <c r="AS424" i="1" s="1"/>
  <c r="AV425" i="1"/>
  <c r="AS425" i="1" s="1"/>
  <c r="AV428" i="1"/>
  <c r="AS428" i="1" s="1"/>
  <c r="AV432" i="1"/>
  <c r="AS432" i="1" s="1"/>
  <c r="AV434" i="1"/>
  <c r="AS434" i="1" s="1"/>
  <c r="AV436" i="1"/>
  <c r="AS436" i="1" s="1"/>
  <c r="AV165" i="1"/>
  <c r="AS16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<sst xmlns="http://schemas.openxmlformats.org/spreadsheetml/2006/main" count="37690" uniqueCount="6364">
  <si>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</si>
  <si>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</si>
  <si>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</si>
  <si>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</si>
  <si>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</si>
  <si>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</si>
  <si>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</si>
  <si>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</si>
  <si>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</si>
  <si>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</si>
  <si>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</si>
  <si>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</si>
  <si>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</si>
  <si>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</si>
  <si>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</si>
  <si>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</si>
  <si>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</si>
  <si>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</si>
  <si>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</si>
  <si>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</si>
  <si>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</si>
  <si>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</si>
  <si>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</si>
  <si>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</si>
  <si>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</si>
  <si>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</si>
  <si>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</si>
  <si>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</si>
  <si>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</si>
  <si>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</si>
  <si>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</si>
  <si>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</si>
  <si>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</si>
  <si>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</si>
  <si>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</si>
  <si>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</si>
  <si>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</si>
  <si>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</si>
  <si>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</si>
  <si>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</si>
  <si>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</si>
  <si>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</si>
  <si>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</si>
  <si>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</si>
  <si>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</si>
  <si>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</si>
  <si>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</si>
  <si>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</si>
  <si>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</si>
  <si>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</si>
  <si>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</si>
  <si>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</si>
  <si>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</si>
  <si>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</si>
  <si>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</si>
  <si>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</si>
  <si>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</si>
  <si>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</si>
  <si>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</si>
  <si>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</si>
  <si>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</si>
  <si>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</si>
  <si>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</si>
  <si>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</si>
  <si>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</si>
  <si>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</si>
  <si>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</si>
  <si>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</si>
  <si>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</si>
  <si>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</si>
  <si>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</si>
  <si>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</si>
  <si>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</si>
  <si>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</si>
  <si>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</si>
  <si>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</si>
  <si>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</si>
  <si>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</si>
  <si>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</si>
  <si>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</si>
  <si>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</si>
  <si>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</si>
  <si>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</si>
  <si>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</si>
  <si>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</si>
  <si>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</si>
  <si>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</si>
  <si>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</si>
  <si>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</si>
  <si>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</si>
  <si>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</si>
  <si>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</si>
  <si>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</si>
  <si>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</si>
  <si>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</si>
  <si>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</si>
  <si>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</si>
  <si>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</si>
  <si>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</si>
  <si>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</si>
  <si>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</si>
  <si>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</si>
  <si>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</si>
  <si>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</si>
  <si>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</si>
  <si>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</si>
  <si>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</si>
  <si>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</si>
  <si>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</si>
  <si>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</si>
  <si>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</si>
  <si>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</si>
  <si>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</si>
  <si>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</si>
  <si>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</si>
  <si>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</si>
  <si>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</si>
  <si>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</si>
  <si>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</si>
  <si>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</si>
  <si>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</si>
  <si>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</si>
  <si>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</si>
  <si>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</si>
  <si>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</si>
  <si>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</si>
  <si>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</si>
  <si>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</si>
  <si>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</si>
  <si>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</si>
  <si>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</si>
  <si>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</si>
  <si>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</si>
  <si>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</si>
  <si>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</si>
  <si>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</si>
  <si>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</si>
  <si>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</si>
  <si>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</si>
  <si>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</si>
  <si>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</si>
  <si>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</si>
  <si>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</si>
  <si>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</si>
  <si>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</si>
  <si>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</si>
  <si>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</si>
  <si>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</si>
  <si>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</si>
  <si>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</si>
  <si>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</si>
  <si>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</si>
  <si>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</si>
  <si>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</si>
  <si>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</si>
  <si>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</si>
  <si>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</si>
  <si>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</si>
  <si>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</si>
  <si>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</si>
  <si>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</si>
  <si>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</si>
  <si>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</si>
  <si>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</si>
  <si>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</si>
  <si>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</si>
  <si>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</si>
  <si>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</si>
  <si>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</si>
  <si>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</si>
  <si>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</si>
  <si>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</si>
  <si>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</si>
  <si>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</si>
  <si>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</si>
  <si>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</si>
  <si>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</si>
  <si>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</si>
  <si>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</si>
  <si>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</si>
  <si>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</si>
  <si>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</si>
  <si>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</si>
  <si>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</si>
  <si>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</si>
  <si>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</si>
  <si>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</si>
  <si>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</si>
  <si>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</si>
  <si>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</si>
  <si>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</si>
  <si>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</si>
  <si>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</si>
  <si>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</si>
  <si>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</si>
  <si>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</si>
  <si>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</si>
  <si>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</si>
  <si>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</si>
  <si>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</si>
  <si>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</si>
  <si>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</si>
  <si>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</si>
  <si>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</si>
  <si>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</si>
  <si>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</si>
  <si>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</si>
  <si>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</si>
  <si>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</si>
  <si>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</si>
  <si>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</si>
  <si>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</si>
  <si>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</si>
  <si>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</si>
  <si>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</si>
  <si>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</si>
  <si>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</si>
  <si>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</si>
  <si>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</si>
  <si>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</si>
  <si>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</si>
  <si>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</si>
  <si>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</si>
  <si>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</si>
  <si>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</si>
  <si>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</si>
  <si>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</si>
  <si>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</si>
  <si>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</si>
  <si>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</si>
  <si>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</si>
  <si>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</si>
  <si>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</si>
  <si>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</si>
  <si>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</si>
  <si>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</si>
  <si>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</si>
  <si>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</si>
  <si>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</si>
  <si>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</si>
  <si>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</si>
  <si>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</si>
  <si>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</si>
  <si>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</si>
  <si>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</si>
  <si>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</si>
  <si>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</si>
  <si>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</si>
  <si>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</si>
  <si>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</si>
  <si>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</si>
  <si>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</si>
  <si>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</si>
  <si>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</si>
  <si>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</si>
  <si>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</si>
  <si>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</si>
  <si>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</si>
  <si>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</si>
  <si>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</si>
  <si>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</si>
  <si>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</si>
  <si>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</si>
  <si>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</si>
  <si>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</si>
  <si>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</si>
  <si>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</si>
  <si>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</si>
  <si>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</si>
  <si>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</si>
  <si>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</si>
  <si>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</si>
  <si>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</si>
  <si>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</si>
  <si>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</si>
  <si>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</si>
  <si>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</si>
  <si>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</si>
  <si>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</si>
  <si>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</si>
  <si>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</si>
  <si>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</si>
  <si>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</si>
  <si>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</si>
  <si>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</si>
  <si>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</si>
  <si>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</si>
  <si>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</si>
  <si>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</si>
  <si>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</si>
  <si>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</si>
  <si>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</si>
  <si>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</si>
  <si>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</si>
  <si>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</si>
  <si>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</si>
  <si>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</si>
  <si>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</si>
  <si>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</si>
  <si>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</si>
  <si>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</si>
  <si>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</si>
  <si>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</si>
  <si>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</si>
  <si>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</si>
  <si>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</si>
  <si>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</si>
  <si>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</si>
  <si>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</si>
  <si>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</si>
  <si>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</si>
  <si>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</si>
  <si>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</si>
  <si>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</si>
  <si>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</si>
  <si>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</si>
  <si>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</si>
  <si>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</si>
  <si>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</si>
  <si>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</si>
  <si>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</si>
  <si>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</si>
  <si>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</si>
  <si>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</si>
  <si>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</si>
  <si>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</si>
  <si>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</si>
  <si>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</si>
  <si>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</si>
  <si>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</si>
  <si>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</si>
  <si>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</si>
  <si>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</si>
  <si>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</si>
  <si>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</si>
  <si>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</si>
  <si>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</si>
  <si>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</si>
  <si>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</si>
  <si>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</si>
  <si>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</si>
  <si>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</si>
  <si>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</si>
  <si>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</si>
  <si>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</si>
  <si>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</si>
  <si>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</si>
  <si>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</si>
  <si>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</si>
  <si>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</si>
  <si>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</si>
  <si>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</si>
  <si>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</si>
  <si>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</si>
  <si>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</si>
  <si>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</si>
  <si>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</si>
  <si>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</si>
  <si>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</si>
  <si>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</si>
  <si>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</si>
  <si>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</si>
  <si>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</si>
  <si>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</si>
  <si>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</si>
  <si>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</si>
  <si>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</si>
  <si>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</si>
  <si>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</si>
  <si>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</si>
  <si>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</si>
  <si>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</si>
  <si>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</si>
  <si>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</si>
  <si>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</si>
  <si>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</si>
  <si>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</si>
  <si>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</si>
  <si>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</si>
  <si>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</si>
  <si>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</si>
  <si>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</si>
  <si>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</si>
  <si>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</si>
  <si>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</si>
  <si>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</si>
  <si>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</si>
  <si>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</si>
  <si>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</si>
  <si>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</si>
  <si>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</si>
  <si>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</si>
  <si>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</si>
  <si>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</si>
  <si>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</si>
  <si>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</si>
  <si>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</si>
  <si>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</si>
  <si>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</si>
  <si>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</si>
  <si>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</si>
  <si>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</si>
  <si>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</si>
  <si>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</si>
  <si>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</si>
  <si>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</si>
  <si>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</si>
  <si>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</si>
  <si>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</si>
  <si>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</si>
  <si>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</si>
  <si>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</si>
  <si>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</si>
  <si>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</si>
  <si>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</si>
  <si>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</si>
  <si>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</si>
  <si>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</si>
  <si>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</si>
  <si>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</si>
  <si>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</si>
  <si>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</si>
  <si>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</si>
  <si>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</si>
  <si>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</si>
  <si>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</si>
  <si>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</si>
  <si>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</si>
  <si>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</si>
  <si>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</si>
  <si>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</si>
  <si>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</si>
  <si>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</si>
  <si>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</si>
  <si>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</si>
  <si>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</si>
  <si>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</si>
  <si>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</si>
  <si>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</si>
  <si>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</si>
  <si>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</si>
  <si>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</si>
  <si>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</si>
  <si>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</si>
  <si>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</si>
  <si>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</si>
  <si>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</si>
  <si>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</si>
  <si>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</si>
  <si>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</si>
  <si>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</si>
  <si>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</si>
  <si>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</si>
  <si>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</si>
  <si>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</si>
  <si>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</si>
  <si>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</si>
  <si>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</si>
  <si>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</si>
  <si>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</si>
  <si>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</si>
  <si>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</si>
  <si>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</si>
  <si>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</si>
  <si>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</si>
  <si>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</si>
  <si>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</si>
  <si>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</si>
  <si>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</si>
  <si>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</si>
  <si>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</si>
  <si>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</si>
  <si>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</si>
  <si>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</si>
  <si>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</si>
  <si>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</si>
  <si>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</si>
  <si>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</si>
  <si>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</si>
  <si>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</si>
  <si>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</si>
  <si>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</si>
  <si>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</si>
  <si>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</si>
  <si>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</si>
  <si>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</si>
  <si>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</si>
  <si>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</si>
  <si>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</si>
  <si>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</si>
  <si>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</si>
  <si>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</si>
  <si>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</si>
  <si>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</si>
  <si>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</si>
  <si>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</si>
  <si>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</si>
  <si>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</si>
  <si>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</si>
  <si>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</si>
  <si>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</si>
  <si>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</si>
  <si>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</si>
  <si>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</si>
  <si>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</si>
  <si>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</si>
  <si>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</si>
  <si>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</si>
  <si>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</si>
  <si>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</si>
  <si>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</si>
  <si>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</si>
  <si>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</si>
  <si>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</si>
  <si>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</si>
  <si>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</si>
  <si>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</si>
  <si>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</si>
  <si>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</si>
  <si>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</si>
  <si>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</si>
  <si>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</si>
  <si>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</si>
  <si>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</si>
  <si>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</si>
  <si>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</si>
  <si>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</si>
  <si>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</si>
  <si>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</si>
  <si>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</si>
  <si>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</si>
  <si>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</si>
  <si>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</si>
  <si>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</si>
  <si>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</si>
  <si>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</si>
  <si>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</si>
  <si>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</si>
  <si>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</si>
  <si>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</si>
  <si>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</si>
  <si>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</si>
  <si>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</si>
  <si>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</si>
  <si>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</si>
  <si>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</si>
  <si>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</si>
  <si>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</si>
  <si>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</si>
  <si>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</si>
  <si>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</si>
  <si>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</si>
  <si>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</si>
  <si>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</si>
  <si>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</si>
  <si>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</si>
  <si>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</si>
  <si>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</si>
  <si>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</si>
  <si>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</si>
  <si>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</si>
  <si>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</si>
  <si>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</si>
  <si>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</si>
  <si>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</si>
  <si>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</si>
  <si>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</si>
  <si>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</si>
  <si>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</si>
  <si>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</si>
  <si>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</si>
  <si>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</si>
  <si>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</si>
  <si>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</si>
  <si>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</si>
  <si>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</si>
  <si>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</si>
  <si>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</si>
  <si>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</si>
  <si>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</si>
  <si>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</si>
  <si>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</si>
  <si>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</si>
  <si>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</si>
  <si>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</si>
  <si>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</si>
  <si>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</si>
  <si>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</si>
  <si>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</si>
  <si>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</si>
  <si>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</si>
  <si>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</si>
  <si>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</si>
  <si>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</si>
  <si>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</si>
  <si>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</si>
  <si>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</si>
  <si>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</si>
  <si>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</si>
  <si>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</si>
  <si>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</si>
  <si>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</si>
  <si>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</si>
  <si>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</si>
  <si>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</si>
  <si>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</si>
  <si>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</si>
  <si>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</si>
  <si>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</si>
  <si>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</si>
  <si>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</si>
  <si>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</si>
  <si>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</si>
  <si>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</si>
  <si>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</si>
  <si>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</si>
  <si>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</si>
  <si>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</si>
  <si>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</si>
  <si>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</si>
  <si>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</si>
  <si>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</si>
  <si>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</si>
  <si>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</si>
  <si>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</si>
  <si>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</si>
  <si>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</si>
  <si>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</si>
  <si>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</si>
  <si>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</si>
  <si>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</si>
  <si>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</si>
  <si>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</si>
  <si>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</si>
  <si>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</si>
  <si>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</si>
  <si>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</si>
  <si>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</si>
  <si>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</si>
  <si>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</si>
  <si>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</si>
  <si>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</si>
  <si>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</si>
  <si>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</si>
  <si>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</si>
  <si>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</si>
  <si>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</si>
  <si>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</si>
  <si>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</si>
  <si>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</si>
  <si>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</si>
  <si>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</si>
  <si>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</si>
  <si>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</si>
  <si>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</si>
  <si>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</si>
  <si>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</si>
  <si>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</si>
  <si>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</si>
  <si>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</si>
  <si>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</si>
  <si>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</si>
  <si>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</si>
  <si>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</si>
  <si>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</si>
  <si>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</si>
  <si>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</si>
  <si>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</si>
  <si>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</si>
  <si>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</si>
  <si>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</si>
  <si>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</si>
  <si>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</si>
  <si>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</si>
  <si>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</si>
  <si>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</si>
  <si>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</si>
  <si>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</si>
  <si>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</si>
  <si>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</si>
  <si>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</si>
  <si>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</si>
  <si>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</si>
  <si>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</si>
  <si>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</si>
  <si>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</si>
  <si>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</si>
  <si>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</si>
  <si>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</si>
  <si>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</si>
  <si>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</si>
  <si>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</si>
  <si>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</si>
  <si>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</si>
  <si>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</si>
  <si>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</si>
  <si>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</si>
  <si>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</si>
  <si>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</si>
  <si>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</si>
  <si>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</si>
  <si>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</si>
  <si>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</si>
  <si>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</si>
  <si>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</si>
  <si>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</si>
  <si>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</si>
  <si>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</si>
  <si>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</si>
  <si>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</si>
  <si>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</si>
  <si>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</si>
  <si>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</si>
  <si>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</si>
  <si>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</si>
  <si>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</si>
  <si>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</si>
  <si>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</si>
  <si>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</si>
  <si>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</si>
  <si>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</si>
  <si>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</si>
  <si>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</si>
  <si>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</si>
  <si>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</si>
  <si>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</si>
  <si>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</si>
  <si>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</si>
  <si>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</si>
  <si>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</si>
  <si>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</si>
  <si>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</si>
  <si>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</si>
  <si>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</si>
  <si>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</si>
  <si>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</si>
  <si>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</si>
  <si>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</si>
  <si>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</si>
  <si>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</si>
  <si>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</si>
  <si>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</si>
  <si>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</si>
  <si>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</si>
  <si>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</si>
  <si>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</si>
  <si>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</si>
  <si>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</si>
  <si>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</si>
  <si>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</si>
  <si>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</si>
  <si>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</si>
  <si>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</si>
  <si>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</si>
  <si>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</si>
  <si>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</si>
  <si>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</si>
  <si>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</si>
  <si>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</si>
  <si>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</si>
  <si>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</si>
  <si>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</si>
  <si>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</si>
  <si>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</si>
  <si>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</si>
  <si>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</si>
  <si>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</si>
  <si>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</si>
  <si>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</si>
  <si>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</si>
  <si>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</si>
  <si>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</si>
  <si>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</si>
  <si>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</si>
  <si>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</si>
  <si>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</si>
  <si>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</si>
  <si>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</si>
  <si>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</si>
  <si>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</si>
  <si>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</si>
  <si>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</si>
  <si>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</si>
  <si>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</si>
  <si>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</si>
  <si>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</si>
  <si>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</si>
  <si>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</si>
  <si>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</si>
  <si>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</si>
  <si>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</si>
  <si>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</si>
  <si>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</si>
  <si>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</si>
  <si>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</si>
  <si>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</si>
  <si>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</si>
  <si>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</si>
  <si>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</si>
  <si>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</si>
  <si>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</si>
  <si>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</si>
  <si>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</si>
  <si>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</si>
  <si>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</si>
  <si>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</si>
  <si>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</si>
  <si>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</si>
  <si>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</si>
  <si>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</si>
  <si>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</si>
  <si>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</si>
  <si>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</si>
  <si>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</si>
  <si>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</si>
  <si>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</si>
  <si>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</si>
  <si>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</si>
  <si>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</si>
  <si>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</si>
  <si>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</si>
  <si>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</si>
  <si>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</si>
  <si>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</si>
  <si>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</si>
  <si>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</si>
  <si>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</si>
  <si>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</si>
  <si>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</si>
  <si>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</si>
  <si>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</si>
  <si>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</si>
  <si>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</si>
  <si>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</si>
  <si>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</si>
  <si>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</si>
  <si>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</si>
  <si>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</si>
  <si>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</si>
  <si>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</si>
  <si>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</si>
  <si>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</si>
  <si>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</si>
  <si>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</si>
  <si>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</si>
  <si>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</si>
  <si>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</si>
  <si>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</si>
  <si>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</si>
  <si>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</si>
  <si>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</si>
  <si>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</si>
  <si>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</si>
  <si>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</si>
  <si>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</si>
  <si>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</si>
  <si>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</si>
  <si>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</si>
  <si>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</si>
  <si>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</si>
  <si>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</si>
  <si>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</si>
  <si>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</si>
  <si>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</si>
  <si>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</si>
  <si>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</si>
  <si>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</si>
  <si>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</si>
  <si>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</si>
  <si>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</si>
  <si>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</si>
  <si>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</si>
  <si>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</si>
  <si>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</si>
  <si>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</si>
  <si>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</si>
  <si>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</si>
  <si>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</si>
  <si>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</si>
  <si>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</si>
  <si>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</si>
  <si>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</si>
  <si>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</si>
  <si>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</si>
  <si>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</si>
  <si>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</si>
  <si>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</si>
  <si>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</si>
  <si>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</si>
  <si>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</si>
  <si>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</si>
  <si>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</si>
  <si>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</si>
  <si>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</si>
  <si>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</si>
  <si>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</si>
  <si>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</si>
  <si>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</si>
  <si>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</si>
  <si>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</si>
  <si>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</si>
  <si>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</si>
  <si>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</si>
  <si>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</si>
  <si>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</si>
  <si>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</si>
  <si>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</si>
  <si>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</si>
  <si>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</si>
  <si>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</si>
  <si>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</si>
  <si>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</si>
  <si>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</si>
  <si>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</si>
  <si>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</si>
  <si>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</si>
  <si>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</si>
  <si>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</si>
  <si>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</si>
  <si>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</si>
  <si>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</si>
  <si>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</si>
  <si>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</si>
  <si>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</si>
  <si>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</si>
  <si>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</si>
  <si>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</si>
  <si>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</si>
  <si>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</si>
  <si>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</si>
  <si>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</si>
  <si>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</si>
  <si>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</si>
  <si>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</si>
  <si>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</si>
  <si>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</si>
  <si>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</si>
  <si>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</si>
  <si>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</si>
  <si>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</si>
  <si>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</si>
  <si>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</si>
  <si>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</si>
  <si>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</si>
  <si>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</si>
  <si>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</si>
  <si>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</si>
  <si>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</si>
  <si>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</si>
  <si>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</si>
  <si>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</si>
  <si>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</si>
  <si>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</si>
  <si>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</si>
  <si>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</si>
  <si>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</si>
  <si>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</si>
  <si>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</si>
  <si>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</si>
  <si>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</si>
  <si>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</si>
  <si>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</si>
  <si>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</si>
  <si>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</si>
  <si>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</si>
  <si>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</si>
  <si>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</si>
  <si>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</si>
  <si>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</si>
  <si>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</si>
  <si>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</si>
  <si>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</si>
  <si>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</si>
  <si>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</si>
  <si>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</si>
  <si>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</si>
  <si>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</si>
  <si>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</si>
  <si>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</si>
  <si>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</si>
  <si>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</si>
  <si>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</si>
  <si>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</si>
  <si>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</si>
  <si>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</si>
  <si>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</si>
  <si>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</si>
  <si>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</si>
  <si>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</si>
  <si>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</si>
  <si>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</si>
  <si>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</si>
  <si>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</si>
  <si>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</si>
  <si>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</si>
  <si>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</si>
  <si>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</si>
  <si>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</si>
  <si>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</si>
  <si>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</si>
  <si>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</si>
  <si>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</si>
  <si>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</si>
  <si>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</si>
  <si>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</si>
  <si>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</si>
  <si>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</si>
  <si>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</si>
  <si>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</si>
  <si>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</si>
  <si>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</si>
  <si>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</si>
  <si>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</si>
  <si>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</si>
  <si>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</si>
  <si>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</si>
  <si>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</si>
  <si>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</si>
  <si>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</si>
  <si>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</si>
  <si>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</si>
  <si>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</si>
  <si>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</si>
  <si>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</si>
  <si>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</si>
  <si>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</si>
  <si>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</si>
  <si>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</si>
  <si>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</si>
  <si>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</si>
  <si>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</si>
  <si>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</si>
  <si>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</si>
  <si>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</si>
  <si>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</si>
  <si>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</si>
  <si>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</si>
  <si>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</si>
  <si>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</si>
  <si>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</si>
  <si>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</si>
  <si>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</si>
  <si>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</si>
  <si>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</si>
  <si>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</si>
  <si>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</si>
  <si>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</si>
  <si>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</si>
  <si>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</si>
  <si>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</si>
  <si>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</si>
  <si>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</si>
  <si>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</si>
  <si>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</si>
  <si>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</si>
  <si>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</si>
  <si>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</si>
  <si>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</si>
  <si>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</si>
  <si>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</si>
  <si>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</si>
  <si>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</si>
  <si>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</si>
  <si>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</si>
  <si>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</si>
  <si>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</si>
  <si>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</si>
  <si>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</si>
  <si>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</si>
  <si>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</si>
  <si>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</si>
  <si>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</si>
  <si>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</si>
  <si>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</si>
  <si>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</si>
  <si>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</si>
  <si>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</si>
  <si>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</si>
  <si>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</si>
  <si>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</si>
  <si>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</si>
  <si>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</si>
  <si>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</si>
  <si>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</si>
  <si>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</si>
  <si>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</si>
  <si>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</si>
  <si>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</si>
  <si>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</si>
  <si>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</si>
  <si>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</si>
  <si>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</si>
  <si>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</si>
  <si>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</si>
  <si>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</si>
  <si>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</si>
  <si>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</si>
  <si>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</si>
  <si>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</si>
  <si>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</si>
  <si>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</si>
  <si>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</si>
  <si>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</si>
  <si>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</si>
  <si>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</si>
  <si>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</si>
  <si>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</si>
  <si>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</si>
  <si>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</si>
  <si>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</si>
  <si>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</si>
  <si>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</si>
  <si>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</si>
  <si>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</si>
  <si>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</si>
  <si>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</si>
  <si>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</si>
  <si>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</si>
  <si>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</si>
  <si>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</si>
  <si>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</si>
  <si>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</si>
  <si>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</si>
  <si>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</si>
  <si>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</si>
  <si>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</si>
  <si>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</si>
  <si>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</si>
  <si>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</si>
  <si>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</si>
  <si>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</si>
  <si>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</si>
  <si>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</si>
  <si>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</si>
  <si>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</si>
  <si>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</si>
  <si>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</si>
  <si>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</si>
  <si>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</si>
  <si>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</si>
  <si>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</si>
  <si>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</si>
  <si>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</si>
  <si>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</si>
  <si>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</si>
  <si>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</si>
  <si>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</si>
  <si>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</si>
  <si>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</si>
  <si>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</si>
  <si>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</si>
  <si>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</si>
  <si>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</si>
  <si>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</si>
  <si>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</si>
  <si>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</si>
  <si>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</si>
  <si>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</si>
  <si>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</si>
  <si>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</si>
  <si>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</si>
  <si>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</si>
  <si>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</si>
  <si>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</si>
  <si>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</si>
  <si>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</si>
  <si>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</si>
  <si>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</si>
  <si>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</si>
  <si>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</si>
  <si>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</si>
  <si>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</si>
  <si>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</si>
  <si>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</si>
  <si>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</si>
  <si>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</si>
  <si>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</si>
  <si>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</si>
  <si>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</si>
  <si>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</si>
  <si>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</si>
  <si>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</si>
  <si>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</si>
  <si>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</si>
  <si>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</si>
  <si>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</si>
  <si>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</si>
  <si>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</si>
  <si>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</si>
  <si>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</si>
  <si>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</si>
  <si>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</si>
  <si>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</si>
  <si>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</si>
  <si>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</si>
  <si>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</si>
  <si>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</si>
  <si>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</si>
  <si>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</si>
  <si>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</si>
  <si>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</si>
  <si>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</si>
  <si>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</si>
  <si>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</si>
  <si>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</si>
  <si>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</si>
  <si>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</si>
  <si>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</si>
  <si>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</si>
  <si>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</si>
  <si>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</si>
  <si>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</si>
  <si>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</si>
  <si>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</si>
  <si>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</si>
  <si>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</si>
  <si>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</si>
  <si>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</si>
  <si>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</si>
  <si>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</si>
  <si>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</si>
  <si>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</si>
  <si>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</si>
  <si>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</si>
  <si>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</si>
  <si>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</si>
  <si>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</si>
  <si>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</si>
  <si>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</si>
  <si>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</si>
  <si>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</si>
  <si>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</si>
  <si>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</si>
  <si>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</si>
  <si>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</si>
  <si>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</si>
  <si>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</si>
  <si>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</si>
  <si>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</si>
  <si>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</si>
  <si>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</si>
  <si>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</si>
  <si>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</si>
  <si>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</si>
  <si>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</si>
  <si>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</si>
  <si>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</si>
  <si>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</si>
  <si>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</si>
  <si>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</si>
  <si>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</si>
  <si>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</si>
  <si>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</si>
  <si>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</si>
  <si>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</si>
  <si>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</si>
  <si>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</si>
  <si>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</si>
  <si>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</si>
  <si>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</si>
  <si>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</si>
  <si>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</si>
  <si>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</si>
  <si>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</si>
  <si>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</si>
  <si>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</si>
  <si>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</si>
  <si>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</si>
  <si>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</si>
  <si>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</si>
  <si>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</si>
  <si>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</si>
  <si>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</si>
  <si>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</si>
  <si>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</si>
  <si>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</si>
  <si>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</si>
  <si>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</si>
  <si>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</si>
  <si>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</si>
  <si>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</si>
  <si>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</si>
  <si>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</si>
  <si>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</si>
  <si>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</si>
  <si>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</si>
  <si>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</si>
  <si>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</si>
  <si>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</si>
  <si>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</si>
  <si>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</si>
  <si>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</si>
  <si>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</si>
  <si>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</si>
  <si>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</si>
  <si>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</si>
  <si>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</si>
  <si>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</si>
  <si>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</si>
  <si>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</si>
  <si>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</si>
  <si>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</si>
  <si>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</si>
  <si>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</si>
  <si>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</si>
  <si>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</si>
  <si>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</si>
  <si>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</si>
  <si>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</si>
  <si>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</si>
  <si>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</si>
  <si>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</si>
  <si>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</si>
  <si>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</si>
  <si>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</si>
  <si>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</si>
  <si>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</si>
  <si>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</si>
  <si>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</si>
  <si>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</si>
  <si>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</si>
  <si>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</si>
  <si>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</si>
  <si>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</si>
  <si>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</si>
  <si>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</si>
  <si>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</si>
  <si>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</si>
  <si>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</si>
  <si>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</si>
  <si>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</si>
  <si>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</si>
  <si>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</si>
  <si>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</si>
  <si>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</si>
  <si>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</si>
  <si>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</si>
  <si>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</si>
  <si>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</si>
  <si>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</si>
  <si>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</si>
  <si>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</si>
  <si>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</si>
  <si>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</si>
  <si>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</si>
  <si>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</si>
  <si>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</si>
  <si>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</si>
  <si>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</si>
  <si>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</si>
  <si>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</si>
  <si>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</si>
  <si>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</si>
  <si>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</si>
  <si>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</si>
  <si>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</si>
  <si>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</si>
  <si>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</si>
  <si>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</si>
  <si>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</si>
  <si>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</si>
  <si>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</si>
  <si>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</si>
  <si>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</si>
  <si>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</si>
  <si>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</si>
  <si>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</si>
  <si>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</si>
  <si>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</si>
  <si>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</si>
  <si>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</si>
  <si>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</si>
  <si>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</si>
  <si>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</si>
  <si>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</si>
  <si>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</si>
  <si>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</si>
  <si>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</si>
  <si>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</si>
  <si>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</si>
  <si>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</si>
  <si>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</si>
  <si>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</si>
  <si>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</si>
  <si>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</si>
  <si>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</si>
  <si>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</si>
  <si>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</si>
  <si>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</si>
  <si>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</si>
  <si>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</si>
  <si>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</si>
  <si>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</si>
  <si>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</si>
  <si>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</si>
  <si>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</si>
  <si>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</si>
  <si>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</si>
  <si>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</si>
  <si>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</si>
  <si>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</si>
  <si>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</si>
  <si>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</si>
  <si>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</si>
  <si>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</si>
  <si>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</si>
  <si>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</si>
  <si>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</si>
  <si>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</si>
  <si>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</si>
  <si>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</si>
  <si>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</si>
  <si>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</si>
  <si>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</si>
  <si>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</si>
  <si>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</si>
  <si>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</si>
  <si>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</si>
  <si>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</si>
  <si>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</si>
  <si>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</si>
  <si>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</si>
  <si>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</si>
  <si>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</si>
  <si>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</si>
  <si>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</si>
  <si>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</si>
  <si>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</si>
  <si>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</si>
  <si>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</si>
  <si>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</si>
  <si>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</si>
  <si>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</si>
  <si>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</si>
  <si>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</si>
  <si>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</si>
  <si>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</si>
  <si>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</si>
  <si>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</si>
  <si>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</si>
  <si>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</si>
  <si>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</si>
  <si>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</si>
  <si>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</si>
  <si>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</si>
  <si>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</si>
  <si>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</si>
  <si>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</si>
  <si>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</si>
  <si>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</si>
  <si>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</si>
  <si>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</si>
  <si>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</si>
  <si>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</si>
  <si>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</si>
  <si>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</si>
  <si>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</si>
  <si>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</si>
  <si>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</si>
  <si>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</si>
  <si>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</si>
  <si>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</si>
  <si>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</si>
  <si>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</si>
  <si>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</si>
  <si>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</si>
  <si>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</si>
  <si>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</si>
  <si>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</si>
  <si>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</si>
  <si>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</si>
  <si>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</si>
  <si>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</si>
  <si>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</si>
  <si>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</si>
  <si>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</si>
  <si>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</si>
  <si>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</si>
  <si>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</si>
  <si>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</si>
  <si>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</si>
  <si>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</si>
  <si>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</si>
  <si>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</si>
  <si>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</si>
  <si>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</si>
  <si>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</si>
  <si>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</si>
  <si>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</si>
  <si>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</si>
  <si>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</si>
  <si>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</si>
  <si>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</si>
  <si>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</si>
  <si>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</si>
  <si>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</si>
  <si>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</si>
  <si>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</si>
  <si>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</si>
  <si>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</si>
  <si>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</si>
  <si>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</si>
  <si>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</si>
  <si>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</si>
  <si>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</si>
  <si>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</si>
  <si>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</si>
  <si>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</si>
  <si>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</si>
  <si>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</si>
  <si>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</si>
  <si>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</si>
  <si>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</si>
  <si>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</si>
  <si>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</si>
  <si>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</si>
  <si>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</si>
  <si>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</si>
  <si>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</si>
  <si>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</si>
  <si>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</si>
  <si>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</si>
  <si>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</si>
  <si>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</si>
  <si>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</si>
  <si>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</si>
  <si>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</si>
  <si>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</si>
  <si>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</si>
  <si>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</si>
  <si>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</si>
  <si>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</si>
  <si>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</si>
  <si>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</si>
  <si>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</si>
  <si>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</si>
  <si>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</si>
  <si>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</si>
  <si>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</si>
  <si>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</si>
  <si>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</si>
  <si>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</si>
  <si>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</si>
  <si>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</si>
  <si>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</si>
  <si>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</si>
  <si>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</si>
  <si>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</si>
  <si>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</si>
  <si>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</si>
  <si>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</si>
  <si>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</si>
  <si>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</si>
  <si>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</si>
  <si>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</si>
  <si>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</si>
  <si>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</si>
  <si>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</si>
  <si>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</si>
  <si>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</si>
  <si>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</si>
  <si>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</si>
  <si>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</si>
  <si>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</si>
  <si>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</si>
  <si>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</si>
  <si>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</si>
  <si>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</si>
  <si>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</si>
  <si>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</si>
  <si>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</si>
  <si>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</si>
  <si>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</si>
  <si>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</si>
  <si>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</si>
  <si>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</si>
  <si>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</si>
  <si>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</si>
  <si>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</si>
  <si>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</si>
  <si>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</si>
  <si>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</si>
  <si>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</si>
  <si>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</si>
  <si>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</si>
  <si>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</si>
  <si>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</si>
  <si>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</si>
  <si>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</si>
  <si>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</si>
  <si>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</si>
  <si>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</si>
  <si>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</si>
  <si>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</si>
  <si>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</si>
  <si>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</si>
  <si>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</si>
  <si>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</si>
  <si>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</si>
  <si>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</si>
  <si>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</si>
  <si>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</si>
  <si>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</si>
  <si>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</si>
  <si>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</si>
  <si>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</si>
  <si>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</si>
  <si>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</si>
  <si>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</si>
  <si>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</si>
  <si>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</si>
  <si>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</si>
  <si>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</si>
  <si>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</si>
  <si>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</si>
  <si>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</si>
  <si>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</si>
  <si>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</si>
  <si>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</si>
  <si>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</si>
  <si>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</si>
  <si>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</si>
  <si>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</si>
  <si>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</si>
  <si>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</si>
  <si>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</si>
  <si>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</si>
  <si>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</si>
  <si>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</si>
  <si>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</si>
  <si>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</si>
  <si>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</si>
  <si>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</si>
  <si>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</si>
  <si>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</si>
  <si>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</si>
  <si>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</si>
  <si>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</si>
  <si>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</si>
  <si>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</si>
  <si>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</si>
  <si>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</si>
  <si>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</si>
  <si>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</si>
  <si>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</si>
  <si>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</si>
  <si>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</si>
  <si>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</si>
  <si>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</si>
  <si>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</si>
  <si>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</si>
  <si>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</si>
  <si>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</si>
  <si>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</si>
  <si>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</si>
  <si>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</si>
  <si>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</si>
  <si>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</si>
  <si>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</si>
  <si>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</si>
  <si>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</si>
  <si>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</si>
  <si>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</si>
  <si>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</si>
  <si>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</si>
  <si>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</si>
  <si>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</si>
  <si>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</si>
  <si>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</si>
  <si>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</si>
  <si>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</si>
  <si>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</si>
  <si>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</si>
  <si>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</si>
  <si>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</si>
  <si>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</si>
  <si>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</si>
  <si>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</si>
  <si>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</si>
  <si>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</si>
  <si>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</si>
  <si>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</si>
  <si>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</si>
  <si>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</si>
  <si>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</si>
  <si>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</si>
  <si>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</si>
  <si>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</si>
  <si>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</si>
  <si>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</si>
  <si>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</si>
  <si>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</si>
  <si>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</si>
  <si>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</si>
  <si>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</si>
  <si>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</si>
  <si>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</si>
  <si>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</si>
  <si>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</si>
  <si>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</si>
  <si>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</si>
  <si>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</si>
  <si>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</si>
  <si>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</si>
  <si>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</si>
  <si>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</si>
  <si>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</si>
  <si>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</si>
  <si>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</si>
  <si>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</si>
  <si>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</si>
  <si>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</si>
  <si>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</si>
  <si>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</si>
  <si>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</si>
  <si>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</si>
  <si>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</si>
  <si>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</si>
  <si>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</si>
  <si>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</si>
  <si>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</si>
  <si>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</si>
  <si>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</si>
  <si>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</si>
  <si>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</si>
  <si>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</si>
  <si>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</si>
  <si>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</si>
  <si>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</si>
  <si>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</si>
  <si>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</si>
  <si>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</si>
  <si>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</si>
  <si>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</si>
  <si>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</si>
  <si>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</si>
  <si>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</si>
  <si>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</si>
  <si>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</si>
  <si>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</si>
  <si>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</si>
  <si>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</si>
  <si>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</si>
  <si>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</si>
  <si>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</si>
  <si>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</si>
  <si>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</si>
  <si>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</si>
  <si>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</si>
  <si>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</si>
  <si>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</si>
  <si>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</si>
  <si>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</si>
  <si>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</si>
  <si>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</si>
  <si>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</si>
  <si>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</si>
  <si>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</si>
  <si>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</si>
  <si>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</si>
  <si>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</si>
  <si>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</si>
  <si>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</si>
  <si>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</si>
  <si>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</si>
  <si>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</si>
  <si>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</si>
  <si>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</si>
  <si>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</si>
  <si>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</si>
  <si>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</si>
  <si>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</si>
  <si>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</si>
  <si>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</si>
  <si>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</si>
  <si>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</si>
  <si>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</si>
  <si>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</si>
  <si>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</si>
  <si>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</si>
  <si>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</si>
  <si>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</si>
  <si>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</si>
  <si>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</si>
  <si>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</si>
  <si>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</si>
  <si>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</si>
  <si>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</si>
  <si>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</si>
  <si>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</si>
  <si>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</si>
  <si>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</si>
  <si>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</si>
  <si>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</si>
  <si>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</si>
  <si>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</si>
  <si>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</si>
  <si>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</si>
  <si>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</si>
  <si>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</si>
  <si>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</si>
  <si>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</si>
  <si>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</si>
  <si>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</si>
  <si>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</si>
  <si>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</si>
  <si>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</si>
  <si>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</si>
  <si>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</si>
  <si>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</si>
  <si>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</si>
  <si>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</si>
  <si>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</si>
  <si>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</si>
  <si>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</si>
  <si>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</si>
  <si>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</si>
  <si>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</si>
  <si>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</si>
  <si>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</si>
  <si>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</si>
  <si>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</si>
  <si>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</si>
  <si>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</si>
  <si>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</si>
  <si>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</si>
  <si>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</si>
  <si>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</si>
  <si>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</si>
  <si>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</si>
  <si>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</si>
  <si>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</si>
  <si>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</si>
  <si>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</si>
  <si>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</si>
  <si>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</si>
  <si>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</si>
  <si>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</si>
  <si>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</si>
  <si>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</si>
  <si>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</si>
  <si>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</si>
  <si>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</si>
  <si>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</si>
  <si>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</si>
  <si>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</si>
  <si>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</si>
  <si>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</si>
  <si>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</si>
  <si>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</si>
  <si>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</si>
  <si>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</si>
  <si>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</si>
  <si>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</si>
  <si>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</si>
  <si>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</si>
  <si>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</si>
  <si>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</si>
  <si>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</si>
  <si>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</si>
  <si>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</si>
  <si>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</si>
  <si>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</si>
  <si>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</si>
  <si>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</si>
  <si>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</si>
  <si>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</si>
  <si>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</si>
  <si>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</si>
  <si>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</si>
  <si>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</si>
  <si>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</si>
  <si>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</si>
  <si>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</si>
  <si>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</si>
  <si>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</si>
  <si>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</si>
  <si>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</si>
  <si>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</si>
  <si>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</si>
  <si>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</si>
  <si>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</si>
  <si>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</si>
  <si>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</si>
  <si>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</si>
  <si>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</si>
  <si>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</si>
  <si>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</si>
  <si>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</si>
  <si>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</si>
  <si>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</si>
  <si>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</si>
  <si>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</si>
  <si>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</si>
  <si>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</si>
  <si>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</si>
  <si>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</si>
  <si>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</si>
  <si>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</si>
  <si>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</si>
  <si>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</si>
  <si>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</si>
  <si>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</si>
  <si>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</si>
  <si>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</si>
  <si>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</si>
  <si>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</si>
  <si>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</si>
  <si>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</si>
  <si>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</si>
  <si>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</si>
  <si>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</si>
  <si>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</si>
  <si>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</si>
  <si>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</si>
  <si>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</si>
  <si>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</si>
  <si>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</si>
  <si>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</si>
  <si>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</si>
  <si>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</si>
  <si>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</si>
  <si>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</si>
  <si>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</si>
  <si>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</si>
  <si>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</si>
  <si>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</si>
  <si>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</si>
  <si>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</si>
  <si>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</si>
  <si>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</si>
  <si>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</si>
  <si>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</si>
  <si>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</si>
  <si>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</si>
  <si>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</si>
  <si>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</si>
  <si>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</si>
  <si>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</si>
  <si>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</si>
  <si>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</si>
  <si>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</si>
  <si>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</si>
  <si>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</si>
  <si>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</si>
  <si>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</si>
  <si>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</si>
  <si>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</si>
  <si>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</si>
  <si>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</si>
  <si>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</si>
  <si>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</si>
  <si>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</si>
  <si>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</si>
  <si>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</si>
  <si>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</si>
  <si>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</si>
  <si>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</si>
  <si>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</si>
  <si>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</si>
  <si>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</si>
  <si>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</si>
  <si>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</si>
  <si>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</si>
  <si>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</si>
  <si>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</si>
  <si>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</si>
  <si>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</si>
  <si>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</si>
  <si>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</si>
  <si>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</si>
  <si>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</si>
  <si>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</si>
  <si>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</si>
  <si>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</si>
  <si>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</si>
  <si>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</si>
  <si>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</si>
  <si>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</si>
  <si>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</si>
  <si>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</si>
  <si>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</si>
  <si>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</si>
  <si>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</si>
  <si>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</si>
  <si>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</si>
  <si>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</si>
  <si>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</si>
  <si>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</si>
  <si>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</si>
  <si>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</si>
  <si>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</si>
  <si>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</si>
  <si>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</si>
  <si>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</si>
  <si>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</si>
  <si>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</si>
  <si>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</si>
  <si>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</si>
  <si>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</si>
  <si>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</si>
  <si>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</si>
  <si>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</si>
  <si>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</si>
  <si>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</si>
  <si>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</si>
  <si>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</si>
  <si>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</si>
  <si>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</si>
  <si>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</si>
  <si>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</si>
  <si>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</si>
  <si>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</si>
  <si>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</si>
  <si>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</si>
  <si>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</si>
  <si>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</si>
  <si>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</si>
  <si>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</si>
  <si>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</si>
  <si>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</si>
  <si>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</si>
  <si>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</si>
  <si>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</si>
  <si>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</si>
  <si>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</si>
  <si>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</si>
  <si>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</si>
  <si>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</si>
  <si>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</si>
  <si>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</si>
  <si>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</si>
  <si>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</si>
  <si>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</si>
  <si>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</si>
  <si>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</si>
  <si>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</si>
  <si>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</si>
  <si>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</si>
  <si>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</si>
  <si>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</si>
  <si>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</si>
  <si>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</si>
  <si>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</si>
  <si>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</si>
  <si>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</si>
  <si>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</si>
  <si>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</si>
  <si>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</si>
  <si>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</si>
  <si>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</si>
  <si>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</si>
  <si>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</si>
  <si>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</si>
  <si>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</si>
  <si>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</si>
  <si>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</si>
  <si>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</si>
  <si>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</si>
  <si>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</si>
  <si>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</si>
  <si>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</si>
  <si>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</si>
  <si>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</si>
  <si>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</si>
  <si>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</si>
  <si>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</si>
  <si>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</si>
  <si>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</si>
  <si>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</si>
  <si>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</si>
  <si>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</si>
  <si>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</si>
  <si>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</si>
  <si>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</si>
  <si>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</si>
  <si>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</si>
  <si>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</si>
  <si>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</si>
  <si>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</si>
  <si>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</si>
  <si>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</si>
  <si>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</si>
  <si>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</si>
  <si>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</si>
  <si>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</si>
  <si>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</si>
  <si>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</si>
  <si>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</si>
  <si>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</si>
  <si>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</si>
  <si>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</si>
  <si>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</si>
  <si>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</si>
  <si>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</si>
  <si>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</si>
  <si>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</si>
  <si>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</si>
  <si>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</si>
  <si>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</si>
  <si>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</si>
  <si>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</si>
  <si>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</si>
  <si>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</si>
  <si>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</si>
  <si>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</si>
  <si>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</si>
  <si>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</si>
  <si>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</si>
  <si>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</si>
  <si>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</si>
  <si>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</si>
  <si>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</si>
  <si>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</si>
  <si>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</si>
  <si>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</si>
  <si>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</si>
  <si>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</si>
  <si>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</si>
  <si>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</si>
  <si>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</si>
  <si>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</si>
  <si>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</si>
  <si>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</si>
  <si>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</si>
  <si>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</si>
  <si>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</si>
  <si>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</si>
  <si>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</si>
  <si>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</si>
  <si>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</si>
  <si>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</si>
  <si>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</si>
  <si>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</si>
  <si>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</si>
  <si>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</si>
  <si>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</si>
  <si>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</si>
  <si>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</si>
  <si>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</si>
  <si>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</si>
  <si>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</si>
  <si>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</si>
  <si>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</si>
  <si>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</si>
  <si>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</si>
  <si>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</si>
  <si>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</si>
  <si>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</si>
  <si>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</si>
  <si>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</si>
  <si>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</si>
  <si>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</si>
  <si>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</si>
  <si>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</si>
  <si>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</si>
  <si>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</si>
  <si>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</si>
  <si>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</si>
  <si>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</si>
  <si>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</si>
  <si>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</si>
  <si>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</si>
  <si>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</si>
  <si>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</si>
  <si>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</si>
  <si>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</si>
  <si>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</si>
  <si>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</si>
  <si>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</si>
  <si>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</si>
  <si>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</si>
  <si>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</si>
  <si>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</si>
  <si>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</si>
  <si>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</si>
  <si>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</si>
  <si>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</si>
  <si>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</si>
  <si>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</si>
  <si>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</si>
  <si>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</si>
  <si>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</si>
  <si>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</si>
  <si>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</si>
  <si>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</si>
  <si>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</si>
  <si>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</si>
  <si>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</si>
  <si>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</si>
  <si>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</si>
  <si>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</si>
  <si>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</si>
  <si>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</si>
  <si>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</si>
  <si>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</si>
  <si>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</si>
  <si>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</si>
  <si>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</si>
  <si>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</si>
  <si>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</si>
  <si>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</si>
  <si>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</si>
  <si>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</si>
  <si>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</si>
  <si>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</si>
  <si>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</si>
  <si>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</si>
  <si>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</si>
  <si>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</si>
  <si>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</si>
  <si>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</si>
  <si>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</si>
  <si>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</si>
  <si>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</si>
  <si>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</si>
  <si>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</si>
  <si>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</si>
  <si>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</si>
  <si>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</si>
  <si>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</si>
  <si>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</si>
  <si>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</si>
  <si>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</si>
  <si>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</si>
  <si>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</si>
  <si>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</si>
  <si>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</si>
  <si>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</si>
  <si>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</si>
  <si>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</si>
  <si>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</si>
  <si>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</si>
  <si>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</si>
  <si>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</si>
  <si>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</si>
  <si>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</si>
  <si>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</si>
  <si>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</si>
  <si>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</si>
  <si>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</si>
  <si>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</si>
  <si>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</si>
  <si>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</si>
  <si>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</si>
  <si>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</si>
  <si>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</si>
  <si>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</si>
  <si>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</si>
  <si>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</si>
  <si>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</si>
  <si>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</si>
  <si>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</si>
  <si>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</si>
  <si>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</si>
  <si>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</si>
  <si>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</si>
  <si>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</si>
  <si>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</si>
  <si>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</si>
  <si>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</si>
  <si>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</si>
  <si>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</si>
  <si>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</si>
  <si>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</si>
  <si>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</si>
  <si>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</si>
  <si>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</si>
  <si>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</si>
  <si>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</si>
  <si>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</si>
  <si>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</si>
  <si>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</si>
  <si>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</si>
  <si>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</si>
  <si>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</si>
  <si>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</si>
  <si>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</si>
  <si>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</si>
  <si>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</si>
  <si>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</si>
  <si>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</si>
  <si>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</si>
  <si>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</si>
  <si>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</si>
  <si>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</si>
  <si>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</si>
  <si>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</si>
  <si>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</si>
  <si>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</si>
  <si>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</si>
  <si>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</si>
  <si>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</si>
  <si>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</si>
  <si>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</si>
  <si>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</si>
  <si>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</si>
  <si>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</si>
  <si>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</si>
  <si>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</si>
  <si>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</si>
  <si>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</si>
  <si>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</si>
  <si>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</si>
  <si>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</si>
  <si>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</si>
  <si>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</si>
  <si>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</si>
  <si>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</si>
  <si>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</si>
  <si>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</si>
  <si>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</si>
  <si>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</si>
  <si>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</si>
  <si>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</si>
  <si>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</si>
  <si>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</si>
  <si>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</si>
  <si>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</si>
  <si>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</si>
  <si>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</si>
  <si>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</si>
  <si>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</si>
  <si>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</si>
  <si>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</si>
  <si>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</si>
  <si>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</si>
  <si>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</si>
  <si>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</si>
  <si>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</si>
  <si>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</si>
  <si>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</si>
  <si>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</si>
  <si>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</si>
  <si>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</si>
  <si>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</si>
  <si>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</si>
  <si>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</si>
  <si>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</si>
  <si>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</si>
  <si>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</si>
  <si>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</si>
  <si>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</si>
  <si>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</si>
  <si>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</si>
  <si>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</si>
  <si>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</si>
  <si>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</si>
  <si>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</si>
  <si>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</si>
  <si>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</si>
  <si>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</si>
  <si>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</si>
  <si>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</si>
  <si>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</si>
  <si>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</si>
  <si>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</si>
  <si>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</si>
  <si>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</si>
  <si>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</si>
  <si>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</si>
  <si>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</si>
  <si>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</si>
  <si>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</si>
  <si>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</si>
  <si>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</si>
  <si>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</si>
  <si>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</si>
  <si>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</si>
  <si>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</si>
  <si>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</si>
  <si>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</si>
  <si>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</si>
  <si>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</si>
  <si>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</si>
  <si>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</si>
  <si>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</si>
  <si>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</si>
  <si>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</si>
  <si>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</si>
  <si>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</si>
  <si>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</si>
  <si>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</si>
  <si>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</si>
  <si>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</si>
  <si>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</si>
  <si>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</si>
  <si>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</si>
  <si>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</si>
  <si>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</si>
  <si>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</si>
  <si>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</si>
  <si>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</si>
  <si>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</si>
  <si>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</si>
  <si>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</si>
  <si>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</si>
  <si>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</si>
  <si>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</si>
  <si>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</si>
  <si>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</si>
  <si>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</si>
  <si>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</si>
  <si>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</si>
  <si>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</si>
  <si>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</si>
  <si>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</si>
  <si>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</si>
  <si>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</si>
  <si>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</si>
  <si>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</si>
  <si>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</si>
  <si>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</si>
  <si>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</si>
  <si>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</si>
  <si>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</si>
  <si>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</si>
  <si>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</si>
  <si>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</si>
  <si>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</si>
  <si>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</si>
  <si>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</si>
  <si>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</si>
  <si>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</si>
  <si>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</si>
  <si>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</si>
  <si>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</si>
  <si>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</si>
  <si>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</si>
  <si>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</si>
  <si>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</si>
  <si>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</si>
  <si>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</si>
  <si>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</si>
  <si>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</si>
  <si>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</si>
  <si>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</si>
  <si>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</si>
  <si>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</si>
  <si>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</si>
  <si>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</si>
  <si>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</si>
  <si>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</si>
  <si>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</si>
  <si>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</si>
  <si>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</si>
  <si>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</si>
  <si>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</si>
  <si>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</si>
  <si>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</si>
  <si>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</si>
  <si>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</si>
  <si>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</si>
  <si>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</si>
  <si>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</si>
  <si>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</si>
  <si>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</si>
  <si>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</si>
  <si>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</si>
  <si>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</si>
  <si>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</si>
  <si>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</si>
  <si>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</si>
  <si>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</si>
  <si>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</si>
  <si>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</si>
  <si>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</si>
  <si>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</si>
  <si>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</si>
  <si>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</si>
  <si>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</si>
  <si>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</si>
  <si>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</si>
  <si>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</si>
  <si>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</si>
  <si>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</si>
  <si>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</si>
  <si>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</si>
  <si>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</si>
  <si>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</si>
  <si>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</si>
  <si>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</si>
  <si>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</si>
  <si>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</si>
  <si>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</si>
  <si>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</si>
  <si>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</si>
  <si>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</si>
  <si>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</si>
  <si>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</si>
  <si>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</si>
  <si>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</si>
  <si>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</si>
  <si>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</si>
  <si>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</si>
  <si>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</si>
  <si>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</si>
  <si>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</si>
  <si>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</si>
  <si>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</si>
  <si>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</si>
  <si>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</si>
  <si>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</si>
  <si>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</si>
  <si>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</si>
  <si>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</si>
  <si>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</si>
  <si>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</si>
  <si>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</si>
  <si>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</si>
  <si>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</si>
  <si>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</si>
  <si>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</si>
  <si>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</si>
  <si>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</si>
  <si>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</si>
  <si>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</si>
  <si>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</si>
  <si>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</si>
  <si>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</si>
  <si>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</si>
  <si>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</si>
  <si>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</si>
  <si>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</si>
  <si>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</si>
  <si>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</si>
  <si>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</si>
  <si>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</si>
  <si>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</si>
  <si>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</si>
  <si>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</si>
  <si>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</si>
  <si>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</si>
  <si>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</si>
  <si>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</si>
  <si>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</si>
  <si>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</si>
  <si>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</si>
  <si>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</si>
  <si>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</si>
  <si>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</si>
  <si>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</si>
  <si>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</si>
  <si>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</si>
  <si>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</si>
  <si>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</si>
  <si>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</si>
  <si>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</si>
  <si>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</si>
  <si>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</si>
  <si>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</si>
  <si>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</si>
  <si>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</si>
  <si>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</si>
  <si>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</si>
  <si>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</si>
  <si>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</si>
  <si>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</si>
  <si>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</si>
  <si>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</si>
  <si>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</si>
  <si>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</si>
  <si>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</si>
  <si>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</si>
  <si>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</si>
  <si>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</si>
  <si>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</si>
  <si>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</si>
  <si>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</si>
  <si>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</si>
  <si>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</si>
  <si>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</si>
  <si>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</si>
  <si>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</si>
  <si>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</si>
  <si>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</si>
  <si>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</si>
  <si>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</si>
  <si>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</si>
  <si>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</si>
  <si>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</si>
  <si>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</si>
  <si>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</si>
  <si>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</si>
  <si>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</si>
  <si>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</si>
  <si>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</si>
  <si>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</si>
  <si>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</si>
  <si>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</si>
  <si>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</si>
  <si>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</si>
  <si>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</si>
  <si>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</si>
  <si>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</si>
  <si>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</si>
  <si>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</si>
  <si>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</si>
  <si>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</si>
  <si>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</si>
  <si>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</si>
  <si>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</si>
  <si>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</si>
  <si>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</si>
  <si>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</si>
  <si>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</si>
  <si>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</si>
  <si>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</si>
  <si>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</si>
  <si>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</si>
  <si>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</si>
  <si>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</si>
  <si>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</si>
  <si>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</si>
  <si>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</si>
  <si>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</si>
  <si>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</si>
  <si>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</si>
  <si>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</si>
  <si>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</si>
  <si>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</si>
  <si>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</si>
  <si>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</si>
  <si>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</si>
  <si>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</si>
  <si>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</si>
  <si>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</si>
  <si>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</si>
  <si>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</si>
  <si>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</si>
  <si>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</si>
  <si>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</si>
  <si>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</si>
  <si>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</si>
  <si>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</si>
  <si>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</si>
  <si>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</si>
  <si>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</si>
  <si>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</si>
  <si>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</si>
  <si>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</si>
  <si>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</si>
  <si>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</si>
  <si>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</si>
  <si>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</si>
  <si>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</si>
  <si>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</si>
  <si>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</si>
  <si>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</si>
  <si>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</si>
  <si>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</si>
  <si>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</si>
  <si>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</si>
  <si>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</si>
  <si>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</si>
  <si>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</si>
  <si>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</si>
  <si>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</si>
  <si>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</si>
  <si>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</si>
  <si>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</si>
  <si>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</si>
  <si>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</si>
  <si>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</si>
  <si>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</si>
  <si>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</si>
  <si>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</si>
  <si>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</si>
  <si>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</si>
  <si>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</si>
  <si>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</si>
  <si>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</si>
  <si>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</si>
  <si>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</si>
  <si>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</si>
  <si>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</si>
  <si>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</si>
  <si>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</si>
  <si>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</si>
  <si>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</si>
  <si>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</si>
  <si>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</si>
  <si>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</si>
  <si>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</si>
  <si>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</si>
  <si>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</si>
  <si>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</si>
  <si>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</si>
  <si>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</si>
  <si>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</si>
  <si>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</si>
  <si>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</si>
  <si>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</si>
  <si>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</si>
  <si>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</si>
  <si>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</si>
  <si>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</si>
  <si>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</si>
  <si>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</si>
  <si>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</si>
  <si>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</si>
  <si>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</si>
  <si>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</si>
  <si>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</si>
  <si>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</si>
  <si>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</si>
  <si>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</si>
  <si>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</si>
  <si>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</si>
  <si>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</si>
  <si>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</si>
  <si>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</si>
  <si>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</si>
  <si>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</si>
  <si>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</si>
  <si>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</si>
  <si>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</si>
  <si>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</si>
  <si>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</si>
  <si>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</si>
  <si>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</si>
  <si>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</si>
  <si>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</si>
  <si>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</si>
  <si>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</si>
  <si>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</si>
  <si>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</si>
  <si>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</si>
  <si>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</si>
  <si>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</si>
  <si>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</si>
  <si>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</si>
  <si>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</si>
  <si>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</si>
  <si>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</si>
  <si>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</si>
  <si>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</si>
  <si>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</si>
  <si>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</si>
  <si>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</si>
  <si>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</si>
  <si>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</si>
  <si>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</si>
  <si>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</si>
  <si>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</si>
  <si>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</si>
  <si>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</si>
  <si>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</si>
  <si>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</si>
  <si>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</si>
  <si>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</si>
  <si>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</si>
  <si>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</si>
  <si>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</si>
  <si>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</si>
  <si>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</si>
  <si>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</si>
  <si>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</si>
  <si>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</si>
  <si>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</si>
  <si>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</si>
  <si>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</si>
  <si>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</si>
  <si>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</si>
  <si>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</si>
  <si>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</si>
  <si>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</si>
  <si>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</si>
  <si>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</si>
  <si>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</si>
  <si>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</si>
  <si>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</si>
  <si>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</si>
  <si>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</si>
  <si>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</si>
  <si>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</si>
  <si>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</si>
  <si>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</si>
  <si>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</si>
  <si>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</si>
  <si>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</si>
  <si>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</si>
  <si>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</si>
  <si>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</si>
  <si>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</si>
  <si>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</si>
  <si>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</si>
  <si>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</si>
  <si>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</si>
  <si>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</si>
  <si>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</si>
  <si>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</si>
  <si>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</si>
  <si>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</si>
  <si>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</si>
  <si>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</si>
  <si>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</si>
  <si>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</si>
  <si>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</si>
  <si>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</si>
  <si>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</si>
  <si>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</si>
  <si>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</si>
  <si>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</si>
  <si>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</si>
  <si>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</si>
  <si>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</si>
  <si>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</si>
  <si>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</si>
  <si>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</si>
  <si>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</si>
  <si>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</si>
  <si>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</si>
  <si>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</si>
  <si>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</si>
  <si>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</si>
  <si>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</si>
  <si>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</si>
  <si>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</si>
  <si>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</si>
  <si>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</si>
  <si>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</si>
  <si>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</si>
  <si>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</si>
  <si>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</si>
  <si>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</si>
  <si>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</si>
  <si>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</si>
  <si>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</si>
  <si>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</si>
  <si>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</si>
  <si>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</si>
  <si>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</si>
  <si>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</si>
  <si>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</si>
  <si>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</si>
  <si>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</si>
  <si>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</si>
  <si>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</si>
  <si>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</si>
  <si>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</si>
  <si>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</si>
  <si>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</si>
  <si>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</si>
  <si>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</si>
  <si>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</si>
  <si>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</si>
  <si>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</si>
  <si>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</si>
  <si>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</si>
  <si>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</si>
  <si>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</si>
  <si>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</si>
  <si>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</si>
  <si>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</si>
  <si>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</si>
  <si>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</si>
  <si>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</si>
  <si>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</si>
  <si>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</si>
  <si>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</si>
  <si>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</si>
  <si>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</si>
  <si>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</si>
  <si>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</si>
  <si>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</si>
  <si>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</si>
  <si>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</si>
  <si>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</si>
  <si>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</si>
  <si>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</si>
  <si>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</si>
  <si>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</si>
  <si>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</si>
  <si>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</si>
  <si>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</si>
  <si>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</si>
  <si>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</si>
  <si>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</si>
  <si>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</si>
  <si>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</si>
  <si>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</si>
  <si>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</si>
  <si>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</si>
  <si>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</si>
  <si>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</si>
  <si>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</si>
  <si>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</si>
  <si>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</si>
  <si>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</si>
  <si>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</si>
  <si>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</si>
  <si>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</si>
  <si>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</si>
  <si>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</si>
  <si>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</si>
  <si>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</si>
  <si>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</si>
  <si>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</si>
  <si>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</si>
  <si>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</si>
  <si>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</si>
  <si>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</si>
  <si>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</si>
  <si>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</si>
  <si>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</si>
  <si>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</si>
  <si>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</si>
  <si>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</si>
  <si>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</si>
  <si>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</si>
  <si>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</si>
  <si>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</si>
  <si>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</si>
  <si>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</si>
  <si>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</si>
  <si>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</si>
  <si>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</si>
  <si>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</si>
  <si>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</si>
  <si>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</si>
  <si>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</si>
  <si>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</si>
  <si>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</si>
  <si>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</si>
  <si>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</si>
  <si>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</si>
  <si>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</si>
  <si>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</si>
  <si>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</si>
  <si>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</si>
  <si>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</si>
  <si>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</si>
  <si>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</si>
  <si>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</si>
  <si>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</si>
  <si>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</si>
  <si>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</si>
  <si>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</si>
  <si>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</si>
  <si>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</si>
  <si>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</si>
  <si>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</si>
  <si>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</si>
  <si>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</si>
  <si>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</si>
  <si>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</si>
  <si>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</si>
  <si>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</si>
  <si>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</si>
  <si>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</si>
  <si>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</si>
  <si>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</si>
  <si>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</si>
  <si>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</si>
  <si>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</si>
  <si>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</si>
  <si>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</si>
  <si>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</si>
  <si>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</si>
  <si>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</si>
  <si>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</si>
  <si>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</si>
  <si>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</si>
  <si>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</si>
  <si>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</si>
  <si>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</si>
  <si>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</si>
  <si>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</si>
  <si>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</si>
  <si>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</si>
  <si>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</si>
  <si>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</si>
  <si>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</si>
  <si>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</si>
  <si>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</si>
  <si>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</si>
  <si>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</si>
  <si>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</si>
  <si>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</si>
  <si>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</si>
  <si>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</si>
  <si>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</si>
  <si>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</si>
  <si>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</si>
  <si>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</si>
  <si>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</si>
  <si>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</si>
  <si>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</si>
  <si>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</si>
  <si>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</si>
  <si>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</si>
  <si>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</si>
  <si>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</si>
  <si>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</si>
  <si>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</si>
  <si>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</si>
  <si>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</si>
  <si>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</si>
  <si>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</si>
  <si>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</si>
  <si>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</si>
  <si>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</si>
  <si>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</si>
  <si>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</si>
  <si>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</si>
  <si>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</si>
  <si>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</si>
  <si>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</si>
  <si>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</si>
  <si>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</si>
  <si>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</si>
  <si>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</si>
  <si>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</si>
  <si>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</si>
  <si>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</si>
  <si>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</si>
  <si>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</si>
  <si>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</si>
  <si>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</si>
  <si>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</si>
  <si>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</si>
  <si>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</si>
  <si>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</si>
  <si>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</si>
  <si>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</si>
  <si>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</si>
  <si>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</si>
  <si>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</si>
  <si>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</si>
  <si>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</si>
  <si>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</si>
  <si>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</si>
  <si>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</si>
  <si>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</si>
  <si>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</si>
  <si>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</si>
  <si>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</si>
  <si>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</si>
  <si>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</si>
  <si>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</si>
  <si>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</si>
  <si>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</si>
  <si>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</si>
  <si>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</si>
  <si>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</si>
  <si>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</si>
  <si>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</si>
  <si>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</si>
  <si>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</si>
  <si>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</si>
  <si>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</si>
  <si>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</si>
  <si>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</si>
  <si>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</si>
  <si>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</si>
  <si>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</si>
  <si>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</si>
  <si>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</si>
  <si>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</si>
  <si>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</si>
  <si>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</si>
  <si>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</si>
  <si>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</si>
  <si>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</si>
  <si>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</si>
  <si>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</si>
  <si>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</si>
  <si>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</si>
  <si>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</si>
  <si>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</si>
  <si>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</si>
  <si>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</si>
  <si>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</si>
  <si>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</si>
  <si>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</si>
  <si>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</si>
  <si>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</si>
  <si>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</si>
  <si>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</si>
  <si>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</si>
  <si>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</si>
  <si>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</si>
  <si>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</si>
  <si>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</si>
  <si>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</si>
  <si>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</si>
  <si>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</si>
  <si>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</si>
  <si>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</si>
  <si>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</si>
  <si>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</si>
  <si>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</si>
  <si>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</si>
  <si>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</si>
  <si>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</si>
  <si>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</si>
  <si>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</si>
  <si>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</si>
  <si>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</si>
  <si>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</si>
  <si>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</si>
  <si>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</si>
  <si>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</si>
  <si>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</si>
  <si>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</si>
  <si>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</si>
  <si>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</si>
  <si>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</si>
  <si>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</si>
  <si>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</si>
  <si>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</si>
  <si>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</si>
  <si>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</si>
  <si>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</si>
  <si>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</si>
  <si>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</si>
  <si>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</si>
  <si>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</si>
  <si>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</si>
  <si>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</si>
  <si>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</si>
  <si>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</si>
  <si>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</si>
  <si>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</si>
  <si>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</si>
  <si>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</si>
  <si>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</si>
  <si>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</si>
  <si>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</si>
  <si>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</si>
  <si>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</si>
  <si>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</si>
  <si>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</si>
  <si>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</si>
  <si>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</si>
  <si>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</si>
  <si>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</si>
  <si>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</si>
  <si>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</si>
  <si>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</si>
  <si>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</si>
  <si>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</si>
  <si>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</si>
  <si>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</si>
  <si>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</si>
  <si>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</si>
  <si>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</si>
  <si>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</si>
  <si>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</si>
  <si>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</si>
  <si>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</si>
  <si>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</si>
  <si>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</si>
  <si>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</si>
  <si>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</si>
  <si>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</si>
  <si>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</si>
  <si>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</si>
  <si>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</si>
  <si>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</si>
  <si>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</si>
  <si>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</si>
  <si>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</si>
  <si>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</si>
  <si>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</si>
  <si>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</si>
  <si>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</si>
  <si>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</si>
  <si>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</si>
  <si>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</si>
  <si>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</si>
  <si>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</si>
  <si>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</si>
  <si>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</si>
  <si>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</si>
  <si>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</si>
  <si>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</si>
  <si>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</si>
  <si>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</si>
  <si>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</si>
  <si>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</si>
  <si>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</si>
  <si>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</si>
  <si>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</si>
  <si>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</si>
  <si>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</si>
  <si>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</si>
  <si>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</si>
  <si>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</si>
  <si>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</si>
  <si>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</si>
  <si>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</si>
  <si>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</si>
  <si>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</si>
  <si>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</si>
  <si>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</si>
  <si>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</si>
  <si>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</si>
  <si>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</si>
  <si>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</si>
  <si>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</si>
  <si>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</si>
  <si>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</si>
  <si>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</si>
  <si>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</si>
  <si>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</si>
  <si>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</si>
  <si>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</si>
  <si>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</si>
  <si>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</si>
  <si>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</si>
  <si>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</si>
  <si>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</si>
  <si>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</si>
  <si>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</si>
  <si>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</si>
  <si>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</si>
  <si>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</si>
  <si>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</si>
  <si>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</si>
  <si>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</si>
  <si>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</si>
  <si>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</si>
  <si>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</si>
  <si>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</si>
  <si>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</si>
  <si>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</si>
  <si>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</si>
  <si>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</si>
  <si>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</si>
  <si>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</si>
  <si>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</si>
  <si>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</si>
  <si>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</si>
  <si>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</si>
  <si>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</si>
  <si>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</si>
  <si>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</si>
  <si>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</si>
  <si>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</si>
  <si>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</si>
  <si>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</si>
  <si>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</si>
  <si>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</si>
  <si>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</si>
  <si>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</si>
  <si>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</si>
  <si>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</si>
  <si>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</si>
  <si>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</si>
  <si>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</si>
  <si>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</si>
  <si>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</si>
  <si>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</si>
  <si>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</si>
  <si>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</si>
  <si>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</si>
  <si>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</si>
  <si>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</si>
  <si>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</si>
  <si>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</si>
  <si>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</si>
  <si>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</si>
  <si>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</si>
  <si>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</si>
  <si>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</si>
  <si>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</si>
  <si>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</si>
  <si>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</si>
  <si>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</si>
  <si>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</si>
  <si>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</si>
  <si>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</si>
  <si>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</si>
  <si>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</si>
  <si>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</si>
  <si>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</si>
  <si>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</si>
  <si>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</si>
  <si>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</si>
  <si>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</si>
  <si>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</si>
  <si>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</si>
  <si>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</si>
  <si>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</si>
  <si>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</si>
  <si>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</si>
  <si>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</si>
  <si>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</si>
  <si>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</si>
  <si>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</si>
  <si>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</si>
  <si>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</si>
  <si>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</si>
  <si>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</si>
  <si>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</si>
  <si>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</si>
  <si>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</si>
  <si>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</si>
  <si>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</si>
  <si>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</si>
  <si>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</si>
  <si>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</si>
  <si>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</si>
  <si>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</si>
  <si>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</si>
  <si>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</si>
  <si>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</si>
  <si>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</si>
  <si>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</si>
  <si>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</si>
  <si>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</si>
  <si>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</si>
  <si>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</si>
  <si>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</si>
  <si>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</si>
  <si>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</si>
  <si>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</si>
  <si>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</si>
  <si>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</si>
  <si>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</si>
  <si>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</si>
  <si>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</si>
  <si>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</si>
  <si>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</si>
  <si>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</si>
  <si>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</si>
  <si>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</si>
  <si>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</si>
  <si>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</si>
  <si>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</si>
  <si>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</si>
  <si>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</si>
  <si>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</si>
  <si>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</si>
  <si>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</si>
  <si>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</si>
  <si>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</si>
  <si>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</si>
  <si>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</si>
  <si>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</si>
  <si>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</si>
  <si>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</si>
  <si>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</si>
  <si>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</si>
  <si>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</si>
  <si>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</si>
  <si>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</si>
  <si>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</si>
  <si>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</si>
  <si>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</si>
  <si>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</si>
  <si>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</si>
  <si>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</si>
  <si>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</si>
  <si>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</si>
  <si>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</si>
  <si>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</si>
  <si>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</si>
  <si>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</si>
  <si>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</si>
  <si>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</si>
  <si>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</si>
  <si>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</si>
  <si>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</si>
  <si>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</si>
  <si>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</si>
  <si>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</si>
  <si>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</si>
  <si>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</si>
  <si>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</si>
  <si>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</si>
  <si>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</si>
  <si>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</si>
  <si>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</si>
  <si>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</si>
  <si>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</si>
  <si>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</si>
  <si>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</si>
  <si>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</si>
  <si>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</si>
  <si>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</si>
  <si>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</si>
  <si>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</si>
  <si>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</si>
  <si>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</si>
  <si>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</si>
  <si>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</si>
  <si>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</si>
  <si>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</si>
  <si>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</si>
  <si>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</si>
  <si>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</si>
  <si>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</si>
  <si>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</si>
  <si>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</si>
  <si>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</si>
  <si>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</si>
  <si>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</si>
  <si>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</si>
  <si>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</si>
  <si>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</si>
  <si>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</si>
  <si>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</si>
  <si>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</si>
  <si>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</si>
  <si>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</si>
  <si>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</si>
  <si>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</si>
  <si>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</si>
  <si>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</si>
  <si>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</si>
  <si>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</si>
  <si>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</si>
  <si>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</si>
  <si>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</si>
  <si>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</si>
  <si>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</si>
  <si>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</si>
  <si>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</si>
  <si>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</si>
  <si>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</si>
  <si>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</si>
  <si>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</si>
  <si>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</si>
  <si>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</si>
  <si>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</si>
  <si>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</si>
  <si>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</si>
  <si>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</si>
  <si>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</si>
  <si>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</si>
  <si>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</si>
  <si>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</si>
  <si>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</si>
  <si>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</si>
  <si>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</si>
  <si>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</si>
  <si>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</si>
  <si>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</si>
  <si>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</si>
  <si>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</si>
  <si>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</si>
  <si>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</si>
  <si>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</si>
  <si>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</si>
  <si>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</si>
  <si>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</si>
  <si>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</si>
  <si>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</si>
  <si>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</si>
  <si>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</si>
  <si>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</si>
  <si>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</si>
  <si>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</si>
  <si>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</si>
  <si>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</si>
  <si>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</si>
  <si>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</si>
  <si>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</si>
  <si>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</si>
  <si>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</si>
  <si>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</si>
  <si>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</si>
  <si>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</si>
  <si>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</si>
  <si>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</si>
  <si>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</si>
  <si>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</si>
  <si>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</si>
  <si>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</si>
  <si>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</si>
  <si>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</si>
  <si>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</si>
  <si>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</si>
  <si>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</si>
  <si>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</si>
  <si>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</si>
  <si>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</si>
  <si>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</si>
  <si>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</si>
  <si>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</si>
  <si>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</si>
  <si>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</si>
  <si>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</si>
  <si>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</si>
  <si>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</si>
  <si>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</si>
  <si>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</si>
  <si>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</si>
  <si>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</si>
  <si>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</si>
  <si>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</si>
  <si>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</si>
  <si>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</si>
  <si>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</si>
  <si>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</si>
  <si>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</si>
  <si>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</si>
  <si>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</si>
  <si>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</si>
  <si>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</si>
  <si>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</si>
  <si>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</si>
  <si>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</si>
  <si>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</si>
  <si>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</si>
  <si>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</si>
  <si>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</si>
  <si>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</si>
  <si>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</si>
  <si>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</si>
  <si>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</si>
  <si>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</si>
  <si>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</si>
  <si>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</si>
  <si>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</si>
  <si>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</si>
  <si>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</si>
  <si>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</si>
  <si>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</si>
  <si>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</si>
  <si>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</si>
  <si>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</si>
  <si>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</si>
  <si>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</si>
  <si>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</si>
  <si>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</si>
  <si>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</si>
  <si>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</si>
  <si>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</si>
  <si>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</si>
  <si>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</si>
  <si>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</si>
  <si>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</si>
  <si>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</si>
  <si>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</si>
  <si>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</si>
  <si>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</si>
  <si>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</si>
  <si>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</si>
  <si>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</si>
  <si>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</si>
  <si>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</si>
  <si>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</si>
  <si>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</si>
  <si>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</si>
  <si>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</si>
  <si>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</si>
  <si>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</si>
  <si>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</si>
  <si>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</si>
  <si>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</si>
  <si>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</si>
  <si>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</si>
  <si>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</si>
  <si>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</si>
  <si>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</si>
  <si>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</si>
  <si>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</si>
  <si>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</si>
  <si>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</si>
  <si>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</si>
  <si>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</si>
  <si>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</si>
  <si>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</si>
  <si>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</si>
  <si>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</si>
  <si>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</si>
  <si>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</si>
  <si>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</si>
  <si>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</si>
  <si>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</si>
  <si>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</si>
  <si>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</si>
  <si>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</si>
  <si>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</si>
  <si>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</si>
  <si>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</si>
  <si>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</si>
  <si>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</si>
  <si>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</si>
  <si>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</si>
  <si>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</si>
  <si>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</si>
  <si>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</si>
  <si>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</si>
  <si>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</si>
  <si>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</si>
  <si>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</si>
  <si>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</si>
  <si>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</si>
  <si>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</si>
  <si>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</si>
  <si>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</si>
  <si>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</si>
  <si>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</si>
  <si>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</si>
  <si>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</si>
  <si>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</si>
  <si>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</si>
  <si>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</si>
  <si>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</si>
  <si>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</si>
  <si>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</si>
  <si>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</si>
  <si>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</si>
  <si>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</si>
  <si>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</si>
  <si>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</si>
  <si>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</si>
  <si>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</si>
  <si>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</si>
  <si>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</si>
  <si>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</si>
  <si>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</si>
  <si>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</si>
  <si>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</si>
  <si>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</si>
  <si>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</si>
  <si>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</si>
  <si>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</si>
  <si>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</si>
  <si>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</si>
  <si>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</si>
  <si>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</si>
  <si>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</si>
  <si>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</si>
  <si>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</si>
  <si>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</si>
  <si>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</si>
  <si>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</si>
  <si>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</si>
  <si>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</si>
  <si>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</si>
  <si>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</si>
  <si>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</si>
  <si>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</si>
  <si>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</si>
  <si>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</si>
  <si>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</si>
  <si>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</si>
  <si>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</si>
  <si>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</si>
  <si>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</si>
  <si>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</si>
  <si>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</si>
  <si>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</si>
  <si>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</si>
  <si>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</si>
  <si>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</si>
  <si>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</si>
  <si>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</si>
  <si>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</si>
  <si>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</si>
  <si>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</si>
  <si>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</si>
  <si>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</si>
  <si>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</si>
  <si>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</si>
  <si>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</si>
  <si>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</si>
  <si>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</si>
  <si>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</si>
  <si>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</si>
  <si>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</si>
  <si>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</si>
  <si>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</si>
  <si>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</si>
  <si>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</si>
  <si>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</si>
  <si>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</si>
  <si>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</si>
  <si>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</si>
  <si>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</si>
  <si>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</si>
  <si>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</si>
  <si>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</si>
  <si>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</si>
  <si>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</si>
  <si>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</si>
  <si>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</si>
  <si>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</si>
  <si>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</si>
  <si>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</si>
  <si>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</si>
  <si>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</si>
  <si>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</si>
  <si>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</si>
  <si>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</si>
  <si>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</si>
  <si>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</si>
  <si>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</si>
  <si>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</si>
  <si>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</si>
  <si>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</si>
  <si>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</si>
  <si>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</si>
  <si>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</si>
  <si>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</si>
  <si>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</si>
  <si>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</si>
  <si>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</si>
  <si>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</si>
  <si>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</si>
  <si>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</si>
  <si>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</si>
  <si>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</si>
  <si>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</si>
  <si>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</si>
  <si>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</si>
  <si>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</si>
  <si>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</si>
  <si>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</si>
  <si>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</si>
  <si>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</si>
  <si>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</si>
  <si>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</si>
  <si>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</si>
  <si>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</si>
  <si>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</si>
  <si>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</si>
  <si>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</si>
  <si>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</si>
  <si>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</si>
  <si>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</si>
  <si>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</si>
  <si>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</si>
  <si>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</si>
  <si>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</si>
  <si>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</si>
  <si>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</si>
  <si>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</si>
  <si>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</si>
  <si>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</si>
  <si>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</si>
  <si>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</si>
  <si>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</si>
  <si>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</si>
  <si>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</si>
  <si>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</si>
  <si>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</si>
  <si>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</si>
  <si>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</si>
  <si>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</si>
  <si>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</si>
  <si>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</si>
  <si>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</si>
  <si>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</si>
  <si>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</si>
  <si>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</si>
  <si>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</si>
  <si>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</si>
  <si>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</si>
  <si>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</si>
  <si>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</si>
  <si>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</si>
  <si>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</si>
  <si>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</si>
  <si>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</si>
  <si>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</si>
  <si>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</si>
  <si>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</si>
  <si>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</si>
  <si>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</si>
  <si>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</si>
  <si>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</si>
  <si>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</si>
  <si>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</si>
  <si>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</si>
  <si>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</si>
  <si>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</si>
  <si>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</si>
  <si>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</si>
  <si>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</si>
  <si>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</si>
  <si>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</si>
  <si>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</si>
  <si>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</si>
  <si>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</si>
  <si>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</si>
  <si>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</si>
  <si>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</si>
  <si>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</si>
  <si>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</si>
  <si>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</si>
  <si>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</si>
  <si>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</si>
  <si>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</si>
  <si>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</si>
  <si>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</si>
  <si>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</si>
  <si>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</si>
  <si>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</si>
  <si>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</si>
  <si>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</si>
  <si>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</si>
  <si>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</si>
  <si>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</si>
  <si>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</si>
  <si>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</si>
  <si>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</si>
  <si>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</si>
  <si>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</si>
  <si>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</si>
  <si>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</si>
  <si>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</si>
  <si>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</si>
  <si>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</si>
  <si>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</si>
  <si>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</si>
  <si>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</si>
  <si>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</si>
  <si>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</si>
  <si>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</si>
  <si>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</si>
  <si>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</si>
  <si>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</si>
  <si>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</si>
  <si>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</si>
  <si>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</si>
  <si>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</si>
  <si>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</si>
  <si>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</si>
  <si>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</si>
  <si>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</si>
  <si>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</si>
  <si>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</si>
  <si>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</si>
  <si>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</si>
  <si>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</si>
  <si>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</si>
  <si>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</si>
  <si>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</si>
  <si>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</si>
  <si>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</si>
  <si>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</si>
  <si>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</si>
  <si>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</si>
  <si>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</si>
  <si>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</si>
  <si>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</si>
  <si>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</si>
  <si>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</si>
  <si>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</si>
  <si>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</si>
  <si>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</si>
  <si>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</si>
  <si>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</si>
  <si>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</si>
  <si>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</si>
  <si>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</si>
  <si>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</si>
  <si>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</si>
  <si>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</si>
  <si>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</si>
  <si>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</si>
  <si>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</si>
  <si>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</si>
  <si>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</si>
  <si>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</si>
  <si>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</si>
  <si>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</si>
  <si>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</si>
  <si>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</si>
  <si>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</si>
  <si>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</si>
  <si>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</si>
  <si>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</si>
  <si>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</si>
  <si>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</si>
  <si>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</si>
  <si>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</si>
  <si>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</si>
  <si>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</si>
  <si>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</si>
  <si>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</si>
  <si>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</si>
  <si>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</si>
  <si>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</si>
  <si>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</si>
  <si>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</si>
  <si>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</si>
  <si>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</si>
  <si>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</si>
  <si>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</si>
  <si>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</si>
  <si>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</si>
  <si>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</si>
  <si>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</si>
  <si>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</si>
  <si>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</si>
  <si>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</si>
  <si>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</si>
  <si>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</si>
  <si>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</si>
  <si>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</si>
  <si>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</si>
  <si>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</si>
  <si>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</si>
  <si>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</si>
  <si>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</si>
  <si>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</si>
  <si>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</si>
  <si>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</si>
  <si>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</si>
  <si>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</si>
  <si>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</si>
  <si>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</si>
  <si>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</si>
  <si>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</si>
  <si>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</si>
  <si>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</si>
  <si>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</si>
  <si>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</si>
  <si>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</si>
  <si>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</si>
  <si>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</si>
  <si>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</si>
  <si>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</si>
  <si>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</si>
  <si>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</si>
  <si>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</si>
  <si>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</si>
  <si>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</si>
  <si>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</si>
  <si>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</si>
  <si>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</si>
  <si>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</si>
  <si>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</si>
  <si>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</si>
  <si>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</si>
  <si>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</si>
  <si>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</si>
  <si>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</si>
  <si>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</si>
  <si>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</si>
  <si>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</si>
  <si>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</si>
  <si>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</si>
  <si>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</si>
  <si>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</si>
  <si>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</si>
  <si>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</si>
  <si>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</si>
  <si>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</si>
  <si>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</si>
  <si>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</si>
  <si>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</si>
  <si>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</si>
  <si>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</si>
  <si>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</si>
  <si>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</si>
  <si>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</si>
  <si>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</si>
  <si>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</si>
  <si>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</si>
  <si>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</si>
  <si>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</si>
  <si>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</si>
  <si>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</si>
  <si>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</si>
  <si>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</si>
  <si>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</si>
  <si>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</si>
  <si>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</si>
  <si>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</si>
  <si>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</si>
  <si>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</si>
  <si>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</si>
  <si>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</si>
  <si>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</si>
  <si>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</si>
  <si>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</si>
  <si>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</si>
  <si>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</si>
  <si>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</si>
  <si>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</si>
  <si>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</si>
  <si>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</si>
  <si>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</si>
  <si>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</si>
  <si>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</si>
  <si>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</si>
  <si>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</si>
  <si>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</si>
  <si>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</si>
  <si>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</si>
  <si>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</si>
  <si>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</si>
  <si>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</si>
  <si>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</si>
  <si>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</si>
  <si>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</si>
  <si>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</si>
  <si>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</si>
  <si>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</si>
  <si>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</si>
  <si>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</si>
  <si>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</si>
  <si>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</si>
  <si>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</si>
  <si>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</si>
  <si>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</si>
  <si>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</si>
  <si>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</si>
  <si>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</si>
  <si>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</si>
  <si>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</si>
  <si>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</si>
  <si>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</si>
  <si>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</si>
  <si>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</si>
  <si>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</si>
  <si>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</si>
  <si>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</si>
  <si>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</si>
  <si>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</si>
  <si>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</si>
  <si>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</si>
  <si>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</si>
  <si>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</si>
  <si>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</si>
  <si>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</si>
  <si>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</si>
  <si>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</si>
  <si>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</si>
  <si>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</si>
  <si>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</si>
  <si>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</si>
  <si>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</si>
  <si>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</si>
  <si>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</si>
  <si>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</si>
  <si>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</si>
  <si>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</si>
  <si>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</si>
  <si>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</si>
  <si>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</si>
  <si>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</si>
  <si>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</si>
  <si>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</si>
  <si>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</si>
  <si>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</si>
  <si>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</si>
  <si>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</si>
  <si>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</si>
  <si>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</si>
  <si>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</si>
  <si>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</si>
  <si>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</si>
  <si>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</si>
  <si>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</si>
  <si>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</si>
  <si>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</si>
  <si>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</si>
  <si>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</si>
  <si>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</si>
  <si>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</si>
  <si>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</si>
  <si>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</si>
  <si>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</si>
  <si>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</si>
  <si>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</si>
  <si>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</si>
  <si>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</si>
  <si>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</si>
  <si>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</si>
  <si>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</si>
  <si>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</si>
  <si>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</si>
  <si>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</si>
  <si>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</si>
  <si>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</si>
  <si>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</si>
  <si>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</si>
  <si>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</si>
  <si>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</si>
  <si>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</si>
  <si>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</si>
  <si>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</si>
  <si>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</si>
  <si>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</si>
  <si>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</si>
  <si>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</si>
  <si>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</si>
  <si>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</si>
  <si>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</si>
  <si>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</si>
  <si>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</si>
  <si>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</si>
  <si>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</si>
  <si>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</si>
  <si>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</si>
  <si>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</si>
  <si>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</si>
  <si>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</si>
  <si>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</si>
  <si>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</si>
  <si>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</si>
  <si>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</si>
  <si>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</si>
  <si>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</si>
  <si>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</si>
  <si>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</si>
  <si>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</si>
  <si>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</si>
  <si>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</si>
  <si>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</si>
  <si>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</si>
  <si>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</si>
  <si>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</si>
  <si>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</si>
  <si>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</si>
  <si>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</si>
  <si>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</si>
  <si>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</si>
  <si>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</si>
  <si>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</si>
  <si>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</si>
  <si>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</si>
  <si>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</si>
  <si>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</si>
  <si>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</si>
  <si>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</si>
  <si>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</si>
  <si>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</si>
  <si>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</si>
  <si>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</si>
  <si>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</si>
  <si>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</si>
  <si>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</si>
  <si>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</si>
  <si>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</si>
  <si>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</si>
  <si>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</si>
  <si>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</si>
  <si>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</si>
  <si>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</si>
  <si>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</si>
  <si>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</si>
  <si>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</si>
  <si>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</si>
  <si>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</si>
  <si>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</si>
  <si>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</si>
  <si>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</si>
  <si>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</si>
  <si>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</si>
  <si>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</si>
  <si>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</si>
  <si>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</si>
  <si>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</si>
  <si>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</si>
  <si>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</si>
  <si>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</si>
  <si>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</si>
  <si>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</si>
  <si>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</si>
  <si>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</si>
  <si>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</si>
  <si>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</si>
  <si>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</si>
  <si>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</si>
  <si>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</si>
  <si>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</si>
  <si>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</si>
  <si>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</si>
  <si>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</si>
  <si>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</si>
  <si>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</si>
  <si>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</si>
  <si>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</si>
  <si>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</si>
  <si>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</si>
  <si>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</si>
  <si>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</si>
  <si>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</si>
  <si>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</si>
  <si>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</si>
  <si>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</si>
  <si>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</si>
  <si>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</si>
  <si>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</si>
  <si>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</si>
  <si>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</si>
  <si>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</si>
  <si>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</si>
  <si>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</si>
  <si>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</si>
  <si>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</si>
  <si>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</si>
  <si>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</si>
  <si>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</si>
  <si>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</si>
  <si>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</si>
  <si>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</si>
  <si>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</si>
  <si>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</si>
  <si>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</si>
  <si>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</si>
  <si>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</si>
  <si>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</si>
  <si>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</si>
  <si>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</si>
  <si>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</si>
  <si>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</si>
  <si>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</si>
  <si>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</si>
  <si>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</si>
  <si>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</si>
  <si>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</si>
  <si>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</si>
  <si>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</si>
  <si>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</si>
  <si>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</si>
  <si>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</si>
  <si>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</si>
  <si>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</si>
  <si>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</si>
  <si>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</si>
  <si>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</si>
  <si>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</si>
  <si>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</si>
  <si>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</si>
  <si>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</si>
  <si>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</si>
  <si>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</si>
  <si>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</si>
  <si>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</si>
  <si>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</si>
  <si>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</si>
  <si>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</si>
  <si>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</si>
  <si>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</si>
  <si>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</si>
  <si>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</si>
  <si>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</si>
  <si>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</si>
  <si>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</si>
  <si>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</si>
  <si>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</si>
  <si>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</si>
  <si>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</si>
  <si>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</si>
  <si>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</si>
  <si>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</si>
  <si>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</si>
  <si>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</si>
  <si>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</si>
  <si>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</si>
  <si>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</si>
  <si>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</si>
  <si>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</si>
  <si>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</si>
  <si>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</si>
  <si>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</si>
  <si>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</si>
  <si>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</si>
  <si>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</si>
  <si>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</si>
  <si>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</si>
  <si>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</si>
  <si>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</si>
  <si>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</si>
  <si>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</si>
  <si>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</si>
  <si>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</si>
  <si>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</si>
  <si>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</si>
  <si>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</si>
  <si>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</si>
  <si>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</si>
  <si>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</si>
  <si>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</si>
  <si>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</si>
  <si>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</si>
  <si>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</si>
  <si>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</si>
  <si>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</si>
  <si>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</si>
  <si>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</si>
  <si>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</si>
  <si>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</si>
  <si>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</si>
  <si>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</si>
  <si>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</si>
  <si>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</si>
  <si>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</si>
  <si>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</si>
  <si>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</si>
  <si>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</si>
  <si>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</si>
  <si>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</si>
  <si>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</si>
  <si>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</si>
  <si>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</si>
  <si>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</si>
  <si>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</si>
  <si>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</si>
  <si>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</si>
  <si>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</si>
  <si>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</si>
  <si>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</si>
  <si>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</si>
  <si>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</si>
  <si>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</si>
  <si>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</si>
  <si>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</si>
  <si>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</si>
  <si>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</si>
  <si>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</si>
  <si>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</si>
  <si>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</si>
  <si>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</si>
  <si>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</si>
  <si>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</si>
  <si>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</si>
  <si>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</si>
  <si>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</si>
  <si>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</si>
  <si>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</si>
  <si>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</si>
  <si>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</si>
  <si>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</si>
  <si>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</si>
  <si>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</si>
  <si>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</si>
  <si>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</si>
  <si>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</si>
  <si>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</si>
  <si>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</si>
  <si>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</si>
  <si>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</si>
  <si>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</si>
  <si>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</si>
  <si>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</si>
  <si>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</si>
  <si>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</si>
  <si>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</si>
  <si>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</si>
  <si>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</si>
  <si>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</si>
  <si>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</si>
  <si>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</si>
  <si>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</si>
  <si>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</si>
  <si>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</si>
  <si>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</si>
  <si>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</si>
  <si>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</si>
  <si>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</si>
  <si>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</si>
  <si>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</si>
  <si>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</si>
  <si>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</si>
  <si>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</si>
  <si>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</si>
  <si>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</si>
  <si>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</si>
  <si>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</si>
  <si>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</si>
  <si>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</si>
  <si>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</si>
  <si>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</si>
  <si>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</si>
  <si>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</si>
  <si>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</si>
  <si>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</si>
  <si>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</si>
  <si>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</si>
  <si>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</si>
  <si>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</si>
  <si>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</si>
  <si>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</si>
  <si>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</si>
  <si>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</si>
  <si>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</si>
  <si>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</si>
  <si>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</si>
  <si>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</si>
  <si>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</si>
  <si>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</si>
  <si>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</si>
  <si>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</si>
  <si>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</si>
  <si>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</si>
  <si>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</si>
  <si>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</si>
  <si>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</si>
  <si>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</si>
  <si>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</si>
  <si>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</si>
  <si>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</si>
  <si>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</si>
  <si>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</si>
  <si>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</si>
  <si>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</si>
  <si>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</si>
  <si>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</si>
  <si>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</si>
  <si>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</si>
  <si>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</si>
  <si>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</si>
  <si>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</si>
  <si>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</si>
  <si>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</si>
  <si>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</si>
  <si>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</si>
  <si>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</si>
  <si>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</si>
  <si>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</si>
  <si>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</si>
  <si>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</si>
  <si>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</si>
  <si>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</si>
  <si>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</si>
  <si>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</si>
  <si>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</si>
  <si>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</si>
  <si>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</si>
  <si>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</si>
  <si>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</si>
  <si>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</si>
  <si>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</si>
  <si>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</si>
  <si>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</si>
  <si>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</si>
  <si>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</si>
  <si>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</si>
  <si>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</si>
  <si>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</si>
  <si>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</si>
  <si>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</si>
  <si>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</si>
  <si>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</si>
  <si>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</si>
  <si>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</si>
  <si>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</si>
  <si>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</si>
  <si>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</si>
  <si>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</si>
  <si>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</si>
  <si>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</si>
  <si>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</si>
  <si>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</si>
  <si>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</si>
  <si>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</si>
  <si>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</si>
  <si>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</si>
  <si>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</si>
  <si>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</si>
  <si>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</si>
  <si>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</si>
  <si>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</si>
  <si>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</si>
  <si>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</si>
  <si>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</si>
  <si>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</si>
  <si>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</si>
  <si>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</si>
  <si>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</si>
  <si>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</si>
  <si>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</si>
  <si>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</si>
  <si>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</si>
  <si>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</si>
  <si>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</si>
  <si>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</si>
  <si>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</si>
  <si>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</si>
  <si>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</si>
  <si>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</si>
  <si>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</si>
  <si>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</si>
  <si>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</si>
  <si>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</si>
  <si>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</si>
  <si>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</si>
  <si>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</si>
  <si>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</si>
  <si>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</si>
  <si>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</si>
  <si>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</si>
  <si>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</si>
  <si>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</si>
  <si>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</si>
  <si>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</si>
  <si>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</si>
  <si>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</si>
  <si>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</si>
  <si>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</si>
  <si>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</si>
  <si>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</si>
  <si>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</si>
  <si>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</si>
  <si>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</si>
  <si>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</si>
  <si>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</si>
  <si>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</si>
  <si>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</si>
  <si>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</si>
  <si>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</si>
  <si>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</si>
  <si>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</si>
  <si>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</si>
  <si>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</si>
  <si>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</si>
  <si>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</si>
  <si>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</si>
  <si>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</si>
  <si>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</si>
  <si>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</si>
  <si>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</si>
  <si>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</si>
  <si>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</si>
  <si>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</si>
  <si>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</si>
  <si>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</si>
  <si>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</si>
  <si>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</si>
  <si>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</si>
  <si>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</si>
  <si>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</si>
  <si>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</si>
  <si>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</si>
  <si>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</si>
  <si>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</si>
  <si>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</si>
  <si>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</si>
  <si>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</si>
  <si>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</si>
  <si>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</si>
  <si>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</si>
  <si>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</si>
  <si>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</si>
  <si>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</si>
  <si>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</si>
  <si>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</si>
  <si>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</si>
  <si>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</si>
  <si>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</si>
  <si>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</si>
  <si>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</si>
  <si>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</si>
  <si>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</si>
  <si>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</si>
  <si>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</si>
  <si>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</si>
  <si>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</si>
  <si>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</si>
  <si>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</si>
  <si>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</si>
  <si>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</si>
  <si>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</si>
  <si>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</si>
  <si>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</si>
  <si>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</si>
  <si>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</si>
  <si>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</si>
  <si>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</si>
  <si>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</si>
  <si>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</si>
  <si>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</si>
  <si>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</si>
  <si>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</si>
  <si>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</si>
  <si>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</si>
  <si>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</si>
  <si>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</si>
  <si>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</si>
  <si>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</si>
  <si>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</si>
  <si>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</si>
  <si>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</si>
  <si>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</si>
  <si>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</si>
  <si>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</si>
  <si>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</si>
  <si>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</si>
  <si>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</si>
  <si>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</si>
  <si>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</si>
  <si>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</si>
  <si>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</si>
  <si>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</si>
  <si>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</si>
  <si>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</si>
  <si>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</si>
  <si>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</si>
  <si>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</si>
  <si>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</si>
  <si>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</si>
  <si>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</si>
  <si>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</si>
  <si>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</si>
  <si>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</si>
  <si>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</si>
  <si>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</si>
  <si>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</si>
  <si>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</si>
  <si>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</si>
  <si>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</si>
  <si>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</si>
  <si>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</si>
  <si>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</si>
  <si>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</si>
  <si>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</si>
  <si>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</si>
  <si>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</si>
  <si>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</si>
  <si>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</si>
  <si>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</si>
  <si>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</si>
  <si>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</si>
  <si>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</si>
  <si>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</si>
  <si>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</si>
  <si>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</si>
  <si>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</si>
  <si>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</si>
  <si>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</si>
  <si>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</si>
  <si>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</si>
  <si>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</si>
  <si>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</si>
  <si>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</si>
  <si>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</si>
  <si>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</si>
  <si>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</si>
  <si>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</si>
  <si>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</si>
  <si>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</si>
  <si>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</si>
  <si>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</si>
  <si>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</si>
  <si>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</si>
  <si>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</si>
  <si>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</si>
  <si>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</si>
  <si>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</si>
  <si>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</si>
  <si>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</si>
  <si>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</si>
  <si>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</si>
  <si>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</si>
  <si>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</si>
  <si>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</si>
  <si>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</si>
  <si>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</si>
  <si>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</si>
  <si>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</si>
  <si>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</si>
  <si>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</si>
  <si>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</si>
  <si>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</si>
  <si>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</si>
  <si>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</si>
  <si>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</si>
  <si>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</si>
  <si>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</si>
  <si>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</si>
  <si>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</si>
  <si>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</si>
  <si>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</si>
  <si>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</si>
  <si>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</si>
  <si>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</si>
  <si>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</si>
  <si>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</si>
  <si>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</si>
  <si>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</si>
  <si>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</si>
  <si>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</si>
  <si>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</si>
  <si>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</si>
  <si>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</si>
  <si>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</si>
  <si>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</si>
  <si>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</si>
  <si>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</si>
  <si>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</si>
  <si>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</si>
  <si>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</si>
  <si>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</si>
  <si>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</si>
  <si>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</si>
  <si>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</si>
  <si>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</si>
  <si>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</si>
  <si>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</si>
  <si>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</si>
  <si>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</si>
  <si>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</si>
  <si>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</si>
  <si>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</si>
  <si>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</si>
  <si>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</si>
  <si>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</si>
  <si>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</si>
  <si>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</si>
  <si>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</si>
  <si>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</si>
  <si>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</si>
  <si>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</si>
  <si>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</si>
  <si>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</si>
  <si>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</si>
  <si>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</si>
  <si>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</si>
  <si>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</si>
  <si>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</si>
  <si>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</si>
  <si>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</si>
  <si>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</si>
  <si>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</si>
  <si>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</si>
  <si>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</si>
  <si>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</si>
  <si>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</si>
  <si>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</si>
  <si>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</si>
  <si>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</si>
  <si>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</si>
  <si>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</si>
  <si>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</si>
  <si>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</si>
  <si>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</si>
  <si>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</si>
  <si>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</si>
  <si>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</si>
  <si>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</si>
  <si>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</si>
  <si>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</si>
  <si>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</si>
  <si>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</si>
  <si>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</si>
  <si>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</si>
  <si>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</si>
  <si>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</si>
  <si>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</si>
  <si>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</si>
  <si>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</si>
  <si>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</si>
  <si>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</si>
  <si>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</si>
  <si>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</si>
  <si>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</si>
  <si>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</si>
  <si>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</si>
  <si>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</si>
  <si>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</si>
  <si>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</si>
  <si>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</si>
  <si>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</si>
  <si>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</si>
  <si>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</si>
  <si>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</si>
  <si>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</si>
  <si>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</si>
  <si>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</si>
  <si>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</si>
  <si>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</si>
  <si>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</si>
  <si>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</si>
  <si>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</si>
  <si>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</si>
  <si>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</si>
  <si>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</si>
  <si>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</si>
  <si>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</si>
  <si>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</si>
  <si>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</si>
  <si>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</si>
  <si>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</si>
  <si>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</si>
  <si>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</si>
  <si>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</si>
  <si>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</si>
  <si>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</si>
  <si>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</si>
  <si>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</si>
  <si>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</si>
  <si>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</si>
  <si>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</si>
  <si>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</si>
  <si>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</si>
  <si>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</si>
  <si>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</si>
  <si>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</si>
  <si>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</si>
  <si>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</si>
  <si>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</si>
  <si>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</si>
  <si>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</si>
  <si>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</si>
  <si>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</si>
  <si>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</si>
  <si>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</si>
  <si>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</si>
  <si>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</si>
  <si>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</si>
  <si>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</si>
  <si>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</si>
  <si>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</si>
  <si>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</si>
  <si>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</si>
  <si>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</si>
  <si>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</si>
  <si>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</si>
  <si>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</si>
  <si>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</si>
  <si>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</si>
  <si>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</si>
  <si>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</si>
  <si>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</si>
  <si>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</si>
  <si>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</si>
  <si>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</si>
  <si>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</si>
  <si>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</si>
  <si>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</si>
  <si>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</si>
  <si>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</si>
  <si>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</si>
  <si>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</si>
  <si>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</si>
  <si>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</si>
  <si>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</si>
  <si>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</si>
  <si>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</si>
  <si>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</si>
  <si>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</si>
  <si>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</si>
  <si>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</si>
  <si>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</si>
  <si>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</si>
  <si>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</si>
  <si>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</si>
  <si>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</si>
  <si>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</si>
  <si>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</si>
  <si>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</si>
  <si>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</si>
  <si>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</si>
  <si>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</si>
  <si>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</si>
  <si>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</si>
  <si>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</si>
  <si>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</si>
  <si>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</si>
  <si>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</si>
  <si>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</si>
  <si>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</si>
  <si>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</si>
  <si>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</si>
  <si>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</si>
  <si>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</si>
  <si>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</si>
  <si>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</si>
  <si>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</si>
  <si>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</si>
  <si>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</si>
  <si>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</si>
  <si>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</si>
  <si>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</si>
  <si>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</si>
  <si>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</si>
  <si>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</si>
  <si>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</si>
  <si>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</si>
  <si>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</si>
  <si>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</si>
  <si>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</si>
  <si>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</si>
  <si>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</si>
  <si>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</si>
  <si>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</si>
  <si>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</si>
  <si>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</si>
  <si>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</si>
  <si>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</si>
  <si>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</si>
  <si>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</si>
  <si>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</si>
  <si>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</si>
  <si>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</si>
  <si>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</si>
  <si>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</si>
  <si>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</si>
  <si>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</si>
  <si>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</si>
  <si>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</si>
  <si>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</si>
  <si>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</si>
  <si>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</si>
  <si>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</si>
  <si>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</si>
  <si>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</si>
  <si>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</si>
  <si>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</si>
  <si>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</si>
  <si>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</si>
  <si>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</si>
  <si>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</si>
  <si>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</si>
  <si>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</si>
  <si>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</si>
  <si>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</si>
  <si>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</si>
  <si>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</si>
  <si>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</si>
  <si>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</si>
  <si>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</si>
  <si>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</si>
  <si>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</si>
  <si>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</si>
  <si>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</si>
  <si>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</si>
  <si>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</si>
  <si>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</si>
  <si>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</si>
  <si>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</si>
  <si>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</si>
  <si>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</si>
  <si>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</si>
  <si>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</si>
  <si>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</si>
  <si>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</si>
  <si>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</si>
  <si>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</si>
  <si>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</si>
  <si>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</si>
  <si>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</si>
  <si>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</si>
  <si>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</si>
  <si>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</si>
  <si>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</si>
  <si>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</si>
  <si>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</si>
  <si>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</si>
  <si>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</si>
  <si>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</si>
  <si>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</si>
  <si>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</si>
  <si>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</si>
  <si>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</si>
  <si>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</si>
  <si>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</si>
  <si>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</si>
  <si>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</si>
  <si>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</si>
  <si>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</si>
  <si>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</si>
  <si>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</si>
  <si>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</si>
  <si>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</si>
  <si>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</si>
  <si>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</si>
  <si>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</si>
  <si>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</si>
  <si>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</si>
  <si>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</si>
  <si>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</si>
  <si>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</si>
  <si>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</si>
  <si>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</si>
  <si>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</si>
  <si>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</si>
  <si>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</si>
  <si>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</si>
  <si>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</si>
  <si>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</si>
  <si>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</si>
  <si>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</si>
  <si>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</si>
  <si>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</si>
  <si>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</si>
  <si>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</si>
  <si>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</si>
  <si>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</si>
  <si>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</si>
  <si>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</si>
  <si>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</si>
  <si>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</si>
  <si>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</si>
  <si>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</si>
  <si>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</si>
  <si>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</si>
  <si>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</si>
  <si>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</si>
  <si>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</si>
  <si>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</si>
  <si>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</si>
  <si>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</si>
  <si>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</si>
  <si>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</si>
  <si>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</si>
  <si>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</si>
  <si>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</si>
  <si>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</si>
  <si>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</si>
  <si>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</si>
  <si>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</si>
  <si>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</si>
  <si>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</si>
  <si>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</si>
  <si>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</si>
  <si>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</si>
  <si>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</si>
  <si>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</si>
  <si>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</si>
  <si>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</si>
  <si>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</si>
  <si>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</si>
  <si>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</si>
  <si>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</si>
  <si>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</si>
  <si>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</si>
  <si>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</si>
  <si>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</si>
  <si>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</si>
  <si>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</si>
  <si>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</si>
  <si>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</si>
  <si>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</si>
  <si>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</si>
  <si>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</si>
  <si>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</si>
  <si>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</si>
  <si>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</si>
  <si>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</si>
  <si>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</si>
  <si>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</si>
  <si>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</si>
  <si>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</si>
  <si>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</si>
  <si>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</si>
  <si>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</si>
  <si>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</si>
  <si>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</si>
  <si>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</si>
  <si>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</si>
  <si>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</si>
  <si>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</si>
  <si>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</si>
  <si>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</si>
  <si>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</si>
  <si>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</si>
  <si>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</si>
  <si>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</si>
  <si>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</si>
  <si>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</si>
  <si>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</si>
  <si>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</si>
  <si>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</si>
  <si>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</si>
  <si>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</si>
  <si>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</si>
  <si>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</si>
  <si>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</si>
  <si>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</si>
  <si>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</si>
  <si>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</si>
  <si>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</si>
  <si>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</si>
  <si>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</si>
  <si>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</si>
  <si>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</si>
  <si>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</si>
  <si>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</si>
  <si>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</si>
  <si>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</si>
  <si>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</si>
  <si>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</si>
  <si>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</si>
  <si>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</si>
  <si>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</si>
  <si>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</si>
  <si>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</si>
  <si>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</si>
  <si>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</si>
  <si>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</si>
  <si>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</si>
  <si>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</si>
  <si>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</si>
  <si>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</si>
  <si>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</si>
  <si>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</si>
  <si>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</si>
  <si>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</si>
  <si>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</si>
  <si>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</si>
  <si>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</si>
  <si>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</si>
  <si>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</si>
  <si>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</si>
  <si>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</si>
  <si>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</si>
  <si>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</si>
  <si>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</si>
  <si>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</si>
  <si>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</si>
  <si>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</si>
  <si>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</si>
  <si>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</si>
  <si>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</si>
  <si>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</si>
  <si>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</si>
  <si>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</si>
  <si>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</si>
  <si>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</si>
  <si>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</si>
  <si>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</si>
  <si>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</si>
  <si>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</si>
  <si>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</si>
  <si>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</si>
  <si>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</si>
  <si>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</si>
  <si>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</si>
  <si>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</si>
  <si>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</si>
  <si>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</si>
  <si>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</si>
  <si>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</si>
  <si>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</si>
  <si>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</si>
  <si>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</si>
  <si>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</si>
  <si>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</si>
  <si>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</si>
  <si>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</si>
  <si>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</si>
  <si>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</si>
  <si>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</si>
  <si>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</si>
  <si>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</si>
  <si>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</si>
  <si>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</si>
  <si>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</si>
  <si>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</si>
  <si>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</si>
  <si>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</si>
  <si>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</si>
  <si>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</si>
  <si>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</si>
  <si>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</si>
  <si>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</si>
  <si>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</si>
  <si>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</si>
  <si>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</si>
  <si>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</si>
  <si>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</si>
  <si>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</si>
  <si>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</si>
  <si>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</si>
  <si>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</si>
  <si>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</si>
  <si>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</si>
  <si>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</si>
  <si>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</si>
  <si>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</si>
  <si>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</si>
  <si>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</si>
  <si>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</si>
  <si>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</si>
  <si>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</si>
  <si>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</si>
  <si>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</si>
  <si>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</si>
  <si>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</si>
  <si>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</si>
  <si>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</si>
  <si>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</si>
  <si>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</si>
  <si>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</si>
  <si>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</si>
  <si>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</si>
  <si>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</si>
  <si>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</si>
  <si>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</si>
  <si>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</si>
  <si>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</si>
  <si>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</si>
  <si>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</si>
  <si>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</si>
  <si>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</si>
  <si>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</si>
  <si>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</si>
  <si>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</si>
  <si>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</si>
  <si>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</si>
  <si>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</si>
  <si>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</si>
  <si>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</si>
  <si>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</si>
  <si>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</si>
  <si>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</si>
  <si>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</si>
  <si>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</si>
  <si>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</si>
  <si>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</si>
  <si>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</si>
  <si>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</si>
  <si>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</si>
  <si>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</si>
  <si>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</si>
  <si>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</si>
  <si>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</si>
  <si>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</si>
  <si>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</si>
  <si>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</si>
  <si>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</si>
  <si>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</si>
  <si>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</si>
  <si>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</si>
  <si>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</si>
  <si>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</si>
  <si>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</si>
  <si>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</si>
  <si>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</si>
  <si>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</si>
  <si>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</si>
  <si>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</si>
  <si>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</si>
  <si>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</si>
  <si>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</si>
  <si>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</si>
  <si>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</si>
  <si>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</si>
  <si>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</si>
  <si>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</si>
  <si>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</si>
  <si>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</si>
  <si>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</si>
  <si>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</si>
  <si>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</si>
  <si>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</si>
  <si>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</si>
  <si>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</si>
  <si>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</si>
  <si>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</si>
  <si>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</si>
  <si>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</si>
  <si>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</si>
  <si>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</si>
  <si>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</si>
  <si>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</si>
  <si>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</si>
  <si>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</si>
  <si>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</si>
  <si>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</si>
  <si>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</si>
  <si>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</si>
  <si>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</si>
  <si>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</si>
  <si>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</si>
  <si>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</si>
  <si>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</si>
  <si>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</si>
  <si>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</si>
  <si>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</si>
  <si>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</si>
  <si>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</si>
  <si>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</si>
  <si>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</si>
  <si>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</si>
  <si>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</si>
  <si>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</si>
  <si>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</si>
  <si>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</si>
  <si>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</si>
  <si>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</si>
  <si>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</si>
  <si>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</si>
  <si>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</si>
  <si>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</si>
  <si>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</si>
  <si>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</si>
  <si>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</si>
  <si>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</si>
  <si>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</si>
  <si>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</si>
  <si>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</si>
  <si>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</si>
  <si>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</si>
  <si>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</si>
  <si>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</si>
  <si>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</si>
  <si>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</si>
  <si>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</si>
  <si>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</si>
  <si>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</si>
  <si>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</si>
  <si>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</si>
  <si>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</si>
  <si>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</si>
  <si>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</si>
  <si>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</si>
  <si>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</si>
  <si>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</si>
  <si>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</si>
  <si>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</si>
  <si>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</si>
  <si>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</si>
  <si>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</si>
  <si>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</si>
  <si>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</si>
  <si>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</si>
  <si>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</si>
  <si>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</si>
  <si>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</si>
  <si>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</si>
  <si>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</si>
  <si>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</si>
  <si>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</si>
  <si>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</si>
  <si>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</si>
  <si>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</si>
  <si>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</si>
  <si>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</si>
  <si>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</si>
  <si>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</si>
  <si>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</si>
  <si>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</si>
  <si>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</si>
  <si>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</si>
  <si>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</si>
  <si>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</si>
  <si>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</si>
  <si>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</si>
  <si>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</si>
  <si>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</si>
  <si>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</si>
  <si>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</si>
  <si>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</si>
  <si>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</si>
  <si>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</si>
  <si>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</si>
  <si>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</si>
  <si>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</si>
  <si>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</si>
  <si>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</si>
  <si>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</si>
  <si>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</si>
  <si>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</si>
  <si>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</si>
  <si>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</si>
  <si>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</si>
  <si>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</si>
  <si>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</si>
  <si>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</si>
  <si>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</si>
  <si>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</si>
  <si>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</si>
  <si>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</si>
  <si>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</si>
  <si>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</si>
  <si>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</si>
  <si>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</si>
  <si>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</si>
  <si>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</si>
  <si>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</si>
  <si>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</si>
  <si>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</si>
  <si>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</si>
  <si>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</si>
  <si>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</si>
  <si>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</si>
  <si>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</si>
  <si>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</si>
  <si>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</si>
  <si>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</si>
  <si>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</si>
  <si>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</si>
  <si>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</si>
  <si>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</si>
  <si>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</si>
  <si>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</si>
  <si>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</si>
  <si>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</si>
  <si>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</si>
  <si>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</si>
  <si>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</si>
  <si>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</si>
  <si>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</si>
  <si>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</si>
  <si>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</si>
  <si>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</si>
  <si>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</si>
  <si>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</si>
  <si>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</si>
  <si>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</si>
  <si>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</si>
  <si>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</si>
  <si>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</si>
  <si>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</si>
  <si>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</si>
  <si>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</si>
  <si>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</si>
  <si>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</si>
  <si>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</si>
  <si>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</si>
  <si>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</si>
  <si>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</si>
  <si>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</si>
  <si>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</si>
  <si>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</si>
  <si>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</si>
  <si>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</si>
  <si>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</si>
  <si>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</si>
  <si>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</si>
  <si>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</si>
  <si>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</si>
  <si>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</si>
  <si>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</si>
  <si>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</si>
  <si>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</si>
  <si>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</si>
  <si>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</si>
  <si>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</si>
  <si>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</si>
  <si>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</si>
  <si>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</si>
  <si>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</si>
  <si>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</si>
  <si>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</si>
  <si>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</si>
  <si>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</si>
  <si>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</si>
  <si>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</si>
  <si>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</si>
  <si>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</si>
  <si>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</si>
  <si>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</si>
  <si>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</si>
  <si>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</si>
  <si>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</si>
  <si>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</si>
  <si>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</si>
  <si>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</si>
  <si>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</si>
  <si>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</si>
  <si>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</si>
  <si>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</si>
  <si>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</si>
  <si>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</si>
  <si>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</si>
  <si>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</si>
  <si>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</si>
  <si>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</si>
  <si>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</si>
  <si>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</si>
  <si>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</si>
  <si>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</si>
  <si>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</si>
  <si>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</si>
  <si>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</si>
  <si>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</si>
  <si>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</si>
  <si>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</si>
  <si>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</si>
  <si>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</si>
  <si>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</si>
  <si>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</si>
  <si>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</si>
  <si>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</si>
  <si>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</si>
  <si>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</si>
  <si>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</si>
  <si>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</si>
  <si>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</si>
  <si>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</si>
  <si>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</si>
  <si>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</si>
  <si>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</si>
  <si>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</si>
  <si>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</si>
  <si>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</si>
  <si>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</si>
  <si>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</si>
  <si>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</si>
  <si>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</si>
  <si>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</si>
  <si>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</si>
  <si>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</si>
  <si>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</si>
  <si>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</si>
  <si>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</si>
  <si>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</si>
  <si>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</si>
  <si>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</si>
  <si>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</si>
  <si>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</si>
  <si>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</si>
  <si>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</si>
  <si>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</si>
  <si>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</si>
  <si>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</si>
  <si>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</si>
  <si>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</si>
  <si>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</si>
  <si>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</si>
  <si>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</si>
  <si>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</si>
  <si>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</si>
  <si>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</si>
  <si>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</si>
  <si>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</si>
  <si>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</si>
  <si>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</si>
  <si>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</si>
  <si>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</si>
  <si>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</si>
  <si>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</si>
  <si>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</si>
  <si>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</si>
  <si>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</si>
  <si>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</si>
  <si>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</si>
  <si>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</si>
  <si>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</si>
  <si>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</si>
  <si>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</si>
  <si>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</si>
  <si>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</si>
  <si>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</si>
  <si>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</si>
  <si>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</si>
  <si>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</si>
  <si>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</si>
  <si>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</si>
  <si>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</si>
  <si>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</si>
  <si>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</si>
  <si>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</si>
  <si>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</si>
  <si>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</si>
  <si>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</si>
  <si>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</si>
  <si>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</si>
  <si>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</si>
  <si>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</si>
  <si>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</si>
  <si>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</si>
  <si>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</si>
  <si>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</si>
  <si>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</si>
  <si>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</si>
  <si>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</si>
  <si>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</si>
  <si>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</si>
  <si>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</si>
  <si>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</si>
  <si>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</si>
  <si>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</si>
  <si>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</si>
  <si>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</si>
  <si>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</si>
  <si>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</si>
  <si>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</si>
  <si>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</si>
  <si>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</si>
  <si>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</si>
  <si>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</si>
  <si>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</si>
  <si>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</si>
  <si>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</si>
  <si>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</si>
  <si>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</si>
  <si>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</si>
  <si>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</si>
  <si>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</si>
  <si>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</si>
  <si>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</si>
  <si>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</si>
  <si>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</si>
  <si>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</si>
  <si>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</si>
  <si>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</si>
  <si>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</si>
  <si>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</si>
  <si>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</si>
  <si>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</si>
  <si>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</si>
  <si>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</si>
  <si>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</si>
  <si>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</si>
  <si>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</si>
  <si>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</si>
  <si>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</si>
  <si>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</si>
  <si>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</si>
  <si>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</si>
  <si>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</si>
  <si>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</si>
  <si>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</si>
  <si>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</si>
  <si>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</si>
  <si>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</si>
  <si>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</si>
  <si>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</si>
  <si>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</si>
  <si>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</si>
  <si>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</si>
  <si>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</si>
  <si>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</si>
  <si>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</si>
  <si>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</si>
  <si>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</si>
  <si>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</si>
  <si>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</si>
  <si>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</si>
  <si>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</si>
  <si>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</si>
  <si>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</si>
  <si>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</si>
  <si>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</si>
  <si>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</si>
  <si>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</si>
  <si>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</si>
  <si>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</si>
  <si>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</si>
  <si>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</si>
  <si>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</si>
  <si>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</si>
  <si>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</si>
  <si>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</si>
  <si>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</si>
  <si>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</si>
  <si>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</si>
  <si>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</si>
  <si>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</si>
  <si>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</si>
  <si>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</si>
  <si>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</si>
  <si>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</si>
  <si>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</si>
  <si>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</si>
  <si>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</si>
  <si>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</si>
  <si>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</si>
  <si>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</si>
  <si>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</si>
  <si>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</si>
  <si>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</si>
  <si>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</si>
  <si>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</si>
  <si>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</si>
  <si>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</si>
  <si>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</si>
  <si>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</si>
  <si>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</si>
  <si>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</si>
  <si>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</si>
  <si>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</si>
  <si>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</si>
  <si>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</si>
  <si>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</si>
  <si>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</si>
  <si>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</si>
  <si>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</si>
  <si>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</si>
  <si>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</si>
  <si>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</si>
  <si>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</si>
  <si>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</si>
  <si>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</si>
  <si>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</si>
  <si>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</si>
  <si>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</si>
  <si>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</si>
  <si>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</si>
  <si>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</si>
  <si>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</si>
  <si>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</si>
  <si>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</si>
  <si>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</si>
  <si>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</si>
  <si>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</si>
  <si>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</si>
  <si>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</si>
  <si>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</si>
  <si>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</si>
  <si>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</si>
  <si>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</si>
  <si>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</si>
  <si>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</si>
  <si>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</si>
  <si>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</si>
  <si>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</si>
  <si>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</si>
  <si>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</si>
  <si>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</si>
  <si>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</si>
  <si>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</si>
  <si>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</si>
  <si>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</si>
  <si>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</si>
  <si>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</si>
  <si>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</si>
  <si>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</si>
  <si>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</si>
  <si>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</si>
  <si>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</si>
  <si>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</si>
  <si>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</si>
  <si>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</si>
  <si>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</si>
  <si>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</si>
  <si>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</si>
  <si>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</si>
  <si>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</si>
  <si>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</si>
  <si>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</si>
  <si>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</si>
  <si>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</si>
  <si>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</si>
  <si>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</si>
  <si>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</si>
  <si>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</si>
  <si>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</si>
  <si>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</si>
  <si>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</si>
  <si>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</si>
  <si>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</si>
  <si>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</si>
  <si>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</si>
  <si>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</si>
  <si>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</si>
  <si>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</si>
  <si>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</si>
  <si>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</si>
  <si>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</si>
  <si>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</si>
  <si>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</si>
  <si>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</si>
  <si>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</si>
  <si>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</si>
  <si>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</si>
  <si>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</si>
  <si>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</si>
  <si>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</si>
  <si>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</si>
  <si>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</si>
  <si>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</si>
  <si>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</si>
  <si>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</si>
  <si>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</si>
  <si>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</si>
  <si>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</si>
  <si>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</si>
  <si>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</si>
  <si>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</si>
  <si>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</si>
  <si>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</si>
  <si>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</si>
  <si>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</si>
  <si>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</si>
  <si>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</si>
  <si>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</si>
  <si>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</si>
  <si>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</si>
  <si>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</si>
  <si>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</si>
  <si>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</si>
  <si>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</si>
  <si>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</si>
  <si>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</si>
  <si>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</si>
  <si>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</si>
  <si>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</si>
  <si>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</si>
  <si>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</si>
  <si>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</si>
  <si>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</si>
  <si>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</si>
  <si>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</si>
  <si>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</si>
  <si>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</si>
  <si>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</si>
  <si>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</si>
  <si>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</si>
  <si>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</si>
  <si>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</si>
  <si>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</si>
  <si>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</si>
  <si>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</si>
  <si>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</si>
  <si>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</si>
  <si>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</si>
  <si>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</si>
  <si>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</si>
  <si>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</si>
  <si>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</si>
  <si>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</si>
  <si>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</si>
  <si>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</si>
  <si>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</si>
  <si>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</si>
  <si>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</si>
  <si>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</si>
  <si>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</si>
  <si>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</si>
  <si>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</si>
  <si>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</si>
  <si>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</si>
  <si>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</si>
  <si>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</si>
  <si>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</si>
  <si>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</si>
  <si>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</si>
  <si>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</si>
  <si>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</si>
  <si>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</si>
  <si>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</si>
  <si>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</si>
  <si>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</si>
  <si>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</si>
  <si>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</si>
  <si>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</si>
  <si>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</si>
  <si>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</si>
  <si>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</si>
  <si>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</si>
  <si>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</si>
  <si>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</si>
  <si>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</si>
  <si>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</si>
  <si>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</si>
  <si>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</si>
  <si>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</si>
  <si>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</si>
  <si>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</si>
  <si>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</si>
  <si>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</si>
  <si>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</si>
  <si>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</si>
  <si>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</si>
  <si>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</si>
  <si>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</si>
  <si>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</si>
  <si>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</si>
  <si>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</si>
  <si>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</si>
  <si>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</si>
  <si>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</si>
  <si>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</si>
  <si>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</si>
  <si>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</si>
  <si>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</si>
  <si>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</si>
  <si>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</si>
  <si>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</si>
  <si>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</si>
  <si>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</si>
  <si>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</si>
  <si>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</si>
  <si>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</si>
  <si>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</si>
  <si>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</si>
  <si>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</si>
  <si>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</si>
  <si>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</si>
  <si>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</si>
  <si>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</si>
  <si>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</si>
  <si>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</si>
  <si>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</si>
  <si>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</si>
  <si>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</si>
  <si>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</si>
  <si>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</si>
  <si>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</si>
  <si>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</si>
  <si>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</si>
  <si>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</si>
  <si>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</si>
  <si>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</si>
  <si>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</si>
  <si>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</si>
  <si>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</si>
  <si>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</si>
  <si>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</si>
  <si>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</si>
  <si>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</si>
  <si>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</si>
  <si>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</si>
  <si>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</si>
  <si>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</si>
  <si>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</si>
  <si>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</si>
  <si>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</si>
  <si>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</si>
  <si>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</si>
  <si>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</si>
  <si>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</si>
  <si>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</si>
  <si>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</si>
  <si>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</si>
  <si>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</si>
  <si>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</si>
  <si>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</si>
  <si>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</si>
  <si>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</si>
  <si>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</si>
  <si>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</si>
  <si>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</si>
  <si>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</si>
  <si>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</si>
  <si>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</si>
  <si>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</si>
  <si>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</si>
  <si>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</si>
  <si>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</si>
  <si>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</si>
  <si>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</si>
  <si>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</si>
  <si>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</si>
  <si>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</si>
  <si>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</si>
  <si>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</si>
  <si>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</si>
  <si>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</si>
  <si>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</si>
  <si>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</si>
  <si>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</si>
  <si>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</si>
  <si>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</si>
  <si>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</si>
  <si>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</si>
  <si>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</si>
  <si>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</si>
  <si>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</si>
  <si>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</si>
  <si>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</si>
  <si>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</si>
  <si>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</si>
  <si>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</si>
  <si>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</si>
  <si>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</si>
  <si>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</si>
  <si>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</si>
  <si>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</si>
  <si>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</si>
  <si>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</si>
  <si>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</si>
  <si>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</si>
  <si>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</si>
  <si>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</si>
  <si>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</si>
  <si>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</si>
  <si>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</si>
  <si>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</si>
  <si>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</si>
  <si>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</si>
  <si>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</si>
  <si>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</si>
  <si>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</si>
  <si>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</si>
  <si>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</si>
  <si>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</si>
  <si>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</si>
  <si>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</si>
  <si>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</si>
  <si>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</si>
  <si>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</si>
  <si>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</si>
  <si>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</si>
  <si>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</si>
  <si>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</si>
  <si>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</si>
  <si>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</si>
  <si>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</si>
  <si>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</si>
  <si>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</si>
  <si>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</si>
  <si>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</si>
  <si>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</si>
  <si>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</si>
  <si>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</si>
  <si>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</si>
  <si>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</si>
  <si>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</si>
  <si>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</si>
  <si>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</si>
  <si>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</si>
  <si>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</si>
  <si>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</si>
  <si>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</si>
  <si>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</si>
  <si>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</si>
  <si>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</si>
  <si>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</si>
  <si>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</si>
  <si>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</si>
  <si>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</si>
  <si>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</si>
  <si>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</si>
  <si>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</si>
  <si>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</si>
  <si>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</si>
  <si>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</si>
  <si>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</si>
  <si>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</si>
  <si>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</si>
  <si>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</si>
  <si>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</si>
  <si>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</si>
  <si>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</si>
  <si>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</si>
  <si>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</si>
  <si>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</si>
  <si>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</si>
  <si>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</si>
  <si>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</si>
  <si>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</si>
  <si>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</si>
  <si>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</si>
  <si>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</si>
  <si>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</si>
  <si>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</si>
  <si>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</si>
  <si>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</si>
  <si>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</si>
  <si>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</si>
  <si>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</si>
  <si>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</si>
  <si>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</si>
  <si>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</si>
  <si>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</si>
  <si>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</si>
  <si>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</si>
  <si>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</si>
  <si>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</si>
  <si>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</si>
  <si>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</si>
  <si>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</si>
  <si>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</si>
  <si>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</si>
  <si>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</si>
  <si>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</si>
  <si>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</si>
  <si>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</si>
  <si>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</si>
  <si>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</si>
  <si>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</si>
  <si>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</si>
  <si>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</si>
  <si>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</si>
  <si>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</si>
  <si>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</si>
  <si>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</si>
  <si>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</si>
  <si>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</si>
  <si>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</si>
  <si>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</si>
  <si>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</si>
  <si>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</si>
  <si>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</si>
  <si>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</si>
  <si>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</si>
  <si>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</si>
  <si>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</si>
  <si>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</si>
  <si>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</si>
  <si>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</si>
  <si>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</si>
  <si>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</si>
  <si>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</si>
  <si>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</si>
  <si>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</si>
  <si>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</si>
  <si>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</si>
  <si>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</si>
  <si>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</si>
  <si>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</si>
  <si>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</si>
  <si>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</si>
  <si>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</si>
  <si>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</si>
  <si>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</si>
  <si>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</si>
  <si>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</si>
  <si>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</si>
  <si>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</si>
  <si>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</si>
  <si>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</si>
  <si>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</si>
  <si>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</si>
  <si>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</si>
  <si>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</si>
  <si>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</si>
  <si>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</si>
  <si>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</si>
  <si>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</si>
  <si>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</si>
  <si>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</si>
  <si>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</si>
  <si>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</si>
  <si>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</si>
  <si>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</si>
  <si>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</si>
  <si>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</si>
  <si>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</si>
  <si>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</si>
  <si>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</si>
  <si>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</si>
  <si>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</si>
  <si>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</si>
  <si>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</si>
  <si>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</si>
  <si>
    <t>T-073848-1</t>
  </si>
  <si>
    <t>MI-D-148-ME-DF-0227</t>
  </si>
  <si>
    <t>PROTEÇÃO LATERAL - DETALHES (PROTEÇÃO-1)  73848-A</t>
  </si>
  <si>
    <t>PROTEÇÃO LATERAL - DETALHES (PROTEÇÃO-2)  73848-B</t>
  </si>
  <si>
    <t>PROTEÇÃO LATERAL - DETALHES (PROTEÇÃO-3)  73848-C</t>
  </si>
  <si>
    <t>PROTEÇÃO LATERAL - DETALHES (PROTEÇÃO-4)  73848-D</t>
  </si>
  <si>
    <t>PROTEÇÃO LATERAL - DETALHES (PROTEÇÃO-5)  73848-E</t>
  </si>
  <si>
    <t>PROTEÇÃO LATERAL - DETALHES (PROTEÇÃO-6)  73848-F</t>
  </si>
  <si>
    <t>PROTEÇÃO LATERAL - DETALHES (PROTEÇÃO-7)  73848-G</t>
  </si>
  <si>
    <t>PROTEÇÃO LATERAL - DETALHES (PROTEÇÃO-8)  73848-H</t>
  </si>
  <si>
    <t>T-073849-1</t>
  </si>
  <si>
    <t>MI-D-148-ME-DF-0228</t>
  </si>
  <si>
    <t>PROTEÇÃO LATERAL - SUPORTE E DETALHES (SUPORTE-1) 73849-A</t>
  </si>
  <si>
    <t>PROTEÇÃO LATERAL - SUPORTE E DETALHES (SUPORTE-2) 73849-B</t>
  </si>
  <si>
    <t>PROTEÇÃO LATERAL - SUPORTE E DETALHES (SUPORTE-3) 73849-C</t>
  </si>
  <si>
    <t>PROTEÇÃO LATERAL - SUPORTE E DETALHES (SUPORTE-4) 73849-D</t>
  </si>
  <si>
    <t>PROTEÇÃO LATERAL - SUPORTE E DETALHES (SUPORTE-5) 73849-E</t>
  </si>
  <si>
    <t>PROTEÇÃO LATERAL - SUPORTE E DETALHES (SUPORTE-6) 73849-F</t>
  </si>
  <si>
    <t>PROTEÇÃO LATERAL - SUPORTE E DETALHES (SUPORTE-7) 73849-G</t>
  </si>
  <si>
    <t>PROTEÇÃO LATERAL - SUPORTE E DETALHES (SUPORTE-8) 73849-K</t>
  </si>
  <si>
    <t>T-073827-1</t>
  </si>
  <si>
    <t>MI-D-148-ME-DF-0206</t>
  </si>
  <si>
    <t>CHUTE DO EXTRATOR DE METAIS - CONJUNTOS E DETLHES (BASE) 73827-A</t>
  </si>
  <si>
    <t>CHUTE DO EXTRATOR DE METAIS - CONJUNTOS E DETLHES (CHUTE) 73827-B</t>
  </si>
  <si>
    <t>T-073828-1</t>
  </si>
  <si>
    <t>MI-D-148-ME-DF-0207</t>
  </si>
  <si>
    <t>CHAPA DESGASTE (HARDOX-500) - CH 13 x 196 x 396 - 73828-A</t>
  </si>
  <si>
    <t>CHAPA DESGASTE (HARDOX-500) - CH 13 x 109 x 196 - 73828-B</t>
  </si>
  <si>
    <t>CHAPA DESGASTE (HARDOX-500) - CH 13 x 196 x 198 - 73828-C</t>
  </si>
  <si>
    <t>CHAPA DESGASTE (HARDOX-500) - CH 13 x 196 x 282 - 73828-D</t>
  </si>
  <si>
    <t>CHAPA DESGASTE (HARDOX-500) - CH 13 x 196 x 366 - 73828-E</t>
  </si>
  <si>
    <t>CHAPA DESGASTE (HARDOX-500) - CH 13 x 196 x 346 - 73828-F</t>
  </si>
  <si>
    <t>CHAPA DESGASTE (HARDOX-500) - CH 13 x 196 x 198 - 73828-G</t>
  </si>
  <si>
    <t>CHAPA DESGASTE (HARDOX-500) - CH 13 x 196 x 358 - 73828-H</t>
  </si>
  <si>
    <t>CHAPA DESGASTE (HARDOX-500) - CH 13 x 130 x 396 - 73828-J</t>
  </si>
  <si>
    <t>CHAPA DESGASTE (HARDOX-500) - CH 13 x 130 x 358 - 73828-K</t>
  </si>
  <si>
    <t>CHAPA DESGASTE (HARDOX-500) - CH 13 x 196 x 270 - 73828-L</t>
  </si>
  <si>
    <t>CHAPA DESGASTE (HARDOX-500) - CH 13 x 84 x 196 - 73828-M</t>
  </si>
  <si>
    <t>CHAPA DESGASTE (HARDOX-500) - CH 13 x 196 x 229 - 73828-N</t>
  </si>
  <si>
    <t>CHAPA DESGASTE (HARDOX-500) - CH 13 x 196 x 396 - 73828-P</t>
  </si>
  <si>
    <t>CHAPA DESGASTE (HARDOX-500) - CH 13 x 196 x 229 - 73828-Q</t>
  </si>
  <si>
    <t>CHAPA DESGASTE (HARDOX-500) - CH 13 x 196 x 292 - 73828-R</t>
  </si>
  <si>
    <t>CHAPA DESGASTE (HARDOX-500) - CH 13 x 196 x 396 - 73828-S</t>
  </si>
  <si>
    <t>CHAPA DESGASTE (HARDOX-500) - CH 13 x 196 x 296 - 73828-T</t>
  </si>
  <si>
    <t>CHAPA DESGASTE (HARDOX-500) - CH 13 x 181 x 196 - 73828-U</t>
  </si>
  <si>
    <t>CHAPA DESGASTE (HARDOX-500) - CH 13 x 165x 196 - 73828-U</t>
  </si>
  <si>
    <t>3- 07/10/2026</t>
  </si>
  <si>
    <t>BBR-D-DF-1073-MDE-M-0025</t>
  </si>
  <si>
    <t>PROTEÇÃO CONTRA QUEDA DE ROLOS CONJUNTO E DETALHES (PROTEÇÃO C.QUEDA DE ROLOS) 72929-A</t>
  </si>
  <si>
    <t>PROTEÇÃO CONTRA QUEDA DE ROLOS CONJUNTO E DETALHES (PROTEÇÃO C.QUEDA DE ROLOS) 72929-B</t>
  </si>
  <si>
    <t>PROTEÇÃO CONTRA QUEDA DE ROLOS CONJUNTO E DETALHES (PROTEÇÃO C.QUEDA DE ROLOS) 72929-C</t>
  </si>
  <si>
    <t>PROTEÇÃO CONTRA QUEDA DE ROLOS CONJUNTO E DETALHES (PROTEÇÃO C.QUEDA DE ROLOS) 72929-D</t>
  </si>
  <si>
    <t>PROTEÇÃO CONTRA QUEDA DE ROLOS CONJUNTO E DETALHES (PROTEÇÃO C.QUEDA DE ROLOS) 72929-E</t>
  </si>
  <si>
    <t xml:space="preserve">21x ROLO CARGA SPIRAFLEX </t>
  </si>
  <si>
    <t>8X ROLO GUIA</t>
  </si>
  <si>
    <t>40X ROLO CARGA</t>
  </si>
  <si>
    <t>CMOC</t>
  </si>
  <si>
    <t>10X ROLO GUIA</t>
  </si>
  <si>
    <t>SAMARCO</t>
  </si>
  <si>
    <t>T-073148-3</t>
  </si>
  <si>
    <t>MOTOR SECUNDÁRIO P/TAMBORES Ø1000mm CHAPA - DETALHES (MOTOR SECUNDÁRIO) 73148-A</t>
  </si>
  <si>
    <t>ROLO IMPACTO Ø102/63X315 6204</t>
  </si>
  <si>
    <t>P905</t>
  </si>
  <si>
    <t>P-905</t>
  </si>
  <si>
    <t>10X ROLO IMPACTO</t>
  </si>
  <si>
    <t>2X ROLO IMPACTO</t>
  </si>
  <si>
    <t>P906</t>
  </si>
  <si>
    <t>P-906</t>
  </si>
  <si>
    <t>ROLO DE CARGA Ø152 X 420 - 6305</t>
  </si>
  <si>
    <t>P907</t>
  </si>
  <si>
    <t>P-907</t>
  </si>
  <si>
    <t>20X ROLO CARGA</t>
  </si>
  <si>
    <t>T-073771-1</t>
  </si>
  <si>
    <t>MI-D-148-ME-DF-0150</t>
  </si>
  <si>
    <t>SUPORTE DO MANCAL DE ACIONAMENTO - CONJUNT E DETALHES ( SUPORTE DO MANCAL DE ACIONAMENTO) 73771-A</t>
  </si>
  <si>
    <t xml:space="preserve"> 3- 13/10/2026</t>
  </si>
  <si>
    <t>F-073549-1</t>
  </si>
  <si>
    <t>BASE P/ ROLOS REGIÃO DO MOTOR 30° - CORREIA (1200) CONJUNTO E DETALHES ( APOIO DA BASE) 73549-A</t>
  </si>
  <si>
    <t>BASE P/ ROLOS REGIÃO DO MOTOR 30° - CORREIA (1200) CONJUNTO E DETALHES ( BASE ROLETE 1.DIR. 1.ESQ)73549-B</t>
  </si>
  <si>
    <t>F-073548-1</t>
  </si>
  <si>
    <t>F-073547-1</t>
  </si>
  <si>
    <t>BASE P/ ROLOS DE IMPACTO MOTOR 30° - CORREIA (1200) CONJUNTO E DETALHES ( BASE ROLETE 1.DIR. 1.ESQ) 73547-B</t>
  </si>
  <si>
    <t>F-073546-1</t>
  </si>
  <si>
    <t>BASE P/ ROLOS REGIÃO DO EXTRATOR - CORREIA (1200) CONJUNTO E DETALHES (APOIO DA BASE) 73546-A</t>
  </si>
  <si>
    <t>BASE P/ ROLOS REGIÃO DO EXTRATOR - CORREIA (1200) CONJUNTO E DETALHES ( BASE ROLETE 1.DIR. 1.ESQ) 73546-B</t>
  </si>
  <si>
    <t>BASE P/ ROLOS DE IMPACTO  - CORREIA (1200) CONJUNTO E DETALHES (APOIO DA BASE) 73548-A</t>
  </si>
  <si>
    <t>BASE P/ ROLOS DE IMPACTO - CORREIA (1200) CONJUNTO E DETALHES ( BASE ROLETE 1.DIR. 1.ESQ) 73548-B</t>
  </si>
  <si>
    <t>BASE P/ ROLOS DE IMPACTO- CORREIA (1200) CONJUNTO E DETALHES (APOIO DA BASE) 73548-A</t>
  </si>
  <si>
    <t>BASE P/ ROLOS DE IMPACTO  - CORREIA (1200) CONJUNTO E DETALHES ( BASE ROLETE 1.DIR. 1.ESQ) 73548-B</t>
  </si>
  <si>
    <t>BASE P/ ROLOS DE CARGA 30° - CORREIA (1200) CONJUNTO E DETALHES (APOIO DA BASE) 73547-A</t>
  </si>
  <si>
    <t>BASE P/ ROLOS DE CARGA 30°° - CORREIA (1200) CONJUNTO E DETALHES ( BASE ROLETE 1.DIR. 1.ESQ) 73547-B</t>
  </si>
  <si>
    <t>BASE P/ ROLOS DE CARGA 30° - CORREIA (1200) CONJUNTO E DETALHES ( BASE ROLETE 1.DIR. 1.ESQ) 73547-B</t>
  </si>
  <si>
    <t>F-073545-1</t>
  </si>
  <si>
    <t>BASE P/ ROLOS DE BALANÇA 30° - CORREIA (1200) CONJUNTO E DETALHES (APOIO DA BASE) 73545-A</t>
  </si>
  <si>
    <t>BASE P/ ROLOS DE BALANÇA 30° - CORREIA (1200) CONJUNTO E DETALHES (BASE ROLETE 1DIR. 1 ESQ.) 73545-B</t>
  </si>
  <si>
    <t>F-073552-1</t>
  </si>
  <si>
    <t>BASE ROLETE AUTO ALINHANTE RETORNO - CORREIA (1200) CONJUNTO E DETALHES (BASE) 73552-A</t>
  </si>
  <si>
    <t>F-073551-1</t>
  </si>
  <si>
    <t>BASE ROLETE RETORNO - CORREIA (1200) CONJUNTO E DETALHES (BASE ROLETE RETORNO) 73551-A</t>
  </si>
  <si>
    <t>F-074013-1</t>
  </si>
  <si>
    <t>MESA DE IMPACTO - CORREIA (1200) DETALHES (APOIO MESA DE IMPACTO 1 DIREITA) 74013-A</t>
  </si>
  <si>
    <t>MESA DE IMPACTO - CORREIA (1200) DETALHES (APOIO MESA DE IMPACTO 1 ESQUERDA) 74013-B</t>
  </si>
  <si>
    <t>MESA DE IMPACTO - CORREIA (1200) DETALHES (BARRA) 74013-C</t>
  </si>
  <si>
    <t>BASE P/ ROLO DE PROTEÇÃO ROLETE Ø89 X 150 - ROL. 6204 - ENCAIXE 14 ( BASE P/ ROLO PROTEÇÃO) 52878-A</t>
  </si>
  <si>
    <t>D - 13/10/2026</t>
  </si>
  <si>
    <t>T-073860-1</t>
  </si>
  <si>
    <t>MI-D-148-ME-DF-0239</t>
  </si>
  <si>
    <t>PROTEÇÃO LATERAL - SUPORTES - DETALHES (SUPORTE-1) 73860-A</t>
  </si>
  <si>
    <t>PROTEÇÃO LATERAL - SUPORTES - DETALHES (SUPORTE-2) 73860-B</t>
  </si>
  <si>
    <t>PROTEÇÃO LATERAL - SUPORTES - DETALHES (SUPORTE-3) 73860-C</t>
  </si>
  <si>
    <t>PROTEÇÃO LATERAL - SUPORTES - DETALHES (SUPORTE-4) 73860-D</t>
  </si>
  <si>
    <t>PROTEÇÃO LATERAL - SUPORTES - DETALHES (SUPORTE-5) 73860-E</t>
  </si>
  <si>
    <t>T-073773-1</t>
  </si>
  <si>
    <t>MI-D-148-ME-DF-0152</t>
  </si>
  <si>
    <t>PROTEÇÃO LATERAL - DETALHES (PROTEÇÃO-1) 73773-A</t>
  </si>
  <si>
    <t>PROTEÇÃO LATERAL - DETALHES (PROTEÇÃO-2) 73773-B</t>
  </si>
  <si>
    <t>PROTEÇÃO LATERAL - DETALHES (PROTEÇÃO-3) 73773-C</t>
  </si>
  <si>
    <t>PROTEÇÃO LATERAL - DETALHES (PROTEÇÃO-4) 73773-D</t>
  </si>
  <si>
    <t>PROTEÇÃO LATERAL - DETALHES (PROTEÇÃO-5) 73773-E</t>
  </si>
  <si>
    <t>PROTEÇÃO LATERAL - DETALHES (PROTEÇÃO-6) 73773-F</t>
  </si>
  <si>
    <t>2- 15/10/2026</t>
  </si>
  <si>
    <t>1- 15/10/2026</t>
  </si>
  <si>
    <t>T-073351-1</t>
  </si>
  <si>
    <t>Parafuso Cab. Sext. M6 x 16 DIN 933 Classe Mat 5.6</t>
  </si>
  <si>
    <t>Arruela de Pressão B8 DIN 127 (AÇO MOLA)</t>
  </si>
  <si>
    <t>Parafuso Cab. Sext. M20 x 50 - GALVANIZADO (DESENHO:F-073318-1) TAG:0102-TC-09</t>
  </si>
  <si>
    <t>Porca Sext. M20 ASTM A194-2H - GALVANIZADO (DESENHO:F-073318-1) TAG:0102-TC-09</t>
  </si>
  <si>
    <t>Arruela Lisa Ø20mm ASTM F436 - GALVANIZADO (DESENHO:F-073318-1) TAG:0102-TC-09</t>
  </si>
  <si>
    <t>Parafuso Cab. Sext. M20 x 50 - GALVANIZADO (DESENHO:F-073339-1) TAG:0102-TC-09</t>
  </si>
  <si>
    <t>Porca Sext. M20 ASTM A194-2H - GALVANIZADO (DESENHO:F-073339-1) TAG:0102-TC-09</t>
  </si>
  <si>
    <t>Arruela Lisa Ø20mm ASTM F436 - GALVANIZADO (DESENHO:F-073339-1) TAG:0102-TC-09</t>
  </si>
  <si>
    <t>F-073338-1</t>
  </si>
  <si>
    <t>Parafuso Cab. Sext. M16 x 140 DIN 933 CL. 5.6 - GALVANIZADO (DESENHO:F-073338-1) TAG:0102-TC-09</t>
  </si>
  <si>
    <t>Porca Cab. Sext. M16 DIN 934 - GALVANIZADO (DESENHO:F-073338-1) TAG:0102-TC-09</t>
  </si>
  <si>
    <t>Arruela Lisa Ø16 DIN 125 - GALVANIZADO (DESENHO:F-073338-1) TAG:0102-TC-09</t>
  </si>
  <si>
    <t>Parafuso Cab. Esc M16 x 40 DIN 7991 - GALVANIZADO (DESENHO:F-073338-1) TAG:0102-TC-09</t>
  </si>
  <si>
    <t>Parafuso Cab. Sext. M12 x 50 DIN 933 - GALVANIZADO (DESENHO:F-073327-1) TAG:0102-TC-09</t>
  </si>
  <si>
    <t>Porca Sext. M12 DIN 934 Gr 8 - GALVANIZADO (DESENHO:F-073327-1) TAG:0102-TC-09</t>
  </si>
  <si>
    <t>Arruela Lisa Ø12 DIN 125 - GALVANIZADO (DESENHO:F-073327-1) TAG:0102-TC-09</t>
  </si>
  <si>
    <t>Parafuso Cab. Esc M16 x 50 DIN 933 - GALVANIZADO (DESENHO:F-073327-1) TAG:0102-TC-09</t>
  </si>
  <si>
    <t>Porca Sext. M16 DIN 934 - GALVANIZADO (DESENHO:F-073327-1) TAG:0102-TC-09</t>
  </si>
  <si>
    <t>Arruela Lisa Ø16 DIN 125 - GALVANIZADO (DESENHO:F-073327-1) TAG:0102-TC-09</t>
  </si>
  <si>
    <t>Parafuso Sext. M12 x 30 ASTM A325 - GALVANIZADO (DESENHO:F-073330-1) TAG:0102-TC-09</t>
  </si>
  <si>
    <t>Porca Sext. M12 ASTM F436 - GALVANIZADO (DESENHO:F-073330-1) TAG:0102-TC-09</t>
  </si>
  <si>
    <t>Arruela Lisa M12 ASTM A194-2H - GALVANIZADO (DESENHO:F-073330-1) TAG:0102-TC-09</t>
  </si>
  <si>
    <t>Parafuso Cab. Sext. Ø 5/8" x 1 1/2" ASTM A307 GALVANIZADA Arruela Lisa Ø 5/8" DIN 934 GALVANIZADA - (DESENHO:T-073352-1) TAG:0102-TC09</t>
  </si>
  <si>
    <t>Porca Sext. Ø 5/8 DIN 934 GALVANIZADA - Arruela Lisa Ø 5/8" DIN 934 GALVANIZADA - (DESENHO:T-073352-1) TAG:0102-TC09</t>
  </si>
  <si>
    <t>Arruela Lisa Ø 5/8" DIN 934 GALVANIZADA - (DESENHO:T-073352-1) TAG:0102-TC09</t>
  </si>
  <si>
    <t>Parafuso Cab. Sext. Ø 5/8" x 1 1/2" ASTM A307 GALVANIZADA - (DESENHO:T-073353-1) TAG:0102-TC09</t>
  </si>
  <si>
    <t>Porca Sext. Ø 5/8 DIN 934 GALVANIZADA - (DESENHO:T-073353-1) TAG:0102-TC09</t>
  </si>
  <si>
    <t>Arruela Lisa Ø 5/8" DIN 125 GALVANIZADA - (DESENHO:T-073353-1) TAG:0102-TC09</t>
  </si>
  <si>
    <t>Parafuso Cab. Sext. Ø 5/8" x 1 1/2" ASTM A307 GALVANIZADA - (DESENHO:T-073354-1) TAG:0102-TC09</t>
  </si>
  <si>
    <t>Porca Sext. Ø 5/8 DIN 934 GALVANIZADA - (DESENHO:T-073354-1) TAG:0102-TC09</t>
  </si>
  <si>
    <t>Arruela Lisa Ø 5/8" DIN 125 GALVANIZADA - (DESENHO:T-073354-1) TAG:0102-TC09</t>
  </si>
  <si>
    <t>Parafuso Cab. Sextavada Ø3/4" x 7" ASTM A307 GALVANIZADA - (DESENHO:T-073354-1) TAG:0102-TC09</t>
  </si>
  <si>
    <t>Porca Sextavada Ø3/4 DIN 934 GALVANIZADA - (DESENHO:T-073354-1) TAG:0102-TC09</t>
  </si>
  <si>
    <t>Arruela Lisa Ø3/4" DIN 125 GALVANIZADA - (DESENHO:T-073354-1) TAG:0102-TC09</t>
  </si>
  <si>
    <t>Parafuso Cab. Sext. Ø 5/8" x 1 1/2" ASTM A307 GALVANIZADA - (DESENHO:T-073355-1) TAG:0102-TC09</t>
  </si>
  <si>
    <t>T-073555-1</t>
  </si>
  <si>
    <t>Porca Sextavada Ø5/8" DIN 934 GALVANIZADA - (DESENHO:T-073355-1) TAG:0102-TC09</t>
  </si>
  <si>
    <t>Arruela Lisa Ø5/8 DIN 125 GALVANIZADA - (DESENHO:T-073355-1) TAG:0102-TC09</t>
  </si>
  <si>
    <t>Parafuso Cab. Sext. M6 x 16 DIN 933 Gr 8.8 - (DESENHO:T-052878-1) TAG:0102-TC09</t>
  </si>
  <si>
    <t>Arruela de Pressão B6 DIN 127 - (DESENHO:T-052878-1) TAG:0102-TC09</t>
  </si>
  <si>
    <t>Parafuso Cab. Sext. M16 x 55 DIN 933 Classe Mat. 5 - GALVANIZADO</t>
  </si>
  <si>
    <t>Porca Sext. M16 DIN 934 Classe Mat. 5 - GALVANIZADO</t>
  </si>
  <si>
    <t>Arruela Lisa Ø18mm DIN 126 - GALVANIZADO</t>
  </si>
  <si>
    <t>Gonzo p/ porta Ø1/2" X 100 ASTM A36 GALVANIZADO</t>
  </si>
  <si>
    <t>Parafuso Cab. Sext. M20 x 50 ASTM A325- GALVANIZADA - (DESENHO:F-073316-1)</t>
  </si>
  <si>
    <t>Porca Sext. M20 ASTM A563-C - GALVANIZADA - (DESENHO:F-073316-1)</t>
  </si>
  <si>
    <t>Arruela Lisa Ø20 GALVANIZADA - (DESENHO:F-073316-1)</t>
  </si>
  <si>
    <t>Parafuso Cab. Sext. M20 x 50 ASTM A325- GALVANIZADA - (DESENHO:F-073317-1)</t>
  </si>
  <si>
    <t>Porca Sext. M20 ASTM A563-C - GALVANIZADA - (DESENHO:F-073317-1)</t>
  </si>
  <si>
    <t>Arruela Lisa Ø20 GALVANIZADA - (DESENHO:F-073317-1)</t>
  </si>
  <si>
    <t>Parafuso Cab. Sext. M20 x 50 ASTM A325- GALVANIZADA - (DESENHO:F-073321-1)</t>
  </si>
  <si>
    <t>Porca Sext. M20 ASTM A563-C - GALVANIZADA - (DESENHO:F-073321-1)</t>
  </si>
  <si>
    <t>Arruela Lisa Ø20 GALVANIZADA - (DESENHO:F-073321-1)</t>
  </si>
  <si>
    <t>Parafuso Cab. Sext. M20 x 50 ASTM A325- GALVANIZADA - (DESENHO:F-073320-1)</t>
  </si>
  <si>
    <t>Porca Sext. M20 ASTM A563-C - GALVANIZADA - (DESENHO:F-073320-1)</t>
  </si>
  <si>
    <t>F-073220-1</t>
  </si>
  <si>
    <t>Arruela Lisa Ø20 GALVANIZADA - (DESENHO:F-073320-1)</t>
  </si>
  <si>
    <t>Parafuso Cab. Sext. M16 x 60 ASTM A325- GALVANIZADA - (DESENHO:F-073322-1)</t>
  </si>
  <si>
    <t>Porca Sext. M16 ASTM A563-C - GALVANIZADA - (DESENHO:F-073322-1)</t>
  </si>
  <si>
    <t>T-073322-1</t>
  </si>
  <si>
    <t>Arruela Lisa M16 GALVANIZADA - (DESENHO:F-073322-1)</t>
  </si>
  <si>
    <t>F-073314-1</t>
  </si>
  <si>
    <t>Contrapino Ø8 x 90 DIN 94 - GALVANIZADO CONFORME DESENHO:F-073314-1</t>
  </si>
  <si>
    <t>Parafuso Cab. Sext. Ø 3/4" x 2 1/2" ASTM A325 - GALVANIZADO CONFORME DESENHO:F-073314-1</t>
  </si>
  <si>
    <t>Porca Sext. Ø 3/4"  ASTM A194 2H GALVANIZADO CONFORME DESENHOS:F-073314-1</t>
  </si>
  <si>
    <t>Arruela Lisa Ø 3/4" F436 GALVANIZADO CONFORME DESENHO:F-073314-1</t>
  </si>
  <si>
    <t>F-073334-1</t>
  </si>
  <si>
    <t>Parafuso Cab. Sex. 5/8" UNC x 1 1/2" - ASTM A325 - GALVANIZADO CONFORME DESENHO:F-073334-1</t>
  </si>
  <si>
    <t>Porca Sext. Ø5/8" - ASTM A194-2H - GALVANIZADO CONFORME DESENHO:F-073334-1</t>
  </si>
  <si>
    <t>Arruela Lisa Ø 5/8" F436 - GALVANIZADO CONFORME DESENHO:T-073334-1</t>
  </si>
  <si>
    <t>Parafuso Cab. Sex. 1/2" UNC x 1 1/4" - ASTM A325 - GALVANIZADO CONFORME DESENHO:T-073334-1</t>
  </si>
  <si>
    <t>Porca Sext. Ø1/2" UNC. - GALVANIZADO CONFORME DESENHO:T-073334-1</t>
  </si>
  <si>
    <t>Arruela Lisa Ø 1/2" F436 - GALVANIZADO CONFORME DESENHO:T-073334-1</t>
  </si>
  <si>
    <t>F-073335-1</t>
  </si>
  <si>
    <t>Parafuso Cab. Sext. Ø 5/8" x 2 1/2" ASTM A325 (UNC) - GALVANIZADO CONFORME DESENHO:T-073335-1</t>
  </si>
  <si>
    <t>T-073335-1</t>
  </si>
  <si>
    <t>Porca Sext. Ø 5/8"  ASTM A194 2H - GALVANIZADO CONFORME DESENHO:T-073335-1</t>
  </si>
  <si>
    <t>Arruela Lisa Ø 5/8" F436 - GALVANIZADO CONFORME DESENHO:T-073335-1</t>
  </si>
  <si>
    <t>Parafuso Cab. Sext. Ø 3/4" x 4" ASTM A325 (UNC) - GALVANIZADO CONFORME DESENHO:T-073335-1</t>
  </si>
  <si>
    <t>Porca Sext. Ø 3/4"  ASTM A194 2H (UNC) - GALVANIZADO CONFORME DESENHO:T-073335-1</t>
  </si>
  <si>
    <t>Arruela Lisa Ø 3/4" F436 - GALVANIZADO CONFORME DESENHO:T-073335-1</t>
  </si>
  <si>
    <t>Parafuso Cab. Sext. Ø 3/4" x 4 1/2" ASTM A325 (UNC) - GALVANIZADO CONFORME DESENHO:T-073335-1</t>
  </si>
  <si>
    <t>Parafuso Cab. Sext. Ø 5/8" x 1 3/4" ASTM A325 (UNC) - GALVANIZADO CONFORME DESENHO:T-073335-1</t>
  </si>
  <si>
    <t>Parafuso Cab. Sext. Ø 5/8" x 1 1/2" ASTM A325 (UNC) - GALVANIZADO CONFORME DESENHO:T-073335-1</t>
  </si>
  <si>
    <t>Parafuso Cab. Sext. Ø 1/2" x 1 1/2" ASTM A325 (UNC) - GALVANIZADO CONFORME DESENHO:T-073335-1</t>
  </si>
  <si>
    <t>Porca Sext. Ø 1/2"  ASTM A194 2H (UNC)- GALVANIZADO CONFORME DESENHO:T-073335-1</t>
  </si>
  <si>
    <t>Arruela Lisa Ø 1/2" F436 - GALVANIZADO CONFORME DESENHO:T-073335-1</t>
  </si>
  <si>
    <t>F-073336-1</t>
  </si>
  <si>
    <t>Parafuso Cab. Sext. Ø 1/2" x 1 1/4" ASTM A325 - GALVANIZADO CONFORME DESENHO:T-073336-1</t>
  </si>
  <si>
    <t>Porca Sext. Ø 1/2"  ASTM A194 2H - GALVANIZADO CONFORME DESENHO:T-073336-1</t>
  </si>
  <si>
    <t>Arruela Lisa Ø 1/2" F436 - GALVANIZADO CONFORME DESENHO:T-073336-1</t>
  </si>
  <si>
    <t>Chumbador Químico Ø1/2" X 135 REF.INDUFIX - CONFORME DESENHO:T-073336-1</t>
  </si>
  <si>
    <t>Parafuso Cab. Sext. Ø 5/8" x 2" ASTM A325 - GALVANIZADO CONFORME DESENHO:T-073336-1</t>
  </si>
  <si>
    <t>Porca Sext. Ø5/8" - ASTM A194-2H - GALVANIZADO CONFORME DESENHO:T-073336-1</t>
  </si>
  <si>
    <t>Arruela Lisa Ø 5/8" F436 - GALVANIZADO CONFORME DESENHO:T-073336-1</t>
  </si>
  <si>
    <t>Arruela Chanfrada Ø 5/8" F436 - GALVANIZADO CONFORME DESENHO:T-073336-1</t>
  </si>
  <si>
    <t>F-073337-1</t>
  </si>
  <si>
    <t>Parafuso Allen M8 X 50 DIN 912 - GALVANIZADO CONFORME DESENHO:T-073337-1</t>
  </si>
  <si>
    <t>Porca Sext. M8 DIN 934 Classe Mat. 5 - GALVANIZADO CONFORME DESENHO:T-073337-1</t>
  </si>
  <si>
    <t>Arruela Lisa Ø10 DIN 126 - GALVANIZADO CONFORME DESENHO:T-073337-1</t>
  </si>
  <si>
    <t>Parafuso Cab. Sext. M6 x 25 DIN 933 CL. 5.6 - GALVANIZADO CONFORME DESENHO:T-073337-1</t>
  </si>
  <si>
    <t>F-073307-1</t>
  </si>
  <si>
    <t>Parafuso Cab. Sext. Ø 5/8"UNC x 1 3/4" ASTM A325 - GALVANIZADO CONFORME DESENHO:T-073307-1</t>
  </si>
  <si>
    <t>Porca Sext. Ø 5/8"  ASTM A194 2H - GALVANIZADO CONFORME DESENHO:T-073307-1</t>
  </si>
  <si>
    <t>Arruela Lisa Ø 5/8" F436 - GALVANIZADO CONFORME DESENHO:T-073307-1</t>
  </si>
  <si>
    <t>Parafuso Cab. Sex. 1/2" UNC x 2" - ASTM A325 - GALVANIZADO CONFORME DESENHO:F-073361-1 TAG:0102-TC-09</t>
  </si>
  <si>
    <t>Porca Cab. Sext. Ø1/2" ASTM A194 2H - GALVANIZADO CONFORME DESENHO:F-073330-1 TAG:0102-TC-09</t>
  </si>
  <si>
    <t>Arruela Lisa Ø 1/2" F436 - GALVANIZADO CONFORME DESENHO:F-073330-1 TAG:0102-TC-09</t>
  </si>
  <si>
    <t>Parafuso Esccariado Ø5/8" UNC x 2" ASTM A325 - GALVANIZADO CONFORME DESENHO:F-073330-1 TAG:0102-TC-09</t>
  </si>
  <si>
    <t>Porca Cab Sext. Ø5/8" ASTM A194 2H - GALVANIZADO CONFORME DESENHO:F-073330-1 TAG:0102-TC-09</t>
  </si>
  <si>
    <t>Arruela Lisa Ø 5/8" F436 - GALVANIZADO CONFORME DESENHO:F-073330-1 TAG:0102-TC-09</t>
  </si>
  <si>
    <t>Parafuso Cab. Sext. M16 x 40 DIN 931 Gr 8.8 - GALVANIZADO CONFORME DESENHO:F-073338-1 TAG:0102-TC-09</t>
  </si>
  <si>
    <t>Porca Sext. M16 DIN 934 Gr 8 - GALVANIZADO CONFORME DESENHO:F-073338-1 TAG:0102-TC-09</t>
  </si>
  <si>
    <t>Arruela Lisa Ø16mm DIN 125 - GALVANIZADO CONFORME DESENHO:F-073338-1 TAG:0102-TC-09</t>
  </si>
  <si>
    <t>Paraf Cab Esc c/ Sext Inter. M16 x 40 DIN 7991 8.8 - GALVANIZADO CONFORME DESENHO:F-073338-1 TAG:0102-TC-09</t>
  </si>
  <si>
    <t>Parafuso Cab. Sex. 1/2" UNC x 2" - ASTM A325 - GALVANIZADO CONFORME DESENHO:F-073327-1 TAG:0102-TC-09</t>
  </si>
  <si>
    <t>Porca Sext. Ø 1/2" ASTM A325 - GALVANIZADO CONFORME DESENHO:F-073327-1 TAG:0102-TC-09</t>
  </si>
  <si>
    <t>Arruela Lisa Ø 1/2" F436 - GALVANIZADO CONFORME DESENHO:F-073327-1 TAG:0102-TC-09</t>
  </si>
  <si>
    <t>Parafuso Escariado Ø5/8" UNC x 2" ASTM A325 - GALVANIZADO CONFORME DESENHO:F-073327-1 TAG:0102-TC-09</t>
  </si>
  <si>
    <t>Porca Cab. Sext. Ø5/8" ASTM A194 2H - GALVANIZADO CONFORME DESENHO:F-073327-1 TAG:0102-TC-09</t>
  </si>
  <si>
    <t>Arruela Lisa Ø 5/8" F436 - GALVANIZADO CONFORME DESENHO:F-073327-1 TAG:0102-TC-09</t>
  </si>
  <si>
    <t>Parafuso Cab. Sext. Ø1/2" UNC x 1 1/4" ASTM A325 - GALVANIZADO CONFORME DESENHO:F-073330-1 TAG:0102-TC-09</t>
  </si>
  <si>
    <t>Porca Cab. Sext. Ø1/2" ASTM A194-2H - GALVANIZADO CONFORME DESENHO:F-073330-1 TAG:0102-TC-09</t>
  </si>
  <si>
    <t xml:space="preserve"> TRAVESSA 019B</t>
  </si>
  <si>
    <t xml:space="preserve"> TRAVESSA - DETALHES (TRAVESSA) 019B</t>
  </si>
  <si>
    <t>TRAVESSA - DETALHES (TRAVESSA) 019B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</si>
</sst>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1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00B05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80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42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42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12.932400000000001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97.607599999999991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10.922400000000001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35.752200000000002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429" totalsRowShown="0" headerRowDxfId="419" tableBorderDxfId="418">
  <autoFilter ref="A1:AW1429" xr:uid="{00000000-000C-0000-FFFF-FFFF00000000}">
    <filterColumn colId="11">
      <filters>
        <filter val="P-198"/>
      </filters>
    </filterColumn>
    <filterColumn colId="21">
      <customFilters>
        <customFilter operator="notEqual" val=" "/>
      </customFilters>
    </filterColumn>
  </autoFilter>
  <tableColumns count="49">
    <tableColumn id="1" xr3:uid="{00000000-0010-0000-0000-000001000000}" name="DESENHO_x000a_MDE" dataDxfId="417"/>
    <tableColumn id="43" xr3:uid="{56981E1B-CD3E-434D-AB02-C5F83A6F3E43}" name="DESENHO_x000a_CLIENTE" dataDxfId="416"/>
    <tableColumn id="2" xr3:uid="{00000000-0010-0000-0000-000002000000}" name="QTE" dataDxfId="415"/>
    <tableColumn id="3" xr3:uid="{00000000-0010-0000-0000-000003000000}" name="DESCRIÇÃO" dataDxfId="414"/>
    <tableColumn id="41" xr3:uid="{00000000-0010-0000-0000-000029000000}" name="COD.MDE" dataDxfId="413"/>
    <tableColumn id="40" xr3:uid="{00000000-0010-0000-0000-000028000000}" name="REMESSA" dataDxfId="412"/>
    <tableColumn id="4" xr3:uid="{00000000-0010-0000-0000-000004000000}" name="PESO UNI" dataDxfId="411"/>
    <tableColumn id="5" xr3:uid="{00000000-0010-0000-0000-000005000000}" name="PESO TOTAL" dataDxfId="410"/>
    <tableColumn id="6" xr3:uid="{00000000-0010-0000-0000-000006000000}" name="Revisão" dataDxfId="409"/>
    <tableColumn id="7" xr3:uid="{00000000-0010-0000-0000-000007000000}" name="TAG" dataDxfId="408"/>
    <tableColumn id="38" xr3:uid="{00000000-0010-0000-0000-000026000000}" name="PRODUTO" dataDxfId="407"/>
    <tableColumn id="8" xr3:uid="{00000000-0010-0000-0000-000008000000}" name="PEDIDO" dataDxfId="406"/>
    <tableColumn id="9" xr3:uid="{00000000-0010-0000-0000-000009000000}" name="Engenharia" dataDxfId="405"/>
    <tableColumn id="10" xr3:uid="{00000000-0010-0000-0000-00000A000000}" name="FORNECEDOR" dataDxfId="404"/>
    <tableColumn id="11" xr3:uid="{00000000-0010-0000-0000-00000B000000}" name="QTDE/ Fabricação" dataDxfId="403"/>
    <tableColumn id="12" xr3:uid="{00000000-0010-0000-0000-00000C000000}" name="DATA/Fabricação" dataDxfId="402"/>
    <tableColumn id="13" xr3:uid="{00000000-0010-0000-0000-00000D000000}" name="SALDO PENDENTE/Fabricação" dataDxfId="401"/>
    <tableColumn id="14" xr3:uid="{00000000-0010-0000-0000-00000E000000}" name="EVOLUÇÃO PRETO / Fabricação_x000a_(kg)" dataDxfId="400"/>
    <tableColumn id="15" xr3:uid="{00000000-0010-0000-0000-00000F000000}" name="PRONTO ACABADO kg" dataDxfId="399">
      <calculatedColumnFormula>IFERROR(H2*AG2,"")</calculatedColumnFormula>
    </tableColumn>
    <tableColumn id="16" xr3:uid="{00000000-0010-0000-0000-000010000000}" name="Pendencia  / Fabricação_x000a_EM KG" dataDxfId="398"/>
    <tableColumn id="17" xr3:uid="{00000000-0010-0000-0000-000011000000}" name="QIANTIDADE EXPEDIDA" dataDxfId="397"/>
    <tableColumn id="18" xr3:uid="{00000000-0010-0000-0000-000012000000}" name="ROMANEIO " dataDxfId="396"/>
    <tableColumn id="19" xr3:uid="{00000000-0010-0000-0000-000013000000}" name="DATA EXPEDIÇÃO" dataDxfId="395"/>
    <tableColumn id="20" xr3:uid="{00000000-0010-0000-0000-000014000000}" name="Peso Expedido" dataDxfId="394"/>
    <tableColumn id="21" xr3:uid="{00000000-0010-0000-0000-000015000000}" name="QUANTIDADE PENDENTE/Expedição" dataDxfId="393"/>
    <tableColumn id="22" xr3:uid="{00000000-0010-0000-0000-000016000000}" name="PESO PENDENTE/Expedição" dataDxfId="392"/>
    <tableColumn id="23" xr3:uid="{00000000-0010-0000-0000-000017000000}" name="MATÉRIA PRIMA" dataDxfId="391"/>
    <tableColumn id="24" xr3:uid="{00000000-0010-0000-0000-000018000000}" name="RELATORIO" dataDxfId="390"/>
    <tableColumn id="25" xr3:uid="{00000000-0010-0000-0000-000019000000}" name="PREPARAÇÃO " dataDxfId="389"/>
    <tableColumn id="26" xr3:uid="{00000000-0010-0000-0000-00001A000000}" name="CALDEIRARIA" dataDxfId="388"/>
    <tableColumn id="27" xr3:uid="{00000000-0010-0000-0000-00001B000000}" name="SOLDA" dataDxfId="387"/>
    <tableColumn id="28" xr3:uid="{00000000-0010-0000-0000-00001C000000}" name="ACABAMENTO" dataDxfId="386"/>
    <tableColumn id="29" xr3:uid="{00000000-0010-0000-0000-00001D000000}" name="PRONTO ACABADO" dataDxfId="385"/>
    <tableColumn id="30" xr3:uid="{00000000-0010-0000-0000-00001E000000}" name="EXPEDIÇÃO " dataDxfId="384"/>
    <tableColumn id="31" xr3:uid="{00000000-0010-0000-0000-00001F000000}" name="FINALIZADO " dataDxfId="383"/>
    <tableColumn id="32" xr3:uid="{00000000-0010-0000-0000-000020000000}" name="Coluna1" dataDxfId="382"/>
    <tableColumn id="33" xr3:uid="{00000000-0010-0000-0000-000021000000}" name="Coluna2" dataDxfId="381"/>
    <tableColumn id="34" xr3:uid="{00000000-0010-0000-0000-000022000000}" name="Coluna3" dataDxfId="380"/>
    <tableColumn id="35" xr3:uid="{00000000-0010-0000-0000-000023000000}" name="Coluna4" dataDxfId="37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378"/>
    <tableColumn id="42" xr3:uid="{44772FB5-94B9-4683-9D51-42A525419432}" name="Colunas7" dataDxfId="377"/>
    <tableColumn id="44" xr3:uid="{7DBCA215-A831-41EC-8668-4217050D7CEF}" name="Coluna5" dataDxfId="376"/>
    <tableColumn id="52" xr3:uid="{0F1E3E30-ACD2-41A7-9FEB-CFC4141C720F}" name="PRONTO NO PRETO" dataDxfId="375"/>
    <tableColumn id="53" xr3:uid="{7B42991E-C57D-449B-9CA4-FF51ED3B7EE1}" name="PRONTO ACABADO3" dataDxfId="374"/>
    <tableColumn id="54" xr3:uid="{B185D57F-2904-41B4-A913-414AD30553DC}" name="PESO EXPEDIDO2" dataDxfId="373"/>
    <tableColumn id="55" xr3:uid="{216FC5C0-1E81-4ACF-B1FE-D38AAA1F26E6}" name="PRONTO ACABADO2" dataDxfId="372"/>
    <tableColumn id="57" xr3:uid="{58807113-78D0-4422-B88A-8E66792B9681}" name="Coluna7" dataDxfId="37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370" headerRowBorderDxfId="369" tableBorderDxfId="368" totalsRowBorderDxfId="367">
  <autoFilter ref="A1:F27" xr:uid="{9E04BDB3-7991-400D-A075-6EF4E207F167}"/>
  <tableColumns count="6">
    <tableColumn id="1" xr3:uid="{0986BF72-EBA9-4CAA-A22C-20021A2F0193}" name="PEDIDO" dataDxfId="366"/>
    <tableColumn id="2" xr3:uid="{1E29E510-3230-4D4A-9101-BF1603DA1959}" name="EQUIPAMENTO" dataDxfId="365"/>
    <tableColumn id="3" xr3:uid="{27EA8246-98FE-4DF0-AB4F-2563340E3A33}" name="DATA PREVISTA " dataDxfId="364"/>
    <tableColumn id="4" xr3:uid="{178705E0-20E1-4EA8-BD6A-04EDA09B960F}" name="DATA REPROGRAMADA" dataDxfId="363"/>
    <tableColumn id="5" xr3:uid="{D69E8AE6-FCF7-4D70-8443-DFF41092DBA5}" name="Observação" dataDxfId="362"/>
    <tableColumn id="6" xr3:uid="{7ED96CF2-6F65-4A02-A0B9-FFDE23E894EB}" name="CLIENTE" dataDxfId="36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360">
  <autoFilter ref="D3:R395" xr:uid="{D635AFD0-01A4-4F4C-B4BB-2C0A84AFA373}"/>
  <tableColumns count="15">
    <tableColumn id="1" xr3:uid="{71019319-E348-41C4-90A8-BD800AFA385A}" name="TAG" dataDxfId="359"/>
    <tableColumn id="2" xr3:uid="{6205B1F5-4B96-401E-A8F0-D0B582A87E91}" name="PEDIDO" dataDxfId="358">
      <calculatedColumnFormula>VLOOKUP(Tabela2[[#This Row],[TAG]],MICRO!J:L,3,0)</calculatedColumnFormula>
    </tableColumn>
    <tableColumn id="3" xr3:uid="{EBC41BBB-459B-4DB5-8152-2C7C2C7ADFAA}" name="FORNECEDOR" dataDxfId="357" dataCellStyle="Normal 2"/>
    <tableColumn id="4" xr3:uid="{EE719B42-3B82-4AC6-AB4D-66A5AF76AAFC}" name="RECEBIDO ENGENHARIA (kg)" dataDxfId="356">
      <calculatedColumnFormula>SUMIF(MICRO!AP:AP,O:O,MICRO!H:H)</calculatedColumnFormula>
    </tableColumn>
    <tableColumn id="5" xr3:uid="{F8EF71F0-2467-40E6-8596-0C50AE8B2E56}" name="EM AVANÇO NO PRETO (kg)" dataDxfId="355">
      <calculatedColumnFormula>SUMIF(MICRO!AP:AP,O:O,MICRO!R:R)</calculatedColumnFormula>
    </tableColumn>
    <tableColumn id="6" xr3:uid="{70FA8036-1726-409E-865E-BBD68DD0CF2B}" name="Pendencia  / Fabricação_x000a_EM KG _x000a_(Kg)" dataDxfId="354">
      <calculatedColumnFormula>SUMIF(MICRO!AP:AP,O:O,MICRO!T:T)</calculatedColumnFormula>
    </tableColumn>
    <tableColumn id="7" xr3:uid="{2EDBF5C8-B6A0-4234-9B37-F4D245CBE335}" name="EVOLUÇÃO %" dataDxfId="353">
      <calculatedColumnFormula>IF(G4 = 0,0,H4/G4)</calculatedColumnFormula>
    </tableColumn>
    <tableColumn id="8" xr3:uid="{981D372E-5C81-43AA-82CF-C526D0CD7BC5}" name="PESO EXPEDIDO" dataDxfId="352">
      <calculatedColumnFormula>SUMIF(MICRO!AP:AP,O:O,MICRO!X:X)</calculatedColumnFormula>
    </tableColumn>
    <tableColumn id="9" xr3:uid="{9581E1B5-4976-4A66-B050-5EDFF64499FF}" name="% EXPEDIDO" dataDxfId="351">
      <calculatedColumnFormula>IF(G4&lt;&gt;0,SUM(K4/G4*1),"0%")</calculatedColumnFormula>
    </tableColumn>
    <tableColumn id="10" xr3:uid="{5A0DEF47-FBD5-46D6-A019-DB5E3CF46E5B}" name="PESO PENDENTE4" dataDxfId="350">
      <calculatedColumnFormula>G4-K4</calculatedColumnFormula>
    </tableColumn>
    <tableColumn id="11" xr3:uid="{AD13F8E0-0652-4176-B922-E74BEC175E7A}" name="Coluna1" dataDxfId="349">
      <calculatedColumnFormula>E4&amp;F4</calculatedColumnFormula>
    </tableColumn>
    <tableColumn id="12" xr3:uid="{9AB5E2D8-1AD6-4B63-A9ED-66372E94A48F}" name="Coluna2" dataDxfId="348">
      <calculatedColumnFormula>D4&amp;E4&amp;F4</calculatedColumnFormula>
    </tableColumn>
    <tableColumn id="13" xr3:uid="{ED15B1A8-5672-4E4D-9246-3BC797332C64}" name="PRONTO NO PRETO" dataDxfId="347">
      <calculatedColumnFormula>SUMIF(MICRO!AP:AP,O4,MICRO!AS:AS)</calculatedColumnFormula>
    </tableColumn>
    <tableColumn id="14" xr3:uid="{986427E9-0E8F-46D1-987F-01DBA908B397}" name="PRONTO ACABADO" dataDxfId="346">
      <calculatedColumnFormula>SUMIF(MICRO!AP:AP,O4,MICRO!AT:AT)</calculatedColumnFormula>
    </tableColumn>
    <tableColumn id="15" xr3:uid="{4361E9F4-014E-4677-9D4A-8DBAE707BA31}" name="PESO EXPEDIDO2" dataDxfId="34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6" t="s">
        <v>326</v>
      </c>
      <c r="B1" s="268" t="s">
        <v>891</v>
      </c>
      <c r="C1" s="269"/>
      <c r="D1" s="269"/>
      <c r="E1" s="269"/>
      <c r="F1" s="269"/>
      <c r="G1" s="270"/>
      <c r="H1" s="264"/>
      <c r="I1" s="265"/>
    </row>
    <row r="2" spans="1:9" x14ac:dyDescent="0.25">
      <c r="A2" s="26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1"/>
      <c r="B5" s="262"/>
      <c r="C5" s="262"/>
      <c r="D5" s="262"/>
      <c r="E5" s="262"/>
      <c r="F5" s="262"/>
      <c r="G5" s="262"/>
      <c r="H5" s="262"/>
      <c r="I5" s="263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429"/>
  <sheetViews>
    <sheetView showGridLines="0" tabSelected="1" topLeftCell="L1" zoomScale="70" zoomScaleNormal="70" workbookViewId="0">
      <pane ySplit="1" topLeftCell="A37" activePane="bottomLeft" state="frozen"/>
      <selection activeCell="D1446" sqref="D1446"/>
      <selection pane="bottomLeft" activeCell="AB47" sqref="AB46:AB47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109.42578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39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616.20000000000005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-39</v>
      </c>
      <c r="R2" s="18">
        <f t="shared" ref="R2:R27" si="0">IFERROR(H2*((AA2*0.25)+(AC2*0.25)+(AD2*0.225)+(AE2*0.225)+(AF2*0.05)),"")</f>
        <v>616.20000000000005</v>
      </c>
      <c r="S2" s="18">
        <f>IFERROR(H2*AG2,"")</f>
        <v>616.20000000000005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-1</v>
      </c>
      <c r="Z2" s="20">
        <f>Tabela1[[#This Row],[PESO TOTAL]]-Tabela1[[#This Row],[Peso Expedido]]</f>
        <v>15.800000000000068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/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616.20000000000005</v>
      </c>
      <c r="AV2" s="37">
        <f t="shared" ref="AV2:AV35" si="6">IF(AG2="",0,IF(ISTEXT(AG2),H2*VALUE(SUBSTITUTE(AG2,"%",""))/100,H2*AG2))</f>
        <v>616.20000000000005</v>
      </c>
      <c r="AW2" s="37"/>
    </row>
    <row r="3" spans="1:49" ht="15.75" hidden="1" customHeight="1" x14ac:dyDescent="0.25">
      <c r="A3" s="6" t="s">
        <v>2272</v>
      </c>
      <c r="B3" s="21"/>
      <c r="C3" s="7">
        <v>39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616.20000000000005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-39</v>
      </c>
      <c r="R3" s="18">
        <f t="shared" si="0"/>
        <v>616.20000000000005</v>
      </c>
      <c r="S3" s="18">
        <f t="shared" ref="S3:S36" si="7">IFERROR(H3*AG3,"")</f>
        <v>616.20000000000005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-1</v>
      </c>
      <c r="Z3" s="20">
        <f>Tabela1[[#This Row],[PESO TOTAL]]-Tabela1[[#This Row],[Peso Expedido]]</f>
        <v>15.800000000000068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/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616.20000000000005</v>
      </c>
      <c r="AV3" s="37">
        <f t="shared" si="6"/>
        <v>616.20000000000005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13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248.3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-13</v>
      </c>
      <c r="R12" s="18">
        <f t="shared" si="0"/>
        <v>248.3</v>
      </c>
      <c r="S12" s="18">
        <f t="shared" si="7"/>
        <v>248.3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-2</v>
      </c>
      <c r="Z12" s="20">
        <f>Tabela1[[#This Row],[PESO TOTAL]]-Tabela1[[#This Row],[Peso Expedido]]</f>
        <v>38.199999999999989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/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248.3</v>
      </c>
      <c r="AV12" s="37">
        <f t="shared" si="6"/>
        <v>248.3</v>
      </c>
      <c r="AW12" s="37"/>
    </row>
    <row r="13" spans="1:49" ht="15.75" hidden="1" customHeight="1" x14ac:dyDescent="0.25">
      <c r="A13" s="6" t="s">
        <v>2284</v>
      </c>
      <c r="B13" s="21"/>
      <c r="C13" s="7">
        <v>13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248.3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-13</v>
      </c>
      <c r="R13" s="18">
        <f t="shared" si="0"/>
        <v>248.3</v>
      </c>
      <c r="S13" s="18">
        <f t="shared" si="7"/>
        <v>248.3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-2</v>
      </c>
      <c r="Z13" s="20">
        <f>Tabela1[[#This Row],[PESO TOTAL]]-Tabela1[[#This Row],[Peso Expedido]]</f>
        <v>38.199999999999989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/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248.3</v>
      </c>
      <c r="AV13" s="37">
        <f t="shared" si="6"/>
        <v>248.3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6219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6219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6219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6219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6219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6219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6219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6219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6219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6219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6219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6219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2</v>
      </c>
      <c r="V765" s="12">
        <f>IFERROR(VLOOKUP(Tabela1[[#This Row],[COD.MDE]],'LISTA DE EMBARQUE'!B:L,11,0),"")</f>
        <v>1</v>
      </c>
      <c r="W765" s="13">
        <f>IFERROR(VLOOKUP(Tabela1[[#This Row],[COD.MDE]],'LISTA DE EMBARQUE'!B:M,12,0),"")</f>
        <v>46309</v>
      </c>
      <c r="X765" s="14">
        <f>IFERROR(Tabela1[[#This Row],[QIANTIDADE EXPEDIDA]]*Tabela1[[#This Row],[PESO UNI]],"")</f>
        <v>4.78</v>
      </c>
      <c r="Y765" s="14">
        <f>U765-C765</f>
        <v>0</v>
      </c>
      <c r="Z765" s="20">
        <f>Tabela1[[#This Row],[PESO TOTAL]]-Tabela1[[#This Row],[Peso Expedido]]</f>
        <v>0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>
        <v>1</v>
      </c>
      <c r="AI765" s="33" t="s">
        <v>4412</v>
      </c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14</v>
      </c>
      <c r="V766" s="12">
        <f>IFERROR(VLOOKUP(Tabela1[[#This Row],[COD.MDE]],'LISTA DE EMBARQUE'!B:L,11,0),"")</f>
        <v>1</v>
      </c>
      <c r="W766" s="13">
        <f>IFERROR(VLOOKUP(Tabela1[[#This Row],[COD.MDE]],'LISTA DE EMBARQUE'!B:M,12,0),"")</f>
        <v>46309</v>
      </c>
      <c r="X766" s="14">
        <f>IFERROR(Tabela1[[#This Row],[QIANTIDADE EXPEDIDA]]*Tabela1[[#This Row],[PESO UNI]],"")</f>
        <v>126</v>
      </c>
      <c r="Y766" s="14">
        <f t="shared" ref="Y766:Y770" si="147">U766-C766</f>
        <v>-1</v>
      </c>
      <c r="Z766" s="20">
        <f>Tabela1[[#This Row],[PESO TOTAL]]-Tabela1[[#This Row],[Peso Expedido]]</f>
        <v>9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>
        <v>1</v>
      </c>
      <c r="AI766" s="33" t="s">
        <v>4412</v>
      </c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22</v>
      </c>
      <c r="V767" s="12">
        <f>IFERROR(VLOOKUP(Tabela1[[#This Row],[COD.MDE]],'LISTA DE EMBARQUE'!B:L,11,0),"")</f>
        <v>1</v>
      </c>
      <c r="W767" s="13">
        <f>IFERROR(VLOOKUP(Tabela1[[#This Row],[COD.MDE]],'LISTA DE EMBARQUE'!B:M,12,0),"")</f>
        <v>46309</v>
      </c>
      <c r="X767" s="14">
        <f>IFERROR(Tabela1[[#This Row],[QIANTIDADE EXPEDIDA]]*Tabela1[[#This Row],[PESO UNI]],"")</f>
        <v>46.2</v>
      </c>
      <c r="Y767" s="14">
        <f t="shared" si="147"/>
        <v>0</v>
      </c>
      <c r="Z767" s="20">
        <f>Tabela1[[#This Row],[PESO TOTAL]]-Tabela1[[#This Row],[Peso Expedido]]</f>
        <v>0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>
        <v>1</v>
      </c>
      <c r="AI767" s="33" t="s">
        <v>4412</v>
      </c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72</v>
      </c>
      <c r="V768" s="12">
        <f>IFERROR(VLOOKUP(Tabela1[[#This Row],[COD.MDE]],'LISTA DE EMBARQUE'!B:L,11,0),"")</f>
        <v>1</v>
      </c>
      <c r="W768" s="13">
        <f>IFERROR(VLOOKUP(Tabela1[[#This Row],[COD.MDE]],'LISTA DE EMBARQUE'!B:M,12,0),"")</f>
        <v>46309</v>
      </c>
      <c r="X768" s="14">
        <f>IFERROR(Tabela1[[#This Row],[QIANTIDADE EXPEDIDA]]*Tabela1[[#This Row],[PESO UNI]],"")</f>
        <v>194.4</v>
      </c>
      <c r="Y768" s="14">
        <f t="shared" si="147"/>
        <v>0</v>
      </c>
      <c r="Z768" s="20">
        <f>Tabela1[[#This Row],[PESO TOTAL]]-Tabela1[[#This Row],[Peso Expedido]]</f>
        <v>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>
        <v>1</v>
      </c>
      <c r="AI768" s="33" t="s">
        <v>4412</v>
      </c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22</v>
      </c>
      <c r="V770" s="12">
        <f>IFERROR(VLOOKUP(Tabela1[[#This Row],[COD.MDE]],'LISTA DE EMBARQUE'!B:L,11,0),"")</f>
        <v>1</v>
      </c>
      <c r="W770" s="13">
        <f>IFERROR(VLOOKUP(Tabela1[[#This Row],[COD.MDE]],'LISTA DE EMBARQUE'!B:M,12,0),"")</f>
        <v>46309</v>
      </c>
      <c r="X770" s="14">
        <f>IFERROR(Tabela1[[#This Row],[QIANTIDADE EXPEDIDA]]*Tabela1[[#This Row],[PESO UNI]],"")</f>
        <v>92.4</v>
      </c>
      <c r="Y770" s="14">
        <f t="shared" si="147"/>
        <v>0</v>
      </c>
      <c r="Z770" s="20">
        <f>Tabela1[[#This Row],[PESO TOTAL]]-Tabela1[[#This Row],[Peso Expedido]]</f>
        <v>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>
        <v>1</v>
      </c>
      <c r="AI770" s="33" t="s">
        <v>4412</v>
      </c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76</v>
      </c>
      <c r="V771" s="12">
        <f>IFERROR(VLOOKUP(Tabela1[[#This Row],[COD.MDE]],'LISTA DE EMBARQUE'!B:L,11,0),"")</f>
        <v>1</v>
      </c>
      <c r="W771" s="13">
        <f>IFERROR(VLOOKUP(Tabela1[[#This Row],[COD.MDE]],'LISTA DE EMBARQUE'!B:M,12,0),"")</f>
        <v>46309</v>
      </c>
      <c r="X771" s="14">
        <f>IFERROR(Tabela1[[#This Row],[QIANTIDADE EXPEDIDA]]*Tabela1[[#This Row],[PESO UNI]],"")</f>
        <v>273.60000000000002</v>
      </c>
      <c r="Y771" s="14">
        <f t="shared" ref="Y771:Y775" si="151">U771-C771</f>
        <v>-4</v>
      </c>
      <c r="Z771" s="20">
        <f>Tabela1[[#This Row],[PESO TOTAL]]-Tabela1[[#This Row],[Peso Expedido]]</f>
        <v>14.399999999999977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>
        <v>1</v>
      </c>
      <c r="AI771" s="33" t="s">
        <v>4412</v>
      </c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521.26850000000002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>
        <v>0.9</v>
      </c>
      <c r="AD823" s="33">
        <v>0.9</v>
      </c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517.94875000000002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>
        <v>0.9</v>
      </c>
      <c r="AD824" s="33">
        <v>0.9</v>
      </c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6190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6190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6190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2674</v>
      </c>
      <c r="H838" s="34">
        <f>Tabela1[[#This Row],[PESO UNI]]*Tabela1[[#This Row],[QTE]]</f>
        <v>2674</v>
      </c>
      <c r="I838" s="7" t="s">
        <v>6161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1811.635</v>
      </c>
      <c r="S838" s="18">
        <f t="shared" si="166"/>
        <v>0</v>
      </c>
      <c r="T838" s="19">
        <f t="shared" si="167"/>
        <v>-2674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2674</v>
      </c>
      <c r="AA838" s="17">
        <v>1</v>
      </c>
      <c r="AB838" s="33"/>
      <c r="AC838" s="33">
        <v>0.9</v>
      </c>
      <c r="AD838" s="33">
        <v>0.9</v>
      </c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294.78025000000002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>
        <v>0.9</v>
      </c>
      <c r="AD839" s="33">
        <v>0.9</v>
      </c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35.6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>
        <v>1</v>
      </c>
      <c r="AD841" s="33">
        <v>1</v>
      </c>
      <c r="AE841" s="33">
        <v>1</v>
      </c>
      <c r="AF841" s="33">
        <v>1</v>
      </c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325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32</v>
      </c>
      <c r="V844" s="12">
        <f>IFERROR(VLOOKUP(Tabela1[[#This Row],[COD.MDE]],'LISTA DE EMBARQUE'!B:L,11,0),"")</f>
        <v>1</v>
      </c>
      <c r="W844" s="13">
        <f>IFERROR(VLOOKUP(Tabela1[[#This Row],[COD.MDE]],'LISTA DE EMBARQUE'!B:M,12,0),"")</f>
        <v>46309</v>
      </c>
      <c r="X844" s="14">
        <f>IFERROR(Tabela1[[#This Row],[QIANTIDADE EXPEDIDA]]*Tabela1[[#This Row],[PESO UNI]],"")</f>
        <v>588.79999999999995</v>
      </c>
      <c r="Y844" s="14">
        <f>U844-C844</f>
        <v>0</v>
      </c>
      <c r="Z844" s="20">
        <f>Tabela1[[#This Row],[PESO TOTAL]]-Tabela1[[#This Row],[Peso Expedido]]</f>
        <v>0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>
        <v>1</v>
      </c>
      <c r="AI844" s="33" t="s">
        <v>4412</v>
      </c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64</v>
      </c>
      <c r="V845" s="12">
        <f>IFERROR(VLOOKUP(Tabela1[[#This Row],[COD.MDE]],'LISTA DE EMBARQUE'!B:L,11,0),"")</f>
        <v>1</v>
      </c>
      <c r="W845" s="13">
        <f>IFERROR(VLOOKUP(Tabela1[[#This Row],[COD.MDE]],'LISTA DE EMBARQUE'!B:M,12,0),"")</f>
        <v>46309</v>
      </c>
      <c r="X845" s="14">
        <f>IFERROR(Tabela1[[#This Row],[QIANTIDADE EXPEDIDA]]*Tabela1[[#This Row],[PESO UNI]],"")</f>
        <v>1280</v>
      </c>
      <c r="Y845" s="14">
        <f>U845-C845</f>
        <v>0</v>
      </c>
      <c r="Z845" s="20">
        <f>Tabela1[[#This Row],[PESO TOTAL]]-Tabela1[[#This Row],[Peso Expedido]]</f>
        <v>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>
        <v>1</v>
      </c>
      <c r="AI845" s="33" t="s">
        <v>4412</v>
      </c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11</v>
      </c>
      <c r="V846" s="12">
        <f>IFERROR(VLOOKUP(Tabela1[[#This Row],[COD.MDE]],'LISTA DE EMBARQUE'!B:L,11,0),"")</f>
        <v>1</v>
      </c>
      <c r="W846" s="13">
        <f>IFERROR(VLOOKUP(Tabela1[[#This Row],[COD.MDE]],'LISTA DE EMBARQUE'!B:M,12,0),"")</f>
        <v>46309</v>
      </c>
      <c r="X846" s="14">
        <f>IFERROR(Tabela1[[#This Row],[QIANTIDADE EXPEDIDA]]*Tabela1[[#This Row],[PESO UNI]],"")</f>
        <v>202.39999999999998</v>
      </c>
      <c r="Y846" s="14">
        <f>U846-C846</f>
        <v>0</v>
      </c>
      <c r="Z846" s="20">
        <f>Tabela1[[#This Row],[PESO TOTAL]]-Tabela1[[#This Row],[Peso Expedido]]</f>
        <v>0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>
        <v>1</v>
      </c>
      <c r="AI846" s="33" t="s">
        <v>4412</v>
      </c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22</v>
      </c>
      <c r="V847" s="12">
        <f>IFERROR(VLOOKUP(Tabela1[[#This Row],[COD.MDE]],'LISTA DE EMBARQUE'!B:L,11,0),"")</f>
        <v>1</v>
      </c>
      <c r="W847" s="13">
        <f>IFERROR(VLOOKUP(Tabela1[[#This Row],[COD.MDE]],'LISTA DE EMBARQUE'!B:M,12,0),"")</f>
        <v>46309</v>
      </c>
      <c r="X847" s="14">
        <f>IFERROR(Tabela1[[#This Row],[QIANTIDADE EXPEDIDA]]*Tabela1[[#This Row],[PESO UNI]],"")</f>
        <v>440</v>
      </c>
      <c r="Y847" s="14">
        <f>U847-C847</f>
        <v>0</v>
      </c>
      <c r="Z847" s="20">
        <f>Tabela1[[#This Row],[PESO TOTAL]]-Tabela1[[#This Row],[Peso Expedido]]</f>
        <v>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>
        <v>1</v>
      </c>
      <c r="AI847" s="33" t="s">
        <v>4412</v>
      </c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7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4</v>
      </c>
      <c r="V848" s="12">
        <f>IFERROR(VLOOKUP(Tabela1[[#This Row],[COD.MDE]],'LISTA DE EMBARQUE'!B:L,11,0),"")</f>
        <v>1</v>
      </c>
      <c r="W848" s="13">
        <f>IFERROR(VLOOKUP(Tabela1[[#This Row],[COD.MDE]],'LISTA DE EMBARQUE'!B:M,12,0),"")</f>
        <v>46309</v>
      </c>
      <c r="X848" s="14">
        <f>IFERROR(Tabela1[[#This Row],[QIANTIDADE EXPEDIDA]]*Tabela1[[#This Row],[PESO UNI]],"")</f>
        <v>129.19999999999999</v>
      </c>
      <c r="Y848" s="14">
        <f t="shared" si="172"/>
        <v>0</v>
      </c>
      <c r="Z848" s="20">
        <f>Tabela1[[#This Row],[PESO TOTAL]]-Tabela1[[#This Row],[Peso Expedido]]</f>
        <v>0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>
        <v>1</v>
      </c>
      <c r="AI848" s="33" t="s">
        <v>4412</v>
      </c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7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4</v>
      </c>
      <c r="V849" s="12">
        <f>IFERROR(VLOOKUP(Tabela1[[#This Row],[COD.MDE]],'LISTA DE EMBARQUE'!B:L,11,0),"")</f>
        <v>1</v>
      </c>
      <c r="W849" s="13">
        <f>IFERROR(VLOOKUP(Tabela1[[#This Row],[COD.MDE]],'LISTA DE EMBARQUE'!B:M,12,0),"")</f>
        <v>46309</v>
      </c>
      <c r="X849" s="14">
        <f>IFERROR(Tabela1[[#This Row],[QIANTIDADE EXPEDIDA]]*Tabela1[[#This Row],[PESO UNI]],"")</f>
        <v>115.2</v>
      </c>
      <c r="Y849" s="14">
        <f t="shared" si="172"/>
        <v>0</v>
      </c>
      <c r="Z849" s="20">
        <f>Tabela1[[#This Row],[PESO TOTAL]]-Tabela1[[#This Row],[Peso Expedido]]</f>
        <v>0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>
        <v>1</v>
      </c>
      <c r="AI849" s="33" t="s">
        <v>4412</v>
      </c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7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4</v>
      </c>
      <c r="V850" s="12">
        <f>IFERROR(VLOOKUP(Tabela1[[#This Row],[COD.MDE]],'LISTA DE EMBARQUE'!B:L,11,0),"")</f>
        <v>1</v>
      </c>
      <c r="W850" s="13">
        <f>IFERROR(VLOOKUP(Tabela1[[#This Row],[COD.MDE]],'LISTA DE EMBARQUE'!B:M,12,0),"")</f>
        <v>46309</v>
      </c>
      <c r="X850" s="14">
        <f>IFERROR(Tabela1[[#This Row],[QIANTIDADE EXPEDIDA]]*Tabela1[[#This Row],[PESO UNI]],"")</f>
        <v>115.2</v>
      </c>
      <c r="Y850" s="14">
        <f t="shared" si="172"/>
        <v>0</v>
      </c>
      <c r="Z850" s="20">
        <f>Tabela1[[#This Row],[PESO TOTAL]]-Tabela1[[#This Row],[Peso Expedido]]</f>
        <v>0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>
        <v>1</v>
      </c>
      <c r="AI850" s="33" t="s">
        <v>4412</v>
      </c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7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8</v>
      </c>
      <c r="V851" s="12">
        <f>IFERROR(VLOOKUP(Tabela1[[#This Row],[COD.MDE]],'LISTA DE EMBARQUE'!B:L,11,0),"")</f>
        <v>1</v>
      </c>
      <c r="W851" s="13">
        <f>IFERROR(VLOOKUP(Tabela1[[#This Row],[COD.MDE]],'LISTA DE EMBARQUE'!B:M,12,0),"")</f>
        <v>46309</v>
      </c>
      <c r="X851" s="14">
        <f>IFERROR(Tabela1[[#This Row],[QIANTIDADE EXPEDIDA]]*Tabela1[[#This Row],[PESO UNI]],"")</f>
        <v>55.2</v>
      </c>
      <c r="Y851" s="14">
        <f t="shared" si="172"/>
        <v>0</v>
      </c>
      <c r="Z851" s="20">
        <f>Tabela1[[#This Row],[PESO TOTAL]]-Tabela1[[#This Row],[Peso Expedido]]</f>
        <v>0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>
        <v>1</v>
      </c>
      <c r="AI851" s="33" t="s">
        <v>4412</v>
      </c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6</v>
      </c>
      <c r="V852" s="12">
        <f>IFERROR(VLOOKUP(Tabela1[[#This Row],[COD.MDE]],'LISTA DE EMBARQUE'!B:L,11,0),"")</f>
        <v>1</v>
      </c>
      <c r="W852" s="13">
        <f>IFERROR(VLOOKUP(Tabela1[[#This Row],[COD.MDE]],'LISTA DE EMBARQUE'!B:M,12,0),"")</f>
        <v>46309</v>
      </c>
      <c r="X852" s="14">
        <f>IFERROR(Tabela1[[#This Row],[QIANTIDADE EXPEDIDA]]*Tabela1[[#This Row],[PESO UNI]],"")</f>
        <v>110.39999999999999</v>
      </c>
      <c r="Y852" s="14">
        <f t="shared" si="172"/>
        <v>2</v>
      </c>
      <c r="Z852" s="20">
        <f>Tabela1[[#This Row],[PESO TOTAL]]-Tabela1[[#This Row],[Peso Expedido]]</f>
        <v>-36.799999999999997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>
        <v>1</v>
      </c>
      <c r="AI852" s="33" t="s">
        <v>4412</v>
      </c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6</v>
      </c>
      <c r="V853" s="12">
        <f>IFERROR(VLOOKUP(Tabela1[[#This Row],[COD.MDE]],'LISTA DE EMBARQUE'!B:L,11,0),"")</f>
        <v>1</v>
      </c>
      <c r="W853" s="13">
        <f>IFERROR(VLOOKUP(Tabela1[[#This Row],[COD.MDE]],'LISTA DE EMBARQUE'!B:M,12,0),"")</f>
        <v>46309</v>
      </c>
      <c r="X853" s="14">
        <f>IFERROR(Tabela1[[#This Row],[QIANTIDADE EXPEDIDA]]*Tabela1[[#This Row],[PESO UNI]],"")</f>
        <v>85.800000000000011</v>
      </c>
      <c r="Y853" s="14">
        <f t="shared" si="172"/>
        <v>-2</v>
      </c>
      <c r="Z853" s="20">
        <f>Tabela1[[#This Row],[PESO TOTAL]]-Tabela1[[#This Row],[Peso Expedido]]</f>
        <v>28.599999999999994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>
        <v>1</v>
      </c>
      <c r="AI853" s="33" t="s">
        <v>4412</v>
      </c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1</v>
      </c>
      <c r="V854" s="12">
        <f>IFERROR(VLOOKUP(Tabela1[[#This Row],[COD.MDE]],'LISTA DE EMBARQUE'!B:L,11,0),"")</f>
        <v>1</v>
      </c>
      <c r="W854" s="13">
        <f>IFERROR(VLOOKUP(Tabela1[[#This Row],[COD.MDE]],'LISTA DE EMBARQUE'!B:M,12,0),"")</f>
        <v>46309</v>
      </c>
      <c r="X854" s="14">
        <f>IFERROR(Tabela1[[#This Row],[QIANTIDADE EXPEDIDA]]*Tabela1[[#This Row],[PESO UNI]],"")</f>
        <v>23.4</v>
      </c>
      <c r="Y854" s="14">
        <f t="shared" si="172"/>
        <v>0</v>
      </c>
      <c r="Z854" s="20">
        <f>Tabela1[[#This Row],[PESO TOTAL]]-Tabela1[[#This Row],[Peso Expedido]]</f>
        <v>0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>
        <v>1</v>
      </c>
      <c r="AI854" s="33" t="s">
        <v>4412</v>
      </c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13</v>
      </c>
      <c r="V855" s="12">
        <f>IFERROR(VLOOKUP(Tabela1[[#This Row],[COD.MDE]],'LISTA DE EMBARQUE'!B:L,11,0),"")</f>
        <v>1</v>
      </c>
      <c r="W855" s="13">
        <f>IFERROR(VLOOKUP(Tabela1[[#This Row],[COD.MDE]],'LISTA DE EMBARQUE'!B:M,12,0),"")</f>
        <v>46309</v>
      </c>
      <c r="X855" s="14">
        <f>IFERROR(Tabela1[[#This Row],[QIANTIDADE EXPEDIDA]]*Tabela1[[#This Row],[PESO UNI]],"")</f>
        <v>91</v>
      </c>
      <c r="Y855" s="14">
        <f t="shared" ref="Y855:Y870" si="176">U855-C855</f>
        <v>-1</v>
      </c>
      <c r="Z855" s="20">
        <f>Tabela1[[#This Row],[PESO TOTAL]]-Tabela1[[#This Row],[Peso Expedido]]</f>
        <v>7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>
        <v>1</v>
      </c>
      <c r="AI855" s="33" t="s">
        <v>4412</v>
      </c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1</v>
      </c>
      <c r="V886" s="12">
        <f>IFERROR(VLOOKUP(Tabela1[[#This Row],[COD.MDE]],'LISTA DE EMBARQUE'!B:L,11,0),"")</f>
        <v>1</v>
      </c>
      <c r="W886" s="13">
        <f>IFERROR(VLOOKUP(Tabela1[[#This Row],[COD.MDE]],'LISTA DE EMBARQUE'!B:M,12,0),"")</f>
        <v>46309</v>
      </c>
      <c r="X886" s="14">
        <f>IFERROR(Tabela1[[#This Row],[QIANTIDADE EXPEDIDA]]*Tabela1[[#This Row],[PESO UNI]],"")</f>
        <v>593.20000000000005</v>
      </c>
      <c r="Y886" s="14">
        <f t="shared" si="184"/>
        <v>0</v>
      </c>
      <c r="Z886" s="20">
        <f>Tabela1[[#This Row],[PESO TOTAL]]-Tabela1[[#This Row],[Peso Expedido]]</f>
        <v>0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>
        <v>1</v>
      </c>
      <c r="AI886" s="33" t="s">
        <v>4412</v>
      </c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1</v>
      </c>
      <c r="V887" s="12">
        <f>IFERROR(VLOOKUP(Tabela1[[#This Row],[COD.MDE]],'LISTA DE EMBARQUE'!B:L,11,0),"")</f>
        <v>1</v>
      </c>
      <c r="W887" s="13">
        <f>IFERROR(VLOOKUP(Tabela1[[#This Row],[COD.MDE]],'LISTA DE EMBARQUE'!B:M,12,0),"")</f>
        <v>46309</v>
      </c>
      <c r="X887" s="14">
        <f>IFERROR(Tabela1[[#This Row],[QIANTIDADE EXPEDIDA]]*Tabela1[[#This Row],[PESO UNI]],"")</f>
        <v>713.6</v>
      </c>
      <c r="Y887" s="14">
        <f t="shared" si="184"/>
        <v>0</v>
      </c>
      <c r="Z887" s="20">
        <f>Tabela1[[#This Row],[PESO TOTAL]]-Tabela1[[#This Row],[Peso Expedido]]</f>
        <v>0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>
        <v>1</v>
      </c>
      <c r="AI887" s="33" t="s">
        <v>4412</v>
      </c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1</v>
      </c>
      <c r="V889" s="12">
        <f>IFERROR(VLOOKUP(Tabela1[[#This Row],[COD.MDE]],'LISTA DE EMBARQUE'!B:L,11,0),"")</f>
        <v>3</v>
      </c>
      <c r="W889" s="13">
        <f>IFERROR(VLOOKUP(Tabela1[[#This Row],[COD.MDE]],'LISTA DE EMBARQUE'!B:M,12,0),"")</f>
        <v>46309</v>
      </c>
      <c r="X889" s="14">
        <f>IFERROR(Tabela1[[#This Row],[QIANTIDADE EXPEDIDA]]*Tabela1[[#This Row],[PESO UNI]],"")</f>
        <v>604.79999999999995</v>
      </c>
      <c r="Y889" s="14">
        <f t="shared" si="184"/>
        <v>0</v>
      </c>
      <c r="Z889" s="20">
        <f>Tabela1[[#This Row],[PESO TOTAL]]-Tabela1[[#This Row],[Peso Expedido]]</f>
        <v>0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>
        <v>1</v>
      </c>
      <c r="AI889" s="33" t="s">
        <v>4412</v>
      </c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1</v>
      </c>
      <c r="V890" s="12">
        <f>IFERROR(VLOOKUP(Tabela1[[#This Row],[COD.MDE]],'LISTA DE EMBARQUE'!B:L,11,0),"")</f>
        <v>2</v>
      </c>
      <c r="W890" s="13">
        <f>IFERROR(VLOOKUP(Tabela1[[#This Row],[COD.MDE]],'LISTA DE EMBARQUE'!B:M,12,0),"")</f>
        <v>46309</v>
      </c>
      <c r="X890" s="14">
        <f>IFERROR(Tabela1[[#This Row],[QIANTIDADE EXPEDIDA]]*Tabela1[[#This Row],[PESO UNI]],"")</f>
        <v>484.8</v>
      </c>
      <c r="Y890" s="14">
        <f t="shared" si="184"/>
        <v>0</v>
      </c>
      <c r="Z890" s="20">
        <f>Tabela1[[#This Row],[PESO TOTAL]]-Tabela1[[#This Row],[Peso Expedido]]</f>
        <v>0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>
        <v>1</v>
      </c>
      <c r="AI890" s="33" t="s">
        <v>4412</v>
      </c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260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1</v>
      </c>
      <c r="V891" s="12">
        <f>IFERROR(VLOOKUP(Tabela1[[#This Row],[COD.MDE]],'LISTA DE EMBARQUE'!B:L,11,0),"")</f>
        <v>3</v>
      </c>
      <c r="W891" s="13">
        <f>IFERROR(VLOOKUP(Tabela1[[#This Row],[COD.MDE]],'LISTA DE EMBARQUE'!B:M,12,0),"")</f>
        <v>46309</v>
      </c>
      <c r="X891" s="14">
        <f>IFERROR(Tabela1[[#This Row],[QIANTIDADE EXPEDIDA]]*Tabela1[[#This Row],[PESO UNI]],"")</f>
        <v>1096.4000000000001</v>
      </c>
      <c r="Y891" s="14">
        <f t="shared" si="184"/>
        <v>0</v>
      </c>
      <c r="Z891" s="20">
        <f>Tabela1[[#This Row],[PESO TOTAL]]-Tabela1[[#This Row],[Peso Expedido]]</f>
        <v>0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>
        <v>1</v>
      </c>
      <c r="AI891" s="33" t="s">
        <v>4412</v>
      </c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5101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1</v>
      </c>
      <c r="V1048" s="12">
        <f>IFERROR(VLOOKUP(Tabela1[[#This Row],[COD.MDE]],'LISTA DE EMBARQUE'!B:L,11,0),"")</f>
        <v>1</v>
      </c>
      <c r="W1048" s="13">
        <f>IFERROR(VLOOKUP(Tabela1[[#This Row],[COD.MDE]],'LISTA DE EMBARQUE'!B:M,12,0),"")</f>
        <v>46309</v>
      </c>
      <c r="X1048" s="14">
        <f>IFERROR(Tabela1[[#This Row],[QIANTIDADE EXPEDIDA]]*Tabela1[[#This Row],[PESO UNI]],"")</f>
        <v>425.4</v>
      </c>
      <c r="Y1048" s="14">
        <f t="shared" si="212"/>
        <v>0</v>
      </c>
      <c r="Z1048" s="20">
        <f>Tabela1[[#This Row],[PESO TOTAL]]-Tabela1[[#This Row],[Peso Expedido]]</f>
        <v>0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>
        <v>1</v>
      </c>
      <c r="AI1048" s="33" t="s">
        <v>4412</v>
      </c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1</v>
      </c>
      <c r="V1049" s="12">
        <f>IFERROR(VLOOKUP(Tabela1[[#This Row],[COD.MDE]],'LISTA DE EMBARQUE'!B:L,11,0),"")</f>
        <v>1</v>
      </c>
      <c r="W1049" s="13">
        <f>IFERROR(VLOOKUP(Tabela1[[#This Row],[COD.MDE]],'LISTA DE EMBARQUE'!B:M,12,0),"")</f>
        <v>46309</v>
      </c>
      <c r="X1049" s="14">
        <f>IFERROR(Tabela1[[#This Row],[QIANTIDADE EXPEDIDA]]*Tabela1[[#This Row],[PESO UNI]],"")</f>
        <v>586.79999999999995</v>
      </c>
      <c r="Y1049" s="14">
        <f t="shared" si="212"/>
        <v>0</v>
      </c>
      <c r="Z1049" s="20">
        <f>Tabela1[[#This Row],[PESO TOTAL]]-Tabela1[[#This Row],[Peso Expedido]]</f>
        <v>0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>
        <v>1</v>
      </c>
      <c r="AI1049" s="33" t="s">
        <v>4412</v>
      </c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13.7</v>
      </c>
      <c r="S1055" s="18">
        <f t="shared" si="218"/>
        <v>13.7</v>
      </c>
      <c r="T1055" s="19">
        <f t="shared" si="219"/>
        <v>0</v>
      </c>
      <c r="U1055" s="16">
        <f>IFERROR(SUMIF('LISTA DE EMBARQUE'!B:B,MICRO!E:E,'LISTA DE EMBARQUE'!G:G),"")</f>
        <v>1</v>
      </c>
      <c r="V1055" s="12">
        <f>IFERROR(VLOOKUP(Tabela1[[#This Row],[COD.MDE]],'LISTA DE EMBARQUE'!B:L,11,0),"")</f>
        <v>1</v>
      </c>
      <c r="W1055" s="13">
        <f>IFERROR(VLOOKUP(Tabela1[[#This Row],[COD.MDE]],'LISTA DE EMBARQUE'!B:M,12,0),"")</f>
        <v>46309</v>
      </c>
      <c r="X1055" s="14">
        <f>IFERROR(Tabela1[[#This Row],[QIANTIDADE EXPEDIDA]]*Tabela1[[#This Row],[PESO UNI]],"")</f>
        <v>13.7</v>
      </c>
      <c r="Y1055" s="14">
        <f t="shared" si="220"/>
        <v>0</v>
      </c>
      <c r="Z1055" s="20">
        <f>Tabela1[[#This Row],[PESO TOTAL]]-Tabela1[[#This Row],[Peso Expedido]]</f>
        <v>0</v>
      </c>
      <c r="AA1055" s="17">
        <v>1</v>
      </c>
      <c r="AB1055" s="33"/>
      <c r="AC1055" s="33">
        <v>1</v>
      </c>
      <c r="AD1055" s="33">
        <v>1</v>
      </c>
      <c r="AE1055" s="33">
        <v>1</v>
      </c>
      <c r="AF1055" s="33">
        <v>1</v>
      </c>
      <c r="AG1055" s="33">
        <v>1</v>
      </c>
      <c r="AH1055" s="33">
        <v>1</v>
      </c>
      <c r="AI1055" s="33" t="s">
        <v>4412</v>
      </c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84</v>
      </c>
      <c r="S1056" s="18">
        <f t="shared" si="218"/>
        <v>84</v>
      </c>
      <c r="T1056" s="19">
        <f t="shared" si="219"/>
        <v>0</v>
      </c>
      <c r="U1056" s="16">
        <f>IFERROR(SUMIF('LISTA DE EMBARQUE'!B:B,MICRO!E:E,'LISTA DE EMBARQUE'!G:G),"")</f>
        <v>12</v>
      </c>
      <c r="V1056" s="12">
        <f>IFERROR(VLOOKUP(Tabela1[[#This Row],[COD.MDE]],'LISTA DE EMBARQUE'!B:L,11,0),"")</f>
        <v>1</v>
      </c>
      <c r="W1056" s="13">
        <f>IFERROR(VLOOKUP(Tabela1[[#This Row],[COD.MDE]],'LISTA DE EMBARQUE'!B:M,12,0),"")</f>
        <v>46309</v>
      </c>
      <c r="X1056" s="14">
        <f>IFERROR(Tabela1[[#This Row],[QIANTIDADE EXPEDIDA]]*Tabela1[[#This Row],[PESO UNI]],"")</f>
        <v>84</v>
      </c>
      <c r="Y1056" s="14">
        <f t="shared" si="220"/>
        <v>0</v>
      </c>
      <c r="Z1056" s="20">
        <f>Tabela1[[#This Row],[PESO TOTAL]]-Tabela1[[#This Row],[Peso Expedido]]</f>
        <v>0</v>
      </c>
      <c r="AA1056" s="17">
        <v>1</v>
      </c>
      <c r="AB1056" s="33"/>
      <c r="AC1056" s="33">
        <v>1</v>
      </c>
      <c r="AD1056" s="33">
        <v>1</v>
      </c>
      <c r="AE1056" s="33">
        <v>1</v>
      </c>
      <c r="AF1056" s="33">
        <v>1</v>
      </c>
      <c r="AG1056" s="33">
        <v>1</v>
      </c>
      <c r="AH1056" s="33">
        <v>1</v>
      </c>
      <c r="AI1056" s="33" t="s">
        <v>4412</v>
      </c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84</v>
      </c>
      <c r="S1057" s="18">
        <f t="shared" si="218"/>
        <v>84</v>
      </c>
      <c r="T1057" s="19">
        <f t="shared" si="219"/>
        <v>0</v>
      </c>
      <c r="U1057" s="16">
        <f>IFERROR(SUMIF('LISTA DE EMBARQUE'!B:B,MICRO!E:E,'LISTA DE EMBARQUE'!G:G),"")</f>
        <v>12</v>
      </c>
      <c r="V1057" s="12">
        <f>IFERROR(VLOOKUP(Tabela1[[#This Row],[COD.MDE]],'LISTA DE EMBARQUE'!B:L,11,0),"")</f>
        <v>1</v>
      </c>
      <c r="W1057" s="13">
        <f>IFERROR(VLOOKUP(Tabela1[[#This Row],[COD.MDE]],'LISTA DE EMBARQUE'!B:M,12,0),"")</f>
        <v>46309</v>
      </c>
      <c r="X1057" s="14">
        <f>IFERROR(Tabela1[[#This Row],[QIANTIDADE EXPEDIDA]]*Tabela1[[#This Row],[PESO UNI]],"")</f>
        <v>84</v>
      </c>
      <c r="Y1057" s="14">
        <f t="shared" si="220"/>
        <v>0</v>
      </c>
      <c r="Z1057" s="20">
        <f>Tabela1[[#This Row],[PESO TOTAL]]-Tabela1[[#This Row],[Peso Expedido]]</f>
        <v>0</v>
      </c>
      <c r="AA1057" s="17">
        <v>1</v>
      </c>
      <c r="AB1057" s="33"/>
      <c r="AC1057" s="33">
        <v>1</v>
      </c>
      <c r="AD1057" s="33">
        <v>1</v>
      </c>
      <c r="AE1057" s="33">
        <v>1</v>
      </c>
      <c r="AF1057" s="33">
        <v>1</v>
      </c>
      <c r="AG1057" s="33">
        <v>1</v>
      </c>
      <c r="AH1057" s="33">
        <v>1</v>
      </c>
      <c r="AI1057" s="33" t="s">
        <v>4412</v>
      </c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12</v>
      </c>
      <c r="V1059" s="12">
        <f>IFERROR(VLOOKUP(Tabela1[[#This Row],[COD.MDE]],'LISTA DE EMBARQUE'!B:L,11,0),"")</f>
        <v>1</v>
      </c>
      <c r="W1059" s="13">
        <f>IFERROR(VLOOKUP(Tabela1[[#This Row],[COD.MDE]],'LISTA DE EMBARQUE'!B:M,12,0),"")</f>
        <v>46309</v>
      </c>
      <c r="X1059" s="14">
        <f>IFERROR(Tabela1[[#This Row],[QIANTIDADE EXPEDIDA]]*Tabela1[[#This Row],[PESO UNI]],"")</f>
        <v>20.399999999999999</v>
      </c>
      <c r="Y1059" s="14">
        <f t="shared" si="220"/>
        <v>0</v>
      </c>
      <c r="Z1059" s="20">
        <f>Tabela1[[#This Row],[PESO TOTAL]]-Tabela1[[#This Row],[Peso Expedido]]</f>
        <v>0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>
        <v>1</v>
      </c>
      <c r="AI1059" s="33" t="s">
        <v>4412</v>
      </c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24</v>
      </c>
      <c r="V1060" s="12">
        <f>IFERROR(VLOOKUP(Tabela1[[#This Row],[COD.MDE]],'LISTA DE EMBARQUE'!B:L,11,0),"")</f>
        <v>1</v>
      </c>
      <c r="W1060" s="13">
        <f>IFERROR(VLOOKUP(Tabela1[[#This Row],[COD.MDE]],'LISTA DE EMBARQUE'!B:M,12,0),"")</f>
        <v>46309</v>
      </c>
      <c r="X1060" s="14">
        <f>IFERROR(Tabela1[[#This Row],[QIANTIDADE EXPEDIDA]]*Tabela1[[#This Row],[PESO UNI]],"")</f>
        <v>36</v>
      </c>
      <c r="Y1060" s="14">
        <f t="shared" si="220"/>
        <v>0</v>
      </c>
      <c r="Z1060" s="20">
        <f>Tabela1[[#This Row],[PESO TOTAL]]-Tabela1[[#This Row],[Peso Expedido]]</f>
        <v>0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>
        <v>1</v>
      </c>
      <c r="AI1060" s="33" t="s">
        <v>4412</v>
      </c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1</v>
      </c>
      <c r="V1061" s="12">
        <f>IFERROR(VLOOKUP(Tabela1[[#This Row],[COD.MDE]],'LISTA DE EMBARQUE'!B:L,11,0),"")</f>
        <v>1</v>
      </c>
      <c r="W1061" s="13">
        <f>IFERROR(VLOOKUP(Tabela1[[#This Row],[COD.MDE]],'LISTA DE EMBARQUE'!B:M,12,0),"")</f>
        <v>46309</v>
      </c>
      <c r="X1061" s="14">
        <f>IFERROR(Tabela1[[#This Row],[QIANTIDADE EXPEDIDA]]*Tabela1[[#This Row],[PESO UNI]],"")</f>
        <v>1.3</v>
      </c>
      <c r="Y1061" s="14">
        <f t="shared" si="220"/>
        <v>0</v>
      </c>
      <c r="Z1061" s="20">
        <f>Tabela1[[#This Row],[PESO TOTAL]]-Tabela1[[#This Row],[Peso Expedido]]</f>
        <v>0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>
        <v>1</v>
      </c>
      <c r="AI1061" s="33" t="s">
        <v>4412</v>
      </c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1</v>
      </c>
      <c r="V1080" s="12">
        <f>IFERROR(VLOOKUP(Tabela1[[#This Row],[COD.MDE]],'LISTA DE EMBARQUE'!B:L,11,0),"")</f>
        <v>1</v>
      </c>
      <c r="W1080" s="13">
        <f>IFERROR(VLOOKUP(Tabela1[[#This Row],[COD.MDE]],'LISTA DE EMBARQUE'!B:M,12,0),"")</f>
        <v>46309</v>
      </c>
      <c r="X1080" s="14">
        <f>IFERROR(Tabela1[[#This Row],[QIANTIDADE EXPEDIDA]]*Tabela1[[#This Row],[PESO UNI]],"")</f>
        <v>91</v>
      </c>
      <c r="Y1080" s="14">
        <f t="shared" si="224"/>
        <v>0</v>
      </c>
      <c r="Z1080" s="20">
        <f>Tabela1[[#This Row],[PESO TOTAL]]-Tabela1[[#This Row],[Peso Expedido]]</f>
        <v>0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>
        <v>1</v>
      </c>
      <c r="AI1080" s="33" t="s">
        <v>4412</v>
      </c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260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14</v>
      </c>
      <c r="V1086" s="12">
        <f>IFERROR(VLOOKUP(Tabela1[[#This Row],[COD.MDE]],'LISTA DE EMBARQUE'!B:L,11,0),"")</f>
        <v>2</v>
      </c>
      <c r="W1086" s="13">
        <f>IFERROR(VLOOKUP(Tabela1[[#This Row],[COD.MDE]],'LISTA DE EMBARQUE'!B:M,12,0),"")</f>
        <v>46309</v>
      </c>
      <c r="X1086" s="14">
        <f>IFERROR(Tabela1[[#This Row],[QIANTIDADE EXPEDIDA]]*Tabela1[[#This Row],[PESO UNI]],"")</f>
        <v>506.80000000000007</v>
      </c>
      <c r="Y1086" s="14">
        <f t="shared" si="224"/>
        <v>-4</v>
      </c>
      <c r="Z1086" s="20">
        <f>Tabela1[[#This Row],[PESO TOTAL]]-Tabela1[[#This Row],[Peso Expedido]]</f>
        <v>144.79999999999995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>
        <v>1</v>
      </c>
      <c r="AI1086" s="33" t="s">
        <v>4412</v>
      </c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2</v>
      </c>
      <c r="V1087" s="12">
        <f>IFERROR(VLOOKUP(Tabela1[[#This Row],[COD.MDE]],'LISTA DE EMBARQUE'!B:L,11,0),"")</f>
        <v>2</v>
      </c>
      <c r="W1087" s="13">
        <f>IFERROR(VLOOKUP(Tabela1[[#This Row],[COD.MDE]],'LISTA DE EMBARQUE'!B:M,12,0),"")</f>
        <v>46309</v>
      </c>
      <c r="X1087" s="14">
        <f>IFERROR(Tabela1[[#This Row],[QIANTIDADE EXPEDIDA]]*Tabela1[[#This Row],[PESO UNI]],"")</f>
        <v>72</v>
      </c>
      <c r="Y1087" s="14">
        <f t="shared" si="224"/>
        <v>1</v>
      </c>
      <c r="Z1087" s="20">
        <f>Tabela1[[#This Row],[PESO TOTAL]]-Tabela1[[#This Row],[Peso Expedido]]</f>
        <v>-36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>
        <v>1</v>
      </c>
      <c r="AI1087" s="33" t="s">
        <v>4412</v>
      </c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2</v>
      </c>
      <c r="V1088" s="12">
        <f>IFERROR(VLOOKUP(Tabela1[[#This Row],[COD.MDE]],'LISTA DE EMBARQUE'!B:L,11,0),"")</f>
        <v>3</v>
      </c>
      <c r="W1088" s="13">
        <f>IFERROR(VLOOKUP(Tabela1[[#This Row],[COD.MDE]],'LISTA DE EMBARQUE'!B:M,12,0),"")</f>
        <v>46309</v>
      </c>
      <c r="X1088" s="14">
        <f>IFERROR(Tabela1[[#This Row],[QIANTIDADE EXPEDIDA]]*Tabela1[[#This Row],[PESO UNI]],"")</f>
        <v>159.80000000000001</v>
      </c>
      <c r="Y1088" s="14">
        <f t="shared" si="224"/>
        <v>0</v>
      </c>
      <c r="Z1088" s="20">
        <f>Tabela1[[#This Row],[PESO TOTAL]]-Tabela1[[#This Row],[Peso Expedido]]</f>
        <v>0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>
        <v>1</v>
      </c>
      <c r="AI1088" s="33" t="s">
        <v>4412</v>
      </c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2</v>
      </c>
      <c r="V1089" s="12">
        <f>IFERROR(VLOOKUP(Tabela1[[#This Row],[COD.MDE]],'LISTA DE EMBARQUE'!B:L,11,0),"")</f>
        <v>2</v>
      </c>
      <c r="W1089" s="13">
        <f>IFERROR(VLOOKUP(Tabela1[[#This Row],[COD.MDE]],'LISTA DE EMBARQUE'!B:M,12,0),"")</f>
        <v>46309</v>
      </c>
      <c r="X1089" s="14">
        <f>IFERROR(Tabela1[[#This Row],[QIANTIDADE EXPEDIDA]]*Tabela1[[#This Row],[PESO UNI]],"")</f>
        <v>481.8</v>
      </c>
      <c r="Y1089" s="14">
        <f t="shared" si="224"/>
        <v>-2</v>
      </c>
      <c r="Z1089" s="20">
        <f>Tabela1[[#This Row],[PESO TOTAL]]-Tabela1[[#This Row],[Peso Expedido]]</f>
        <v>481.8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>
        <v>1</v>
      </c>
      <c r="AI1089" s="33" t="s">
        <v>4412</v>
      </c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5360</v>
      </c>
      <c r="B1090" s="21" t="s">
        <v>5361</v>
      </c>
      <c r="C1090" s="1">
        <v>2</v>
      </c>
      <c r="D1090" s="260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2</v>
      </c>
      <c r="V1090" s="12">
        <f>IFERROR(VLOOKUP(Tabela1[[#This Row],[COD.MDE]],'LISTA DE EMBARQUE'!B:L,11,0),"")</f>
        <v>3</v>
      </c>
      <c r="W1090" s="13">
        <f>IFERROR(VLOOKUP(Tabela1[[#This Row],[COD.MDE]],'LISTA DE EMBARQUE'!B:M,12,0),"")</f>
        <v>46309</v>
      </c>
      <c r="X1090" s="14">
        <f>IFERROR(Tabela1[[#This Row],[QIANTIDADE EXPEDIDA]]*Tabela1[[#This Row],[PESO UNI]],"")</f>
        <v>181</v>
      </c>
      <c r="Y1090" s="14">
        <f t="shared" si="224"/>
        <v>0</v>
      </c>
      <c r="Z1090" s="20">
        <f>Tabela1[[#This Row],[PESO TOTAL]]-Tabela1[[#This Row],[Peso Expedido]]</f>
        <v>0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>
        <v>1</v>
      </c>
      <c r="AI1090" s="33" t="s">
        <v>4412</v>
      </c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4</v>
      </c>
      <c r="V1092" s="12">
        <f>IFERROR(VLOOKUP(Tabela1[[#This Row],[COD.MDE]],'LISTA DE EMBARQUE'!B:L,11,0),"")</f>
        <v>2</v>
      </c>
      <c r="W1092" s="13">
        <f>IFERROR(VLOOKUP(Tabela1[[#This Row],[COD.MDE]],'LISTA DE EMBARQUE'!B:M,12,0),"")</f>
        <v>46309</v>
      </c>
      <c r="X1092" s="14">
        <f>IFERROR(Tabela1[[#This Row],[QIANTIDADE EXPEDIDA]]*Tabela1[[#This Row],[PESO UNI]],"")</f>
        <v>369.6</v>
      </c>
      <c r="Y1092" s="14">
        <f t="shared" si="224"/>
        <v>2</v>
      </c>
      <c r="Z1092" s="20">
        <f>Tabela1[[#This Row],[PESO TOTAL]]-Tabela1[[#This Row],[Peso Expedido]]</f>
        <v>-184.8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>
        <v>1</v>
      </c>
      <c r="AI1092" s="33" t="s">
        <v>4412</v>
      </c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2</v>
      </c>
      <c r="V1093" s="12">
        <f>IFERROR(VLOOKUP(Tabela1[[#This Row],[COD.MDE]],'LISTA DE EMBARQUE'!B:L,11,0),"")</f>
        <v>2</v>
      </c>
      <c r="W1093" s="13">
        <f>IFERROR(VLOOKUP(Tabela1[[#This Row],[COD.MDE]],'LISTA DE EMBARQUE'!B:M,12,0),"")</f>
        <v>46309</v>
      </c>
      <c r="X1093" s="14">
        <f>IFERROR(Tabela1[[#This Row],[QIANTIDADE EXPEDIDA]]*Tabela1[[#This Row],[PESO UNI]],"")</f>
        <v>98.8</v>
      </c>
      <c r="Y1093" s="14">
        <f t="shared" si="224"/>
        <v>0</v>
      </c>
      <c r="Z1093" s="20">
        <f>Tabela1[[#This Row],[PESO TOTAL]]-Tabela1[[#This Row],[Peso Expedido]]</f>
        <v>0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>
        <v>1</v>
      </c>
      <c r="AI1093" s="33" t="s">
        <v>4412</v>
      </c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5366</v>
      </c>
      <c r="B1094" s="21" t="s">
        <v>5367</v>
      </c>
      <c r="C1094" s="1">
        <v>1</v>
      </c>
      <c r="D1094" s="260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57.6</v>
      </c>
      <c r="T1094" s="19">
        <f t="shared" si="223"/>
        <v>0</v>
      </c>
      <c r="U1094" s="16">
        <f>IFERROR(SUMIF('LISTA DE EMBARQUE'!B:B,MICRO!E:E,'LISTA DE EMBARQUE'!G:G),"")</f>
        <v>1</v>
      </c>
      <c r="V1094" s="12">
        <f>IFERROR(VLOOKUP(Tabela1[[#This Row],[COD.MDE]],'LISTA DE EMBARQUE'!B:L,11,0),"")</f>
        <v>3</v>
      </c>
      <c r="W1094" s="13">
        <f>IFERROR(VLOOKUP(Tabela1[[#This Row],[COD.MDE]],'LISTA DE EMBARQUE'!B:M,12,0),"")</f>
        <v>46309</v>
      </c>
      <c r="X1094" s="14">
        <f>IFERROR(Tabela1[[#This Row],[QIANTIDADE EXPEDIDA]]*Tabela1[[#This Row],[PESO UNI]],"")</f>
        <v>57.6</v>
      </c>
      <c r="Y1094" s="14">
        <f t="shared" si="224"/>
        <v>0</v>
      </c>
      <c r="Z1094" s="20">
        <f>Tabela1[[#This Row],[PESO TOTAL]]-Tabela1[[#This Row],[Peso Expedido]]</f>
        <v>0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>
        <v>1</v>
      </c>
      <c r="AH1094" s="33">
        <v>1</v>
      </c>
      <c r="AI1094" s="33" t="s">
        <v>4412</v>
      </c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5366</v>
      </c>
      <c r="B1095" s="21" t="s">
        <v>5367</v>
      </c>
      <c r="C1095" s="1">
        <v>1</v>
      </c>
      <c r="D1095" s="260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57.6</v>
      </c>
      <c r="T1095" s="19">
        <f t="shared" si="223"/>
        <v>0</v>
      </c>
      <c r="U1095" s="16">
        <f>IFERROR(SUMIF('LISTA DE EMBARQUE'!B:B,MICRO!E:E,'LISTA DE EMBARQUE'!G:G),"")</f>
        <v>1</v>
      </c>
      <c r="V1095" s="12">
        <f>IFERROR(VLOOKUP(Tabela1[[#This Row],[COD.MDE]],'LISTA DE EMBARQUE'!B:L,11,0),"")</f>
        <v>3</v>
      </c>
      <c r="W1095" s="13">
        <f>IFERROR(VLOOKUP(Tabela1[[#This Row],[COD.MDE]],'LISTA DE EMBARQUE'!B:M,12,0),"")</f>
        <v>46309</v>
      </c>
      <c r="X1095" s="14">
        <f>IFERROR(Tabela1[[#This Row],[QIANTIDADE EXPEDIDA]]*Tabela1[[#This Row],[PESO UNI]],"")</f>
        <v>57.6</v>
      </c>
      <c r="Y1095" s="14">
        <f t="shared" si="224"/>
        <v>0</v>
      </c>
      <c r="Z1095" s="20">
        <f>Tabela1[[#This Row],[PESO TOTAL]]-Tabela1[[#This Row],[Peso Expedido]]</f>
        <v>0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>
        <v>1</v>
      </c>
      <c r="AH1095" s="33">
        <v>1</v>
      </c>
      <c r="AI1095" s="33" t="s">
        <v>4412</v>
      </c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5366</v>
      </c>
      <c r="B1096" s="21" t="s">
        <v>5367</v>
      </c>
      <c r="C1096" s="1">
        <v>1</v>
      </c>
      <c r="D1096" s="260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79.5</v>
      </c>
      <c r="T1096" s="19">
        <f t="shared" si="223"/>
        <v>0</v>
      </c>
      <c r="U1096" s="16">
        <f>IFERROR(SUMIF('LISTA DE EMBARQUE'!B:B,MICRO!E:E,'LISTA DE EMBARQUE'!G:G),"")</f>
        <v>1</v>
      </c>
      <c r="V1096" s="12">
        <f>IFERROR(VLOOKUP(Tabela1[[#This Row],[COD.MDE]],'LISTA DE EMBARQUE'!B:L,11,0),"")</f>
        <v>3</v>
      </c>
      <c r="W1096" s="13">
        <f>IFERROR(VLOOKUP(Tabela1[[#This Row],[COD.MDE]],'LISTA DE EMBARQUE'!B:M,12,0),"")</f>
        <v>46309</v>
      </c>
      <c r="X1096" s="14">
        <f>IFERROR(Tabela1[[#This Row],[QIANTIDADE EXPEDIDA]]*Tabela1[[#This Row],[PESO UNI]],"")</f>
        <v>79.5</v>
      </c>
      <c r="Y1096" s="14">
        <f t="shared" si="224"/>
        <v>0</v>
      </c>
      <c r="Z1096" s="20">
        <f>Tabela1[[#This Row],[PESO TOTAL]]-Tabela1[[#This Row],[Peso Expedido]]</f>
        <v>0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>
        <v>1</v>
      </c>
      <c r="AH1096" s="33">
        <v>1</v>
      </c>
      <c r="AI1096" s="33" t="s">
        <v>4412</v>
      </c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5366</v>
      </c>
      <c r="B1097" s="21" t="s">
        <v>5367</v>
      </c>
      <c r="C1097" s="1">
        <v>2</v>
      </c>
      <c r="D1097" s="260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136.80000000000001</v>
      </c>
      <c r="T1097" s="19">
        <f t="shared" si="223"/>
        <v>0</v>
      </c>
      <c r="U1097" s="16">
        <f>IFERROR(SUMIF('LISTA DE EMBARQUE'!B:B,MICRO!E:E,'LISTA DE EMBARQUE'!G:G),"")</f>
        <v>2</v>
      </c>
      <c r="V1097" s="12">
        <f>IFERROR(VLOOKUP(Tabela1[[#This Row],[COD.MDE]],'LISTA DE EMBARQUE'!B:L,11,0),"")</f>
        <v>3</v>
      </c>
      <c r="W1097" s="13">
        <f>IFERROR(VLOOKUP(Tabela1[[#This Row],[COD.MDE]],'LISTA DE EMBARQUE'!B:M,12,0),"")</f>
        <v>46309</v>
      </c>
      <c r="X1097" s="14">
        <f>IFERROR(Tabela1[[#This Row],[QIANTIDADE EXPEDIDA]]*Tabela1[[#This Row],[PESO UNI]],"")</f>
        <v>136.80000000000001</v>
      </c>
      <c r="Y1097" s="14">
        <f t="shared" si="224"/>
        <v>0</v>
      </c>
      <c r="Z1097" s="20">
        <f>Tabela1[[#This Row],[PESO TOTAL]]-Tabela1[[#This Row],[Peso Expedido]]</f>
        <v>0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>
        <v>1</v>
      </c>
      <c r="AH1097" s="33">
        <v>1</v>
      </c>
      <c r="AI1097" s="33" t="s">
        <v>4412</v>
      </c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1</v>
      </c>
      <c r="V1147" s="12">
        <f>IFERROR(VLOOKUP(Tabela1[[#This Row],[COD.MDE]],'LISTA DE EMBARQUE'!B:L,11,0),"")</f>
        <v>2</v>
      </c>
      <c r="W1147" s="13">
        <f>IFERROR(VLOOKUP(Tabela1[[#This Row],[COD.MDE]],'LISTA DE EMBARQUE'!B:M,12,0),"")</f>
        <v>46309</v>
      </c>
      <c r="X1147" s="14">
        <f>IFERROR(Tabela1[[#This Row],[QIANTIDADE EXPEDIDA]]*Tabela1[[#This Row],[PESO UNI]],"")</f>
        <v>675</v>
      </c>
      <c r="Y1147" s="14">
        <f t="shared" si="256"/>
        <v>0</v>
      </c>
      <c r="Z1147" s="20">
        <f>Tabela1[[#This Row],[PESO TOTAL]]-Tabela1[[#This Row],[Peso Expedido]]</f>
        <v>0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>
        <v>1</v>
      </c>
      <c r="AI1147" s="33" t="s">
        <v>4412</v>
      </c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>
        <v>1</v>
      </c>
      <c r="D1181" s="1" t="s">
        <v>5646</v>
      </c>
      <c r="E1181" s="7">
        <v>4862</v>
      </c>
      <c r="F1181" s="7">
        <v>1</v>
      </c>
      <c r="G1181" s="1">
        <v>1</v>
      </c>
      <c r="H1181" s="34">
        <v>1</v>
      </c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-1</v>
      </c>
      <c r="R1181" s="18">
        <f t="shared" ref="R1181" si="265">IFERROR(H1181*((AA1181*0.25)+(AC1181*0.25)+(AD1181*0.225)+(AE1181*0.225)+(AF1181*0.05)),"")</f>
        <v>1</v>
      </c>
      <c r="S1181" s="18">
        <f t="shared" ref="S1181" si="266">IFERROR(H1181*AG1181,"")</f>
        <v>1</v>
      </c>
      <c r="T1181" s="19">
        <f t="shared" ref="T1181" si="267">IFERROR(S1181-H1181,"")</f>
        <v>0</v>
      </c>
      <c r="U1181" s="16">
        <v>1</v>
      </c>
      <c r="V1181" s="12">
        <v>1</v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1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7" si="391">IFERROR(H1323*AG1323,"")</f>
        <v>0</v>
      </c>
      <c r="T1323" s="19">
        <f t="shared" ref="T1323:T1327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7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ref="S1328:S1343" si="394">IFERROR(H1328*AG1328,"")</f>
        <v>0</v>
      </c>
      <c r="T1328" s="19">
        <f t="shared" ref="T1328:T1343" si="395">IFERROR(S1328-H1328,"")</f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ref="Y1328:Y1343" si="396">U1328-C1328</f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  <row r="1329" spans="1:49" ht="15.75" hidden="1" customHeight="1" x14ac:dyDescent="0.25">
      <c r="A1329" s="1" t="s">
        <v>6115</v>
      </c>
      <c r="B1329" s="21" t="s">
        <v>6116</v>
      </c>
      <c r="C1329" s="1">
        <v>2</v>
      </c>
      <c r="D1329" s="1" t="s">
        <v>6117</v>
      </c>
      <c r="E1329" s="7">
        <v>5012</v>
      </c>
      <c r="F1329" s="7">
        <v>92</v>
      </c>
      <c r="G1329" s="1">
        <v>17.600000000000001</v>
      </c>
      <c r="H1329" s="34">
        <f>Tabela1[[#This Row],[PESO UNI]]*Tabela1[[#This Row],[QTE]]</f>
        <v>35.200000000000003</v>
      </c>
      <c r="I1329" s="7">
        <v>0</v>
      </c>
      <c r="J1329" s="8" t="s">
        <v>3140</v>
      </c>
      <c r="K1329" s="8" t="s">
        <v>4320</v>
      </c>
      <c r="L1329" s="9" t="s">
        <v>2984</v>
      </c>
      <c r="M1329" s="10">
        <v>46302</v>
      </c>
      <c r="N1329" s="8" t="s">
        <v>5101</v>
      </c>
      <c r="O1329" s="12"/>
      <c r="P1329" s="13"/>
      <c r="Q1329" s="14">
        <f>Tabela1[[#This Row],[QTDE/ Fabricação]]-Tabela1[[#This Row],[QTE]]</f>
        <v>-2</v>
      </c>
      <c r="R1329" s="18">
        <v>0</v>
      </c>
      <c r="S1329" s="18">
        <f t="shared" si="394"/>
        <v>0</v>
      </c>
      <c r="T1329" s="19">
        <f t="shared" si="395"/>
        <v>-35.200000000000003</v>
      </c>
      <c r="U1329" s="16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IFERROR(VLOOKUP(Tabela1[[#This Row],[COD.MDE]],'LISTA DE EMBARQUE'!B:M,12,0),"")</f>
        <v/>
      </c>
      <c r="X1329" s="14">
        <f>IFERROR(Tabela1[[#This Row],[QIANTIDADE EXPEDIDA]]*Tabela1[[#This Row],[PESO UNI]],"")</f>
        <v>0</v>
      </c>
      <c r="Y1329" s="14">
        <f t="shared" si="396"/>
        <v>-2</v>
      </c>
      <c r="Z1329" s="20">
        <f>Tabela1[[#This Row],[PESO TOTAL]]-Tabela1[[#This Row],[Peso Expedido]]</f>
        <v>35.200000000000003</v>
      </c>
      <c r="AA1329" s="17">
        <v>0</v>
      </c>
      <c r="AB1329" s="33"/>
      <c r="AC1329" s="33"/>
      <c r="AD1329" s="33"/>
      <c r="AE1329" s="33"/>
      <c r="AF1329" s="33"/>
      <c r="AG1329" s="33"/>
      <c r="AH1329" s="33"/>
      <c r="AI1329" s="33"/>
      <c r="AJ1329"/>
      <c r="AK1329"/>
      <c r="AL1329"/>
      <c r="AM1329"/>
      <c r="AN1329"/>
      <c r="AO1329"/>
      <c r="AP1329"/>
      <c r="AQ1329" s="22"/>
      <c r="AR1329" s="24"/>
      <c r="AS1329" s="37"/>
      <c r="AT1329" s="37"/>
      <c r="AU1329" s="37"/>
      <c r="AV1329" s="37"/>
      <c r="AW1329" s="37"/>
    </row>
    <row r="1330" spans="1:49" ht="15.75" hidden="1" customHeight="1" x14ac:dyDescent="0.25">
      <c r="A1330" s="1" t="s">
        <v>6115</v>
      </c>
      <c r="B1330" s="21" t="s">
        <v>6116</v>
      </c>
      <c r="C1330" s="1">
        <v>2</v>
      </c>
      <c r="D1330" s="1" t="s">
        <v>6118</v>
      </c>
      <c r="E1330" s="7">
        <v>5013</v>
      </c>
      <c r="F1330" s="7">
        <v>92</v>
      </c>
      <c r="G1330" s="1">
        <v>23.3</v>
      </c>
      <c r="H1330" s="34">
        <f>Tabela1[[#This Row],[PESO UNI]]*Tabela1[[#This Row],[QTE]]</f>
        <v>46.6</v>
      </c>
      <c r="I1330" s="7">
        <v>0</v>
      </c>
      <c r="J1330" s="8" t="s">
        <v>3140</v>
      </c>
      <c r="K1330" s="8" t="s">
        <v>4320</v>
      </c>
      <c r="L1330" s="9" t="s">
        <v>2984</v>
      </c>
      <c r="M1330" s="10">
        <v>46302</v>
      </c>
      <c r="N1330" s="8" t="s">
        <v>5101</v>
      </c>
      <c r="O1330" s="12"/>
      <c r="P1330" s="13"/>
      <c r="Q1330" s="14">
        <f>Tabela1[[#This Row],[QTDE/ Fabricação]]-Tabela1[[#This Row],[QTE]]</f>
        <v>-2</v>
      </c>
      <c r="R1330" s="18">
        <v>0</v>
      </c>
      <c r="S1330" s="18">
        <f t="shared" si="394"/>
        <v>0</v>
      </c>
      <c r="T1330" s="19">
        <f t="shared" si="395"/>
        <v>-46.6</v>
      </c>
      <c r="U1330" s="16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IFERROR(VLOOKUP(Tabela1[[#This Row],[COD.MDE]],'LISTA DE EMBARQUE'!B:M,12,0),"")</f>
        <v/>
      </c>
      <c r="X1330" s="14">
        <f>IFERROR(Tabela1[[#This Row],[QIANTIDADE EXPEDIDA]]*Tabela1[[#This Row],[PESO UNI]],"")</f>
        <v>0</v>
      </c>
      <c r="Y1330" s="14">
        <f t="shared" si="396"/>
        <v>-2</v>
      </c>
      <c r="Z1330" s="20">
        <f>Tabela1[[#This Row],[PESO TOTAL]]-Tabela1[[#This Row],[Peso Expedido]]</f>
        <v>46.6</v>
      </c>
      <c r="AA1330" s="17">
        <v>0</v>
      </c>
      <c r="AB1330" s="33"/>
      <c r="AC1330" s="33"/>
      <c r="AD1330" s="33"/>
      <c r="AE1330" s="33"/>
      <c r="AF1330" s="33"/>
      <c r="AG1330" s="33"/>
      <c r="AH1330" s="33"/>
      <c r="AI1330" s="33"/>
      <c r="AJ1330"/>
      <c r="AK1330"/>
      <c r="AL1330"/>
      <c r="AM1330"/>
      <c r="AN1330"/>
      <c r="AO1330"/>
      <c r="AP1330"/>
      <c r="AQ1330" s="22"/>
      <c r="AR1330" s="24"/>
      <c r="AS1330" s="37"/>
      <c r="AT1330" s="37"/>
      <c r="AU1330" s="37"/>
      <c r="AV1330" s="37"/>
      <c r="AW1330" s="37"/>
    </row>
    <row r="1331" spans="1:49" ht="15.75" hidden="1" customHeight="1" x14ac:dyDescent="0.25">
      <c r="A1331" s="1" t="s">
        <v>6115</v>
      </c>
      <c r="B1331" s="21" t="s">
        <v>6116</v>
      </c>
      <c r="C1331" s="1">
        <v>2</v>
      </c>
      <c r="D1331" s="1" t="s">
        <v>6119</v>
      </c>
      <c r="E1331" s="7">
        <v>5014</v>
      </c>
      <c r="F1331" s="7">
        <v>92</v>
      </c>
      <c r="G1331" s="1">
        <v>13</v>
      </c>
      <c r="H1331" s="34">
        <f>Tabela1[[#This Row],[PESO UNI]]*Tabela1[[#This Row],[QTE]]</f>
        <v>26</v>
      </c>
      <c r="I1331" s="7">
        <v>0</v>
      </c>
      <c r="J1331" s="8" t="s">
        <v>3140</v>
      </c>
      <c r="K1331" s="8" t="s">
        <v>4320</v>
      </c>
      <c r="L1331" s="9" t="s">
        <v>2984</v>
      </c>
      <c r="M1331" s="10">
        <v>46302</v>
      </c>
      <c r="N1331" s="8" t="s">
        <v>5101</v>
      </c>
      <c r="O1331" s="12"/>
      <c r="P1331" s="13"/>
      <c r="Q1331" s="14">
        <f>Tabela1[[#This Row],[QTDE/ Fabricação]]-Tabela1[[#This Row],[QTE]]</f>
        <v>-2</v>
      </c>
      <c r="R1331" s="18">
        <v>0</v>
      </c>
      <c r="S1331" s="18">
        <f t="shared" si="394"/>
        <v>0</v>
      </c>
      <c r="T1331" s="19">
        <f t="shared" si="395"/>
        <v>-26</v>
      </c>
      <c r="U1331" s="16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IFERROR(VLOOKUP(Tabela1[[#This Row],[COD.MDE]],'LISTA DE EMBARQUE'!B:M,12,0),"")</f>
        <v/>
      </c>
      <c r="X1331" s="14">
        <f>IFERROR(Tabela1[[#This Row],[QIANTIDADE EXPEDIDA]]*Tabela1[[#This Row],[PESO UNI]],"")</f>
        <v>0</v>
      </c>
      <c r="Y1331" s="14">
        <f t="shared" si="396"/>
        <v>-2</v>
      </c>
      <c r="Z1331" s="20">
        <f>Tabela1[[#This Row],[PESO TOTAL]]-Tabela1[[#This Row],[Peso Expedido]]</f>
        <v>26</v>
      </c>
      <c r="AA1331" s="17">
        <v>0</v>
      </c>
      <c r="AB1331" s="33"/>
      <c r="AC1331" s="33"/>
      <c r="AD1331" s="33"/>
      <c r="AE1331" s="33"/>
      <c r="AF1331" s="33"/>
      <c r="AG1331" s="33"/>
      <c r="AH1331" s="33"/>
      <c r="AI1331" s="33"/>
      <c r="AJ1331"/>
      <c r="AK1331"/>
      <c r="AL1331"/>
      <c r="AM1331"/>
      <c r="AN1331"/>
      <c r="AO1331"/>
      <c r="AP1331"/>
      <c r="AQ1331" s="22"/>
      <c r="AR1331" s="24"/>
      <c r="AS1331" s="37"/>
      <c r="AT1331" s="37"/>
      <c r="AU1331" s="37"/>
      <c r="AV1331" s="37"/>
      <c r="AW1331" s="37"/>
    </row>
    <row r="1332" spans="1:49" ht="15.75" hidden="1" customHeight="1" x14ac:dyDescent="0.25">
      <c r="A1332" s="1" t="s">
        <v>6115</v>
      </c>
      <c r="B1332" s="21" t="s">
        <v>6116</v>
      </c>
      <c r="C1332" s="1">
        <v>2</v>
      </c>
      <c r="D1332" s="1" t="s">
        <v>6120</v>
      </c>
      <c r="E1332" s="7">
        <v>5015</v>
      </c>
      <c r="F1332" s="7">
        <v>92</v>
      </c>
      <c r="G1332" s="1">
        <v>14.7</v>
      </c>
      <c r="H1332" s="34">
        <f>Tabela1[[#This Row],[PESO UNI]]*Tabela1[[#This Row],[QTE]]</f>
        <v>29.4</v>
      </c>
      <c r="I1332" s="7">
        <v>0</v>
      </c>
      <c r="J1332" s="8" t="s">
        <v>3140</v>
      </c>
      <c r="K1332" s="8" t="s">
        <v>4320</v>
      </c>
      <c r="L1332" s="9" t="s">
        <v>2984</v>
      </c>
      <c r="M1332" s="10">
        <v>46302</v>
      </c>
      <c r="N1332" s="8" t="s">
        <v>5101</v>
      </c>
      <c r="O1332" s="12"/>
      <c r="P1332" s="13"/>
      <c r="Q1332" s="14">
        <f>Tabela1[[#This Row],[QTDE/ Fabricação]]-Tabela1[[#This Row],[QTE]]</f>
        <v>-2</v>
      </c>
      <c r="R1332" s="18">
        <v>0</v>
      </c>
      <c r="S1332" s="18">
        <f t="shared" si="394"/>
        <v>0</v>
      </c>
      <c r="T1332" s="19">
        <f t="shared" si="395"/>
        <v>-29.4</v>
      </c>
      <c r="U1332" s="16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IFERROR(VLOOKUP(Tabela1[[#This Row],[COD.MDE]],'LISTA DE EMBARQUE'!B:M,12,0),"")</f>
        <v/>
      </c>
      <c r="X1332" s="14">
        <f>IFERROR(Tabela1[[#This Row],[QIANTIDADE EXPEDIDA]]*Tabela1[[#This Row],[PESO UNI]],"")</f>
        <v>0</v>
      </c>
      <c r="Y1332" s="14">
        <f t="shared" si="396"/>
        <v>-2</v>
      </c>
      <c r="Z1332" s="20">
        <f>Tabela1[[#This Row],[PESO TOTAL]]-Tabela1[[#This Row],[Peso Expedido]]</f>
        <v>29.4</v>
      </c>
      <c r="AA1332" s="17">
        <v>0</v>
      </c>
      <c r="AB1332" s="33"/>
      <c r="AC1332" s="33"/>
      <c r="AD1332" s="33"/>
      <c r="AE1332" s="33"/>
      <c r="AF1332" s="33"/>
      <c r="AG1332" s="33"/>
      <c r="AH1332" s="33"/>
      <c r="AI1332" s="33"/>
      <c r="AJ1332"/>
      <c r="AK1332"/>
      <c r="AL1332"/>
      <c r="AM1332"/>
      <c r="AN1332"/>
      <c r="AO1332"/>
      <c r="AP1332"/>
      <c r="AQ1332" s="22"/>
      <c r="AR1332" s="24"/>
      <c r="AS1332" s="37"/>
      <c r="AT1332" s="37"/>
      <c r="AU1332" s="37"/>
      <c r="AV1332" s="37"/>
      <c r="AW1332" s="37"/>
    </row>
    <row r="1333" spans="1:49" ht="15.75" hidden="1" customHeight="1" x14ac:dyDescent="0.25">
      <c r="A1333" s="1" t="s">
        <v>6115</v>
      </c>
      <c r="B1333" s="21" t="s">
        <v>6116</v>
      </c>
      <c r="C1333" s="1">
        <v>2</v>
      </c>
      <c r="D1333" s="1" t="s">
        <v>6121</v>
      </c>
      <c r="E1333" s="7">
        <v>5016</v>
      </c>
      <c r="F1333" s="7">
        <v>92</v>
      </c>
      <c r="G1333" s="1">
        <v>14.3</v>
      </c>
      <c r="H1333" s="34">
        <f>Tabela1[[#This Row],[PESO UNI]]*Tabela1[[#This Row],[QTE]]</f>
        <v>28.6</v>
      </c>
      <c r="I1333" s="7">
        <v>0</v>
      </c>
      <c r="J1333" s="8" t="s">
        <v>3140</v>
      </c>
      <c r="K1333" s="8" t="s">
        <v>4320</v>
      </c>
      <c r="L1333" s="9" t="s">
        <v>2984</v>
      </c>
      <c r="M1333" s="10">
        <v>46302</v>
      </c>
      <c r="N1333" s="8" t="s">
        <v>5101</v>
      </c>
      <c r="O1333" s="12"/>
      <c r="P1333" s="13"/>
      <c r="Q1333" s="14">
        <f>Tabela1[[#This Row],[QTDE/ Fabricação]]-Tabela1[[#This Row],[QTE]]</f>
        <v>-2</v>
      </c>
      <c r="R1333" s="18">
        <v>0</v>
      </c>
      <c r="S1333" s="18">
        <f t="shared" si="394"/>
        <v>0</v>
      </c>
      <c r="T1333" s="19">
        <f t="shared" si="395"/>
        <v>-28.6</v>
      </c>
      <c r="U1333" s="16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IFERROR(VLOOKUP(Tabela1[[#This Row],[COD.MDE]],'LISTA DE EMBARQUE'!B:M,12,0),"")</f>
        <v/>
      </c>
      <c r="X1333" s="14">
        <f>IFERROR(Tabela1[[#This Row],[QIANTIDADE EXPEDIDA]]*Tabela1[[#This Row],[PESO UNI]],"")</f>
        <v>0</v>
      </c>
      <c r="Y1333" s="14">
        <f t="shared" si="396"/>
        <v>-2</v>
      </c>
      <c r="Z1333" s="20">
        <f>Tabela1[[#This Row],[PESO TOTAL]]-Tabela1[[#This Row],[Peso Expedido]]</f>
        <v>28.6</v>
      </c>
      <c r="AA1333" s="17">
        <v>0</v>
      </c>
      <c r="AB1333" s="33"/>
      <c r="AC1333" s="33"/>
      <c r="AD1333" s="33"/>
      <c r="AE1333" s="33"/>
      <c r="AF1333" s="33"/>
      <c r="AG1333" s="33"/>
      <c r="AH1333" s="33"/>
      <c r="AI1333" s="33"/>
      <c r="AJ1333"/>
      <c r="AK1333"/>
      <c r="AL1333"/>
      <c r="AM1333"/>
      <c r="AN1333"/>
      <c r="AO1333"/>
      <c r="AP1333"/>
      <c r="AQ1333" s="22"/>
      <c r="AR1333" s="24"/>
      <c r="AS1333" s="37"/>
      <c r="AT1333" s="37"/>
      <c r="AU1333" s="37"/>
      <c r="AV1333" s="37"/>
      <c r="AW1333" s="37"/>
    </row>
    <row r="1334" spans="1:49" ht="15.75" hidden="1" customHeight="1" x14ac:dyDescent="0.25">
      <c r="A1334" s="1" t="s">
        <v>6115</v>
      </c>
      <c r="B1334" s="21" t="s">
        <v>6116</v>
      </c>
      <c r="C1334" s="1">
        <v>2</v>
      </c>
      <c r="D1334" s="1" t="s">
        <v>6122</v>
      </c>
      <c r="E1334" s="7">
        <v>5017</v>
      </c>
      <c r="F1334" s="7">
        <v>92</v>
      </c>
      <c r="G1334" s="1">
        <v>20.8</v>
      </c>
      <c r="H1334" s="34">
        <f>Tabela1[[#This Row],[PESO UNI]]*Tabela1[[#This Row],[QTE]]</f>
        <v>41.6</v>
      </c>
      <c r="I1334" s="7">
        <v>0</v>
      </c>
      <c r="J1334" s="8" t="s">
        <v>3140</v>
      </c>
      <c r="K1334" s="8" t="s">
        <v>4320</v>
      </c>
      <c r="L1334" s="9" t="s">
        <v>2984</v>
      </c>
      <c r="M1334" s="10">
        <v>46302</v>
      </c>
      <c r="N1334" s="8" t="s">
        <v>5101</v>
      </c>
      <c r="O1334" s="12"/>
      <c r="P1334" s="13"/>
      <c r="Q1334" s="14">
        <f>Tabela1[[#This Row],[QTDE/ Fabricação]]-Tabela1[[#This Row],[QTE]]</f>
        <v>-2</v>
      </c>
      <c r="R1334" s="18">
        <v>0</v>
      </c>
      <c r="S1334" s="18">
        <f t="shared" si="394"/>
        <v>0</v>
      </c>
      <c r="T1334" s="19">
        <f t="shared" si="395"/>
        <v>-41.6</v>
      </c>
      <c r="U1334" s="16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IFERROR(VLOOKUP(Tabela1[[#This Row],[COD.MDE]],'LISTA DE EMBARQUE'!B:M,12,0),"")</f>
        <v/>
      </c>
      <c r="X1334" s="14">
        <f>IFERROR(Tabela1[[#This Row],[QIANTIDADE EXPEDIDA]]*Tabela1[[#This Row],[PESO UNI]],"")</f>
        <v>0</v>
      </c>
      <c r="Y1334" s="14">
        <f t="shared" si="396"/>
        <v>-2</v>
      </c>
      <c r="Z1334" s="20">
        <f>Tabela1[[#This Row],[PESO TOTAL]]-Tabela1[[#This Row],[Peso Expedido]]</f>
        <v>41.6</v>
      </c>
      <c r="AA1334" s="17">
        <v>0</v>
      </c>
      <c r="AB1334" s="33"/>
      <c r="AC1334" s="33"/>
      <c r="AD1334" s="33"/>
      <c r="AE1334" s="33"/>
      <c r="AF1334" s="33"/>
      <c r="AG1334" s="33"/>
      <c r="AH1334" s="33"/>
      <c r="AI1334" s="33"/>
      <c r="AJ1334"/>
      <c r="AK1334"/>
      <c r="AL1334"/>
      <c r="AM1334"/>
      <c r="AN1334"/>
      <c r="AO1334"/>
      <c r="AP1334"/>
      <c r="AQ1334" s="22"/>
      <c r="AR1334" s="24"/>
      <c r="AS1334" s="37"/>
      <c r="AT1334" s="37"/>
      <c r="AU1334" s="37"/>
      <c r="AV1334" s="37"/>
      <c r="AW1334" s="37"/>
    </row>
    <row r="1335" spans="1:49" ht="15.75" hidden="1" customHeight="1" x14ac:dyDescent="0.25">
      <c r="A1335" s="1" t="s">
        <v>6115</v>
      </c>
      <c r="B1335" s="21" t="s">
        <v>6116</v>
      </c>
      <c r="C1335" s="1">
        <v>1</v>
      </c>
      <c r="D1335" s="1" t="s">
        <v>6123</v>
      </c>
      <c r="E1335" s="7">
        <v>5018</v>
      </c>
      <c r="F1335" s="7">
        <v>92</v>
      </c>
      <c r="G1335" s="1">
        <v>17.600000000000001</v>
      </c>
      <c r="H1335" s="34">
        <f>Tabela1[[#This Row],[PESO UNI]]*Tabela1[[#This Row],[QTE]]</f>
        <v>17.600000000000001</v>
      </c>
      <c r="I1335" s="7">
        <v>0</v>
      </c>
      <c r="J1335" s="8" t="s">
        <v>3140</v>
      </c>
      <c r="K1335" s="8" t="s">
        <v>4320</v>
      </c>
      <c r="L1335" s="9" t="s">
        <v>2984</v>
      </c>
      <c r="M1335" s="10">
        <v>46302</v>
      </c>
      <c r="N1335" s="8" t="s">
        <v>5101</v>
      </c>
      <c r="O1335" s="12"/>
      <c r="P1335" s="13"/>
      <c r="Q1335" s="14">
        <f>Tabela1[[#This Row],[QTDE/ Fabricação]]-Tabela1[[#This Row],[QTE]]</f>
        <v>-1</v>
      </c>
      <c r="R1335" s="18">
        <v>0</v>
      </c>
      <c r="S1335" s="18">
        <f t="shared" si="394"/>
        <v>0</v>
      </c>
      <c r="T1335" s="19">
        <f t="shared" si="395"/>
        <v>-17.600000000000001</v>
      </c>
      <c r="U1335" s="16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IFERROR(VLOOKUP(Tabela1[[#This Row],[COD.MDE]],'LISTA DE EMBARQUE'!B:M,12,0),"")</f>
        <v/>
      </c>
      <c r="X1335" s="14">
        <f>IFERROR(Tabela1[[#This Row],[QIANTIDADE EXPEDIDA]]*Tabela1[[#This Row],[PESO UNI]],"")</f>
        <v>0</v>
      </c>
      <c r="Y1335" s="14">
        <f t="shared" si="396"/>
        <v>-1</v>
      </c>
      <c r="Z1335" s="20">
        <f>Tabela1[[#This Row],[PESO TOTAL]]-Tabela1[[#This Row],[Peso Expedido]]</f>
        <v>17.600000000000001</v>
      </c>
      <c r="AA1335" s="17">
        <v>0</v>
      </c>
      <c r="AB1335" s="33"/>
      <c r="AC1335" s="33"/>
      <c r="AD1335" s="33"/>
      <c r="AE1335" s="33"/>
      <c r="AF1335" s="33"/>
      <c r="AG1335" s="33"/>
      <c r="AH1335" s="33"/>
      <c r="AI1335" s="33"/>
      <c r="AJ1335"/>
      <c r="AK1335"/>
      <c r="AL1335"/>
      <c r="AM1335"/>
      <c r="AN1335"/>
      <c r="AO1335"/>
      <c r="AP1335"/>
      <c r="AQ1335" s="22"/>
      <c r="AR1335" s="24"/>
      <c r="AS1335" s="37"/>
      <c r="AT1335" s="37"/>
      <c r="AU1335" s="37"/>
      <c r="AV1335" s="37"/>
      <c r="AW1335" s="37"/>
    </row>
    <row r="1336" spans="1:49" ht="15.75" hidden="1" customHeight="1" x14ac:dyDescent="0.25">
      <c r="A1336" s="1" t="s">
        <v>6115</v>
      </c>
      <c r="B1336" s="21" t="s">
        <v>6116</v>
      </c>
      <c r="C1336" s="1">
        <v>1</v>
      </c>
      <c r="D1336" s="1" t="s">
        <v>6124</v>
      </c>
      <c r="E1336" s="7">
        <v>5019</v>
      </c>
      <c r="F1336" s="7">
        <v>92</v>
      </c>
      <c r="G1336" s="1">
        <v>19.399999999999999</v>
      </c>
      <c r="H1336" s="34">
        <f>Tabela1[[#This Row],[PESO UNI]]*Tabela1[[#This Row],[QTE]]</f>
        <v>19.399999999999999</v>
      </c>
      <c r="I1336" s="7">
        <v>0</v>
      </c>
      <c r="J1336" s="8" t="s">
        <v>3140</v>
      </c>
      <c r="K1336" s="8" t="s">
        <v>4320</v>
      </c>
      <c r="L1336" s="9" t="s">
        <v>2984</v>
      </c>
      <c r="M1336" s="10">
        <v>46302</v>
      </c>
      <c r="N1336" s="8" t="s">
        <v>5101</v>
      </c>
      <c r="O1336" s="12"/>
      <c r="P1336" s="13"/>
      <c r="Q1336" s="14">
        <f>Tabela1[[#This Row],[QTDE/ Fabricação]]-Tabela1[[#This Row],[QTE]]</f>
        <v>-1</v>
      </c>
      <c r="R1336" s="18">
        <v>0</v>
      </c>
      <c r="S1336" s="18">
        <f t="shared" si="394"/>
        <v>0</v>
      </c>
      <c r="T1336" s="19">
        <f t="shared" si="395"/>
        <v>-19.399999999999999</v>
      </c>
      <c r="U1336" s="16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IFERROR(VLOOKUP(Tabela1[[#This Row],[COD.MDE]],'LISTA DE EMBARQUE'!B:M,12,0),"")</f>
        <v/>
      </c>
      <c r="X1336" s="14">
        <f>IFERROR(Tabela1[[#This Row],[QIANTIDADE EXPEDIDA]]*Tabela1[[#This Row],[PESO UNI]],"")</f>
        <v>0</v>
      </c>
      <c r="Y1336" s="14">
        <f t="shared" si="396"/>
        <v>-1</v>
      </c>
      <c r="Z1336" s="20">
        <f>Tabela1[[#This Row],[PESO TOTAL]]-Tabela1[[#This Row],[Peso Expedido]]</f>
        <v>19.399999999999999</v>
      </c>
      <c r="AA1336" s="17">
        <v>0</v>
      </c>
      <c r="AB1336" s="33"/>
      <c r="AC1336" s="33"/>
      <c r="AD1336" s="33"/>
      <c r="AE1336" s="33"/>
      <c r="AF1336" s="33"/>
      <c r="AG1336" s="33"/>
      <c r="AH1336" s="33"/>
      <c r="AI1336" s="33"/>
      <c r="AJ1336"/>
      <c r="AK1336"/>
      <c r="AL1336"/>
      <c r="AM1336"/>
      <c r="AN1336"/>
      <c r="AO1336"/>
      <c r="AP1336"/>
      <c r="AQ1336" s="22"/>
      <c r="AR1336" s="24"/>
      <c r="AS1336" s="37"/>
      <c r="AT1336" s="37"/>
      <c r="AU1336" s="37"/>
      <c r="AV1336" s="37"/>
      <c r="AW1336" s="37"/>
    </row>
    <row r="1337" spans="1:49" ht="15.75" hidden="1" customHeight="1" x14ac:dyDescent="0.25">
      <c r="A1337" s="1" t="s">
        <v>6125</v>
      </c>
      <c r="B1337" s="21" t="s">
        <v>6126</v>
      </c>
      <c r="C1337" s="1">
        <v>4</v>
      </c>
      <c r="D1337" s="1" t="s">
        <v>6127</v>
      </c>
      <c r="E1337" s="7">
        <v>5020</v>
      </c>
      <c r="F1337" s="7">
        <v>92</v>
      </c>
      <c r="G1337" s="1">
        <v>1.5</v>
      </c>
      <c r="H1337" s="34">
        <f>Tabela1[[#This Row],[PESO UNI]]*Tabela1[[#This Row],[QTE]]</f>
        <v>6</v>
      </c>
      <c r="I1337" s="7">
        <v>0</v>
      </c>
      <c r="J1337" s="8" t="s">
        <v>3140</v>
      </c>
      <c r="K1337" s="8" t="s">
        <v>4320</v>
      </c>
      <c r="L1337" s="9" t="s">
        <v>2984</v>
      </c>
      <c r="M1337" s="10">
        <v>46302</v>
      </c>
      <c r="N1337" s="8" t="s">
        <v>5101</v>
      </c>
      <c r="O1337" s="12"/>
      <c r="P1337" s="13"/>
      <c r="Q1337" s="14">
        <f>Tabela1[[#This Row],[QTDE/ Fabricação]]-Tabela1[[#This Row],[QTE]]</f>
        <v>-4</v>
      </c>
      <c r="R1337" s="18">
        <v>0</v>
      </c>
      <c r="S1337" s="18">
        <f t="shared" si="394"/>
        <v>0</v>
      </c>
      <c r="T1337" s="19">
        <f t="shared" si="395"/>
        <v>-6</v>
      </c>
      <c r="U1337" s="16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IFERROR(VLOOKUP(Tabela1[[#This Row],[COD.MDE]],'LISTA DE EMBARQUE'!B:M,12,0),"")</f>
        <v/>
      </c>
      <c r="X1337" s="14">
        <f>IFERROR(Tabela1[[#This Row],[QIANTIDADE EXPEDIDA]]*Tabela1[[#This Row],[PESO UNI]],"")</f>
        <v>0</v>
      </c>
      <c r="Y1337" s="14">
        <f t="shared" si="396"/>
        <v>-4</v>
      </c>
      <c r="Z1337" s="20">
        <f>Tabela1[[#This Row],[PESO TOTAL]]-Tabela1[[#This Row],[Peso Expedido]]</f>
        <v>6</v>
      </c>
      <c r="AA1337" s="17">
        <v>0</v>
      </c>
      <c r="AB1337" s="33"/>
      <c r="AC1337" s="33"/>
      <c r="AD1337" s="33"/>
      <c r="AE1337" s="33"/>
      <c r="AF1337" s="33"/>
      <c r="AG1337" s="33"/>
      <c r="AH1337" s="33"/>
      <c r="AI1337" s="33"/>
      <c r="AJ1337"/>
      <c r="AK1337"/>
      <c r="AL1337"/>
      <c r="AM1337"/>
      <c r="AN1337"/>
      <c r="AO1337"/>
      <c r="AP1337"/>
      <c r="AQ1337" s="22"/>
      <c r="AR1337" s="24"/>
      <c r="AS1337" s="37"/>
      <c r="AT1337" s="37"/>
      <c r="AU1337" s="37"/>
      <c r="AV1337" s="37"/>
      <c r="AW1337" s="37"/>
    </row>
    <row r="1338" spans="1:49" ht="15.75" hidden="1" customHeight="1" x14ac:dyDescent="0.25">
      <c r="A1338" s="1" t="s">
        <v>6125</v>
      </c>
      <c r="B1338" s="21" t="s">
        <v>6126</v>
      </c>
      <c r="C1338" s="1">
        <v>4</v>
      </c>
      <c r="D1338" s="1" t="s">
        <v>6128</v>
      </c>
      <c r="E1338" s="7">
        <v>5021</v>
      </c>
      <c r="F1338" s="7">
        <v>92</v>
      </c>
      <c r="G1338" s="1">
        <v>1.5</v>
      </c>
      <c r="H1338" s="34">
        <f>Tabela1[[#This Row],[PESO UNI]]*Tabela1[[#This Row],[QTE]]</f>
        <v>6</v>
      </c>
      <c r="I1338" s="7">
        <v>0</v>
      </c>
      <c r="J1338" s="8" t="s">
        <v>3140</v>
      </c>
      <c r="K1338" s="8" t="s">
        <v>4320</v>
      </c>
      <c r="L1338" s="9" t="s">
        <v>2984</v>
      </c>
      <c r="M1338" s="10">
        <v>46302</v>
      </c>
      <c r="N1338" s="8" t="s">
        <v>5101</v>
      </c>
      <c r="O1338" s="12"/>
      <c r="P1338" s="13"/>
      <c r="Q1338" s="14">
        <f>Tabela1[[#This Row],[QTDE/ Fabricação]]-Tabela1[[#This Row],[QTE]]</f>
        <v>-4</v>
      </c>
      <c r="R1338" s="18">
        <v>0</v>
      </c>
      <c r="S1338" s="18">
        <f t="shared" si="394"/>
        <v>0</v>
      </c>
      <c r="T1338" s="19">
        <f t="shared" si="395"/>
        <v>-6</v>
      </c>
      <c r="U1338" s="16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IFERROR(VLOOKUP(Tabela1[[#This Row],[COD.MDE]],'LISTA DE EMBARQUE'!B:M,12,0),"")</f>
        <v/>
      </c>
      <c r="X1338" s="14">
        <f>IFERROR(Tabela1[[#This Row],[QIANTIDADE EXPEDIDA]]*Tabela1[[#This Row],[PESO UNI]],"")</f>
        <v>0</v>
      </c>
      <c r="Y1338" s="14">
        <f t="shared" si="396"/>
        <v>-4</v>
      </c>
      <c r="Z1338" s="20">
        <f>Tabela1[[#This Row],[PESO TOTAL]]-Tabela1[[#This Row],[Peso Expedido]]</f>
        <v>6</v>
      </c>
      <c r="AA1338" s="17">
        <v>0</v>
      </c>
      <c r="AB1338" s="33"/>
      <c r="AC1338" s="33"/>
      <c r="AD1338" s="33"/>
      <c r="AE1338" s="33"/>
      <c r="AF1338" s="33"/>
      <c r="AG1338" s="33"/>
      <c r="AH1338" s="33"/>
      <c r="AI1338" s="33"/>
      <c r="AJ1338"/>
      <c r="AK1338"/>
      <c r="AL1338"/>
      <c r="AM1338"/>
      <c r="AN1338"/>
      <c r="AO1338"/>
      <c r="AP1338"/>
      <c r="AQ1338" s="22"/>
      <c r="AR1338" s="24"/>
      <c r="AS1338" s="37"/>
      <c r="AT1338" s="37"/>
      <c r="AU1338" s="37"/>
      <c r="AV1338" s="37"/>
      <c r="AW1338" s="37"/>
    </row>
    <row r="1339" spans="1:49" ht="15.75" hidden="1" customHeight="1" x14ac:dyDescent="0.25">
      <c r="A1339" s="1" t="s">
        <v>6125</v>
      </c>
      <c r="B1339" s="21" t="s">
        <v>6126</v>
      </c>
      <c r="C1339" s="1">
        <v>2</v>
      </c>
      <c r="D1339" s="1" t="s">
        <v>6129</v>
      </c>
      <c r="E1339" s="7">
        <v>5022</v>
      </c>
      <c r="F1339" s="7">
        <v>92</v>
      </c>
      <c r="G1339" s="1">
        <v>1.1000000000000001</v>
      </c>
      <c r="H1339" s="34">
        <f>Tabela1[[#This Row],[PESO UNI]]*Tabela1[[#This Row],[QTE]]</f>
        <v>2.2000000000000002</v>
      </c>
      <c r="I1339" s="7">
        <v>0</v>
      </c>
      <c r="J1339" s="8" t="s">
        <v>3140</v>
      </c>
      <c r="K1339" s="8" t="s">
        <v>4320</v>
      </c>
      <c r="L1339" s="9" t="s">
        <v>2984</v>
      </c>
      <c r="M1339" s="10">
        <v>46302</v>
      </c>
      <c r="N1339" s="8" t="s">
        <v>5101</v>
      </c>
      <c r="O1339" s="12"/>
      <c r="P1339" s="13"/>
      <c r="Q1339" s="14">
        <f>Tabela1[[#This Row],[QTDE/ Fabricação]]-Tabela1[[#This Row],[QTE]]</f>
        <v>-2</v>
      </c>
      <c r="R1339" s="18">
        <v>0</v>
      </c>
      <c r="S1339" s="18">
        <f t="shared" si="394"/>
        <v>0</v>
      </c>
      <c r="T1339" s="19">
        <f t="shared" si="395"/>
        <v>-2.2000000000000002</v>
      </c>
      <c r="U1339" s="16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IFERROR(VLOOKUP(Tabela1[[#This Row],[COD.MDE]],'LISTA DE EMBARQUE'!B:M,12,0),"")</f>
        <v/>
      </c>
      <c r="X1339" s="14">
        <f>IFERROR(Tabela1[[#This Row],[QIANTIDADE EXPEDIDA]]*Tabela1[[#This Row],[PESO UNI]],"")</f>
        <v>0</v>
      </c>
      <c r="Y1339" s="14">
        <f t="shared" si="396"/>
        <v>-2</v>
      </c>
      <c r="Z1339" s="20">
        <f>Tabela1[[#This Row],[PESO TOTAL]]-Tabela1[[#This Row],[Peso Expedido]]</f>
        <v>2.2000000000000002</v>
      </c>
      <c r="AA1339" s="17">
        <v>0</v>
      </c>
      <c r="AB1339" s="33"/>
      <c r="AC1339" s="33"/>
      <c r="AD1339" s="33"/>
      <c r="AE1339" s="33"/>
      <c r="AF1339" s="33"/>
      <c r="AG1339" s="33"/>
      <c r="AH1339" s="33"/>
      <c r="AI1339" s="33"/>
      <c r="AJ1339"/>
      <c r="AK1339"/>
      <c r="AL1339"/>
      <c r="AM1339"/>
      <c r="AN1339"/>
      <c r="AO1339"/>
      <c r="AP1339"/>
      <c r="AQ1339" s="22"/>
      <c r="AR1339" s="24"/>
      <c r="AS1339" s="37"/>
      <c r="AT1339" s="37"/>
      <c r="AU1339" s="37"/>
      <c r="AV1339" s="37"/>
      <c r="AW1339" s="37"/>
    </row>
    <row r="1340" spans="1:49" ht="15.75" hidden="1" customHeight="1" x14ac:dyDescent="0.25">
      <c r="A1340" s="1" t="s">
        <v>6125</v>
      </c>
      <c r="B1340" s="21" t="s">
        <v>6126</v>
      </c>
      <c r="C1340" s="1">
        <v>8</v>
      </c>
      <c r="D1340" s="1" t="s">
        <v>6130</v>
      </c>
      <c r="E1340" s="7">
        <v>5023</v>
      </c>
      <c r="F1340" s="7">
        <v>92</v>
      </c>
      <c r="G1340" s="1">
        <v>1.8</v>
      </c>
      <c r="H1340" s="34">
        <f>Tabela1[[#This Row],[PESO UNI]]*Tabela1[[#This Row],[QTE]]</f>
        <v>14.4</v>
      </c>
      <c r="I1340" s="7">
        <v>0</v>
      </c>
      <c r="J1340" s="8" t="s">
        <v>3140</v>
      </c>
      <c r="K1340" s="8" t="s">
        <v>4320</v>
      </c>
      <c r="L1340" s="9" t="s">
        <v>2984</v>
      </c>
      <c r="M1340" s="10">
        <v>46302</v>
      </c>
      <c r="N1340" s="8" t="s">
        <v>5101</v>
      </c>
      <c r="O1340" s="12"/>
      <c r="P1340" s="13"/>
      <c r="Q1340" s="14">
        <f>Tabela1[[#This Row],[QTDE/ Fabricação]]-Tabela1[[#This Row],[QTE]]</f>
        <v>-8</v>
      </c>
      <c r="R1340" s="18">
        <v>0</v>
      </c>
      <c r="S1340" s="18">
        <f t="shared" si="394"/>
        <v>0</v>
      </c>
      <c r="T1340" s="19">
        <f t="shared" si="395"/>
        <v>-14.4</v>
      </c>
      <c r="U1340" s="16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IFERROR(VLOOKUP(Tabela1[[#This Row],[COD.MDE]],'LISTA DE EMBARQUE'!B:M,12,0),"")</f>
        <v/>
      </c>
      <c r="X1340" s="14">
        <f>IFERROR(Tabela1[[#This Row],[QIANTIDADE EXPEDIDA]]*Tabela1[[#This Row],[PESO UNI]],"")</f>
        <v>0</v>
      </c>
      <c r="Y1340" s="14">
        <f t="shared" si="396"/>
        <v>-8</v>
      </c>
      <c r="Z1340" s="20">
        <f>Tabela1[[#This Row],[PESO TOTAL]]-Tabela1[[#This Row],[Peso Expedido]]</f>
        <v>14.4</v>
      </c>
      <c r="AA1340" s="17">
        <v>0</v>
      </c>
      <c r="AB1340" s="33"/>
      <c r="AC1340" s="33"/>
      <c r="AD1340" s="33"/>
      <c r="AE1340" s="33"/>
      <c r="AF1340" s="33"/>
      <c r="AG1340" s="33"/>
      <c r="AH1340" s="33"/>
      <c r="AI1340" s="33"/>
      <c r="AJ1340"/>
      <c r="AK1340"/>
      <c r="AL1340"/>
      <c r="AM1340"/>
      <c r="AN1340"/>
      <c r="AO1340"/>
      <c r="AP1340"/>
      <c r="AQ1340" s="22"/>
      <c r="AR1340" s="24"/>
      <c r="AS1340" s="37"/>
      <c r="AT1340" s="37"/>
      <c r="AU1340" s="37"/>
      <c r="AV1340" s="37"/>
      <c r="AW1340" s="37"/>
    </row>
    <row r="1341" spans="1:49" ht="15.75" hidden="1" customHeight="1" x14ac:dyDescent="0.25">
      <c r="A1341" s="1" t="s">
        <v>6125</v>
      </c>
      <c r="B1341" s="21" t="s">
        <v>6126</v>
      </c>
      <c r="C1341" s="1">
        <v>8</v>
      </c>
      <c r="D1341" s="1" t="s">
        <v>6131</v>
      </c>
      <c r="E1341" s="7">
        <v>5024</v>
      </c>
      <c r="F1341" s="7">
        <v>92</v>
      </c>
      <c r="G1341" s="1">
        <v>1.8</v>
      </c>
      <c r="H1341" s="34">
        <f>Tabela1[[#This Row],[PESO UNI]]*Tabela1[[#This Row],[QTE]]</f>
        <v>14.4</v>
      </c>
      <c r="I1341" s="7">
        <v>0</v>
      </c>
      <c r="J1341" s="8" t="s">
        <v>3140</v>
      </c>
      <c r="K1341" s="8" t="s">
        <v>4320</v>
      </c>
      <c r="L1341" s="9" t="s">
        <v>2984</v>
      </c>
      <c r="M1341" s="10">
        <v>46302</v>
      </c>
      <c r="N1341" s="8" t="s">
        <v>5101</v>
      </c>
      <c r="O1341" s="12"/>
      <c r="P1341" s="13"/>
      <c r="Q1341" s="14">
        <f>Tabela1[[#This Row],[QTDE/ Fabricação]]-Tabela1[[#This Row],[QTE]]</f>
        <v>-8</v>
      </c>
      <c r="R1341" s="18">
        <v>0</v>
      </c>
      <c r="S1341" s="18">
        <f t="shared" si="394"/>
        <v>0</v>
      </c>
      <c r="T1341" s="19">
        <f t="shared" si="395"/>
        <v>-14.4</v>
      </c>
      <c r="U1341" s="16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IFERROR(VLOOKUP(Tabela1[[#This Row],[COD.MDE]],'LISTA DE EMBARQUE'!B:M,12,0),"")</f>
        <v/>
      </c>
      <c r="X1341" s="14">
        <f>IFERROR(Tabela1[[#This Row],[QIANTIDADE EXPEDIDA]]*Tabela1[[#This Row],[PESO UNI]],"")</f>
        <v>0</v>
      </c>
      <c r="Y1341" s="14">
        <f t="shared" si="396"/>
        <v>-8</v>
      </c>
      <c r="Z1341" s="20">
        <f>Tabela1[[#This Row],[PESO TOTAL]]-Tabela1[[#This Row],[Peso Expedido]]</f>
        <v>14.4</v>
      </c>
      <c r="AA1341" s="17">
        <v>0</v>
      </c>
      <c r="AB1341" s="33"/>
      <c r="AC1341" s="33"/>
      <c r="AD1341" s="33"/>
      <c r="AE1341" s="33"/>
      <c r="AF1341" s="33"/>
      <c r="AG1341" s="33"/>
      <c r="AH1341" s="33"/>
      <c r="AI1341" s="33"/>
      <c r="AJ1341"/>
      <c r="AK1341"/>
      <c r="AL1341"/>
      <c r="AM1341"/>
      <c r="AN1341"/>
      <c r="AO1341"/>
      <c r="AP1341"/>
      <c r="AQ1341" s="22"/>
      <c r="AR1341" s="24"/>
      <c r="AS1341" s="37"/>
      <c r="AT1341" s="37"/>
      <c r="AU1341" s="37"/>
      <c r="AV1341" s="37"/>
      <c r="AW1341" s="37"/>
    </row>
    <row r="1342" spans="1:49" ht="15.75" hidden="1" customHeight="1" x14ac:dyDescent="0.25">
      <c r="A1342" s="1" t="s">
        <v>6125</v>
      </c>
      <c r="B1342" s="21" t="s">
        <v>6126</v>
      </c>
      <c r="C1342" s="1">
        <v>12</v>
      </c>
      <c r="D1342" s="1" t="s">
        <v>6132</v>
      </c>
      <c r="E1342" s="7">
        <v>5025</v>
      </c>
      <c r="F1342" s="7">
        <v>92</v>
      </c>
      <c r="G1342" s="1">
        <v>2.7</v>
      </c>
      <c r="H1342" s="34">
        <f>Tabela1[[#This Row],[PESO UNI]]*Tabela1[[#This Row],[QTE]]</f>
        <v>32.400000000000006</v>
      </c>
      <c r="I1342" s="7">
        <v>0</v>
      </c>
      <c r="J1342" s="8" t="s">
        <v>3140</v>
      </c>
      <c r="K1342" s="8" t="s">
        <v>4320</v>
      </c>
      <c r="L1342" s="9" t="s">
        <v>2984</v>
      </c>
      <c r="M1342" s="10">
        <v>46302</v>
      </c>
      <c r="N1342" s="8" t="s">
        <v>5101</v>
      </c>
      <c r="O1342" s="12"/>
      <c r="P1342" s="13"/>
      <c r="Q1342" s="14">
        <f>Tabela1[[#This Row],[QTDE/ Fabricação]]-Tabela1[[#This Row],[QTE]]</f>
        <v>-12</v>
      </c>
      <c r="R1342" s="18">
        <v>0</v>
      </c>
      <c r="S1342" s="18">
        <f t="shared" si="394"/>
        <v>0</v>
      </c>
      <c r="T1342" s="19">
        <f t="shared" si="395"/>
        <v>-32.400000000000006</v>
      </c>
      <c r="U1342" s="16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IFERROR(VLOOKUP(Tabela1[[#This Row],[COD.MDE]],'LISTA DE EMBARQUE'!B:M,12,0),"")</f>
        <v/>
      </c>
      <c r="X1342" s="14">
        <f>IFERROR(Tabela1[[#This Row],[QIANTIDADE EXPEDIDA]]*Tabela1[[#This Row],[PESO UNI]],"")</f>
        <v>0</v>
      </c>
      <c r="Y1342" s="14">
        <f t="shared" si="396"/>
        <v>-12</v>
      </c>
      <c r="Z1342" s="20">
        <f>Tabela1[[#This Row],[PESO TOTAL]]-Tabela1[[#This Row],[Peso Expedido]]</f>
        <v>32.400000000000006</v>
      </c>
      <c r="AA1342" s="17">
        <v>0</v>
      </c>
      <c r="AB1342" s="33"/>
      <c r="AC1342" s="33"/>
      <c r="AD1342" s="33"/>
      <c r="AE1342" s="33"/>
      <c r="AF1342" s="33"/>
      <c r="AG1342" s="33"/>
      <c r="AH1342" s="33"/>
      <c r="AI1342" s="33"/>
      <c r="AJ1342"/>
      <c r="AK1342"/>
      <c r="AL1342"/>
      <c r="AM1342"/>
      <c r="AN1342"/>
      <c r="AO1342"/>
      <c r="AP1342"/>
      <c r="AQ1342" s="22"/>
      <c r="AR1342" s="24"/>
      <c r="AS1342" s="37"/>
      <c r="AT1342" s="37"/>
      <c r="AU1342" s="37"/>
      <c r="AV1342" s="37"/>
      <c r="AW1342" s="37"/>
    </row>
    <row r="1343" spans="1:49" ht="15.75" hidden="1" customHeight="1" x14ac:dyDescent="0.25">
      <c r="A1343" s="1" t="s">
        <v>6125</v>
      </c>
      <c r="B1343" s="21" t="s">
        <v>6126</v>
      </c>
      <c r="C1343" s="1">
        <v>4</v>
      </c>
      <c r="D1343" s="1" t="s">
        <v>6133</v>
      </c>
      <c r="E1343" s="7">
        <v>5026</v>
      </c>
      <c r="F1343" s="7">
        <v>92</v>
      </c>
      <c r="G1343" s="1">
        <v>2.5</v>
      </c>
      <c r="H1343" s="34">
        <f>Tabela1[[#This Row],[PESO UNI]]*Tabela1[[#This Row],[QTE]]</f>
        <v>10</v>
      </c>
      <c r="I1343" s="7">
        <v>0</v>
      </c>
      <c r="J1343" s="8" t="s">
        <v>3140</v>
      </c>
      <c r="K1343" s="8" t="s">
        <v>4320</v>
      </c>
      <c r="L1343" s="9" t="s">
        <v>2984</v>
      </c>
      <c r="M1343" s="10">
        <v>46302</v>
      </c>
      <c r="N1343" s="8" t="s">
        <v>5101</v>
      </c>
      <c r="O1343" s="12"/>
      <c r="P1343" s="13"/>
      <c r="Q1343" s="14">
        <f>Tabela1[[#This Row],[QTDE/ Fabricação]]-Tabela1[[#This Row],[QTE]]</f>
        <v>-4</v>
      </c>
      <c r="R1343" s="18">
        <v>0</v>
      </c>
      <c r="S1343" s="18">
        <f t="shared" si="394"/>
        <v>0</v>
      </c>
      <c r="T1343" s="19">
        <f t="shared" si="395"/>
        <v>-10</v>
      </c>
      <c r="U1343" s="16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IFERROR(VLOOKUP(Tabela1[[#This Row],[COD.MDE]],'LISTA DE EMBARQUE'!B:M,12,0),"")</f>
        <v/>
      </c>
      <c r="X1343" s="14">
        <f>IFERROR(Tabela1[[#This Row],[QIANTIDADE EXPEDIDA]]*Tabela1[[#This Row],[PESO UNI]],"")</f>
        <v>0</v>
      </c>
      <c r="Y1343" s="14">
        <f t="shared" si="396"/>
        <v>-4</v>
      </c>
      <c r="Z1343" s="20">
        <f>Tabela1[[#This Row],[PESO TOTAL]]-Tabela1[[#This Row],[Peso Expedido]]</f>
        <v>10</v>
      </c>
      <c r="AA1343" s="17">
        <v>0</v>
      </c>
      <c r="AB1343" s="33"/>
      <c r="AC1343" s="33"/>
      <c r="AD1343" s="33"/>
      <c r="AE1343" s="33"/>
      <c r="AF1343" s="33"/>
      <c r="AG1343" s="33"/>
      <c r="AH1343" s="33"/>
      <c r="AI1343" s="33"/>
      <c r="AJ1343"/>
      <c r="AK1343"/>
      <c r="AL1343"/>
      <c r="AM1343"/>
      <c r="AN1343"/>
      <c r="AO1343"/>
      <c r="AP1343"/>
      <c r="AQ1343" s="22"/>
      <c r="AR1343" s="24"/>
      <c r="AS1343" s="37"/>
      <c r="AT1343" s="37"/>
      <c r="AU1343" s="37"/>
      <c r="AV1343" s="37"/>
      <c r="AW1343" s="37"/>
    </row>
    <row r="1344" spans="1:49" ht="15.75" hidden="1" customHeight="1" x14ac:dyDescent="0.25">
      <c r="A1344" s="1" t="s">
        <v>6125</v>
      </c>
      <c r="B1344" s="21" t="s">
        <v>6126</v>
      </c>
      <c r="C1344" s="1">
        <v>40</v>
      </c>
      <c r="D1344" s="1" t="s">
        <v>6134</v>
      </c>
      <c r="E1344" s="7">
        <v>5027</v>
      </c>
      <c r="F1344" s="7">
        <v>92</v>
      </c>
      <c r="G1344" s="1">
        <v>2</v>
      </c>
      <c r="H1344" s="34">
        <f>Tabela1[[#This Row],[PESO UNI]]*Tabela1[[#This Row],[QTE]]</f>
        <v>80</v>
      </c>
      <c r="I1344" s="7">
        <v>0</v>
      </c>
      <c r="J1344" s="8" t="s">
        <v>3140</v>
      </c>
      <c r="K1344" s="8" t="s">
        <v>4320</v>
      </c>
      <c r="L1344" s="9" t="s">
        <v>2984</v>
      </c>
      <c r="M1344" s="10">
        <v>46302</v>
      </c>
      <c r="N1344" s="8" t="s">
        <v>5101</v>
      </c>
      <c r="O1344" s="12"/>
      <c r="P1344" s="13"/>
      <c r="Q1344" s="14">
        <f>Tabela1[[#This Row],[QTDE/ Fabricação]]-Tabela1[[#This Row],[QTE]]</f>
        <v>-40</v>
      </c>
      <c r="R1344" s="18">
        <v>0</v>
      </c>
      <c r="S1344" s="18">
        <f t="shared" ref="S1344:S1367" si="397">IFERROR(H1344*AG1344,"")</f>
        <v>0</v>
      </c>
      <c r="T1344" s="19">
        <f t="shared" ref="T1344:T1367" si="398">IFERROR(S1344-H1344,"")</f>
        <v>-80</v>
      </c>
      <c r="U1344" s="16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IFERROR(VLOOKUP(Tabela1[[#This Row],[COD.MDE]],'LISTA DE EMBARQUE'!B:M,12,0),"")</f>
        <v/>
      </c>
      <c r="X1344" s="14">
        <f>IFERROR(Tabela1[[#This Row],[QIANTIDADE EXPEDIDA]]*Tabela1[[#This Row],[PESO UNI]],"")</f>
        <v>0</v>
      </c>
      <c r="Y1344" s="14">
        <f t="shared" ref="Y1344:Y1365" si="399">U1344-C1344</f>
        <v>-40</v>
      </c>
      <c r="Z1344" s="20">
        <f>Tabela1[[#This Row],[PESO TOTAL]]-Tabela1[[#This Row],[Peso Expedido]]</f>
        <v>80</v>
      </c>
      <c r="AA1344" s="17">
        <v>0</v>
      </c>
      <c r="AB1344" s="33"/>
      <c r="AC1344" s="33"/>
      <c r="AD1344" s="33"/>
      <c r="AE1344" s="33"/>
      <c r="AF1344" s="33"/>
      <c r="AG1344" s="33"/>
      <c r="AH1344" s="33"/>
      <c r="AI1344" s="33"/>
      <c r="AJ1344"/>
      <c r="AK1344"/>
      <c r="AL1344"/>
      <c r="AM1344"/>
      <c r="AN1344"/>
      <c r="AO1344"/>
      <c r="AP1344"/>
      <c r="AQ1344" s="22"/>
      <c r="AR1344" s="24"/>
      <c r="AS1344" s="37"/>
      <c r="AT1344" s="37"/>
      <c r="AU1344" s="37"/>
      <c r="AV1344" s="37"/>
      <c r="AW1344" s="37"/>
    </row>
    <row r="1345" spans="1:49" ht="15.75" hidden="1" customHeight="1" x14ac:dyDescent="0.25">
      <c r="A1345" s="1" t="s">
        <v>6135</v>
      </c>
      <c r="B1345" s="21" t="s">
        <v>6136</v>
      </c>
      <c r="C1345" s="1">
        <v>3</v>
      </c>
      <c r="D1345" s="1" t="s">
        <v>6137</v>
      </c>
      <c r="E1345" s="7">
        <v>5028</v>
      </c>
      <c r="F1345" s="7">
        <v>93</v>
      </c>
      <c r="G1345" s="1">
        <v>6.4</v>
      </c>
      <c r="H1345" s="34">
        <f>Tabela1[[#This Row],[PESO UNI]]*Tabela1[[#This Row],[QTE]]</f>
        <v>19.200000000000003</v>
      </c>
      <c r="I1345" s="7">
        <v>0</v>
      </c>
      <c r="J1345" s="8" t="s">
        <v>3045</v>
      </c>
      <c r="K1345" s="8" t="s">
        <v>4320</v>
      </c>
      <c r="L1345" s="9" t="s">
        <v>2984</v>
      </c>
      <c r="M1345" s="10">
        <v>46302</v>
      </c>
      <c r="N1345" s="8" t="s">
        <v>5101</v>
      </c>
      <c r="O1345" s="12"/>
      <c r="P1345" s="13"/>
      <c r="Q1345" s="14">
        <f>Tabela1[[#This Row],[QTDE/ Fabricação]]-Tabela1[[#This Row],[QTE]]</f>
        <v>-3</v>
      </c>
      <c r="R1345" s="18">
        <v>0</v>
      </c>
      <c r="S1345" s="18">
        <f t="shared" si="397"/>
        <v>0</v>
      </c>
      <c r="T1345" s="19">
        <f t="shared" si="398"/>
        <v>-19.200000000000003</v>
      </c>
      <c r="U1345" s="16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IFERROR(VLOOKUP(Tabela1[[#This Row],[COD.MDE]],'LISTA DE EMBARQUE'!B:M,12,0),"")</f>
        <v/>
      </c>
      <c r="X1345" s="14">
        <f>IFERROR(Tabela1[[#This Row],[QIANTIDADE EXPEDIDA]]*Tabela1[[#This Row],[PESO UNI]],"")</f>
        <v>0</v>
      </c>
      <c r="Y1345" s="14">
        <f t="shared" si="399"/>
        <v>-3</v>
      </c>
      <c r="Z1345" s="20">
        <f>Tabela1[[#This Row],[PESO TOTAL]]-Tabela1[[#This Row],[Peso Expedido]]</f>
        <v>19.200000000000003</v>
      </c>
      <c r="AA1345" s="17">
        <v>0</v>
      </c>
      <c r="AB1345" s="33"/>
      <c r="AC1345" s="33"/>
      <c r="AD1345" s="33"/>
      <c r="AE1345" s="33"/>
      <c r="AF1345" s="33"/>
      <c r="AG1345" s="33"/>
      <c r="AH1345" s="33"/>
      <c r="AI1345" s="33"/>
      <c r="AJ1345"/>
      <c r="AK1345"/>
      <c r="AL1345"/>
      <c r="AM1345"/>
      <c r="AN1345"/>
      <c r="AO1345"/>
      <c r="AP1345"/>
      <c r="AQ1345" s="22"/>
      <c r="AR1345" s="24"/>
      <c r="AS1345" s="37"/>
      <c r="AT1345" s="37"/>
      <c r="AU1345" s="37"/>
      <c r="AV1345" s="37"/>
      <c r="AW1345" s="37"/>
    </row>
    <row r="1346" spans="1:49" ht="15.75" hidden="1" customHeight="1" x14ac:dyDescent="0.25">
      <c r="A1346" s="1" t="s">
        <v>6135</v>
      </c>
      <c r="B1346" s="21" t="s">
        <v>6136</v>
      </c>
      <c r="C1346" s="1">
        <v>1</v>
      </c>
      <c r="D1346" s="1" t="s">
        <v>6138</v>
      </c>
      <c r="E1346" s="7">
        <v>5029</v>
      </c>
      <c r="F1346" s="7">
        <v>93</v>
      </c>
      <c r="G1346" s="1">
        <v>897.9</v>
      </c>
      <c r="H1346" s="34">
        <f>Tabela1[[#This Row],[PESO UNI]]*Tabela1[[#This Row],[QTE]]</f>
        <v>897.9</v>
      </c>
      <c r="I1346" s="7">
        <v>0</v>
      </c>
      <c r="J1346" s="8" t="s">
        <v>3045</v>
      </c>
      <c r="K1346" s="8" t="s">
        <v>4320</v>
      </c>
      <c r="L1346" s="9" t="s">
        <v>2984</v>
      </c>
      <c r="M1346" s="10">
        <v>46302</v>
      </c>
      <c r="N1346" s="8" t="s">
        <v>5101</v>
      </c>
      <c r="O1346" s="12"/>
      <c r="P1346" s="13"/>
      <c r="Q1346" s="14">
        <f>Tabela1[[#This Row],[QTDE/ Fabricação]]-Tabela1[[#This Row],[QTE]]</f>
        <v>-1</v>
      </c>
      <c r="R1346" s="18">
        <v>0</v>
      </c>
      <c r="S1346" s="18">
        <f t="shared" si="397"/>
        <v>0</v>
      </c>
      <c r="T1346" s="19">
        <f t="shared" si="398"/>
        <v>-897.9</v>
      </c>
      <c r="U1346" s="16">
        <f>IFERROR(SUMIF('LISTA DE EMBARQUE'!B:B,MICRO!E:E,'LISTA DE EMBARQUE'!G:G),"")</f>
        <v>0</v>
      </c>
      <c r="V1346" s="12" t="str">
        <f>IFERROR(VLOOKUP(Tabela1[[#This Row],[COD.MDE]],'LISTA DE EMBARQUE'!B:L,11,0),"")</f>
        <v/>
      </c>
      <c r="W1346" s="13" t="str">
        <f>IFERROR(VLOOKUP(Tabela1[[#This Row],[COD.MDE]],'LISTA DE EMBARQUE'!B:M,12,0),"")</f>
        <v/>
      </c>
      <c r="X1346" s="14">
        <f>IFERROR(Tabela1[[#This Row],[QIANTIDADE EXPEDIDA]]*Tabela1[[#This Row],[PESO UNI]],"")</f>
        <v>0</v>
      </c>
      <c r="Y1346" s="14">
        <f t="shared" si="399"/>
        <v>-1</v>
      </c>
      <c r="Z1346" s="20">
        <f>Tabela1[[#This Row],[PESO TOTAL]]-Tabela1[[#This Row],[Peso Expedido]]</f>
        <v>897.9</v>
      </c>
      <c r="AA1346" s="17">
        <v>0</v>
      </c>
      <c r="AB1346" s="33"/>
      <c r="AC1346" s="33"/>
      <c r="AD1346" s="33"/>
      <c r="AE1346" s="33"/>
      <c r="AF1346" s="33"/>
      <c r="AG1346" s="33"/>
      <c r="AH1346" s="33"/>
      <c r="AI1346" s="33"/>
      <c r="AJ1346"/>
      <c r="AK1346"/>
      <c r="AL1346"/>
      <c r="AM1346"/>
      <c r="AN1346"/>
      <c r="AO1346"/>
      <c r="AP1346"/>
      <c r="AQ1346" s="22"/>
      <c r="AR1346" s="24"/>
      <c r="AS1346" s="37"/>
      <c r="AT1346" s="37"/>
      <c r="AU1346" s="37"/>
      <c r="AV1346" s="37"/>
      <c r="AW1346" s="37"/>
    </row>
    <row r="1347" spans="1:49" ht="15.75" hidden="1" customHeight="1" x14ac:dyDescent="0.25">
      <c r="A1347" s="1" t="s">
        <v>6139</v>
      </c>
      <c r="B1347" s="21" t="s">
        <v>6140</v>
      </c>
      <c r="C1347" s="1">
        <v>45</v>
      </c>
      <c r="D1347" s="1" t="s">
        <v>6141</v>
      </c>
      <c r="E1347" s="7">
        <v>5030</v>
      </c>
      <c r="F1347" s="7">
        <v>93</v>
      </c>
      <c r="G1347" s="1">
        <v>7.6</v>
      </c>
      <c r="H1347" s="34">
        <f>Tabela1[[#This Row],[PESO UNI]]*Tabela1[[#This Row],[QTE]]</f>
        <v>342</v>
      </c>
      <c r="I1347" s="7">
        <v>0</v>
      </c>
      <c r="J1347" s="8" t="s">
        <v>3045</v>
      </c>
      <c r="K1347" s="8" t="s">
        <v>44</v>
      </c>
      <c r="L1347" s="9" t="s">
        <v>2984</v>
      </c>
      <c r="M1347" s="10">
        <v>46302</v>
      </c>
      <c r="N1347" s="8" t="s">
        <v>38</v>
      </c>
      <c r="O1347" s="12"/>
      <c r="P1347" s="13"/>
      <c r="Q1347" s="14">
        <f>Tabela1[[#This Row],[QTDE/ Fabricação]]-Tabela1[[#This Row],[QTE]]</f>
        <v>-45</v>
      </c>
      <c r="R1347" s="18">
        <v>0</v>
      </c>
      <c r="S1347" s="18">
        <f t="shared" si="397"/>
        <v>0</v>
      </c>
      <c r="T1347" s="19">
        <f t="shared" si="398"/>
        <v>-342</v>
      </c>
      <c r="U1347" s="16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IFERROR(VLOOKUP(Tabela1[[#This Row],[COD.MDE]],'LISTA DE EMBARQUE'!B:M,12,0),"")</f>
        <v/>
      </c>
      <c r="X1347" s="14">
        <f>IFERROR(Tabela1[[#This Row],[QIANTIDADE EXPEDIDA]]*Tabela1[[#This Row],[PESO UNI]],"")</f>
        <v>0</v>
      </c>
      <c r="Y1347" s="14">
        <f t="shared" si="399"/>
        <v>-45</v>
      </c>
      <c r="Z1347" s="20">
        <f>Tabela1[[#This Row],[PESO TOTAL]]-Tabela1[[#This Row],[Peso Expedido]]</f>
        <v>342</v>
      </c>
      <c r="AA1347" s="17">
        <v>0</v>
      </c>
      <c r="AB1347" s="33"/>
      <c r="AC1347" s="33"/>
      <c r="AD1347" s="33"/>
      <c r="AE1347" s="33"/>
      <c r="AF1347" s="33"/>
      <c r="AG1347" s="33"/>
      <c r="AH1347" s="33"/>
      <c r="AI1347" s="33"/>
      <c r="AJ1347"/>
      <c r="AK1347"/>
      <c r="AL1347"/>
      <c r="AM1347"/>
      <c r="AN1347"/>
      <c r="AO1347"/>
      <c r="AP1347"/>
      <c r="AQ1347" s="22"/>
      <c r="AR1347" s="24"/>
      <c r="AS1347" s="37"/>
      <c r="AT1347" s="37"/>
      <c r="AU1347" s="37"/>
      <c r="AV1347" s="37"/>
      <c r="AW1347" s="37"/>
    </row>
    <row r="1348" spans="1:49" ht="15.75" hidden="1" customHeight="1" x14ac:dyDescent="0.25">
      <c r="A1348" s="1" t="s">
        <v>6139</v>
      </c>
      <c r="B1348" s="21" t="s">
        <v>6140</v>
      </c>
      <c r="C1348" s="1">
        <v>2</v>
      </c>
      <c r="D1348" s="1" t="s">
        <v>6142</v>
      </c>
      <c r="E1348" s="7">
        <v>5031</v>
      </c>
      <c r="F1348" s="7">
        <v>93</v>
      </c>
      <c r="G1348" s="1">
        <v>2</v>
      </c>
      <c r="H1348" s="34">
        <f>Tabela1[[#This Row],[PESO UNI]]*Tabela1[[#This Row],[QTE]]</f>
        <v>4</v>
      </c>
      <c r="I1348" s="7">
        <v>0</v>
      </c>
      <c r="J1348" s="8" t="s">
        <v>3045</v>
      </c>
      <c r="K1348" s="8" t="s">
        <v>44</v>
      </c>
      <c r="L1348" s="9" t="s">
        <v>2984</v>
      </c>
      <c r="M1348" s="10">
        <v>46302</v>
      </c>
      <c r="N1348" s="8" t="s">
        <v>38</v>
      </c>
      <c r="O1348" s="12"/>
      <c r="P1348" s="13"/>
      <c r="Q1348" s="14">
        <f>Tabela1[[#This Row],[QTDE/ Fabricação]]-Tabela1[[#This Row],[QTE]]</f>
        <v>-2</v>
      </c>
      <c r="R1348" s="18">
        <v>0</v>
      </c>
      <c r="S1348" s="18">
        <f t="shared" si="397"/>
        <v>0</v>
      </c>
      <c r="T1348" s="19">
        <f t="shared" si="398"/>
        <v>-4</v>
      </c>
      <c r="U1348" s="16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IFERROR(VLOOKUP(Tabela1[[#This Row],[COD.MDE]],'LISTA DE EMBARQUE'!B:M,12,0),"")</f>
        <v/>
      </c>
      <c r="X1348" s="14">
        <f>IFERROR(Tabela1[[#This Row],[QIANTIDADE EXPEDIDA]]*Tabela1[[#This Row],[PESO UNI]],"")</f>
        <v>0</v>
      </c>
      <c r="Y1348" s="14">
        <f t="shared" si="399"/>
        <v>-2</v>
      </c>
      <c r="Z1348" s="20">
        <f>Tabela1[[#This Row],[PESO TOTAL]]-Tabela1[[#This Row],[Peso Expedido]]</f>
        <v>4</v>
      </c>
      <c r="AA1348" s="17">
        <v>0</v>
      </c>
      <c r="AB1348" s="33"/>
      <c r="AC1348" s="33"/>
      <c r="AD1348" s="33"/>
      <c r="AE1348" s="33"/>
      <c r="AF1348" s="33"/>
      <c r="AG1348" s="33"/>
      <c r="AH1348" s="33"/>
      <c r="AI1348" s="33"/>
      <c r="AJ1348"/>
      <c r="AK1348"/>
      <c r="AL1348"/>
      <c r="AM1348"/>
      <c r="AN1348"/>
      <c r="AO1348"/>
      <c r="AP1348"/>
      <c r="AQ1348" s="22"/>
      <c r="AR1348" s="24"/>
      <c r="AS1348" s="37"/>
      <c r="AT1348" s="37"/>
      <c r="AU1348" s="37"/>
      <c r="AV1348" s="37"/>
      <c r="AW1348" s="37"/>
    </row>
    <row r="1349" spans="1:49" ht="15.75" hidden="1" customHeight="1" x14ac:dyDescent="0.25">
      <c r="A1349" s="1" t="s">
        <v>6139</v>
      </c>
      <c r="B1349" s="21" t="s">
        <v>6140</v>
      </c>
      <c r="C1349" s="1">
        <v>2</v>
      </c>
      <c r="D1349" s="1" t="s">
        <v>6143</v>
      </c>
      <c r="E1349" s="7">
        <v>5032</v>
      </c>
      <c r="F1349" s="7">
        <v>93</v>
      </c>
      <c r="G1349" s="1">
        <v>3.6</v>
      </c>
      <c r="H1349" s="34">
        <f>Tabela1[[#This Row],[PESO UNI]]*Tabela1[[#This Row],[QTE]]</f>
        <v>7.2</v>
      </c>
      <c r="I1349" s="7">
        <v>0</v>
      </c>
      <c r="J1349" s="8" t="s">
        <v>3045</v>
      </c>
      <c r="K1349" s="8" t="s">
        <v>44</v>
      </c>
      <c r="L1349" s="9" t="s">
        <v>2984</v>
      </c>
      <c r="M1349" s="10">
        <v>46302</v>
      </c>
      <c r="N1349" s="8" t="s">
        <v>38</v>
      </c>
      <c r="O1349" s="12"/>
      <c r="P1349" s="13"/>
      <c r="Q1349" s="14">
        <f>Tabela1[[#This Row],[QTDE/ Fabricação]]-Tabela1[[#This Row],[QTE]]</f>
        <v>-2</v>
      </c>
      <c r="R1349" s="18">
        <v>0</v>
      </c>
      <c r="S1349" s="18">
        <f t="shared" si="397"/>
        <v>0</v>
      </c>
      <c r="T1349" s="19">
        <f t="shared" si="398"/>
        <v>-7.2</v>
      </c>
      <c r="U1349" s="16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IFERROR(VLOOKUP(Tabela1[[#This Row],[COD.MDE]],'LISTA DE EMBARQUE'!B:M,12,0),"")</f>
        <v/>
      </c>
      <c r="X1349" s="14">
        <f>IFERROR(Tabela1[[#This Row],[QIANTIDADE EXPEDIDA]]*Tabela1[[#This Row],[PESO UNI]],"")</f>
        <v>0</v>
      </c>
      <c r="Y1349" s="14">
        <f t="shared" si="399"/>
        <v>-2</v>
      </c>
      <c r="Z1349" s="20">
        <f>Tabela1[[#This Row],[PESO TOTAL]]-Tabela1[[#This Row],[Peso Expedido]]</f>
        <v>7.2</v>
      </c>
      <c r="AA1349" s="17">
        <v>0</v>
      </c>
      <c r="AB1349" s="33"/>
      <c r="AC1349" s="33"/>
      <c r="AD1349" s="33"/>
      <c r="AE1349" s="33"/>
      <c r="AF1349" s="33"/>
      <c r="AG1349" s="33"/>
      <c r="AH1349" s="33"/>
      <c r="AI1349" s="33"/>
      <c r="AJ1349"/>
      <c r="AK1349"/>
      <c r="AL1349"/>
      <c r="AM1349"/>
      <c r="AN1349"/>
      <c r="AO1349"/>
      <c r="AP1349"/>
      <c r="AQ1349" s="22"/>
      <c r="AR1349" s="24"/>
      <c r="AS1349" s="37"/>
      <c r="AT1349" s="37"/>
      <c r="AU1349" s="37"/>
      <c r="AV1349" s="37"/>
      <c r="AW1349" s="37"/>
    </row>
    <row r="1350" spans="1:49" ht="15.75" hidden="1" customHeight="1" x14ac:dyDescent="0.25">
      <c r="A1350" s="1" t="s">
        <v>6139</v>
      </c>
      <c r="B1350" s="21" t="s">
        <v>6140</v>
      </c>
      <c r="C1350" s="1">
        <v>2</v>
      </c>
      <c r="D1350" s="1" t="s">
        <v>6144</v>
      </c>
      <c r="E1350" s="7">
        <v>5033</v>
      </c>
      <c r="F1350" s="7">
        <v>93</v>
      </c>
      <c r="G1350" s="1">
        <v>5.2</v>
      </c>
      <c r="H1350" s="34">
        <f>Tabela1[[#This Row],[PESO UNI]]*Tabela1[[#This Row],[QTE]]</f>
        <v>10.4</v>
      </c>
      <c r="I1350" s="7">
        <v>0</v>
      </c>
      <c r="J1350" s="8" t="s">
        <v>3045</v>
      </c>
      <c r="K1350" s="8" t="s">
        <v>44</v>
      </c>
      <c r="L1350" s="9" t="s">
        <v>2984</v>
      </c>
      <c r="M1350" s="10">
        <v>46302</v>
      </c>
      <c r="N1350" s="8" t="s">
        <v>38</v>
      </c>
      <c r="O1350" s="12"/>
      <c r="P1350" s="13"/>
      <c r="Q1350" s="14">
        <f>Tabela1[[#This Row],[QTDE/ Fabricação]]-Tabela1[[#This Row],[QTE]]</f>
        <v>-2</v>
      </c>
      <c r="R1350" s="18">
        <v>0</v>
      </c>
      <c r="S1350" s="18">
        <f t="shared" si="397"/>
        <v>0</v>
      </c>
      <c r="T1350" s="19">
        <f t="shared" si="398"/>
        <v>-10.4</v>
      </c>
      <c r="U1350" s="16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IFERROR(VLOOKUP(Tabela1[[#This Row],[COD.MDE]],'LISTA DE EMBARQUE'!B:M,12,0),"")</f>
        <v/>
      </c>
      <c r="X1350" s="14">
        <f>IFERROR(Tabela1[[#This Row],[QIANTIDADE EXPEDIDA]]*Tabela1[[#This Row],[PESO UNI]],"")</f>
        <v>0</v>
      </c>
      <c r="Y1350" s="14">
        <f t="shared" si="399"/>
        <v>-2</v>
      </c>
      <c r="Z1350" s="20">
        <f>Tabela1[[#This Row],[PESO TOTAL]]-Tabela1[[#This Row],[Peso Expedido]]</f>
        <v>10.4</v>
      </c>
      <c r="AA1350" s="17">
        <v>0</v>
      </c>
      <c r="AB1350" s="33"/>
      <c r="AC1350" s="33"/>
      <c r="AD1350" s="33"/>
      <c r="AE1350" s="33"/>
      <c r="AF1350" s="33"/>
      <c r="AG1350" s="33"/>
      <c r="AH1350" s="33"/>
      <c r="AI1350" s="33"/>
      <c r="AJ1350"/>
      <c r="AK1350"/>
      <c r="AL1350"/>
      <c r="AM1350"/>
      <c r="AN1350"/>
      <c r="AO1350"/>
      <c r="AP1350"/>
      <c r="AQ1350" s="22"/>
      <c r="AR1350" s="24"/>
      <c r="AS1350" s="37"/>
      <c r="AT1350" s="37"/>
      <c r="AU1350" s="37"/>
      <c r="AV1350" s="37"/>
      <c r="AW1350" s="37"/>
    </row>
    <row r="1351" spans="1:49" ht="15.75" hidden="1" customHeight="1" x14ac:dyDescent="0.25">
      <c r="A1351" s="1" t="s">
        <v>6139</v>
      </c>
      <c r="B1351" s="21" t="s">
        <v>6140</v>
      </c>
      <c r="C1351" s="1">
        <v>2</v>
      </c>
      <c r="D1351" s="1" t="s">
        <v>6145</v>
      </c>
      <c r="E1351" s="7">
        <v>5034</v>
      </c>
      <c r="F1351" s="7">
        <v>93</v>
      </c>
      <c r="G1351" s="1">
        <v>6.7</v>
      </c>
      <c r="H1351" s="34">
        <f>Tabela1[[#This Row],[PESO UNI]]*Tabela1[[#This Row],[QTE]]</f>
        <v>13.4</v>
      </c>
      <c r="I1351" s="7">
        <v>0</v>
      </c>
      <c r="J1351" s="8" t="s">
        <v>3045</v>
      </c>
      <c r="K1351" s="8" t="s">
        <v>44</v>
      </c>
      <c r="L1351" s="9" t="s">
        <v>2984</v>
      </c>
      <c r="M1351" s="10">
        <v>46302</v>
      </c>
      <c r="N1351" s="8" t="s">
        <v>38</v>
      </c>
      <c r="O1351" s="12"/>
      <c r="P1351" s="13"/>
      <c r="Q1351" s="14">
        <f>Tabela1[[#This Row],[QTDE/ Fabricação]]-Tabela1[[#This Row],[QTE]]</f>
        <v>-2</v>
      </c>
      <c r="R1351" s="18">
        <v>0</v>
      </c>
      <c r="S1351" s="18">
        <f t="shared" si="397"/>
        <v>0</v>
      </c>
      <c r="T1351" s="19">
        <f t="shared" si="398"/>
        <v>-13.4</v>
      </c>
      <c r="U1351" s="16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IFERROR(VLOOKUP(Tabela1[[#This Row],[COD.MDE]],'LISTA DE EMBARQUE'!B:M,12,0),"")</f>
        <v/>
      </c>
      <c r="X1351" s="14">
        <f>IFERROR(Tabela1[[#This Row],[QIANTIDADE EXPEDIDA]]*Tabela1[[#This Row],[PESO UNI]],"")</f>
        <v>0</v>
      </c>
      <c r="Y1351" s="14">
        <f t="shared" si="399"/>
        <v>-2</v>
      </c>
      <c r="Z1351" s="20">
        <f>Tabela1[[#This Row],[PESO TOTAL]]-Tabela1[[#This Row],[Peso Expedido]]</f>
        <v>13.4</v>
      </c>
      <c r="AA1351" s="17">
        <v>0</v>
      </c>
      <c r="AB1351" s="33"/>
      <c r="AC1351" s="33"/>
      <c r="AD1351" s="33"/>
      <c r="AE1351" s="33"/>
      <c r="AF1351" s="33"/>
      <c r="AG1351" s="33"/>
      <c r="AH1351" s="33"/>
      <c r="AI1351" s="33"/>
      <c r="AJ1351"/>
      <c r="AK1351"/>
      <c r="AL1351"/>
      <c r="AM1351"/>
      <c r="AN1351"/>
      <c r="AO1351"/>
      <c r="AP1351"/>
      <c r="AQ1351" s="22"/>
      <c r="AR1351" s="24"/>
      <c r="AS1351" s="37"/>
      <c r="AT1351" s="37"/>
      <c r="AU1351" s="37"/>
      <c r="AV1351" s="37"/>
      <c r="AW1351" s="37"/>
    </row>
    <row r="1352" spans="1:49" ht="15.75" hidden="1" customHeight="1" x14ac:dyDescent="0.25">
      <c r="A1352" s="1" t="s">
        <v>6139</v>
      </c>
      <c r="B1352" s="21" t="s">
        <v>6140</v>
      </c>
      <c r="C1352" s="1">
        <v>4</v>
      </c>
      <c r="D1352" s="1" t="s">
        <v>6146</v>
      </c>
      <c r="E1352" s="7">
        <v>5035</v>
      </c>
      <c r="F1352" s="7">
        <v>93</v>
      </c>
      <c r="G1352" s="1">
        <v>7.6</v>
      </c>
      <c r="H1352" s="34">
        <f>Tabela1[[#This Row],[PESO UNI]]*Tabela1[[#This Row],[QTE]]</f>
        <v>30.4</v>
      </c>
      <c r="I1352" s="7">
        <v>0</v>
      </c>
      <c r="J1352" s="8" t="s">
        <v>3045</v>
      </c>
      <c r="K1352" s="8" t="s">
        <v>44</v>
      </c>
      <c r="L1352" s="9" t="s">
        <v>2984</v>
      </c>
      <c r="M1352" s="10">
        <v>46302</v>
      </c>
      <c r="N1352" s="8" t="s">
        <v>38</v>
      </c>
      <c r="O1352" s="12"/>
      <c r="P1352" s="13"/>
      <c r="Q1352" s="14">
        <f>Tabela1[[#This Row],[QTDE/ Fabricação]]-Tabela1[[#This Row],[QTE]]</f>
        <v>-4</v>
      </c>
      <c r="R1352" s="18">
        <v>0</v>
      </c>
      <c r="S1352" s="18">
        <f t="shared" si="397"/>
        <v>0</v>
      </c>
      <c r="T1352" s="19">
        <f t="shared" si="398"/>
        <v>-30.4</v>
      </c>
      <c r="U1352" s="16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IFERROR(VLOOKUP(Tabela1[[#This Row],[COD.MDE]],'LISTA DE EMBARQUE'!B:M,12,0),"")</f>
        <v/>
      </c>
      <c r="X1352" s="14">
        <f>IFERROR(Tabela1[[#This Row],[QIANTIDADE EXPEDIDA]]*Tabela1[[#This Row],[PESO UNI]],"")</f>
        <v>0</v>
      </c>
      <c r="Y1352" s="14">
        <f t="shared" si="399"/>
        <v>-4</v>
      </c>
      <c r="Z1352" s="20">
        <f>Tabela1[[#This Row],[PESO TOTAL]]-Tabela1[[#This Row],[Peso Expedido]]</f>
        <v>30.4</v>
      </c>
      <c r="AA1352" s="17">
        <v>0</v>
      </c>
      <c r="AB1352" s="33"/>
      <c r="AC1352" s="33"/>
      <c r="AD1352" s="33"/>
      <c r="AE1352" s="33"/>
      <c r="AF1352" s="33"/>
      <c r="AG1352" s="33"/>
      <c r="AH1352" s="33"/>
      <c r="AI1352" s="33"/>
      <c r="AJ1352"/>
      <c r="AK1352"/>
      <c r="AL1352"/>
      <c r="AM1352"/>
      <c r="AN1352"/>
      <c r="AO1352"/>
      <c r="AP1352"/>
      <c r="AQ1352" s="22"/>
      <c r="AR1352" s="24"/>
      <c r="AS1352" s="37"/>
      <c r="AT1352" s="37"/>
      <c r="AU1352" s="37"/>
      <c r="AV1352" s="37"/>
      <c r="AW1352" s="37"/>
    </row>
    <row r="1353" spans="1:49" ht="15.75" hidden="1" customHeight="1" x14ac:dyDescent="0.25">
      <c r="A1353" s="1" t="s">
        <v>6139</v>
      </c>
      <c r="B1353" s="21" t="s">
        <v>6140</v>
      </c>
      <c r="C1353" s="1">
        <v>2</v>
      </c>
      <c r="D1353" s="1" t="s">
        <v>6147</v>
      </c>
      <c r="E1353" s="7">
        <v>5036</v>
      </c>
      <c r="F1353" s="7">
        <v>93</v>
      </c>
      <c r="G1353" s="1">
        <v>3.6</v>
      </c>
      <c r="H1353" s="34">
        <f>Tabela1[[#This Row],[PESO UNI]]*Tabela1[[#This Row],[QTE]]</f>
        <v>7.2</v>
      </c>
      <c r="I1353" s="7">
        <v>0</v>
      </c>
      <c r="J1353" s="8" t="s">
        <v>3045</v>
      </c>
      <c r="K1353" s="8" t="s">
        <v>44</v>
      </c>
      <c r="L1353" s="9" t="s">
        <v>2984</v>
      </c>
      <c r="M1353" s="10">
        <v>46302</v>
      </c>
      <c r="N1353" s="8" t="s">
        <v>38</v>
      </c>
      <c r="O1353" s="12"/>
      <c r="P1353" s="13"/>
      <c r="Q1353" s="14">
        <f>Tabela1[[#This Row],[QTDE/ Fabricação]]-Tabela1[[#This Row],[QTE]]</f>
        <v>-2</v>
      </c>
      <c r="R1353" s="18">
        <v>0</v>
      </c>
      <c r="S1353" s="18">
        <f t="shared" si="397"/>
        <v>0</v>
      </c>
      <c r="T1353" s="19">
        <f t="shared" si="398"/>
        <v>-7.2</v>
      </c>
      <c r="U1353" s="16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IFERROR(VLOOKUP(Tabela1[[#This Row],[COD.MDE]],'LISTA DE EMBARQUE'!B:M,12,0),"")</f>
        <v/>
      </c>
      <c r="X1353" s="14">
        <f>IFERROR(Tabela1[[#This Row],[QIANTIDADE EXPEDIDA]]*Tabela1[[#This Row],[PESO UNI]],"")</f>
        <v>0</v>
      </c>
      <c r="Y1353" s="14">
        <f t="shared" si="399"/>
        <v>-2</v>
      </c>
      <c r="Z1353" s="20">
        <f>Tabela1[[#This Row],[PESO TOTAL]]-Tabela1[[#This Row],[Peso Expedido]]</f>
        <v>7.2</v>
      </c>
      <c r="AA1353" s="17">
        <v>0</v>
      </c>
      <c r="AB1353" s="33"/>
      <c r="AC1353" s="33"/>
      <c r="AD1353" s="33"/>
      <c r="AE1353" s="33"/>
      <c r="AF1353" s="33"/>
      <c r="AG1353" s="33"/>
      <c r="AH1353" s="33"/>
      <c r="AI1353" s="33"/>
      <c r="AJ1353"/>
      <c r="AK1353"/>
      <c r="AL1353"/>
      <c r="AM1353"/>
      <c r="AN1353"/>
      <c r="AO1353"/>
      <c r="AP1353"/>
      <c r="AQ1353" s="22"/>
      <c r="AR1353" s="24"/>
      <c r="AS1353" s="37"/>
      <c r="AT1353" s="37"/>
      <c r="AU1353" s="37"/>
      <c r="AV1353" s="37"/>
      <c r="AW1353" s="37"/>
    </row>
    <row r="1354" spans="1:49" ht="15.75" hidden="1" customHeight="1" x14ac:dyDescent="0.25">
      <c r="A1354" s="1" t="s">
        <v>6139</v>
      </c>
      <c r="B1354" s="21" t="s">
        <v>6140</v>
      </c>
      <c r="C1354" s="1">
        <v>4</v>
      </c>
      <c r="D1354" s="1" t="s">
        <v>6148</v>
      </c>
      <c r="E1354" s="7">
        <v>5037</v>
      </c>
      <c r="F1354" s="7">
        <v>93</v>
      </c>
      <c r="G1354" s="1">
        <v>6.6</v>
      </c>
      <c r="H1354" s="34">
        <f>Tabela1[[#This Row],[PESO UNI]]*Tabela1[[#This Row],[QTE]]</f>
        <v>26.4</v>
      </c>
      <c r="I1354" s="7">
        <v>0</v>
      </c>
      <c r="J1354" s="8" t="s">
        <v>3045</v>
      </c>
      <c r="K1354" s="8" t="s">
        <v>44</v>
      </c>
      <c r="L1354" s="9" t="s">
        <v>2984</v>
      </c>
      <c r="M1354" s="10">
        <v>46302</v>
      </c>
      <c r="N1354" s="8" t="s">
        <v>38</v>
      </c>
      <c r="O1354" s="12"/>
      <c r="P1354" s="13"/>
      <c r="Q1354" s="14">
        <f>Tabela1[[#This Row],[QTDE/ Fabricação]]-Tabela1[[#This Row],[QTE]]</f>
        <v>-4</v>
      </c>
      <c r="R1354" s="18">
        <v>0</v>
      </c>
      <c r="S1354" s="18">
        <f t="shared" si="397"/>
        <v>0</v>
      </c>
      <c r="T1354" s="19">
        <f t="shared" si="398"/>
        <v>-26.4</v>
      </c>
      <c r="U1354" s="16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IFERROR(VLOOKUP(Tabela1[[#This Row],[COD.MDE]],'LISTA DE EMBARQUE'!B:M,12,0),"")</f>
        <v/>
      </c>
      <c r="X1354" s="14">
        <f>IFERROR(Tabela1[[#This Row],[QIANTIDADE EXPEDIDA]]*Tabela1[[#This Row],[PESO UNI]],"")</f>
        <v>0</v>
      </c>
      <c r="Y1354" s="14">
        <f t="shared" si="399"/>
        <v>-4</v>
      </c>
      <c r="Z1354" s="20">
        <f>Tabela1[[#This Row],[PESO TOTAL]]-Tabela1[[#This Row],[Peso Expedido]]</f>
        <v>26.4</v>
      </c>
      <c r="AA1354" s="17">
        <v>0</v>
      </c>
      <c r="AB1354" s="33"/>
      <c r="AC1354" s="33"/>
      <c r="AD1354" s="33"/>
      <c r="AE1354" s="33"/>
      <c r="AF1354" s="33"/>
      <c r="AG1354" s="33"/>
      <c r="AH1354" s="33"/>
      <c r="AI1354" s="33"/>
      <c r="AJ1354"/>
      <c r="AK1354"/>
      <c r="AL1354"/>
      <c r="AM1354"/>
      <c r="AN1354"/>
      <c r="AO1354"/>
      <c r="AP1354"/>
      <c r="AQ1354" s="22"/>
      <c r="AR1354" s="24"/>
      <c r="AS1354" s="37"/>
      <c r="AT1354" s="37"/>
      <c r="AU1354" s="37"/>
      <c r="AV1354" s="37"/>
      <c r="AW1354" s="37"/>
    </row>
    <row r="1355" spans="1:49" ht="15.75" hidden="1" customHeight="1" x14ac:dyDescent="0.25">
      <c r="A1355" s="1" t="s">
        <v>6139</v>
      </c>
      <c r="B1355" s="21" t="s">
        <v>6140</v>
      </c>
      <c r="C1355" s="1">
        <v>2</v>
      </c>
      <c r="D1355" s="1" t="s">
        <v>6149</v>
      </c>
      <c r="E1355" s="7">
        <v>5038</v>
      </c>
      <c r="F1355" s="7">
        <v>93</v>
      </c>
      <c r="G1355" s="1">
        <v>4.8</v>
      </c>
      <c r="H1355" s="34">
        <f>Tabela1[[#This Row],[PESO UNI]]*Tabela1[[#This Row],[QTE]]</f>
        <v>9.6</v>
      </c>
      <c r="I1355" s="7">
        <v>0</v>
      </c>
      <c r="J1355" s="8" t="s">
        <v>3045</v>
      </c>
      <c r="K1355" s="8" t="s">
        <v>44</v>
      </c>
      <c r="L1355" s="9" t="s">
        <v>2984</v>
      </c>
      <c r="M1355" s="10">
        <v>46302</v>
      </c>
      <c r="N1355" s="8" t="s">
        <v>38</v>
      </c>
      <c r="O1355" s="12"/>
      <c r="P1355" s="13"/>
      <c r="Q1355" s="14">
        <f>Tabela1[[#This Row],[QTDE/ Fabricação]]-Tabela1[[#This Row],[QTE]]</f>
        <v>-2</v>
      </c>
      <c r="R1355" s="18">
        <v>0</v>
      </c>
      <c r="S1355" s="18">
        <f t="shared" si="397"/>
        <v>0</v>
      </c>
      <c r="T1355" s="19">
        <f t="shared" si="398"/>
        <v>-9.6</v>
      </c>
      <c r="U1355" s="16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IFERROR(VLOOKUP(Tabela1[[#This Row],[COD.MDE]],'LISTA DE EMBARQUE'!B:M,12,0),"")</f>
        <v/>
      </c>
      <c r="X1355" s="14">
        <f>IFERROR(Tabela1[[#This Row],[QIANTIDADE EXPEDIDA]]*Tabela1[[#This Row],[PESO UNI]],"")</f>
        <v>0</v>
      </c>
      <c r="Y1355" s="14">
        <f t="shared" si="399"/>
        <v>-2</v>
      </c>
      <c r="Z1355" s="20">
        <f>Tabela1[[#This Row],[PESO TOTAL]]-Tabela1[[#This Row],[Peso Expedido]]</f>
        <v>9.6</v>
      </c>
      <c r="AA1355" s="17">
        <v>0</v>
      </c>
      <c r="AB1355" s="33"/>
      <c r="AC1355" s="33"/>
      <c r="AD1355" s="33"/>
      <c r="AE1355" s="33"/>
      <c r="AF1355" s="33"/>
      <c r="AG1355" s="33"/>
      <c r="AH1355" s="33"/>
      <c r="AI1355" s="33"/>
      <c r="AJ1355"/>
      <c r="AK1355"/>
      <c r="AL1355"/>
      <c r="AM1355"/>
      <c r="AN1355"/>
      <c r="AO1355"/>
      <c r="AP1355"/>
      <c r="AQ1355" s="22"/>
      <c r="AR1355" s="24"/>
      <c r="AS1355" s="37"/>
      <c r="AT1355" s="37"/>
      <c r="AU1355" s="37"/>
      <c r="AV1355" s="37"/>
      <c r="AW1355" s="37"/>
    </row>
    <row r="1356" spans="1:49" ht="15.75" hidden="1" customHeight="1" x14ac:dyDescent="0.25">
      <c r="A1356" s="1" t="s">
        <v>6139</v>
      </c>
      <c r="B1356" s="21" t="s">
        <v>6140</v>
      </c>
      <c r="C1356" s="1">
        <v>2</v>
      </c>
      <c r="D1356" s="1" t="s">
        <v>6150</v>
      </c>
      <c r="E1356" s="7">
        <v>5039</v>
      </c>
      <c r="F1356" s="7">
        <v>93</v>
      </c>
      <c r="G1356" s="1">
        <v>4.3</v>
      </c>
      <c r="H1356" s="34">
        <f>Tabela1[[#This Row],[PESO UNI]]*Tabela1[[#This Row],[QTE]]</f>
        <v>8.6</v>
      </c>
      <c r="I1356" s="7">
        <v>0</v>
      </c>
      <c r="J1356" s="8" t="s">
        <v>3045</v>
      </c>
      <c r="K1356" s="8" t="s">
        <v>44</v>
      </c>
      <c r="L1356" s="9" t="s">
        <v>2984</v>
      </c>
      <c r="M1356" s="10">
        <v>46302</v>
      </c>
      <c r="N1356" s="8" t="s">
        <v>38</v>
      </c>
      <c r="O1356" s="12"/>
      <c r="P1356" s="13"/>
      <c r="Q1356" s="14">
        <f>Tabela1[[#This Row],[QTDE/ Fabricação]]-Tabela1[[#This Row],[QTE]]</f>
        <v>-2</v>
      </c>
      <c r="R1356" s="18">
        <v>0</v>
      </c>
      <c r="S1356" s="18">
        <f t="shared" si="397"/>
        <v>0</v>
      </c>
      <c r="T1356" s="19">
        <f t="shared" si="398"/>
        <v>-8.6</v>
      </c>
      <c r="U1356" s="16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IFERROR(VLOOKUP(Tabela1[[#This Row],[COD.MDE]],'LISTA DE EMBARQUE'!B:M,12,0),"")</f>
        <v/>
      </c>
      <c r="X1356" s="14">
        <f>IFERROR(Tabela1[[#This Row],[QIANTIDADE EXPEDIDA]]*Tabela1[[#This Row],[PESO UNI]],"")</f>
        <v>0</v>
      </c>
      <c r="Y1356" s="14">
        <f t="shared" si="399"/>
        <v>-2</v>
      </c>
      <c r="Z1356" s="20">
        <f>Tabela1[[#This Row],[PESO TOTAL]]-Tabela1[[#This Row],[Peso Expedido]]</f>
        <v>8.6</v>
      </c>
      <c r="AA1356" s="17">
        <v>0</v>
      </c>
      <c r="AB1356" s="33"/>
      <c r="AC1356" s="33"/>
      <c r="AD1356" s="33"/>
      <c r="AE1356" s="33"/>
      <c r="AF1356" s="33"/>
      <c r="AG1356" s="33"/>
      <c r="AH1356" s="33"/>
      <c r="AI1356" s="33"/>
      <c r="AJ1356"/>
      <c r="AK1356"/>
      <c r="AL1356"/>
      <c r="AM1356"/>
      <c r="AN1356"/>
      <c r="AO1356"/>
      <c r="AP1356"/>
      <c r="AQ1356" s="22"/>
      <c r="AR1356" s="24"/>
      <c r="AS1356" s="37"/>
      <c r="AT1356" s="37"/>
      <c r="AU1356" s="37"/>
      <c r="AV1356" s="37"/>
      <c r="AW1356" s="37"/>
    </row>
    <row r="1357" spans="1:49" ht="15.75" hidden="1" customHeight="1" x14ac:dyDescent="0.25">
      <c r="A1357" s="1" t="s">
        <v>6139</v>
      </c>
      <c r="B1357" s="21" t="s">
        <v>6140</v>
      </c>
      <c r="C1357" s="1">
        <v>2</v>
      </c>
      <c r="D1357" s="1" t="s">
        <v>6151</v>
      </c>
      <c r="E1357" s="7">
        <v>5040</v>
      </c>
      <c r="F1357" s="7">
        <v>93</v>
      </c>
      <c r="G1357" s="1">
        <v>5</v>
      </c>
      <c r="H1357" s="34">
        <f>Tabela1[[#This Row],[PESO UNI]]*Tabela1[[#This Row],[QTE]]</f>
        <v>10</v>
      </c>
      <c r="I1357" s="7">
        <v>0</v>
      </c>
      <c r="J1357" s="8" t="s">
        <v>3045</v>
      </c>
      <c r="K1357" s="8" t="s">
        <v>44</v>
      </c>
      <c r="L1357" s="9" t="s">
        <v>2984</v>
      </c>
      <c r="M1357" s="10">
        <v>46302</v>
      </c>
      <c r="N1357" s="8" t="s">
        <v>38</v>
      </c>
      <c r="O1357" s="12"/>
      <c r="P1357" s="13"/>
      <c r="Q1357" s="14">
        <f>Tabela1[[#This Row],[QTDE/ Fabricação]]-Tabela1[[#This Row],[QTE]]</f>
        <v>-2</v>
      </c>
      <c r="R1357" s="18">
        <v>0</v>
      </c>
      <c r="S1357" s="18">
        <f t="shared" si="397"/>
        <v>0</v>
      </c>
      <c r="T1357" s="19">
        <f t="shared" si="398"/>
        <v>-10</v>
      </c>
      <c r="U1357" s="16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IFERROR(VLOOKUP(Tabela1[[#This Row],[COD.MDE]],'LISTA DE EMBARQUE'!B:M,12,0),"")</f>
        <v/>
      </c>
      <c r="X1357" s="14">
        <f>IFERROR(Tabela1[[#This Row],[QIANTIDADE EXPEDIDA]]*Tabela1[[#This Row],[PESO UNI]],"")</f>
        <v>0</v>
      </c>
      <c r="Y1357" s="14">
        <f t="shared" si="399"/>
        <v>-2</v>
      </c>
      <c r="Z1357" s="20">
        <f>Tabela1[[#This Row],[PESO TOTAL]]-Tabela1[[#This Row],[Peso Expedido]]</f>
        <v>10</v>
      </c>
      <c r="AA1357" s="17">
        <v>0</v>
      </c>
      <c r="AB1357" s="33"/>
      <c r="AC1357" s="33"/>
      <c r="AD1357" s="33"/>
      <c r="AE1357" s="33"/>
      <c r="AF1357" s="33"/>
      <c r="AG1357" s="33"/>
      <c r="AH1357" s="33"/>
      <c r="AI1357" s="33"/>
      <c r="AJ1357"/>
      <c r="AK1357"/>
      <c r="AL1357"/>
      <c r="AM1357"/>
      <c r="AN1357"/>
      <c r="AO1357"/>
      <c r="AP1357"/>
      <c r="AQ1357" s="22"/>
      <c r="AR1357" s="24"/>
      <c r="AS1357" s="37"/>
      <c r="AT1357" s="37"/>
      <c r="AU1357" s="37"/>
      <c r="AV1357" s="37"/>
      <c r="AW1357" s="37"/>
    </row>
    <row r="1358" spans="1:49" ht="15.75" hidden="1" customHeight="1" x14ac:dyDescent="0.25">
      <c r="A1358" s="1" t="s">
        <v>6139</v>
      </c>
      <c r="B1358" s="21" t="s">
        <v>6140</v>
      </c>
      <c r="C1358" s="1">
        <v>14</v>
      </c>
      <c r="D1358" s="1" t="s">
        <v>6152</v>
      </c>
      <c r="E1358" s="7">
        <v>5041</v>
      </c>
      <c r="F1358" s="7">
        <v>93</v>
      </c>
      <c r="G1358" s="1">
        <v>1.5</v>
      </c>
      <c r="H1358" s="34">
        <f>Tabela1[[#This Row],[PESO UNI]]*Tabela1[[#This Row],[QTE]]</f>
        <v>21</v>
      </c>
      <c r="I1358" s="7">
        <v>0</v>
      </c>
      <c r="J1358" s="8" t="s">
        <v>3045</v>
      </c>
      <c r="K1358" s="8" t="s">
        <v>44</v>
      </c>
      <c r="L1358" s="9" t="s">
        <v>2984</v>
      </c>
      <c r="M1358" s="10">
        <v>46302</v>
      </c>
      <c r="N1358" s="8" t="s">
        <v>38</v>
      </c>
      <c r="O1358" s="12"/>
      <c r="P1358" s="13"/>
      <c r="Q1358" s="14">
        <f>Tabela1[[#This Row],[QTDE/ Fabricação]]-Tabela1[[#This Row],[QTE]]</f>
        <v>-14</v>
      </c>
      <c r="R1358" s="18">
        <v>0</v>
      </c>
      <c r="S1358" s="18">
        <f t="shared" si="397"/>
        <v>0</v>
      </c>
      <c r="T1358" s="19">
        <f t="shared" si="398"/>
        <v>-21</v>
      </c>
      <c r="U1358" s="16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IFERROR(VLOOKUP(Tabela1[[#This Row],[COD.MDE]],'LISTA DE EMBARQUE'!B:M,12,0),"")</f>
        <v/>
      </c>
      <c r="X1358" s="14">
        <f>IFERROR(Tabela1[[#This Row],[QIANTIDADE EXPEDIDA]]*Tabela1[[#This Row],[PESO UNI]],"")</f>
        <v>0</v>
      </c>
      <c r="Y1358" s="14">
        <f t="shared" si="399"/>
        <v>-14</v>
      </c>
      <c r="Z1358" s="20">
        <f>Tabela1[[#This Row],[PESO TOTAL]]-Tabela1[[#This Row],[Peso Expedido]]</f>
        <v>21</v>
      </c>
      <c r="AA1358" s="17">
        <v>0</v>
      </c>
      <c r="AB1358" s="33"/>
      <c r="AC1358" s="33"/>
      <c r="AD1358" s="33"/>
      <c r="AE1358" s="33"/>
      <c r="AF1358" s="33"/>
      <c r="AG1358" s="33"/>
      <c r="AH1358" s="33"/>
      <c r="AI1358" s="33"/>
      <c r="AJ1358"/>
      <c r="AK1358"/>
      <c r="AL1358"/>
      <c r="AM1358"/>
      <c r="AN1358"/>
      <c r="AO1358"/>
      <c r="AP1358"/>
      <c r="AQ1358" s="22"/>
      <c r="AR1358" s="24"/>
      <c r="AS1358" s="37"/>
      <c r="AT1358" s="37"/>
      <c r="AU1358" s="37"/>
      <c r="AV1358" s="37"/>
      <c r="AW1358" s="37"/>
    </row>
    <row r="1359" spans="1:49" ht="15.75" hidden="1" customHeight="1" x14ac:dyDescent="0.25">
      <c r="A1359" s="1" t="s">
        <v>6139</v>
      </c>
      <c r="B1359" s="21" t="s">
        <v>6140</v>
      </c>
      <c r="C1359" s="1">
        <v>1</v>
      </c>
      <c r="D1359" s="1" t="s">
        <v>6153</v>
      </c>
      <c r="E1359" s="7">
        <v>5042</v>
      </c>
      <c r="F1359" s="7">
        <v>93</v>
      </c>
      <c r="G1359" s="1">
        <v>4.2</v>
      </c>
      <c r="H1359" s="34">
        <f>Tabela1[[#This Row],[PESO UNI]]*Tabela1[[#This Row],[QTE]]</f>
        <v>4.2</v>
      </c>
      <c r="I1359" s="7">
        <v>0</v>
      </c>
      <c r="J1359" s="8" t="s">
        <v>3045</v>
      </c>
      <c r="K1359" s="8" t="s">
        <v>44</v>
      </c>
      <c r="L1359" s="9" t="s">
        <v>2984</v>
      </c>
      <c r="M1359" s="10">
        <v>46302</v>
      </c>
      <c r="N1359" s="8" t="s">
        <v>38</v>
      </c>
      <c r="O1359" s="12"/>
      <c r="P1359" s="13"/>
      <c r="Q1359" s="14">
        <f>Tabela1[[#This Row],[QTDE/ Fabricação]]-Tabela1[[#This Row],[QTE]]</f>
        <v>-1</v>
      </c>
      <c r="R1359" s="18">
        <v>0</v>
      </c>
      <c r="S1359" s="18">
        <f t="shared" si="397"/>
        <v>0</v>
      </c>
      <c r="T1359" s="19">
        <f t="shared" si="398"/>
        <v>-4.2</v>
      </c>
      <c r="U1359" s="16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IFERROR(VLOOKUP(Tabela1[[#This Row],[COD.MDE]],'LISTA DE EMBARQUE'!B:M,12,0),"")</f>
        <v/>
      </c>
      <c r="X1359" s="14">
        <f>IFERROR(Tabela1[[#This Row],[QIANTIDADE EXPEDIDA]]*Tabela1[[#This Row],[PESO UNI]],"")</f>
        <v>0</v>
      </c>
      <c r="Y1359" s="14">
        <f t="shared" si="399"/>
        <v>-1</v>
      </c>
      <c r="Z1359" s="20">
        <f>Tabela1[[#This Row],[PESO TOTAL]]-Tabela1[[#This Row],[Peso Expedido]]</f>
        <v>4.2</v>
      </c>
      <c r="AA1359" s="17">
        <v>0</v>
      </c>
      <c r="AB1359" s="33"/>
      <c r="AC1359" s="33"/>
      <c r="AD1359" s="33"/>
      <c r="AE1359" s="33"/>
      <c r="AF1359" s="33"/>
      <c r="AG1359" s="33"/>
      <c r="AH1359" s="33"/>
      <c r="AI1359" s="33"/>
      <c r="AJ1359"/>
      <c r="AK1359"/>
      <c r="AL1359"/>
      <c r="AM1359"/>
      <c r="AN1359"/>
      <c r="AO1359"/>
      <c r="AP1359"/>
      <c r="AQ1359" s="22"/>
      <c r="AR1359" s="24"/>
      <c r="AS1359" s="37"/>
      <c r="AT1359" s="37"/>
      <c r="AU1359" s="37"/>
      <c r="AV1359" s="37"/>
      <c r="AW1359" s="37"/>
    </row>
    <row r="1360" spans="1:49" ht="15.75" hidden="1" customHeight="1" x14ac:dyDescent="0.25">
      <c r="A1360" s="1" t="s">
        <v>6139</v>
      </c>
      <c r="B1360" s="21" t="s">
        <v>6140</v>
      </c>
      <c r="C1360" s="1">
        <v>1</v>
      </c>
      <c r="D1360" s="1" t="s">
        <v>6154</v>
      </c>
      <c r="E1360" s="7">
        <v>5043</v>
      </c>
      <c r="F1360" s="7">
        <v>93</v>
      </c>
      <c r="G1360" s="1">
        <v>7.6</v>
      </c>
      <c r="H1360" s="34">
        <f>Tabela1[[#This Row],[PESO UNI]]*Tabela1[[#This Row],[QTE]]</f>
        <v>7.6</v>
      </c>
      <c r="I1360" s="7">
        <v>0</v>
      </c>
      <c r="J1360" s="8" t="s">
        <v>3045</v>
      </c>
      <c r="K1360" s="8" t="s">
        <v>44</v>
      </c>
      <c r="L1360" s="9" t="s">
        <v>2984</v>
      </c>
      <c r="M1360" s="10">
        <v>46302</v>
      </c>
      <c r="N1360" s="8" t="s">
        <v>38</v>
      </c>
      <c r="O1360" s="12"/>
      <c r="P1360" s="13"/>
      <c r="Q1360" s="14">
        <f>Tabela1[[#This Row],[QTDE/ Fabricação]]-Tabela1[[#This Row],[QTE]]</f>
        <v>-1</v>
      </c>
      <c r="R1360" s="18">
        <v>0</v>
      </c>
      <c r="S1360" s="18">
        <f t="shared" si="397"/>
        <v>0</v>
      </c>
      <c r="T1360" s="19">
        <f t="shared" si="398"/>
        <v>-7.6</v>
      </c>
      <c r="U1360" s="16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IFERROR(VLOOKUP(Tabela1[[#This Row],[COD.MDE]],'LISTA DE EMBARQUE'!B:M,12,0),"")</f>
        <v/>
      </c>
      <c r="X1360" s="14">
        <f>IFERROR(Tabela1[[#This Row],[QIANTIDADE EXPEDIDA]]*Tabela1[[#This Row],[PESO UNI]],"")</f>
        <v>0</v>
      </c>
      <c r="Y1360" s="14">
        <f t="shared" si="399"/>
        <v>-1</v>
      </c>
      <c r="Z1360" s="20">
        <f>Tabela1[[#This Row],[PESO TOTAL]]-Tabela1[[#This Row],[Peso Expedido]]</f>
        <v>7.6</v>
      </c>
      <c r="AA1360" s="17">
        <v>0</v>
      </c>
      <c r="AB1360" s="33"/>
      <c r="AC1360" s="33"/>
      <c r="AD1360" s="33"/>
      <c r="AE1360" s="33"/>
      <c r="AF1360" s="33"/>
      <c r="AG1360" s="33"/>
      <c r="AH1360" s="33"/>
      <c r="AI1360" s="33"/>
      <c r="AJ1360"/>
      <c r="AK1360"/>
      <c r="AL1360"/>
      <c r="AM1360"/>
      <c r="AN1360"/>
      <c r="AO1360"/>
      <c r="AP1360"/>
      <c r="AQ1360" s="22"/>
      <c r="AR1360" s="24"/>
      <c r="AS1360" s="37"/>
      <c r="AT1360" s="37"/>
      <c r="AU1360" s="37"/>
      <c r="AV1360" s="37"/>
      <c r="AW1360" s="37"/>
    </row>
    <row r="1361" spans="1:49" ht="15.75" hidden="1" customHeight="1" x14ac:dyDescent="0.25">
      <c r="A1361" s="1" t="s">
        <v>6139</v>
      </c>
      <c r="B1361" s="21" t="s">
        <v>6140</v>
      </c>
      <c r="C1361" s="1">
        <v>1</v>
      </c>
      <c r="D1361" s="1" t="s">
        <v>6155</v>
      </c>
      <c r="E1361" s="7">
        <v>5044</v>
      </c>
      <c r="F1361" s="7">
        <v>93</v>
      </c>
      <c r="G1361" s="1">
        <v>4.2</v>
      </c>
      <c r="H1361" s="34">
        <f>Tabela1[[#This Row],[PESO UNI]]*Tabela1[[#This Row],[QTE]]</f>
        <v>4.2</v>
      </c>
      <c r="I1361" s="7">
        <v>0</v>
      </c>
      <c r="J1361" s="8" t="s">
        <v>3045</v>
      </c>
      <c r="K1361" s="8" t="s">
        <v>44</v>
      </c>
      <c r="L1361" s="9" t="s">
        <v>2984</v>
      </c>
      <c r="M1361" s="10">
        <v>46302</v>
      </c>
      <c r="N1361" s="8" t="s">
        <v>38</v>
      </c>
      <c r="O1361" s="12"/>
      <c r="P1361" s="13"/>
      <c r="Q1361" s="14">
        <f>Tabela1[[#This Row],[QTDE/ Fabricação]]-Tabela1[[#This Row],[QTE]]</f>
        <v>-1</v>
      </c>
      <c r="R1361" s="18">
        <v>0</v>
      </c>
      <c r="S1361" s="18">
        <f t="shared" si="397"/>
        <v>0</v>
      </c>
      <c r="T1361" s="19">
        <f t="shared" si="398"/>
        <v>-4.2</v>
      </c>
      <c r="U1361" s="16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IFERROR(VLOOKUP(Tabela1[[#This Row],[COD.MDE]],'LISTA DE EMBARQUE'!B:M,12,0),"")</f>
        <v/>
      </c>
      <c r="X1361" s="14">
        <f>IFERROR(Tabela1[[#This Row],[QIANTIDADE EXPEDIDA]]*Tabela1[[#This Row],[PESO UNI]],"")</f>
        <v>0</v>
      </c>
      <c r="Y1361" s="14">
        <f t="shared" si="399"/>
        <v>-1</v>
      </c>
      <c r="Z1361" s="20">
        <f>Tabela1[[#This Row],[PESO TOTAL]]-Tabela1[[#This Row],[Peso Expedido]]</f>
        <v>4.2</v>
      </c>
      <c r="AA1361" s="17">
        <v>0</v>
      </c>
      <c r="AB1361" s="33"/>
      <c r="AC1361" s="33"/>
      <c r="AD1361" s="33"/>
      <c r="AE1361" s="33"/>
      <c r="AF1361" s="33"/>
      <c r="AG1361" s="33"/>
      <c r="AH1361" s="33"/>
      <c r="AI1361" s="33"/>
      <c r="AJ1361"/>
      <c r="AK1361"/>
      <c r="AL1361"/>
      <c r="AM1361"/>
      <c r="AN1361"/>
      <c r="AO1361"/>
      <c r="AP1361"/>
      <c r="AQ1361" s="22"/>
      <c r="AR1361" s="24"/>
      <c r="AS1361" s="37"/>
      <c r="AT1361" s="37"/>
      <c r="AU1361" s="37"/>
      <c r="AV1361" s="37"/>
      <c r="AW1361" s="37"/>
    </row>
    <row r="1362" spans="1:49" ht="15.75" hidden="1" customHeight="1" x14ac:dyDescent="0.25">
      <c r="A1362" s="1" t="s">
        <v>6139</v>
      </c>
      <c r="B1362" s="21" t="s">
        <v>6140</v>
      </c>
      <c r="C1362" s="1">
        <v>2</v>
      </c>
      <c r="D1362" s="1" t="s">
        <v>6156</v>
      </c>
      <c r="E1362" s="7">
        <v>5045</v>
      </c>
      <c r="F1362" s="7">
        <v>93</v>
      </c>
      <c r="G1362" s="1">
        <v>5.3</v>
      </c>
      <c r="H1362" s="34">
        <f>Tabela1[[#This Row],[PESO UNI]]*Tabela1[[#This Row],[QTE]]</f>
        <v>10.6</v>
      </c>
      <c r="I1362" s="7">
        <v>0</v>
      </c>
      <c r="J1362" s="8" t="s">
        <v>3045</v>
      </c>
      <c r="K1362" s="8" t="s">
        <v>44</v>
      </c>
      <c r="L1362" s="9" t="s">
        <v>2984</v>
      </c>
      <c r="M1362" s="10">
        <v>46302</v>
      </c>
      <c r="N1362" s="8" t="s">
        <v>38</v>
      </c>
      <c r="O1362" s="12"/>
      <c r="P1362" s="13"/>
      <c r="Q1362" s="14">
        <f>Tabela1[[#This Row],[QTDE/ Fabricação]]-Tabela1[[#This Row],[QTE]]</f>
        <v>-2</v>
      </c>
      <c r="R1362" s="18">
        <v>0</v>
      </c>
      <c r="S1362" s="18">
        <f t="shared" si="397"/>
        <v>0</v>
      </c>
      <c r="T1362" s="19">
        <f t="shared" si="398"/>
        <v>-10.6</v>
      </c>
      <c r="U1362" s="16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IFERROR(VLOOKUP(Tabela1[[#This Row],[COD.MDE]],'LISTA DE EMBARQUE'!B:M,12,0),"")</f>
        <v/>
      </c>
      <c r="X1362" s="14">
        <f>IFERROR(Tabela1[[#This Row],[QIANTIDADE EXPEDIDA]]*Tabela1[[#This Row],[PESO UNI]],"")</f>
        <v>0</v>
      </c>
      <c r="Y1362" s="14">
        <f t="shared" si="399"/>
        <v>-2</v>
      </c>
      <c r="Z1362" s="20">
        <f>Tabela1[[#This Row],[PESO TOTAL]]-Tabela1[[#This Row],[Peso Expedido]]</f>
        <v>10.6</v>
      </c>
      <c r="AA1362" s="17">
        <v>0</v>
      </c>
      <c r="AB1362" s="33"/>
      <c r="AC1362" s="33"/>
      <c r="AD1362" s="33"/>
      <c r="AE1362" s="33"/>
      <c r="AF1362" s="33"/>
      <c r="AG1362" s="33"/>
      <c r="AH1362" s="33"/>
      <c r="AI1362" s="33"/>
      <c r="AJ1362"/>
      <c r="AK1362"/>
      <c r="AL1362"/>
      <c r="AM1362"/>
      <c r="AN1362"/>
      <c r="AO1362"/>
      <c r="AP1362"/>
      <c r="AQ1362" s="22"/>
      <c r="AR1362" s="24"/>
      <c r="AS1362" s="37"/>
      <c r="AT1362" s="37"/>
      <c r="AU1362" s="37"/>
      <c r="AV1362" s="37"/>
      <c r="AW1362" s="37"/>
    </row>
    <row r="1363" spans="1:49" ht="15.75" hidden="1" customHeight="1" x14ac:dyDescent="0.25">
      <c r="A1363" s="1" t="s">
        <v>6139</v>
      </c>
      <c r="B1363" s="21" t="s">
        <v>6140</v>
      </c>
      <c r="C1363" s="1">
        <v>2</v>
      </c>
      <c r="D1363" s="1" t="s">
        <v>6157</v>
      </c>
      <c r="E1363" s="7">
        <v>5046</v>
      </c>
      <c r="F1363" s="7">
        <v>93</v>
      </c>
      <c r="G1363" s="1">
        <v>7.6</v>
      </c>
      <c r="H1363" s="34">
        <f>Tabela1[[#This Row],[PESO UNI]]*Tabela1[[#This Row],[QTE]]</f>
        <v>15.2</v>
      </c>
      <c r="I1363" s="7">
        <v>0</v>
      </c>
      <c r="J1363" s="8" t="s">
        <v>3045</v>
      </c>
      <c r="K1363" s="8" t="s">
        <v>44</v>
      </c>
      <c r="L1363" s="9" t="s">
        <v>2984</v>
      </c>
      <c r="M1363" s="10">
        <v>46302</v>
      </c>
      <c r="N1363" s="8" t="s">
        <v>38</v>
      </c>
      <c r="O1363" s="12"/>
      <c r="P1363" s="13"/>
      <c r="Q1363" s="14">
        <f>Tabela1[[#This Row],[QTDE/ Fabricação]]-Tabela1[[#This Row],[QTE]]</f>
        <v>-2</v>
      </c>
      <c r="R1363" s="18">
        <v>0</v>
      </c>
      <c r="S1363" s="18">
        <f t="shared" si="397"/>
        <v>0</v>
      </c>
      <c r="T1363" s="19">
        <f t="shared" si="398"/>
        <v>-15.2</v>
      </c>
      <c r="U1363" s="16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IFERROR(VLOOKUP(Tabela1[[#This Row],[COD.MDE]],'LISTA DE EMBARQUE'!B:M,12,0),"")</f>
        <v/>
      </c>
      <c r="X1363" s="14">
        <f>IFERROR(Tabela1[[#This Row],[QIANTIDADE EXPEDIDA]]*Tabela1[[#This Row],[PESO UNI]],"")</f>
        <v>0</v>
      </c>
      <c r="Y1363" s="14">
        <f t="shared" si="399"/>
        <v>-2</v>
      </c>
      <c r="Z1363" s="20">
        <f>Tabela1[[#This Row],[PESO TOTAL]]-Tabela1[[#This Row],[Peso Expedido]]</f>
        <v>15.2</v>
      </c>
      <c r="AA1363" s="17">
        <v>0</v>
      </c>
      <c r="AB1363" s="33"/>
      <c r="AC1363" s="33"/>
      <c r="AD1363" s="33"/>
      <c r="AE1363" s="33"/>
      <c r="AF1363" s="33"/>
      <c r="AG1363" s="33"/>
      <c r="AH1363" s="33"/>
      <c r="AI1363" s="33"/>
      <c r="AJ1363"/>
      <c r="AK1363"/>
      <c r="AL1363"/>
      <c r="AM1363"/>
      <c r="AN1363"/>
      <c r="AO1363"/>
      <c r="AP1363"/>
      <c r="AQ1363" s="22"/>
      <c r="AR1363" s="24"/>
      <c r="AS1363" s="37"/>
      <c r="AT1363" s="37"/>
      <c r="AU1363" s="37"/>
      <c r="AV1363" s="37"/>
      <c r="AW1363" s="37"/>
    </row>
    <row r="1364" spans="1:49" ht="15.75" hidden="1" customHeight="1" x14ac:dyDescent="0.25">
      <c r="A1364" s="1" t="s">
        <v>6139</v>
      </c>
      <c r="B1364" s="21" t="s">
        <v>6140</v>
      </c>
      <c r="C1364" s="1">
        <v>2</v>
      </c>
      <c r="D1364" s="1" t="s">
        <v>6158</v>
      </c>
      <c r="E1364" s="7">
        <v>5047</v>
      </c>
      <c r="F1364" s="7">
        <v>93</v>
      </c>
      <c r="G1364" s="1">
        <v>5.4</v>
      </c>
      <c r="H1364" s="34">
        <f>Tabela1[[#This Row],[PESO UNI]]*Tabela1[[#This Row],[QTE]]</f>
        <v>10.8</v>
      </c>
      <c r="I1364" s="7">
        <v>0</v>
      </c>
      <c r="J1364" s="8" t="s">
        <v>3045</v>
      </c>
      <c r="K1364" s="8" t="s">
        <v>44</v>
      </c>
      <c r="L1364" s="9" t="s">
        <v>2984</v>
      </c>
      <c r="M1364" s="10">
        <v>46302</v>
      </c>
      <c r="N1364" s="8" t="s">
        <v>38</v>
      </c>
      <c r="O1364" s="12"/>
      <c r="P1364" s="13"/>
      <c r="Q1364" s="14">
        <f>Tabela1[[#This Row],[QTDE/ Fabricação]]-Tabela1[[#This Row],[QTE]]</f>
        <v>-2</v>
      </c>
      <c r="R1364" s="18">
        <v>0</v>
      </c>
      <c r="S1364" s="18">
        <f t="shared" si="397"/>
        <v>0</v>
      </c>
      <c r="T1364" s="19">
        <f t="shared" si="398"/>
        <v>-10.8</v>
      </c>
      <c r="U1364" s="16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IFERROR(VLOOKUP(Tabela1[[#This Row],[COD.MDE]],'LISTA DE EMBARQUE'!B:M,12,0),"")</f>
        <v/>
      </c>
      <c r="X1364" s="14">
        <f>IFERROR(Tabela1[[#This Row],[QIANTIDADE EXPEDIDA]]*Tabela1[[#This Row],[PESO UNI]],"")</f>
        <v>0</v>
      </c>
      <c r="Y1364" s="14">
        <f t="shared" si="399"/>
        <v>-2</v>
      </c>
      <c r="Z1364" s="20">
        <f>Tabela1[[#This Row],[PESO TOTAL]]-Tabela1[[#This Row],[Peso Expedido]]</f>
        <v>10.8</v>
      </c>
      <c r="AA1364" s="17">
        <v>0</v>
      </c>
      <c r="AB1364" s="33"/>
      <c r="AC1364" s="33"/>
      <c r="AD1364" s="33"/>
      <c r="AE1364" s="33"/>
      <c r="AF1364" s="33"/>
      <c r="AG1364" s="33"/>
      <c r="AH1364" s="33"/>
      <c r="AI1364" s="33"/>
      <c r="AJ1364"/>
      <c r="AK1364"/>
      <c r="AL1364"/>
      <c r="AM1364"/>
      <c r="AN1364"/>
      <c r="AO1364"/>
      <c r="AP1364"/>
      <c r="AQ1364" s="22"/>
      <c r="AR1364" s="24"/>
      <c r="AS1364" s="37"/>
      <c r="AT1364" s="37"/>
      <c r="AU1364" s="37"/>
      <c r="AV1364" s="37"/>
      <c r="AW1364" s="37"/>
    </row>
    <row r="1365" spans="1:49" ht="15.75" hidden="1" customHeight="1" x14ac:dyDescent="0.25">
      <c r="A1365" s="1" t="s">
        <v>6139</v>
      </c>
      <c r="B1365" s="21" t="s">
        <v>6140</v>
      </c>
      <c r="C1365" s="1">
        <v>2</v>
      </c>
      <c r="D1365" s="1" t="s">
        <v>6159</v>
      </c>
      <c r="E1365" s="7">
        <v>5048</v>
      </c>
      <c r="F1365" s="7">
        <v>93</v>
      </c>
      <c r="G1365" s="1">
        <v>3.3</v>
      </c>
      <c r="H1365" s="34">
        <f>Tabela1[[#This Row],[PESO UNI]]*Tabela1[[#This Row],[QTE]]</f>
        <v>6.6</v>
      </c>
      <c r="I1365" s="7">
        <v>0</v>
      </c>
      <c r="J1365" s="8" t="s">
        <v>3045</v>
      </c>
      <c r="K1365" s="8" t="s">
        <v>44</v>
      </c>
      <c r="L1365" s="9" t="s">
        <v>2984</v>
      </c>
      <c r="M1365" s="10">
        <v>46302</v>
      </c>
      <c r="N1365" s="8" t="s">
        <v>38</v>
      </c>
      <c r="O1365" s="12"/>
      <c r="P1365" s="13"/>
      <c r="Q1365" s="14">
        <f>Tabela1[[#This Row],[QTDE/ Fabricação]]-Tabela1[[#This Row],[QTE]]</f>
        <v>-2</v>
      </c>
      <c r="R1365" s="18">
        <v>0</v>
      </c>
      <c r="S1365" s="18">
        <f t="shared" si="397"/>
        <v>0</v>
      </c>
      <c r="T1365" s="19">
        <f t="shared" si="398"/>
        <v>-6.6</v>
      </c>
      <c r="U1365" s="16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IFERROR(VLOOKUP(Tabela1[[#This Row],[COD.MDE]],'LISTA DE EMBARQUE'!B:M,12,0),"")</f>
        <v/>
      </c>
      <c r="X1365" s="14">
        <f>IFERROR(Tabela1[[#This Row],[QIANTIDADE EXPEDIDA]]*Tabela1[[#This Row],[PESO UNI]],"")</f>
        <v>0</v>
      </c>
      <c r="Y1365" s="14">
        <f t="shared" si="399"/>
        <v>-2</v>
      </c>
      <c r="Z1365" s="20">
        <f>Tabela1[[#This Row],[PESO TOTAL]]-Tabela1[[#This Row],[Peso Expedido]]</f>
        <v>6.6</v>
      </c>
      <c r="AA1365" s="17">
        <v>0</v>
      </c>
      <c r="AB1365" s="33"/>
      <c r="AC1365" s="33"/>
      <c r="AD1365" s="33"/>
      <c r="AE1365" s="33"/>
      <c r="AF1365" s="33"/>
      <c r="AG1365" s="33"/>
      <c r="AH1365" s="33"/>
      <c r="AI1365" s="33"/>
      <c r="AJ1365"/>
      <c r="AK1365"/>
      <c r="AL1365"/>
      <c r="AM1365"/>
      <c r="AN1365"/>
      <c r="AO1365"/>
      <c r="AP1365"/>
      <c r="AQ1365" s="22"/>
      <c r="AR1365" s="24"/>
      <c r="AS1365" s="37"/>
      <c r="AT1365" s="37"/>
      <c r="AU1365" s="37"/>
      <c r="AV1365" s="37"/>
      <c r="AW1365" s="37"/>
    </row>
    <row r="1366" spans="1:49" ht="15.75" hidden="1" customHeight="1" x14ac:dyDescent="0.25">
      <c r="A1366" s="1" t="s">
        <v>6139</v>
      </c>
      <c r="B1366" s="21" t="s">
        <v>6140</v>
      </c>
      <c r="C1366" s="1">
        <v>2</v>
      </c>
      <c r="D1366" s="1" t="s">
        <v>6160</v>
      </c>
      <c r="E1366" s="7">
        <v>5049</v>
      </c>
      <c r="F1366" s="7">
        <v>93</v>
      </c>
      <c r="G1366" s="1">
        <v>3</v>
      </c>
      <c r="H1366" s="34">
        <f>Tabela1[[#This Row],[PESO UNI]]*Tabela1[[#This Row],[QTE]]</f>
        <v>6</v>
      </c>
      <c r="I1366" s="7">
        <v>0</v>
      </c>
      <c r="J1366" s="8" t="s">
        <v>3045</v>
      </c>
      <c r="K1366" s="8" t="s">
        <v>44</v>
      </c>
      <c r="L1366" s="9" t="s">
        <v>2984</v>
      </c>
      <c r="M1366" s="10">
        <v>46302</v>
      </c>
      <c r="N1366" s="8" t="s">
        <v>38</v>
      </c>
      <c r="O1366" s="12"/>
      <c r="P1366" s="13"/>
      <c r="Q1366" s="14">
        <f>Tabela1[[#This Row],[QTDE/ Fabricação]]-Tabela1[[#This Row],[QTE]]</f>
        <v>-2</v>
      </c>
      <c r="R1366" s="18">
        <v>0</v>
      </c>
      <c r="S1366" s="18">
        <f t="shared" si="397"/>
        <v>0</v>
      </c>
      <c r="T1366" s="19">
        <f t="shared" si="398"/>
        <v>-6</v>
      </c>
      <c r="U1366" s="16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IFERROR(VLOOKUP(Tabela1[[#This Row],[COD.MDE]],'LISTA DE EMBARQUE'!B:M,12,0),"")</f>
        <v/>
      </c>
      <c r="X1366" s="14">
        <f>IFERROR(Tabela1[[#This Row],[QIANTIDADE EXPEDIDA]]*Tabela1[[#This Row],[PESO UNI]],"")</f>
        <v>0</v>
      </c>
      <c r="Y1366" s="14">
        <f t="shared" ref="Y1366:Y1376" si="400">U1366-C1366</f>
        <v>-2</v>
      </c>
      <c r="Z1366" s="20">
        <f>Tabela1[[#This Row],[PESO TOTAL]]-Tabela1[[#This Row],[Peso Expedido]]</f>
        <v>6</v>
      </c>
      <c r="AA1366" s="17">
        <v>0</v>
      </c>
      <c r="AB1366" s="33"/>
      <c r="AC1366" s="33"/>
      <c r="AD1366" s="33"/>
      <c r="AE1366" s="33"/>
      <c r="AF1366" s="33"/>
      <c r="AG1366" s="33"/>
      <c r="AH1366" s="33"/>
      <c r="AI1366" s="33"/>
      <c r="AJ1366"/>
      <c r="AK1366"/>
      <c r="AL1366"/>
      <c r="AM1366"/>
      <c r="AN1366"/>
      <c r="AO1366"/>
      <c r="AP1366"/>
      <c r="AQ1366" s="22"/>
      <c r="AR1366" s="24"/>
      <c r="AS1366" s="37"/>
      <c r="AT1366" s="37"/>
      <c r="AU1366" s="37"/>
      <c r="AV1366" s="37"/>
      <c r="AW1366" s="37"/>
    </row>
    <row r="1367" spans="1:49" ht="15.75" hidden="1" customHeight="1" x14ac:dyDescent="0.25">
      <c r="A1367" s="6" t="s">
        <v>4259</v>
      </c>
      <c r="B1367" s="21" t="s">
        <v>6162</v>
      </c>
      <c r="C1367" s="7">
        <v>18</v>
      </c>
      <c r="D1367" s="39" t="s">
        <v>6163</v>
      </c>
      <c r="E1367" s="7">
        <v>5050</v>
      </c>
      <c r="F1367" s="7">
        <v>26</v>
      </c>
      <c r="G1367" s="23">
        <v>16.3</v>
      </c>
      <c r="H1367" s="34">
        <f>Tabela1[[#This Row],[PESO UNI]]*Tabela1[[#This Row],[QTE]]</f>
        <v>293.40000000000003</v>
      </c>
      <c r="I1367" s="7">
        <v>1</v>
      </c>
      <c r="J1367" s="8" t="s">
        <v>2274</v>
      </c>
      <c r="K1367" s="8" t="s">
        <v>4320</v>
      </c>
      <c r="L1367" s="9" t="s">
        <v>2069</v>
      </c>
      <c r="M1367" s="10">
        <v>46134</v>
      </c>
      <c r="N1367" s="8" t="s">
        <v>5101</v>
      </c>
      <c r="O1367" s="12"/>
      <c r="P1367" s="13"/>
      <c r="Q1367" s="14">
        <f>Tabela1[[#This Row],[QTDE/ Fabricação]]-Tabela1[[#This Row],[QTE]]</f>
        <v>-18</v>
      </c>
      <c r="R1367" s="18">
        <f t="shared" ref="R1367" si="401">IFERROR(H1367*((AA1367*0.25)+(AC1367*0.25)+(AD1367*0.225)+(AE1367*0.225)+(AF1367*0.05)),"")</f>
        <v>0</v>
      </c>
      <c r="S1367" s="18">
        <f t="shared" si="397"/>
        <v>0</v>
      </c>
      <c r="T1367" s="19">
        <f t="shared" si="398"/>
        <v>-293.40000000000003</v>
      </c>
      <c r="U1367" s="16">
        <f>IFERROR(SUMIF('LISTA DE EMBARQUE'!B:B,MICRO!E:E,'LISTA DE EMBARQUE'!G:G),"")</f>
        <v>0</v>
      </c>
      <c r="V1367" s="12"/>
      <c r="W1367" s="13"/>
      <c r="X1367" s="14"/>
      <c r="Y1367" s="14">
        <f t="shared" si="400"/>
        <v>-18</v>
      </c>
      <c r="Z1367" s="20">
        <f>Tabela1[[#This Row],[PESO TOTAL]]-Tabela1[[#This Row],[Peso Expedido]]</f>
        <v>293.40000000000003</v>
      </c>
      <c r="AA1367" s="17"/>
      <c r="AB1367" s="33"/>
      <c r="AC1367" s="33"/>
      <c r="AD1367" s="33"/>
      <c r="AE1367" s="33"/>
      <c r="AF1367" s="33"/>
      <c r="AG1367" s="33"/>
      <c r="AH1367" s="33"/>
      <c r="AI1367" s="33"/>
      <c r="AJ1367" s="5"/>
      <c r="AK1367" t="str">
        <f>Tabela1[[#This Row],[Coluna1]]&amp;Tabela1[[#This Row],[PEDIDO]]</f>
        <v>P-188</v>
      </c>
      <c r="AL1367"/>
      <c r="AM1367"/>
      <c r="AN1367"/>
      <c r="AO1367" t="str">
        <f t="shared" ref="AO1367" si="402">A1367&amp;"/"&amp;J1367</f>
        <v>T-072929-1/1073-TC-006</v>
      </c>
      <c r="AP1367" t="str">
        <f>Tabela1[[#This Row],[TAG]]&amp;Tabela1[[#This Row],[PEDIDO]]&amp;Tabela1[[#This Row],[PRODUTO]]</f>
        <v xml:space="preserve">1073-TC-006P-188ESTRUTURA </v>
      </c>
      <c r="AQ1367" s="22" t="str">
        <f>Tabela1[[#This Row],[PRODUTO]]&amp;Tabela1[[#This Row],[TAG]]</f>
        <v>ESTRUTURA 1073-TC-006</v>
      </c>
      <c r="AR1367" s="24" t="str">
        <f>Tabela1[[#This Row],[PEDIDO]]&amp;Tabela1[[#This Row],[PRODUTO]]</f>
        <v xml:space="preserve">P-188ESTRUTURA </v>
      </c>
      <c r="AS1367" s="37">
        <f>IF(AF1367="",0,IF(ISTEXT(AF1367),H1367*VALUE(SUBSTITUTE(AF1367,"%",""))/100,H1367*AF1367))-Tabela1[[#This Row],[PRONTO ACABADO2]]</f>
        <v>0</v>
      </c>
      <c r="AT1367" s="37">
        <f>IF(AG1367="",0,IF(ISTEXT(AG1367),H1367*VALUE(SUBSTITUTE(AG1367,"%",""))/100,H1367*AG1367))-Tabela1[[#This Row],[PESO EXPEDIDO2]]</f>
        <v>0</v>
      </c>
      <c r="AU1367" s="37">
        <f t="shared" ref="AU1367" si="403">IF(AH1367="",0,IF(ISTEXT(AH1367),H1367*VALUE(SUBSTITUTE(AH1367,"%",""))/100,H1367*AH1367))</f>
        <v>0</v>
      </c>
      <c r="AV1367" s="37">
        <f t="shared" ref="AV1367" si="404">IF(AG1367="",0,IF(ISTEXT(AG1367),H1367*VALUE(SUBSTITUTE(AG1367,"%",""))/100,H1367*AG1367))</f>
        <v>0</v>
      </c>
      <c r="AW1367" s="37"/>
    </row>
    <row r="1368" spans="1:49" ht="15.75" hidden="1" customHeight="1" x14ac:dyDescent="0.25">
      <c r="A1368" s="6" t="s">
        <v>4259</v>
      </c>
      <c r="B1368" s="21" t="s">
        <v>6162</v>
      </c>
      <c r="C1368" s="7">
        <v>18</v>
      </c>
      <c r="D1368" s="39" t="s">
        <v>6163</v>
      </c>
      <c r="E1368" s="7">
        <v>5051</v>
      </c>
      <c r="F1368" s="7">
        <v>26</v>
      </c>
      <c r="G1368" s="23">
        <v>16.3</v>
      </c>
      <c r="H1368" s="34">
        <f>Tabela1[[#This Row],[PESO UNI]]*Tabela1[[#This Row],[QTE]]</f>
        <v>293.40000000000003</v>
      </c>
      <c r="I1368" s="7">
        <v>1</v>
      </c>
      <c r="J1368" s="8" t="s">
        <v>2276</v>
      </c>
      <c r="K1368" s="8" t="s">
        <v>4320</v>
      </c>
      <c r="L1368" s="9" t="s">
        <v>2069</v>
      </c>
      <c r="M1368" s="10">
        <v>46134</v>
      </c>
      <c r="N1368" s="8" t="s">
        <v>5101</v>
      </c>
      <c r="O1368" s="12"/>
      <c r="P1368" s="13"/>
      <c r="Q1368" s="14">
        <f>Tabela1[[#This Row],[QTDE/ Fabricação]]-Tabela1[[#This Row],[QTE]]</f>
        <v>-18</v>
      </c>
      <c r="R1368" s="18">
        <f t="shared" ref="R1368" si="405">IFERROR(H1368*((AA1368*0.25)+(AC1368*0.25)+(AD1368*0.225)+(AE1368*0.225)+(AF1368*0.05)),"")</f>
        <v>0</v>
      </c>
      <c r="S1368" s="18">
        <f t="shared" ref="S1368" si="406">IFERROR(H1368*AG1368,"")</f>
        <v>0</v>
      </c>
      <c r="T1368" s="19">
        <f t="shared" ref="T1368" si="407">IFERROR(S1368-H1368,"")</f>
        <v>-293.40000000000003</v>
      </c>
      <c r="U1368" s="16">
        <f>IFERROR(SUMIF('LISTA DE EMBARQUE'!B:B,MICRO!E:E,'LISTA DE EMBARQUE'!G:G),"")</f>
        <v>0</v>
      </c>
      <c r="V1368" s="12"/>
      <c r="W1368" s="13"/>
      <c r="X1368" s="14"/>
      <c r="Y1368" s="14">
        <f t="shared" si="400"/>
        <v>-18</v>
      </c>
      <c r="Z1368" s="20">
        <f>Tabela1[[#This Row],[PESO TOTAL]]-Tabela1[[#This Row],[Peso Expedido]]</f>
        <v>293.40000000000003</v>
      </c>
      <c r="AA1368" s="17"/>
      <c r="AB1368" s="33"/>
      <c r="AC1368" s="33"/>
      <c r="AD1368" s="33"/>
      <c r="AE1368" s="33"/>
      <c r="AF1368" s="33"/>
      <c r="AG1368" s="33"/>
      <c r="AH1368" s="33"/>
      <c r="AI1368" s="33"/>
      <c r="AJ1368" s="5"/>
      <c r="AK1368" t="str">
        <f>Tabela1[[#This Row],[Coluna1]]&amp;Tabela1[[#This Row],[PEDIDO]]</f>
        <v>P-188</v>
      </c>
      <c r="AL1368"/>
      <c r="AM1368"/>
      <c r="AN1368"/>
      <c r="AO1368" t="str">
        <f t="shared" ref="AO1368" si="408">A1368&amp;"/"&amp;J1368</f>
        <v>T-072929-1/1073-TC-007</v>
      </c>
      <c r="AP1368" t="str">
        <f>Tabela1[[#This Row],[TAG]]&amp;Tabela1[[#This Row],[PEDIDO]]&amp;Tabela1[[#This Row],[PRODUTO]]</f>
        <v xml:space="preserve">1073-TC-007P-188ESTRUTURA </v>
      </c>
      <c r="AQ1368" s="22" t="str">
        <f>Tabela1[[#This Row],[PRODUTO]]&amp;Tabela1[[#This Row],[TAG]]</f>
        <v>ESTRUTURA 1073-TC-007</v>
      </c>
      <c r="AR1368" s="24" t="str">
        <f>Tabela1[[#This Row],[PEDIDO]]&amp;Tabela1[[#This Row],[PRODUTO]]</f>
        <v xml:space="preserve">P-188ESTRUTURA </v>
      </c>
      <c r="AS1368" s="37">
        <f>IF(AF1368="",0,IF(ISTEXT(AF1368),H1368*VALUE(SUBSTITUTE(AF1368,"%",""))/100,H1368*AF1368))-Tabela1[[#This Row],[PRONTO ACABADO2]]</f>
        <v>0</v>
      </c>
      <c r="AT1368" s="37">
        <f>IF(AG1368="",0,IF(ISTEXT(AG1368),H1368*VALUE(SUBSTITUTE(AG1368,"%",""))/100,H1368*AG1368))-Tabela1[[#This Row],[PESO EXPEDIDO2]]</f>
        <v>0</v>
      </c>
      <c r="AU1368" s="37">
        <f t="shared" ref="AU1368" si="409">IF(AH1368="",0,IF(ISTEXT(AH1368),H1368*VALUE(SUBSTITUTE(AH1368,"%",""))/100,H1368*AH1368))</f>
        <v>0</v>
      </c>
      <c r="AV1368" s="37">
        <f t="shared" ref="AV1368" si="410">IF(AG1368="",0,IF(ISTEXT(AG1368),H1368*VALUE(SUBSTITUTE(AG1368,"%",""))/100,H1368*AG1368))</f>
        <v>0</v>
      </c>
      <c r="AW1368" s="37"/>
    </row>
    <row r="1369" spans="1:49" ht="15.75" hidden="1" customHeight="1" x14ac:dyDescent="0.25">
      <c r="A1369" s="6" t="s">
        <v>4259</v>
      </c>
      <c r="B1369" s="21" t="s">
        <v>6162</v>
      </c>
      <c r="C1369" s="7">
        <v>1</v>
      </c>
      <c r="D1369" s="39" t="s">
        <v>6164</v>
      </c>
      <c r="E1369" s="7">
        <v>5052</v>
      </c>
      <c r="F1369" s="7">
        <v>26</v>
      </c>
      <c r="G1369" s="23">
        <v>10</v>
      </c>
      <c r="H1369" s="34">
        <f>Tabela1[[#This Row],[PESO UNI]]*Tabela1[[#This Row],[QTE]]</f>
        <v>10</v>
      </c>
      <c r="I1369" s="7">
        <v>1</v>
      </c>
      <c r="J1369" s="8" t="s">
        <v>2274</v>
      </c>
      <c r="K1369" s="8" t="s">
        <v>4320</v>
      </c>
      <c r="L1369" s="9" t="s">
        <v>2069</v>
      </c>
      <c r="M1369" s="10">
        <v>46134</v>
      </c>
      <c r="N1369" s="8" t="s">
        <v>5101</v>
      </c>
      <c r="O1369" s="12"/>
      <c r="P1369" s="13"/>
      <c r="Q1369" s="14">
        <f>Tabela1[[#This Row],[QTDE/ Fabricação]]-Tabela1[[#This Row],[QTE]]</f>
        <v>-1</v>
      </c>
      <c r="R1369" s="18">
        <f t="shared" ref="R1369" si="411">IFERROR(H1369*((AA1369*0.25)+(AC1369*0.25)+(AD1369*0.225)+(AE1369*0.225)+(AF1369*0.05)),"")</f>
        <v>0</v>
      </c>
      <c r="S1369" s="18">
        <f t="shared" ref="S1369" si="412">IFERROR(H1369*AG1369,"")</f>
        <v>0</v>
      </c>
      <c r="T1369" s="19">
        <f t="shared" ref="T1369" si="413">IFERROR(S1369-H1369,"")</f>
        <v>-10</v>
      </c>
      <c r="U1369" s="16">
        <f>IFERROR(SUMIF('LISTA DE EMBARQUE'!B:B,MICRO!E:E,'LISTA DE EMBARQUE'!G:G),"")</f>
        <v>0</v>
      </c>
      <c r="V1369" s="12"/>
      <c r="W1369" s="13"/>
      <c r="X1369" s="14"/>
      <c r="Y1369" s="14">
        <f t="shared" si="400"/>
        <v>-1</v>
      </c>
      <c r="Z1369" s="20">
        <f>Tabela1[[#This Row],[PESO TOTAL]]-Tabela1[[#This Row],[Peso Expedido]]</f>
        <v>10</v>
      </c>
      <c r="AA1369" s="17"/>
      <c r="AB1369" s="33"/>
      <c r="AC1369" s="33"/>
      <c r="AD1369" s="33"/>
      <c r="AE1369" s="33"/>
      <c r="AF1369" s="33"/>
      <c r="AG1369" s="33"/>
      <c r="AH1369" s="33"/>
      <c r="AI1369" s="33"/>
      <c r="AJ1369" s="5"/>
      <c r="AK1369" t="str">
        <f>Tabela1[[#This Row],[Coluna1]]&amp;Tabela1[[#This Row],[PEDIDO]]</f>
        <v>P-188</v>
      </c>
      <c r="AL1369"/>
      <c r="AM1369"/>
      <c r="AN1369"/>
      <c r="AO1369" t="str">
        <f t="shared" ref="AO1369" si="414">A1369&amp;"/"&amp;J1369</f>
        <v>T-072929-1/1073-TC-006</v>
      </c>
      <c r="AP1369" t="str">
        <f>Tabela1[[#This Row],[TAG]]&amp;Tabela1[[#This Row],[PEDIDO]]&amp;Tabela1[[#This Row],[PRODUTO]]</f>
        <v xml:space="preserve">1073-TC-006P-188ESTRUTURA </v>
      </c>
      <c r="AQ1369" s="22" t="str">
        <f>Tabela1[[#This Row],[PRODUTO]]&amp;Tabela1[[#This Row],[TAG]]</f>
        <v>ESTRUTURA 1073-TC-006</v>
      </c>
      <c r="AR1369" s="24" t="str">
        <f>Tabela1[[#This Row],[PEDIDO]]&amp;Tabela1[[#This Row],[PRODUTO]]</f>
        <v xml:space="preserve">P-188ESTRUTURA </v>
      </c>
      <c r="AS1369" s="37">
        <f>IF(AF1369="",0,IF(ISTEXT(AF1369),H1369*VALUE(SUBSTITUTE(AF1369,"%",""))/100,H1369*AF1369))-Tabela1[[#This Row],[PRONTO ACABADO2]]</f>
        <v>0</v>
      </c>
      <c r="AT1369" s="37">
        <f>IF(AG1369="",0,IF(ISTEXT(AG1369),H1369*VALUE(SUBSTITUTE(AG1369,"%",""))/100,H1369*AG1369))-Tabela1[[#This Row],[PESO EXPEDIDO2]]</f>
        <v>0</v>
      </c>
      <c r="AU1369" s="37">
        <f t="shared" ref="AU1369" si="415">IF(AH1369="",0,IF(ISTEXT(AH1369),H1369*VALUE(SUBSTITUTE(AH1369,"%",""))/100,H1369*AH1369))</f>
        <v>0</v>
      </c>
      <c r="AV1369" s="37">
        <f t="shared" ref="AV1369" si="416">IF(AG1369="",0,IF(ISTEXT(AG1369),H1369*VALUE(SUBSTITUTE(AG1369,"%",""))/100,H1369*AG1369))</f>
        <v>0</v>
      </c>
      <c r="AW1369" s="37"/>
    </row>
    <row r="1370" spans="1:49" ht="15.75" hidden="1" customHeight="1" x14ac:dyDescent="0.25">
      <c r="A1370" s="6" t="s">
        <v>4259</v>
      </c>
      <c r="B1370" s="21" t="s">
        <v>6162</v>
      </c>
      <c r="C1370" s="7">
        <v>1</v>
      </c>
      <c r="D1370" s="39" t="s">
        <v>6164</v>
      </c>
      <c r="E1370" s="7">
        <v>5053</v>
      </c>
      <c r="F1370" s="7">
        <v>26</v>
      </c>
      <c r="G1370" s="23">
        <v>10</v>
      </c>
      <c r="H1370" s="34">
        <f>Tabela1[[#This Row],[PESO UNI]]*Tabela1[[#This Row],[QTE]]</f>
        <v>10</v>
      </c>
      <c r="I1370" s="7">
        <v>1</v>
      </c>
      <c r="J1370" s="8" t="s">
        <v>2276</v>
      </c>
      <c r="K1370" s="8" t="s">
        <v>4320</v>
      </c>
      <c r="L1370" s="9" t="s">
        <v>2069</v>
      </c>
      <c r="M1370" s="10">
        <v>46134</v>
      </c>
      <c r="N1370" s="8" t="s">
        <v>5101</v>
      </c>
      <c r="O1370" s="12"/>
      <c r="P1370" s="13"/>
      <c r="Q1370" s="14">
        <f>Tabela1[[#This Row],[QTDE/ Fabricação]]-Tabela1[[#This Row],[QTE]]</f>
        <v>-1</v>
      </c>
      <c r="R1370" s="18">
        <f t="shared" ref="R1370" si="417">IFERROR(H1370*((AA1370*0.25)+(AC1370*0.25)+(AD1370*0.225)+(AE1370*0.225)+(AF1370*0.05)),"")</f>
        <v>0</v>
      </c>
      <c r="S1370" s="18">
        <f t="shared" ref="S1370" si="418">IFERROR(H1370*AG1370,"")</f>
        <v>0</v>
      </c>
      <c r="T1370" s="19">
        <f t="shared" ref="T1370" si="419">IFERROR(S1370-H1370,"")</f>
        <v>-10</v>
      </c>
      <c r="U1370" s="16">
        <f>IFERROR(SUMIF('LISTA DE EMBARQUE'!B:B,MICRO!E:E,'LISTA DE EMBARQUE'!G:G),"")</f>
        <v>0</v>
      </c>
      <c r="V1370" s="12"/>
      <c r="W1370" s="13"/>
      <c r="X1370" s="14"/>
      <c r="Y1370" s="14">
        <f t="shared" si="400"/>
        <v>-1</v>
      </c>
      <c r="Z1370" s="20">
        <f>Tabela1[[#This Row],[PESO TOTAL]]-Tabela1[[#This Row],[Peso Expedido]]</f>
        <v>10</v>
      </c>
      <c r="AA1370" s="17"/>
      <c r="AB1370" s="33"/>
      <c r="AC1370" s="33"/>
      <c r="AD1370" s="33"/>
      <c r="AE1370" s="33"/>
      <c r="AF1370" s="33"/>
      <c r="AG1370" s="33"/>
      <c r="AH1370" s="33"/>
      <c r="AI1370" s="33"/>
      <c r="AJ1370" s="5"/>
      <c r="AK1370" t="str">
        <f>Tabela1[[#This Row],[Coluna1]]&amp;Tabela1[[#This Row],[PEDIDO]]</f>
        <v>P-188</v>
      </c>
      <c r="AL1370"/>
      <c r="AM1370"/>
      <c r="AN1370"/>
      <c r="AO1370" t="str">
        <f t="shared" ref="AO1370" si="420">A1370&amp;"/"&amp;J1370</f>
        <v>T-072929-1/1073-TC-007</v>
      </c>
      <c r="AP1370" t="str">
        <f>Tabela1[[#This Row],[TAG]]&amp;Tabela1[[#This Row],[PEDIDO]]&amp;Tabela1[[#This Row],[PRODUTO]]</f>
        <v xml:space="preserve">1073-TC-007P-188ESTRUTURA </v>
      </c>
      <c r="AQ1370" s="22" t="str">
        <f>Tabela1[[#This Row],[PRODUTO]]&amp;Tabela1[[#This Row],[TAG]]</f>
        <v>ESTRUTURA 1073-TC-007</v>
      </c>
      <c r="AR1370" s="24" t="str">
        <f>Tabela1[[#This Row],[PEDIDO]]&amp;Tabela1[[#This Row],[PRODUTO]]</f>
        <v xml:space="preserve">P-188ESTRUTURA </v>
      </c>
      <c r="AS1370" s="37">
        <f>IF(AF1370="",0,IF(ISTEXT(AF1370),H1370*VALUE(SUBSTITUTE(AF1370,"%",""))/100,H1370*AF1370))-Tabela1[[#This Row],[PRONTO ACABADO2]]</f>
        <v>0</v>
      </c>
      <c r="AT1370" s="37">
        <f>IF(AG1370="",0,IF(ISTEXT(AG1370),H1370*VALUE(SUBSTITUTE(AG1370,"%",""))/100,H1370*AG1370))-Tabela1[[#This Row],[PESO EXPEDIDO2]]</f>
        <v>0</v>
      </c>
      <c r="AU1370" s="37">
        <f t="shared" ref="AU1370" si="421">IF(AH1370="",0,IF(ISTEXT(AH1370),H1370*VALUE(SUBSTITUTE(AH1370,"%",""))/100,H1370*AH1370))</f>
        <v>0</v>
      </c>
      <c r="AV1370" s="37">
        <f t="shared" ref="AV1370" si="422">IF(AG1370="",0,IF(ISTEXT(AG1370),H1370*VALUE(SUBSTITUTE(AG1370,"%",""))/100,H1370*AG1370))</f>
        <v>0</v>
      </c>
      <c r="AW1370" s="37"/>
    </row>
    <row r="1371" spans="1:49" ht="15.75" hidden="1" customHeight="1" x14ac:dyDescent="0.25">
      <c r="A1371" s="6" t="s">
        <v>4259</v>
      </c>
      <c r="B1371" s="21" t="s">
        <v>6162</v>
      </c>
      <c r="C1371" s="7">
        <v>3</v>
      </c>
      <c r="D1371" s="39" t="s">
        <v>6165</v>
      </c>
      <c r="E1371" s="7">
        <v>5054</v>
      </c>
      <c r="F1371" s="7">
        <v>26</v>
      </c>
      <c r="G1371" s="23">
        <v>12.9</v>
      </c>
      <c r="H1371" s="34">
        <f>Tabela1[[#This Row],[PESO UNI]]*Tabela1[[#This Row],[QTE]]</f>
        <v>38.700000000000003</v>
      </c>
      <c r="I1371" s="7">
        <v>1</v>
      </c>
      <c r="J1371" s="8" t="s">
        <v>2274</v>
      </c>
      <c r="K1371" s="8" t="s">
        <v>4320</v>
      </c>
      <c r="L1371" s="9" t="s">
        <v>2069</v>
      </c>
      <c r="M1371" s="10">
        <v>46134</v>
      </c>
      <c r="N1371" s="8" t="s">
        <v>5101</v>
      </c>
      <c r="O1371" s="12"/>
      <c r="P1371" s="13"/>
      <c r="Q1371" s="14">
        <f>Tabela1[[#This Row],[QTDE/ Fabricação]]-Tabela1[[#This Row],[QTE]]</f>
        <v>-3</v>
      </c>
      <c r="R1371" s="18">
        <f t="shared" ref="R1371" si="423">IFERROR(H1371*((AA1371*0.25)+(AC1371*0.25)+(AD1371*0.225)+(AE1371*0.225)+(AF1371*0.05)),"")</f>
        <v>0</v>
      </c>
      <c r="S1371" s="18">
        <f t="shared" ref="S1371" si="424">IFERROR(H1371*AG1371,"")</f>
        <v>0</v>
      </c>
      <c r="T1371" s="19">
        <f t="shared" ref="T1371" si="425">IFERROR(S1371-H1371,"")</f>
        <v>-38.700000000000003</v>
      </c>
      <c r="U1371" s="16">
        <f>IFERROR(SUMIF('LISTA DE EMBARQUE'!B:B,MICRO!E:E,'LISTA DE EMBARQUE'!G:G),"")</f>
        <v>0</v>
      </c>
      <c r="V1371" s="12"/>
      <c r="W1371" s="13"/>
      <c r="X1371" s="14"/>
      <c r="Y1371" s="14">
        <f t="shared" si="400"/>
        <v>-3</v>
      </c>
      <c r="Z1371" s="20">
        <f>Tabela1[[#This Row],[PESO TOTAL]]-Tabela1[[#This Row],[Peso Expedido]]</f>
        <v>38.700000000000003</v>
      </c>
      <c r="AA1371" s="17"/>
      <c r="AB1371" s="33"/>
      <c r="AC1371" s="33"/>
      <c r="AD1371" s="33"/>
      <c r="AE1371" s="33"/>
      <c r="AF1371" s="33"/>
      <c r="AG1371" s="33"/>
      <c r="AH1371" s="33"/>
      <c r="AI1371" s="33"/>
      <c r="AJ1371" s="5"/>
      <c r="AK1371" t="str">
        <f>Tabela1[[#This Row],[Coluna1]]&amp;Tabela1[[#This Row],[PEDIDO]]</f>
        <v>P-188</v>
      </c>
      <c r="AL1371"/>
      <c r="AM1371"/>
      <c r="AN1371"/>
      <c r="AO1371" t="str">
        <f t="shared" ref="AO1371" si="426">A1371&amp;"/"&amp;J1371</f>
        <v>T-072929-1/1073-TC-006</v>
      </c>
      <c r="AP1371" t="str">
        <f>Tabela1[[#This Row],[TAG]]&amp;Tabela1[[#This Row],[PEDIDO]]&amp;Tabela1[[#This Row],[PRODUTO]]</f>
        <v xml:space="preserve">1073-TC-006P-188ESTRUTURA </v>
      </c>
      <c r="AQ1371" s="22" t="str">
        <f>Tabela1[[#This Row],[PRODUTO]]&amp;Tabela1[[#This Row],[TAG]]</f>
        <v>ESTRUTURA 1073-TC-006</v>
      </c>
      <c r="AR1371" s="24" t="str">
        <f>Tabela1[[#This Row],[PEDIDO]]&amp;Tabela1[[#This Row],[PRODUTO]]</f>
        <v xml:space="preserve">P-188ESTRUTURA </v>
      </c>
      <c r="AS1371" s="37">
        <f>IF(AF1371="",0,IF(ISTEXT(AF1371),H1371*VALUE(SUBSTITUTE(AF1371,"%",""))/100,H1371*AF1371))-Tabela1[[#This Row],[PRONTO ACABADO2]]</f>
        <v>0</v>
      </c>
      <c r="AT1371" s="37">
        <f>IF(AG1371="",0,IF(ISTEXT(AG1371),H1371*VALUE(SUBSTITUTE(AG1371,"%",""))/100,H1371*AG1371))-Tabela1[[#This Row],[PESO EXPEDIDO2]]</f>
        <v>0</v>
      </c>
      <c r="AU1371" s="37">
        <f t="shared" ref="AU1371" si="427">IF(AH1371="",0,IF(ISTEXT(AH1371),H1371*VALUE(SUBSTITUTE(AH1371,"%",""))/100,H1371*AH1371))</f>
        <v>0</v>
      </c>
      <c r="AV1371" s="37">
        <f t="shared" ref="AV1371" si="428">IF(AG1371="",0,IF(ISTEXT(AG1371),H1371*VALUE(SUBSTITUTE(AG1371,"%",""))/100,H1371*AG1371))</f>
        <v>0</v>
      </c>
      <c r="AW1371" s="37"/>
    </row>
    <row r="1372" spans="1:49" ht="15.75" hidden="1" customHeight="1" x14ac:dyDescent="0.25">
      <c r="A1372" s="6" t="s">
        <v>4259</v>
      </c>
      <c r="B1372" s="21" t="s">
        <v>6162</v>
      </c>
      <c r="C1372" s="7">
        <v>3</v>
      </c>
      <c r="D1372" s="39" t="s">
        <v>6165</v>
      </c>
      <c r="E1372" s="7">
        <v>5055</v>
      </c>
      <c r="F1372" s="7">
        <v>26</v>
      </c>
      <c r="G1372" s="23">
        <v>12.9</v>
      </c>
      <c r="H1372" s="34">
        <f>Tabela1[[#This Row],[PESO UNI]]*Tabela1[[#This Row],[QTE]]</f>
        <v>38.700000000000003</v>
      </c>
      <c r="I1372" s="7">
        <v>1</v>
      </c>
      <c r="J1372" s="8" t="s">
        <v>2276</v>
      </c>
      <c r="K1372" s="8" t="s">
        <v>4320</v>
      </c>
      <c r="L1372" s="9" t="s">
        <v>2069</v>
      </c>
      <c r="M1372" s="10">
        <v>46134</v>
      </c>
      <c r="N1372" s="8" t="s">
        <v>5101</v>
      </c>
      <c r="O1372" s="12"/>
      <c r="P1372" s="13"/>
      <c r="Q1372" s="14">
        <f>Tabela1[[#This Row],[QTDE/ Fabricação]]-Tabela1[[#This Row],[QTE]]</f>
        <v>-3</v>
      </c>
      <c r="R1372" s="18">
        <f t="shared" ref="R1372" si="429">IFERROR(H1372*((AA1372*0.25)+(AC1372*0.25)+(AD1372*0.225)+(AE1372*0.225)+(AF1372*0.05)),"")</f>
        <v>0</v>
      </c>
      <c r="S1372" s="18">
        <f t="shared" ref="S1372" si="430">IFERROR(H1372*AG1372,"")</f>
        <v>0</v>
      </c>
      <c r="T1372" s="19">
        <f t="shared" ref="T1372" si="431">IFERROR(S1372-H1372,"")</f>
        <v>-38.700000000000003</v>
      </c>
      <c r="U1372" s="16">
        <f>IFERROR(SUMIF('LISTA DE EMBARQUE'!B:B,MICRO!E:E,'LISTA DE EMBARQUE'!G:G),"")</f>
        <v>0</v>
      </c>
      <c r="V1372" s="12"/>
      <c r="W1372" s="13"/>
      <c r="X1372" s="14"/>
      <c r="Y1372" s="14">
        <f t="shared" si="400"/>
        <v>-3</v>
      </c>
      <c r="Z1372" s="20">
        <f>Tabela1[[#This Row],[PESO TOTAL]]-Tabela1[[#This Row],[Peso Expedido]]</f>
        <v>38.700000000000003</v>
      </c>
      <c r="AA1372" s="17"/>
      <c r="AB1372" s="33"/>
      <c r="AC1372" s="33"/>
      <c r="AD1372" s="33"/>
      <c r="AE1372" s="33"/>
      <c r="AF1372" s="33"/>
      <c r="AG1372" s="33"/>
      <c r="AH1372" s="33"/>
      <c r="AI1372" s="33"/>
      <c r="AJ1372" s="5"/>
      <c r="AK1372" t="str">
        <f>Tabela1[[#This Row],[Coluna1]]&amp;Tabela1[[#This Row],[PEDIDO]]</f>
        <v>P-188</v>
      </c>
      <c r="AL1372"/>
      <c r="AM1372"/>
      <c r="AN1372"/>
      <c r="AO1372" t="str">
        <f t="shared" ref="AO1372" si="432">A1372&amp;"/"&amp;J1372</f>
        <v>T-072929-1/1073-TC-007</v>
      </c>
      <c r="AP1372" t="str">
        <f>Tabela1[[#This Row],[TAG]]&amp;Tabela1[[#This Row],[PEDIDO]]&amp;Tabela1[[#This Row],[PRODUTO]]</f>
        <v xml:space="preserve">1073-TC-007P-188ESTRUTURA </v>
      </c>
      <c r="AQ1372" s="22" t="str">
        <f>Tabela1[[#This Row],[PRODUTO]]&amp;Tabela1[[#This Row],[TAG]]</f>
        <v>ESTRUTURA 1073-TC-007</v>
      </c>
      <c r="AR1372" s="24" t="str">
        <f>Tabela1[[#This Row],[PEDIDO]]&amp;Tabela1[[#This Row],[PRODUTO]]</f>
        <v xml:space="preserve">P-188ESTRUTURA </v>
      </c>
      <c r="AS1372" s="37">
        <f>IF(AF1372="",0,IF(ISTEXT(AF1372),H1372*VALUE(SUBSTITUTE(AF1372,"%",""))/100,H1372*AF1372))-Tabela1[[#This Row],[PRONTO ACABADO2]]</f>
        <v>0</v>
      </c>
      <c r="AT1372" s="37">
        <f>IF(AG1372="",0,IF(ISTEXT(AG1372),H1372*VALUE(SUBSTITUTE(AG1372,"%",""))/100,H1372*AG1372))-Tabela1[[#This Row],[PESO EXPEDIDO2]]</f>
        <v>0</v>
      </c>
      <c r="AU1372" s="37">
        <f t="shared" ref="AU1372" si="433">IF(AH1372="",0,IF(ISTEXT(AH1372),H1372*VALUE(SUBSTITUTE(AH1372,"%",""))/100,H1372*AH1372))</f>
        <v>0</v>
      </c>
      <c r="AV1372" s="37">
        <f t="shared" ref="AV1372" si="434">IF(AG1372="",0,IF(ISTEXT(AG1372),H1372*VALUE(SUBSTITUTE(AG1372,"%",""))/100,H1372*AG1372))</f>
        <v>0</v>
      </c>
      <c r="AW1372" s="37"/>
    </row>
    <row r="1373" spans="1:49" ht="15.75" hidden="1" customHeight="1" x14ac:dyDescent="0.25">
      <c r="A1373" s="6" t="s">
        <v>4259</v>
      </c>
      <c r="B1373" s="21" t="s">
        <v>6162</v>
      </c>
      <c r="C1373" s="7">
        <v>2</v>
      </c>
      <c r="D1373" s="39" t="s">
        <v>6166</v>
      </c>
      <c r="E1373" s="7">
        <v>5056</v>
      </c>
      <c r="F1373" s="7">
        <v>26</v>
      </c>
      <c r="G1373" s="23">
        <v>9.9</v>
      </c>
      <c r="H1373" s="34">
        <f>Tabela1[[#This Row],[PESO UNI]]*Tabela1[[#This Row],[QTE]]</f>
        <v>19.8</v>
      </c>
      <c r="I1373" s="7">
        <v>1</v>
      </c>
      <c r="J1373" s="8" t="s">
        <v>2274</v>
      </c>
      <c r="K1373" s="8" t="s">
        <v>4320</v>
      </c>
      <c r="L1373" s="9" t="s">
        <v>2069</v>
      </c>
      <c r="M1373" s="10">
        <v>46134</v>
      </c>
      <c r="N1373" s="8" t="s">
        <v>5101</v>
      </c>
      <c r="O1373" s="12"/>
      <c r="P1373" s="13"/>
      <c r="Q1373" s="14">
        <f>Tabela1[[#This Row],[QTDE/ Fabricação]]-Tabela1[[#This Row],[QTE]]</f>
        <v>-2</v>
      </c>
      <c r="R1373" s="18">
        <f t="shared" ref="R1373" si="435">IFERROR(H1373*((AA1373*0.25)+(AC1373*0.25)+(AD1373*0.225)+(AE1373*0.225)+(AF1373*0.05)),"")</f>
        <v>0</v>
      </c>
      <c r="S1373" s="18">
        <f t="shared" ref="S1373" si="436">IFERROR(H1373*AG1373,"")</f>
        <v>0</v>
      </c>
      <c r="T1373" s="19">
        <f t="shared" ref="T1373" si="437">IFERROR(S1373-H1373,"")</f>
        <v>-19.8</v>
      </c>
      <c r="U1373" s="16">
        <f>IFERROR(SUMIF('LISTA DE EMBARQUE'!B:B,MICRO!E:E,'LISTA DE EMBARQUE'!G:G),"")</f>
        <v>0</v>
      </c>
      <c r="V1373" s="12"/>
      <c r="W1373" s="13"/>
      <c r="X1373" s="14"/>
      <c r="Y1373" s="14">
        <f t="shared" si="400"/>
        <v>-2</v>
      </c>
      <c r="Z1373" s="20">
        <f>Tabela1[[#This Row],[PESO TOTAL]]-Tabela1[[#This Row],[Peso Expedido]]</f>
        <v>19.8</v>
      </c>
      <c r="AA1373" s="17"/>
      <c r="AB1373" s="33"/>
      <c r="AC1373" s="33"/>
      <c r="AD1373" s="33"/>
      <c r="AE1373" s="33"/>
      <c r="AF1373" s="33"/>
      <c r="AG1373" s="33"/>
      <c r="AH1373" s="33"/>
      <c r="AI1373" s="33"/>
      <c r="AJ1373" s="5"/>
      <c r="AK1373" t="str">
        <f>Tabela1[[#This Row],[Coluna1]]&amp;Tabela1[[#This Row],[PEDIDO]]</f>
        <v>P-188</v>
      </c>
      <c r="AL1373"/>
      <c r="AM1373"/>
      <c r="AN1373"/>
      <c r="AO1373" t="str">
        <f t="shared" ref="AO1373" si="438">A1373&amp;"/"&amp;J1373</f>
        <v>T-072929-1/1073-TC-006</v>
      </c>
      <c r="AP1373" t="str">
        <f>Tabela1[[#This Row],[TAG]]&amp;Tabela1[[#This Row],[PEDIDO]]&amp;Tabela1[[#This Row],[PRODUTO]]</f>
        <v xml:space="preserve">1073-TC-006P-188ESTRUTURA </v>
      </c>
      <c r="AQ1373" s="22" t="str">
        <f>Tabela1[[#This Row],[PRODUTO]]&amp;Tabela1[[#This Row],[TAG]]</f>
        <v>ESTRUTURA 1073-TC-006</v>
      </c>
      <c r="AR1373" s="24" t="str">
        <f>Tabela1[[#This Row],[PEDIDO]]&amp;Tabela1[[#This Row],[PRODUTO]]</f>
        <v xml:space="preserve">P-188ESTRUTURA </v>
      </c>
      <c r="AS1373" s="37">
        <f>IF(AF1373="",0,IF(ISTEXT(AF1373),H1373*VALUE(SUBSTITUTE(AF1373,"%",""))/100,H1373*AF1373))-Tabela1[[#This Row],[PRONTO ACABADO2]]</f>
        <v>0</v>
      </c>
      <c r="AT1373" s="37">
        <f>IF(AG1373="",0,IF(ISTEXT(AG1373),H1373*VALUE(SUBSTITUTE(AG1373,"%",""))/100,H1373*AG1373))-Tabela1[[#This Row],[PESO EXPEDIDO2]]</f>
        <v>0</v>
      </c>
      <c r="AU1373" s="37">
        <f t="shared" ref="AU1373" si="439">IF(AH1373="",0,IF(ISTEXT(AH1373),H1373*VALUE(SUBSTITUTE(AH1373,"%",""))/100,H1373*AH1373))</f>
        <v>0</v>
      </c>
      <c r="AV1373" s="37">
        <f t="shared" ref="AV1373" si="440">IF(AG1373="",0,IF(ISTEXT(AG1373),H1373*VALUE(SUBSTITUTE(AG1373,"%",""))/100,H1373*AG1373))</f>
        <v>0</v>
      </c>
      <c r="AW1373" s="37"/>
    </row>
    <row r="1374" spans="1:49" ht="15.75" hidden="1" customHeight="1" x14ac:dyDescent="0.25">
      <c r="A1374" s="6" t="s">
        <v>4259</v>
      </c>
      <c r="B1374" s="21" t="s">
        <v>6162</v>
      </c>
      <c r="C1374" s="7">
        <v>2</v>
      </c>
      <c r="D1374" s="39" t="s">
        <v>6166</v>
      </c>
      <c r="E1374" s="7">
        <v>5057</v>
      </c>
      <c r="F1374" s="7">
        <v>26</v>
      </c>
      <c r="G1374" s="23">
        <v>9.9</v>
      </c>
      <c r="H1374" s="34">
        <f>Tabela1[[#This Row],[PESO UNI]]*Tabela1[[#This Row],[QTE]]</f>
        <v>19.8</v>
      </c>
      <c r="I1374" s="7">
        <v>1</v>
      </c>
      <c r="J1374" s="8" t="s">
        <v>2276</v>
      </c>
      <c r="K1374" s="8" t="s">
        <v>4320</v>
      </c>
      <c r="L1374" s="9" t="s">
        <v>2069</v>
      </c>
      <c r="M1374" s="10">
        <v>46134</v>
      </c>
      <c r="N1374" s="8" t="s">
        <v>5101</v>
      </c>
      <c r="O1374" s="12"/>
      <c r="P1374" s="13"/>
      <c r="Q1374" s="14">
        <f>Tabela1[[#This Row],[QTDE/ Fabricação]]-Tabela1[[#This Row],[QTE]]</f>
        <v>-2</v>
      </c>
      <c r="R1374" s="18">
        <f t="shared" ref="R1374" si="441">IFERROR(H1374*((AA1374*0.25)+(AC1374*0.25)+(AD1374*0.225)+(AE1374*0.225)+(AF1374*0.05)),"")</f>
        <v>0</v>
      </c>
      <c r="S1374" s="18">
        <f t="shared" ref="S1374" si="442">IFERROR(H1374*AG1374,"")</f>
        <v>0</v>
      </c>
      <c r="T1374" s="19">
        <f t="shared" ref="T1374" si="443">IFERROR(S1374-H1374,"")</f>
        <v>-19.8</v>
      </c>
      <c r="U1374" s="16">
        <f>IFERROR(SUMIF('LISTA DE EMBARQUE'!B:B,MICRO!E:E,'LISTA DE EMBARQUE'!G:G),"")</f>
        <v>0</v>
      </c>
      <c r="V1374" s="12"/>
      <c r="W1374" s="13"/>
      <c r="X1374" s="14"/>
      <c r="Y1374" s="14">
        <f t="shared" si="400"/>
        <v>-2</v>
      </c>
      <c r="Z1374" s="20">
        <f>Tabela1[[#This Row],[PESO TOTAL]]-Tabela1[[#This Row],[Peso Expedido]]</f>
        <v>19.8</v>
      </c>
      <c r="AA1374" s="17"/>
      <c r="AB1374" s="33"/>
      <c r="AC1374" s="33"/>
      <c r="AD1374" s="33"/>
      <c r="AE1374" s="33"/>
      <c r="AF1374" s="33"/>
      <c r="AG1374" s="33"/>
      <c r="AH1374" s="33"/>
      <c r="AI1374" s="33"/>
      <c r="AJ1374" s="5"/>
      <c r="AK1374" t="str">
        <f>Tabela1[[#This Row],[Coluna1]]&amp;Tabela1[[#This Row],[PEDIDO]]</f>
        <v>P-188</v>
      </c>
      <c r="AL1374"/>
      <c r="AM1374"/>
      <c r="AN1374"/>
      <c r="AO1374" t="str">
        <f t="shared" ref="AO1374" si="444">A1374&amp;"/"&amp;J1374</f>
        <v>T-072929-1/1073-TC-007</v>
      </c>
      <c r="AP1374" t="str">
        <f>Tabela1[[#This Row],[TAG]]&amp;Tabela1[[#This Row],[PEDIDO]]&amp;Tabela1[[#This Row],[PRODUTO]]</f>
        <v xml:space="preserve">1073-TC-007P-188ESTRUTURA </v>
      </c>
      <c r="AQ1374" s="22" t="str">
        <f>Tabela1[[#This Row],[PRODUTO]]&amp;Tabela1[[#This Row],[TAG]]</f>
        <v>ESTRUTURA 1073-TC-007</v>
      </c>
      <c r="AR1374" s="24" t="str">
        <f>Tabela1[[#This Row],[PEDIDO]]&amp;Tabela1[[#This Row],[PRODUTO]]</f>
        <v xml:space="preserve">P-188ESTRUTURA </v>
      </c>
      <c r="AS1374" s="37">
        <f>IF(AF1374="",0,IF(ISTEXT(AF1374),H1374*VALUE(SUBSTITUTE(AF1374,"%",""))/100,H1374*AF1374))-Tabela1[[#This Row],[PRONTO ACABADO2]]</f>
        <v>0</v>
      </c>
      <c r="AT1374" s="37">
        <f>IF(AG1374="",0,IF(ISTEXT(AG1374),H1374*VALUE(SUBSTITUTE(AG1374,"%",""))/100,H1374*AG1374))-Tabela1[[#This Row],[PESO EXPEDIDO2]]</f>
        <v>0</v>
      </c>
      <c r="AU1374" s="37">
        <f t="shared" ref="AU1374" si="445">IF(AH1374="",0,IF(ISTEXT(AH1374),H1374*VALUE(SUBSTITUTE(AH1374,"%",""))/100,H1374*AH1374))</f>
        <v>0</v>
      </c>
      <c r="AV1374" s="37">
        <f t="shared" ref="AV1374" si="446">IF(AG1374="",0,IF(ISTEXT(AG1374),H1374*VALUE(SUBSTITUTE(AG1374,"%",""))/100,H1374*AG1374))</f>
        <v>0</v>
      </c>
      <c r="AW1374" s="37"/>
    </row>
    <row r="1375" spans="1:49" ht="15.75" hidden="1" customHeight="1" x14ac:dyDescent="0.25">
      <c r="A1375" s="6" t="s">
        <v>4259</v>
      </c>
      <c r="B1375" s="21" t="s">
        <v>6162</v>
      </c>
      <c r="C1375" s="7">
        <v>1</v>
      </c>
      <c r="D1375" s="39" t="s">
        <v>6167</v>
      </c>
      <c r="E1375" s="7">
        <v>5058</v>
      </c>
      <c r="F1375" s="7">
        <v>26</v>
      </c>
      <c r="G1375" s="23">
        <v>8.4</v>
      </c>
      <c r="H1375" s="34">
        <f>Tabela1[[#This Row],[PESO UNI]]*Tabela1[[#This Row],[QTE]]</f>
        <v>8.4</v>
      </c>
      <c r="I1375" s="7">
        <v>1</v>
      </c>
      <c r="J1375" s="8" t="s">
        <v>2274</v>
      </c>
      <c r="K1375" s="8" t="s">
        <v>4320</v>
      </c>
      <c r="L1375" s="9" t="s">
        <v>2069</v>
      </c>
      <c r="M1375" s="10">
        <v>46134</v>
      </c>
      <c r="N1375" s="8" t="s">
        <v>5101</v>
      </c>
      <c r="O1375" s="12"/>
      <c r="P1375" s="13"/>
      <c r="Q1375" s="14">
        <f>Tabela1[[#This Row],[QTDE/ Fabricação]]-Tabela1[[#This Row],[QTE]]</f>
        <v>-1</v>
      </c>
      <c r="R1375" s="18">
        <f t="shared" ref="R1375" si="447">IFERROR(H1375*((AA1375*0.25)+(AC1375*0.25)+(AD1375*0.225)+(AE1375*0.225)+(AF1375*0.05)),"")</f>
        <v>0</v>
      </c>
      <c r="S1375" s="18">
        <f t="shared" ref="S1375" si="448">IFERROR(H1375*AG1375,"")</f>
        <v>0</v>
      </c>
      <c r="T1375" s="19">
        <f t="shared" ref="T1375" si="449">IFERROR(S1375-H1375,"")</f>
        <v>-8.4</v>
      </c>
      <c r="U1375" s="16">
        <f>IFERROR(SUMIF('LISTA DE EMBARQUE'!B:B,MICRO!E:E,'LISTA DE EMBARQUE'!G:G),"")</f>
        <v>0</v>
      </c>
      <c r="V1375" s="12"/>
      <c r="W1375" s="13"/>
      <c r="X1375" s="14"/>
      <c r="Y1375" s="14">
        <f t="shared" si="400"/>
        <v>-1</v>
      </c>
      <c r="Z1375" s="20">
        <f>Tabela1[[#This Row],[PESO TOTAL]]-Tabela1[[#This Row],[Peso Expedido]]</f>
        <v>8.4</v>
      </c>
      <c r="AA1375" s="17"/>
      <c r="AB1375" s="33"/>
      <c r="AC1375" s="33"/>
      <c r="AD1375" s="33"/>
      <c r="AE1375" s="33"/>
      <c r="AF1375" s="33"/>
      <c r="AG1375" s="33"/>
      <c r="AH1375" s="33"/>
      <c r="AI1375" s="33"/>
      <c r="AJ1375" s="5"/>
      <c r="AK1375" t="str">
        <f>Tabela1[[#This Row],[Coluna1]]&amp;Tabela1[[#This Row],[PEDIDO]]</f>
        <v>P-188</v>
      </c>
      <c r="AL1375"/>
      <c r="AM1375"/>
      <c r="AN1375"/>
      <c r="AO1375" t="str">
        <f t="shared" ref="AO1375" si="450">A1375&amp;"/"&amp;J1375</f>
        <v>T-072929-1/1073-TC-006</v>
      </c>
      <c r="AP1375" t="str">
        <f>Tabela1[[#This Row],[TAG]]&amp;Tabela1[[#This Row],[PEDIDO]]&amp;Tabela1[[#This Row],[PRODUTO]]</f>
        <v xml:space="preserve">1073-TC-006P-188ESTRUTURA </v>
      </c>
      <c r="AQ1375" s="22" t="str">
        <f>Tabela1[[#This Row],[PRODUTO]]&amp;Tabela1[[#This Row],[TAG]]</f>
        <v>ESTRUTURA 1073-TC-006</v>
      </c>
      <c r="AR1375" s="24" t="str">
        <f>Tabela1[[#This Row],[PEDIDO]]&amp;Tabela1[[#This Row],[PRODUTO]]</f>
        <v xml:space="preserve">P-188ESTRUTURA </v>
      </c>
      <c r="AS1375" s="37">
        <f>IF(AF1375="",0,IF(ISTEXT(AF1375),H1375*VALUE(SUBSTITUTE(AF1375,"%",""))/100,H1375*AF1375))-Tabela1[[#This Row],[PRONTO ACABADO2]]</f>
        <v>0</v>
      </c>
      <c r="AT1375" s="37">
        <f>IF(AG1375="",0,IF(ISTEXT(AG1375),H1375*VALUE(SUBSTITUTE(AG1375,"%",""))/100,H1375*AG1375))-Tabela1[[#This Row],[PESO EXPEDIDO2]]</f>
        <v>0</v>
      </c>
      <c r="AU1375" s="37">
        <f t="shared" ref="AU1375" si="451">IF(AH1375="",0,IF(ISTEXT(AH1375),H1375*VALUE(SUBSTITUTE(AH1375,"%",""))/100,H1375*AH1375))</f>
        <v>0</v>
      </c>
      <c r="AV1375" s="37">
        <f t="shared" ref="AV1375" si="452">IF(AG1375="",0,IF(ISTEXT(AG1375),H1375*VALUE(SUBSTITUTE(AG1375,"%",""))/100,H1375*AG1375))</f>
        <v>0</v>
      </c>
      <c r="AW1375" s="37"/>
    </row>
    <row r="1376" spans="1:49" ht="15.75" hidden="1" customHeight="1" x14ac:dyDescent="0.25">
      <c r="A1376" s="6" t="s">
        <v>4259</v>
      </c>
      <c r="B1376" s="21" t="s">
        <v>6162</v>
      </c>
      <c r="C1376" s="7">
        <v>1</v>
      </c>
      <c r="D1376" s="39" t="s">
        <v>6167</v>
      </c>
      <c r="E1376" s="7">
        <v>5059</v>
      </c>
      <c r="F1376" s="7">
        <v>26</v>
      </c>
      <c r="G1376" s="23">
        <v>8.4</v>
      </c>
      <c r="H1376" s="34">
        <f>Tabela1[[#This Row],[PESO UNI]]*Tabela1[[#This Row],[QTE]]</f>
        <v>8.4</v>
      </c>
      <c r="I1376" s="7">
        <v>1</v>
      </c>
      <c r="J1376" s="8" t="s">
        <v>2276</v>
      </c>
      <c r="K1376" s="8" t="s">
        <v>4320</v>
      </c>
      <c r="L1376" s="9" t="s">
        <v>2069</v>
      </c>
      <c r="M1376" s="10">
        <v>46134</v>
      </c>
      <c r="N1376" s="8" t="s">
        <v>5101</v>
      </c>
      <c r="O1376" s="12"/>
      <c r="P1376" s="13"/>
      <c r="Q1376" s="14">
        <f>Tabela1[[#This Row],[QTDE/ Fabricação]]-Tabela1[[#This Row],[QTE]]</f>
        <v>-1</v>
      </c>
      <c r="R1376" s="18">
        <f t="shared" ref="R1376" si="453">IFERROR(H1376*((AA1376*0.25)+(AC1376*0.25)+(AD1376*0.225)+(AE1376*0.225)+(AF1376*0.05)),"")</f>
        <v>0</v>
      </c>
      <c r="S1376" s="18">
        <f t="shared" ref="S1376" si="454">IFERROR(H1376*AG1376,"")</f>
        <v>0</v>
      </c>
      <c r="T1376" s="19">
        <f t="shared" ref="T1376" si="455">IFERROR(S1376-H1376,"")</f>
        <v>-8.4</v>
      </c>
      <c r="U1376" s="16">
        <f>IFERROR(SUMIF('LISTA DE EMBARQUE'!B:B,MICRO!E:E,'LISTA DE EMBARQUE'!G:G),"")</f>
        <v>0</v>
      </c>
      <c r="V1376" s="12"/>
      <c r="W1376" s="13"/>
      <c r="X1376" s="14"/>
      <c r="Y1376" s="14">
        <f t="shared" si="400"/>
        <v>-1</v>
      </c>
      <c r="Z1376" s="20">
        <f>Tabela1[[#This Row],[PESO TOTAL]]-Tabela1[[#This Row],[Peso Expedido]]</f>
        <v>8.4</v>
      </c>
      <c r="AA1376" s="17"/>
      <c r="AB1376" s="33"/>
      <c r="AC1376" s="33"/>
      <c r="AD1376" s="33"/>
      <c r="AE1376" s="33"/>
      <c r="AF1376" s="33"/>
      <c r="AG1376" s="33"/>
      <c r="AH1376" s="33"/>
      <c r="AI1376" s="33"/>
      <c r="AJ1376" s="5"/>
      <c r="AK1376" t="str">
        <f>Tabela1[[#This Row],[Coluna1]]&amp;Tabela1[[#This Row],[PEDIDO]]</f>
        <v>P-188</v>
      </c>
      <c r="AL1376"/>
      <c r="AM1376"/>
      <c r="AN1376"/>
      <c r="AO1376" t="str">
        <f t="shared" ref="AO1376" si="456">A1376&amp;"/"&amp;J1376</f>
        <v>T-072929-1/1073-TC-007</v>
      </c>
      <c r="AP1376" t="str">
        <f>Tabela1[[#This Row],[TAG]]&amp;Tabela1[[#This Row],[PEDIDO]]&amp;Tabela1[[#This Row],[PRODUTO]]</f>
        <v xml:space="preserve">1073-TC-007P-188ESTRUTURA </v>
      </c>
      <c r="AQ1376" s="22" t="str">
        <f>Tabela1[[#This Row],[PRODUTO]]&amp;Tabela1[[#This Row],[TAG]]</f>
        <v>ESTRUTURA 1073-TC-007</v>
      </c>
      <c r="AR1376" s="24" t="str">
        <f>Tabela1[[#This Row],[PEDIDO]]&amp;Tabela1[[#This Row],[PRODUTO]]</f>
        <v xml:space="preserve">P-188ESTRUTURA </v>
      </c>
      <c r="AS1376" s="37">
        <f>IF(AF1376="",0,IF(ISTEXT(AF1376),H1376*VALUE(SUBSTITUTE(AF1376,"%",""))/100,H1376*AF1376))-Tabela1[[#This Row],[PRONTO ACABADO2]]</f>
        <v>0</v>
      </c>
      <c r="AT1376" s="37">
        <f>IF(AG1376="",0,IF(ISTEXT(AG1376),H1376*VALUE(SUBSTITUTE(AG1376,"%",""))/100,H1376*AG1376))-Tabela1[[#This Row],[PESO EXPEDIDO2]]</f>
        <v>0</v>
      </c>
      <c r="AU1376" s="37">
        <f t="shared" ref="AU1376" si="457">IF(AH1376="",0,IF(ISTEXT(AH1376),H1376*VALUE(SUBSTITUTE(AH1376,"%",""))/100,H1376*AH1376))</f>
        <v>0</v>
      </c>
      <c r="AV1376" s="37">
        <f t="shared" ref="AV1376" si="458">IF(AG1376="",0,IF(ISTEXT(AG1376),H1376*VALUE(SUBSTITUTE(AG1376,"%",""))/100,H1376*AG1376))</f>
        <v>0</v>
      </c>
      <c r="AW1376" s="37"/>
    </row>
    <row r="1377" spans="1:49" ht="15.75" hidden="1" customHeight="1" x14ac:dyDescent="0.25">
      <c r="A1377" s="6" t="s">
        <v>6174</v>
      </c>
      <c r="B1377" s="21"/>
      <c r="C1377" s="7">
        <v>650</v>
      </c>
      <c r="D1377" s="39" t="s">
        <v>6175</v>
      </c>
      <c r="E1377" s="7">
        <v>5060</v>
      </c>
      <c r="F1377" s="7">
        <v>23</v>
      </c>
      <c r="G1377" s="23">
        <v>0.9</v>
      </c>
      <c r="H1377" s="34">
        <f>Tabela1[[#This Row],[PESO UNI]]*Tabela1[[#This Row],[QTE]]</f>
        <v>585</v>
      </c>
      <c r="I1377" s="7">
        <v>3</v>
      </c>
      <c r="J1377" s="8" t="s">
        <v>6013</v>
      </c>
      <c r="K1377" s="8" t="s">
        <v>4320</v>
      </c>
      <c r="L1377" s="9" t="s">
        <v>5251</v>
      </c>
      <c r="M1377" s="10">
        <v>46304</v>
      </c>
      <c r="N1377" s="8" t="s">
        <v>38</v>
      </c>
      <c r="O1377" s="12"/>
      <c r="P1377" s="13"/>
      <c r="Q1377" s="14">
        <f>Tabela1[[#This Row],[QTDE/ Fabricação]]-Tabela1[[#This Row],[QTE]]</f>
        <v>-650</v>
      </c>
      <c r="R1377" s="18">
        <f t="shared" ref="R1377:R1381" si="459">IFERROR(H1377*((AA1377*0.25)+(AC1377*0.25)+(AD1377*0.225)+(AE1377*0.225)+(AF1377*0.05)),"")</f>
        <v>0</v>
      </c>
      <c r="S1377" s="18">
        <f t="shared" ref="S1377:S1381" si="460">IFERROR(H1377*AG1377,"")</f>
        <v>0</v>
      </c>
      <c r="T1377" s="19">
        <f t="shared" ref="T1377:T1381" si="461">IFERROR(S1377-H1377,"")</f>
        <v>-585</v>
      </c>
      <c r="U1377" s="16">
        <f>IFERROR(SUMIF('LISTA DE EMBARQUE'!B:B,MICRO!E:E,'LISTA DE EMBARQUE'!G:G),"")</f>
        <v>0</v>
      </c>
      <c r="V1377" s="12"/>
      <c r="W1377" s="13"/>
      <c r="X1377" s="14"/>
      <c r="Y1377" s="14"/>
      <c r="Z1377" s="20"/>
      <c r="AA1377" s="17"/>
      <c r="AB1377" s="33"/>
      <c r="AC1377" s="33"/>
      <c r="AD1377" s="33"/>
      <c r="AE1377" s="33"/>
      <c r="AF1377" s="33"/>
      <c r="AG1377" s="33"/>
      <c r="AH1377" s="33"/>
      <c r="AI1377" s="33"/>
      <c r="AJ1377" s="5"/>
      <c r="AK1377" t="str">
        <f>Tabela1[[#This Row],[Coluna1]]&amp;Tabela1[[#This Row],[PEDIDO]]</f>
        <v>P-206</v>
      </c>
      <c r="AL1377"/>
      <c r="AM1377"/>
      <c r="AN1377"/>
      <c r="AO1377" t="str">
        <f>A1377&amp;"/"&amp;J1377</f>
        <v>T-073148-3/TR-01</v>
      </c>
      <c r="AP1377" t="str">
        <f>Tabela1[[#This Row],[TAG]]&amp;Tabela1[[#This Row],[PEDIDO]]&amp;Tabela1[[#This Row],[PRODUTO]]</f>
        <v xml:space="preserve">TR-01P-206ESTRUTURA </v>
      </c>
      <c r="AQ1377" s="22" t="str">
        <f>Tabela1[[#This Row],[PRODUTO]]&amp;Tabela1[[#This Row],[TAG]]</f>
        <v>ESTRUTURA TR-01</v>
      </c>
      <c r="AR1377" s="24"/>
      <c r="AS1377" s="37"/>
      <c r="AT1377" s="37"/>
      <c r="AU1377" s="37"/>
      <c r="AV1377" s="37"/>
      <c r="AW1377" s="37"/>
    </row>
    <row r="1378" spans="1:49" ht="15.75" hidden="1" customHeight="1" x14ac:dyDescent="0.25">
      <c r="A1378" s="6" t="s">
        <v>6174</v>
      </c>
      <c r="B1378" s="21"/>
      <c r="C1378" s="7">
        <v>650</v>
      </c>
      <c r="D1378" s="39" t="s">
        <v>6175</v>
      </c>
      <c r="E1378" s="7">
        <v>5061</v>
      </c>
      <c r="F1378" s="7">
        <v>23</v>
      </c>
      <c r="G1378" s="23">
        <v>0.9</v>
      </c>
      <c r="H1378" s="34">
        <f>Tabela1[[#This Row],[PESO UNI]]*Tabela1[[#This Row],[QTE]]</f>
        <v>585</v>
      </c>
      <c r="I1378" s="7">
        <v>3</v>
      </c>
      <c r="J1378" s="8" t="s">
        <v>6014</v>
      </c>
      <c r="K1378" s="8" t="s">
        <v>4320</v>
      </c>
      <c r="L1378" s="9" t="s">
        <v>5251</v>
      </c>
      <c r="M1378" s="10">
        <v>46304</v>
      </c>
      <c r="N1378" s="8" t="s">
        <v>38</v>
      </c>
      <c r="O1378" s="12"/>
      <c r="P1378" s="13"/>
      <c r="Q1378" s="14">
        <f>Tabela1[[#This Row],[QTDE/ Fabricação]]-Tabela1[[#This Row],[QTE]]</f>
        <v>-650</v>
      </c>
      <c r="R1378" s="18">
        <f t="shared" si="459"/>
        <v>0</v>
      </c>
      <c r="S1378" s="18">
        <f t="shared" si="460"/>
        <v>0</v>
      </c>
      <c r="T1378" s="19">
        <f t="shared" si="461"/>
        <v>-585</v>
      </c>
      <c r="U1378" s="16">
        <f>IFERROR(SUMIF('LISTA DE EMBARQUE'!B:B,MICRO!E:E,'LISTA DE EMBARQUE'!G:G),"")</f>
        <v>0</v>
      </c>
      <c r="V1378" s="12"/>
      <c r="W1378" s="13"/>
      <c r="X1378" s="14"/>
      <c r="Y1378" s="14"/>
      <c r="Z1378" s="20"/>
      <c r="AA1378" s="17"/>
      <c r="AB1378" s="33"/>
      <c r="AC1378" s="33"/>
      <c r="AD1378" s="33"/>
      <c r="AE1378" s="33"/>
      <c r="AF1378" s="33"/>
      <c r="AG1378" s="33"/>
      <c r="AH1378" s="33"/>
      <c r="AI1378" s="33"/>
      <c r="AJ1378" s="5"/>
      <c r="AK1378" t="str">
        <f>Tabela1[[#This Row],[Coluna1]]&amp;Tabela1[[#This Row],[PEDIDO]]</f>
        <v>P-206</v>
      </c>
      <c r="AL1378"/>
      <c r="AM1378"/>
      <c r="AN1378"/>
      <c r="AO1378" t="str">
        <f>A1378&amp;"/"&amp;J1378</f>
        <v>T-073148-3/TR-02</v>
      </c>
      <c r="AP1378" t="str">
        <f>Tabela1[[#This Row],[TAG]]&amp;Tabela1[[#This Row],[PEDIDO]]&amp;Tabela1[[#This Row],[PRODUTO]]</f>
        <v xml:space="preserve">TR-02P-206ESTRUTURA </v>
      </c>
      <c r="AQ1378" s="22" t="str">
        <f>Tabela1[[#This Row],[PRODUTO]]&amp;Tabela1[[#This Row],[TAG]]</f>
        <v>ESTRUTURA TR-02</v>
      </c>
      <c r="AR1378" s="24"/>
      <c r="AS1378" s="37"/>
      <c r="AT1378" s="37"/>
      <c r="AU1378" s="37"/>
      <c r="AV1378" s="37"/>
      <c r="AW1378" s="37"/>
    </row>
    <row r="1379" spans="1:49" ht="15.75" hidden="1" customHeight="1" x14ac:dyDescent="0.25">
      <c r="A1379" s="6" t="s">
        <v>414</v>
      </c>
      <c r="B1379" s="21"/>
      <c r="C1379" s="7">
        <v>10</v>
      </c>
      <c r="D1379" s="39" t="s">
        <v>6176</v>
      </c>
      <c r="E1379" s="7">
        <v>5062</v>
      </c>
      <c r="F1379" s="7">
        <v>1</v>
      </c>
      <c r="G1379" s="23">
        <v>5</v>
      </c>
      <c r="H1379" s="34">
        <f>Tabela1[[#This Row],[PESO UNI]]*Tabela1[[#This Row],[QTE]]</f>
        <v>50</v>
      </c>
      <c r="I1379" s="7" t="s">
        <v>43</v>
      </c>
      <c r="J1379" s="8" t="s">
        <v>6177</v>
      </c>
      <c r="K1379" s="8" t="s">
        <v>23</v>
      </c>
      <c r="L1379" s="9" t="s">
        <v>6178</v>
      </c>
      <c r="M1379" s="10">
        <v>46304</v>
      </c>
      <c r="N1379" s="8" t="s">
        <v>38</v>
      </c>
      <c r="O1379" s="12"/>
      <c r="P1379" s="13"/>
      <c r="Q1379" s="14">
        <f>Tabela1[[#This Row],[QTDE/ Fabricação]]-Tabela1[[#This Row],[QTE]]</f>
        <v>-10</v>
      </c>
      <c r="R1379" s="18">
        <f t="shared" si="459"/>
        <v>0</v>
      </c>
      <c r="S1379" s="18">
        <f t="shared" si="460"/>
        <v>0</v>
      </c>
      <c r="T1379" s="19">
        <f t="shared" si="461"/>
        <v>-50</v>
      </c>
      <c r="U1379" s="16">
        <f>IFERROR(SUMIF('LISTA DE EMBARQUE'!B:B,MICRO!E:E,'LISTA DE EMBARQUE'!G:G),"")</f>
        <v>0</v>
      </c>
      <c r="V1379" s="12"/>
      <c r="W1379" s="13"/>
      <c r="X1379" s="14"/>
      <c r="Y1379" s="14"/>
      <c r="Z1379" s="20"/>
      <c r="AA1379" s="17"/>
      <c r="AB1379" s="33"/>
      <c r="AC1379" s="33"/>
      <c r="AD1379" s="33"/>
      <c r="AE1379" s="33"/>
      <c r="AF1379" s="33"/>
      <c r="AG1379" s="33"/>
      <c r="AH1379" s="33"/>
      <c r="AI1379" s="33"/>
      <c r="AJ1379" s="5"/>
      <c r="AK1379"/>
      <c r="AL1379"/>
      <c r="AM1379"/>
      <c r="AN1379"/>
      <c r="AO1379"/>
      <c r="AP1379"/>
      <c r="AQ1379" s="22"/>
      <c r="AR1379" s="24"/>
      <c r="AS1379" s="37"/>
      <c r="AT1379" s="37"/>
      <c r="AU1379" s="37"/>
      <c r="AV1379" s="37"/>
      <c r="AW1379" s="37"/>
    </row>
    <row r="1380" spans="1:49" ht="15.75" hidden="1" customHeight="1" x14ac:dyDescent="0.25">
      <c r="A1380" s="6" t="s">
        <v>414</v>
      </c>
      <c r="B1380" s="21"/>
      <c r="C1380" s="7">
        <v>2</v>
      </c>
      <c r="D1380" s="39" t="s">
        <v>6176</v>
      </c>
      <c r="E1380" s="7">
        <v>5063</v>
      </c>
      <c r="F1380" s="7">
        <v>1</v>
      </c>
      <c r="G1380" s="23">
        <v>5</v>
      </c>
      <c r="H1380" s="34">
        <f>Tabela1[[#This Row],[PESO UNI]]*Tabela1[[#This Row],[QTE]]</f>
        <v>10</v>
      </c>
      <c r="I1380" s="7" t="s">
        <v>43</v>
      </c>
      <c r="J1380" s="8" t="s">
        <v>6181</v>
      </c>
      <c r="K1380" s="8" t="s">
        <v>23</v>
      </c>
      <c r="L1380" s="9" t="s">
        <v>6182</v>
      </c>
      <c r="M1380" s="10">
        <v>46304</v>
      </c>
      <c r="N1380" s="8" t="s">
        <v>38</v>
      </c>
      <c r="O1380" s="12"/>
      <c r="P1380" s="13"/>
      <c r="Q1380" s="14">
        <f>Tabela1[[#This Row],[QTDE/ Fabricação]]-Tabela1[[#This Row],[QTE]]</f>
        <v>-2</v>
      </c>
      <c r="R1380" s="18">
        <f t="shared" si="459"/>
        <v>0</v>
      </c>
      <c r="S1380" s="18">
        <f t="shared" si="460"/>
        <v>0</v>
      </c>
      <c r="T1380" s="19">
        <f t="shared" si="461"/>
        <v>-10</v>
      </c>
      <c r="U1380" s="16">
        <f>IFERROR(SUMIF('LISTA DE EMBARQUE'!B:B,MICRO!E:E,'LISTA DE EMBARQUE'!G:G),"")</f>
        <v>0</v>
      </c>
      <c r="V1380" s="12"/>
      <c r="W1380" s="13"/>
      <c r="X1380" s="14"/>
      <c r="Y1380" s="14"/>
      <c r="Z1380" s="20"/>
      <c r="AA1380" s="17"/>
      <c r="AB1380" s="33"/>
      <c r="AC1380" s="33"/>
      <c r="AD1380" s="33"/>
      <c r="AE1380" s="33"/>
      <c r="AF1380" s="33"/>
      <c r="AG1380" s="33"/>
      <c r="AH1380" s="33"/>
      <c r="AI1380" s="33"/>
      <c r="AJ1380" s="5"/>
      <c r="AK1380"/>
      <c r="AL1380"/>
      <c r="AM1380"/>
      <c r="AN1380"/>
      <c r="AO1380"/>
      <c r="AP1380"/>
      <c r="AQ1380" s="22"/>
      <c r="AR1380" s="24"/>
      <c r="AS1380" s="37"/>
      <c r="AT1380" s="37"/>
      <c r="AU1380" s="37"/>
      <c r="AV1380" s="37"/>
      <c r="AW1380" s="37"/>
    </row>
    <row r="1381" spans="1:49" ht="15.75" hidden="1" customHeight="1" x14ac:dyDescent="0.25">
      <c r="A1381" s="6" t="s">
        <v>4547</v>
      </c>
      <c r="B1381" s="21"/>
      <c r="C1381" s="7">
        <v>20</v>
      </c>
      <c r="D1381" s="39" t="s">
        <v>6183</v>
      </c>
      <c r="E1381" s="7">
        <v>5064</v>
      </c>
      <c r="F1381" s="7">
        <v>1</v>
      </c>
      <c r="G1381" s="23">
        <v>11.5</v>
      </c>
      <c r="H1381" s="34">
        <f>Tabela1[[#This Row],[PESO UNI]]*Tabela1[[#This Row],[QTE]]</f>
        <v>230</v>
      </c>
      <c r="I1381" s="7">
        <v>0</v>
      </c>
      <c r="J1381" s="8" t="s">
        <v>6184</v>
      </c>
      <c r="K1381" s="8" t="s">
        <v>23</v>
      </c>
      <c r="L1381" s="9" t="s">
        <v>6185</v>
      </c>
      <c r="M1381" s="10">
        <v>46304</v>
      </c>
      <c r="N1381" s="8" t="s">
        <v>38</v>
      </c>
      <c r="O1381" s="12"/>
      <c r="P1381" s="13"/>
      <c r="Q1381" s="14">
        <f>Tabela1[[#This Row],[QTDE/ Fabricação]]-Tabela1[[#This Row],[QTE]]</f>
        <v>-20</v>
      </c>
      <c r="R1381" s="18">
        <f t="shared" si="459"/>
        <v>0</v>
      </c>
      <c r="S1381" s="18">
        <f t="shared" si="460"/>
        <v>0</v>
      </c>
      <c r="T1381" s="19">
        <f t="shared" si="461"/>
        <v>-230</v>
      </c>
      <c r="U1381" s="16">
        <f>IFERROR(SUMIF('LISTA DE EMBARQUE'!B:B,MICRO!E:E,'LISTA DE EMBARQUE'!G:G),"")</f>
        <v>0</v>
      </c>
      <c r="V1381" s="12"/>
      <c r="W1381" s="13"/>
      <c r="X1381" s="14"/>
      <c r="Y1381" s="14"/>
      <c r="Z1381" s="20"/>
      <c r="AA1381" s="17"/>
      <c r="AB1381" s="33"/>
      <c r="AC1381" s="33"/>
      <c r="AD1381" s="33"/>
      <c r="AE1381" s="33"/>
      <c r="AF1381" s="33"/>
      <c r="AG1381" s="33"/>
      <c r="AH1381" s="33"/>
      <c r="AI1381" s="33"/>
      <c r="AJ1381" s="5"/>
      <c r="AK1381"/>
      <c r="AL1381"/>
      <c r="AM1381"/>
      <c r="AN1381"/>
      <c r="AO1381"/>
      <c r="AP1381"/>
      <c r="AQ1381" s="22"/>
      <c r="AR1381" s="24"/>
      <c r="AS1381" s="37"/>
      <c r="AT1381" s="37"/>
      <c r="AU1381" s="37"/>
      <c r="AV1381" s="37"/>
      <c r="AW1381" s="37"/>
    </row>
    <row r="1382" spans="1:49" ht="15.75" hidden="1" customHeight="1" x14ac:dyDescent="0.25">
      <c r="A1382" s="6" t="s">
        <v>6187</v>
      </c>
      <c r="B1382" s="21" t="s">
        <v>6188</v>
      </c>
      <c r="C1382" s="7">
        <v>2</v>
      </c>
      <c r="D1382" s="39" t="s">
        <v>6189</v>
      </c>
      <c r="E1382" s="7">
        <v>5065</v>
      </c>
      <c r="F1382" s="7">
        <v>94</v>
      </c>
      <c r="G1382" s="23">
        <v>136.19999999999999</v>
      </c>
      <c r="H1382" s="34">
        <f>Tabela1[[#This Row],[PESO UNI]]*Tabela1[[#This Row],[QTE]]</f>
        <v>272.39999999999998</v>
      </c>
      <c r="I1382" s="7">
        <v>0</v>
      </c>
      <c r="J1382" s="8" t="s">
        <v>3093</v>
      </c>
      <c r="K1382" s="8" t="s">
        <v>4320</v>
      </c>
      <c r="L1382" s="9" t="s">
        <v>2984</v>
      </c>
      <c r="M1382" s="10">
        <v>46304</v>
      </c>
      <c r="N1382" s="8" t="s">
        <v>38</v>
      </c>
      <c r="O1382" s="12"/>
      <c r="P1382" s="13"/>
      <c r="Q1382" s="14">
        <f>Tabela1[[#This Row],[QTDE/ Fabricação]]-Tabela1[[#This Row],[QTE]]</f>
        <v>-2</v>
      </c>
      <c r="R1382" s="18">
        <f t="shared" ref="R1382:R1404" si="462">IFERROR(H1382*((AA1382*0.25)+(AC1382*0.25)+(AD1382*0.225)+(AE1382*0.225)+(AF1382*0.05)),"")</f>
        <v>0</v>
      </c>
      <c r="S1382" s="18">
        <f t="shared" ref="S1382:S1404" si="463">IFERROR(H1382*AG1382,"")</f>
        <v>0</v>
      </c>
      <c r="T1382" s="19">
        <f t="shared" ref="T1382:T1404" si="464">IFERROR(S1382-H1382,"")</f>
        <v>-272.39999999999998</v>
      </c>
      <c r="U1382" s="16">
        <f>IFERROR(SUMIF('LISTA DE EMBARQUE'!B:B,MICRO!E:E,'LISTA DE EMBARQUE'!G:G),"")</f>
        <v>0</v>
      </c>
      <c r="V1382" s="12" t="str">
        <f>IFERROR(VLOOKUP(Tabela1[[#This Row],[COD.MDE]],'LISTA DE EMBARQUE'!B:L,11,0),"")</f>
        <v/>
      </c>
      <c r="W1382" s="13" t="str">
        <f>IFERROR(VLOOKUP(Tabela1[[#This Row],[COD.MDE]],'LISTA DE EMBARQUE'!B:M,12,0),"")</f>
        <v/>
      </c>
      <c r="X1382" s="14">
        <f>IFERROR(Tabela1[[#This Row],[QIANTIDADE EXPEDIDA]]*Tabela1[[#This Row],[PESO UNI]],"")</f>
        <v>0</v>
      </c>
      <c r="Y1382" s="14">
        <f>U1382-C1382</f>
        <v>-2</v>
      </c>
      <c r="Z1382" s="20">
        <f>Tabela1[[#This Row],[PESO TOTAL]]-Tabela1[[#This Row],[Peso Expedido]]</f>
        <v>272.39999999999998</v>
      </c>
      <c r="AA1382" s="17">
        <v>0</v>
      </c>
      <c r="AB1382" s="33"/>
      <c r="AC1382" s="33"/>
      <c r="AD1382" s="33"/>
      <c r="AE1382" s="33"/>
      <c r="AF1382" s="33"/>
      <c r="AG1382" s="33"/>
      <c r="AH1382" s="33"/>
      <c r="AI1382" s="33"/>
      <c r="AJ1382" s="5"/>
      <c r="AK1382"/>
      <c r="AL1382"/>
      <c r="AM1382"/>
      <c r="AN1382"/>
      <c r="AO1382"/>
      <c r="AP1382"/>
      <c r="AQ1382" s="22"/>
      <c r="AR1382" s="24"/>
      <c r="AS1382" s="37"/>
      <c r="AT1382" s="37"/>
      <c r="AU1382" s="37"/>
      <c r="AV1382" s="37"/>
      <c r="AW1382" s="37"/>
    </row>
    <row r="1383" spans="1:49" ht="15.75" hidden="1" customHeight="1" x14ac:dyDescent="0.25">
      <c r="A1383" s="6" t="s">
        <v>6191</v>
      </c>
      <c r="B1383" s="21"/>
      <c r="C1383" s="7">
        <v>10</v>
      </c>
      <c r="D1383" s="39" t="s">
        <v>6192</v>
      </c>
      <c r="E1383" s="7">
        <v>5066</v>
      </c>
      <c r="F1383" s="7">
        <v>24</v>
      </c>
      <c r="G1383" s="23">
        <v>22.22</v>
      </c>
      <c r="H1383" s="34">
        <f>Tabela1[[#This Row],[PESO UNI]]*Tabela1[[#This Row],[QTE]]</f>
        <v>222.2</v>
      </c>
      <c r="I1383" s="7">
        <v>0</v>
      </c>
      <c r="J1383" s="8" t="s">
        <v>6013</v>
      </c>
      <c r="K1383" s="8" t="s">
        <v>33</v>
      </c>
      <c r="L1383" s="9" t="s">
        <v>5251</v>
      </c>
      <c r="M1383" s="10">
        <v>46308</v>
      </c>
      <c r="N1383" s="8" t="s">
        <v>38</v>
      </c>
      <c r="O1383" s="12"/>
      <c r="P1383" s="13"/>
      <c r="Q1383" s="14">
        <f>Tabela1[[#This Row],[QTDE/ Fabricação]]-Tabela1[[#This Row],[QTE]]</f>
        <v>-10</v>
      </c>
      <c r="R1383" s="18">
        <f t="shared" si="462"/>
        <v>0</v>
      </c>
      <c r="S1383" s="18">
        <f t="shared" si="463"/>
        <v>0</v>
      </c>
      <c r="T1383" s="19">
        <f t="shared" si="464"/>
        <v>-222.2</v>
      </c>
      <c r="U1383" s="16">
        <f>IFERROR(SUMIF('LISTA DE EMBARQUE'!B:B,MICRO!E:E,'LISTA DE EMBARQUE'!G:G),"")</f>
        <v>0</v>
      </c>
      <c r="V1383" s="12"/>
      <c r="W1383" s="13"/>
      <c r="X1383" s="14"/>
      <c r="Y1383" s="14"/>
      <c r="Z1383" s="20"/>
      <c r="AA1383" s="17"/>
      <c r="AB1383" s="33"/>
      <c r="AC1383" s="33"/>
      <c r="AD1383" s="33"/>
      <c r="AE1383" s="33"/>
      <c r="AF1383" s="33"/>
      <c r="AG1383" s="33"/>
      <c r="AH1383" s="33"/>
      <c r="AI1383" s="33"/>
      <c r="AJ1383" s="5"/>
      <c r="AK1383"/>
      <c r="AL1383"/>
      <c r="AM1383"/>
      <c r="AN1383"/>
      <c r="AO1383"/>
      <c r="AP1383"/>
      <c r="AQ1383" s="22"/>
      <c r="AR1383" s="24"/>
      <c r="AS1383" s="37"/>
      <c r="AT1383" s="37"/>
      <c r="AU1383" s="37"/>
      <c r="AV1383" s="37"/>
      <c r="AW1383" s="37"/>
    </row>
    <row r="1384" spans="1:49" ht="15.75" hidden="1" customHeight="1" x14ac:dyDescent="0.25">
      <c r="A1384" s="6" t="s">
        <v>6191</v>
      </c>
      <c r="B1384" s="21"/>
      <c r="C1384" s="7">
        <v>20</v>
      </c>
      <c r="D1384" s="39" t="s">
        <v>6193</v>
      </c>
      <c r="E1384" s="7">
        <v>5067</v>
      </c>
      <c r="F1384" s="7">
        <v>24</v>
      </c>
      <c r="G1384" s="23">
        <v>20.8</v>
      </c>
      <c r="H1384" s="34">
        <f>Tabela1[[#This Row],[PESO UNI]]*Tabela1[[#This Row],[QTE]]</f>
        <v>416</v>
      </c>
      <c r="I1384" s="7">
        <v>0</v>
      </c>
      <c r="J1384" s="8" t="s">
        <v>6013</v>
      </c>
      <c r="K1384" s="8" t="s">
        <v>33</v>
      </c>
      <c r="L1384" s="9" t="s">
        <v>5251</v>
      </c>
      <c r="M1384" s="10">
        <v>46308</v>
      </c>
      <c r="N1384" s="8" t="s">
        <v>38</v>
      </c>
      <c r="O1384" s="12"/>
      <c r="P1384" s="13"/>
      <c r="Q1384" s="14">
        <f>Tabela1[[#This Row],[QTDE/ Fabricação]]-Tabela1[[#This Row],[QTE]]</f>
        <v>-20</v>
      </c>
      <c r="R1384" s="18">
        <f t="shared" si="462"/>
        <v>0</v>
      </c>
      <c r="S1384" s="18">
        <f t="shared" si="463"/>
        <v>0</v>
      </c>
      <c r="T1384" s="19">
        <f t="shared" si="464"/>
        <v>-416</v>
      </c>
      <c r="U1384" s="16">
        <f>IFERROR(SUMIF('LISTA DE EMBARQUE'!B:B,MICRO!E:E,'LISTA DE EMBARQUE'!G:G),"")</f>
        <v>0</v>
      </c>
      <c r="V1384" s="12"/>
      <c r="W1384" s="13"/>
      <c r="X1384" s="14"/>
      <c r="Y1384" s="14"/>
      <c r="Z1384" s="20"/>
      <c r="AA1384" s="17"/>
      <c r="AB1384" s="33"/>
      <c r="AC1384" s="33"/>
      <c r="AD1384" s="33"/>
      <c r="AE1384" s="33"/>
      <c r="AF1384" s="33"/>
      <c r="AG1384" s="33"/>
      <c r="AH1384" s="33"/>
      <c r="AI1384" s="33"/>
      <c r="AJ1384" s="5"/>
      <c r="AK1384"/>
      <c r="AL1384"/>
      <c r="AM1384"/>
      <c r="AN1384"/>
      <c r="AO1384"/>
      <c r="AP1384"/>
      <c r="AQ1384" s="22"/>
      <c r="AR1384" s="24"/>
      <c r="AS1384" s="37"/>
      <c r="AT1384" s="37"/>
      <c r="AU1384" s="37"/>
      <c r="AV1384" s="37"/>
      <c r="AW1384" s="37"/>
    </row>
    <row r="1385" spans="1:49" ht="15.75" hidden="1" customHeight="1" x14ac:dyDescent="0.25">
      <c r="A1385" s="6" t="s">
        <v>6191</v>
      </c>
      <c r="B1385" s="21"/>
      <c r="C1385" s="7">
        <v>20</v>
      </c>
      <c r="D1385" s="39" t="s">
        <v>6192</v>
      </c>
      <c r="E1385" s="7">
        <v>5068</v>
      </c>
      <c r="F1385" s="7">
        <v>24</v>
      </c>
      <c r="G1385" s="23">
        <v>22.22</v>
      </c>
      <c r="H1385" s="34">
        <f>Tabela1[[#This Row],[PESO UNI]]*Tabela1[[#This Row],[QTE]]</f>
        <v>444.4</v>
      </c>
      <c r="I1385" s="7">
        <v>0</v>
      </c>
      <c r="J1385" s="8" t="s">
        <v>6014</v>
      </c>
      <c r="K1385" s="8" t="s">
        <v>33</v>
      </c>
      <c r="L1385" s="9" t="s">
        <v>5251</v>
      </c>
      <c r="M1385" s="10">
        <v>46308</v>
      </c>
      <c r="N1385" s="8" t="s">
        <v>38</v>
      </c>
      <c r="O1385" s="12"/>
      <c r="P1385" s="13"/>
      <c r="Q1385" s="14">
        <f>Tabela1[[#This Row],[QTDE/ Fabricação]]-Tabela1[[#This Row],[QTE]]</f>
        <v>-20</v>
      </c>
      <c r="R1385" s="18">
        <f t="shared" si="462"/>
        <v>0</v>
      </c>
      <c r="S1385" s="18">
        <f t="shared" si="463"/>
        <v>0</v>
      </c>
      <c r="T1385" s="19">
        <f t="shared" si="464"/>
        <v>-444.4</v>
      </c>
      <c r="U1385" s="16">
        <f>IFERROR(SUMIF('LISTA DE EMBARQUE'!B:B,MICRO!E:E,'LISTA DE EMBARQUE'!G:G),"")</f>
        <v>0</v>
      </c>
      <c r="V1385" s="12"/>
      <c r="W1385" s="13"/>
      <c r="X1385" s="14"/>
      <c r="Y1385" s="14"/>
      <c r="Z1385" s="20"/>
      <c r="AA1385" s="17"/>
      <c r="AB1385" s="33"/>
      <c r="AC1385" s="33"/>
      <c r="AD1385" s="33"/>
      <c r="AE1385" s="33"/>
      <c r="AF1385" s="33"/>
      <c r="AG1385" s="33"/>
      <c r="AH1385" s="33"/>
      <c r="AI1385" s="33"/>
      <c r="AJ1385" s="5"/>
      <c r="AK1385"/>
      <c r="AL1385"/>
      <c r="AM1385"/>
      <c r="AN1385"/>
      <c r="AO1385"/>
      <c r="AP1385"/>
      <c r="AQ1385" s="22"/>
      <c r="AR1385" s="24"/>
      <c r="AS1385" s="37"/>
      <c r="AT1385" s="37"/>
      <c r="AU1385" s="37"/>
      <c r="AV1385" s="37"/>
      <c r="AW1385" s="37"/>
    </row>
    <row r="1386" spans="1:49" ht="15.75" hidden="1" customHeight="1" x14ac:dyDescent="0.25">
      <c r="A1386" s="6" t="s">
        <v>6191</v>
      </c>
      <c r="B1386" s="21"/>
      <c r="C1386" s="7">
        <v>40</v>
      </c>
      <c r="D1386" s="39" t="s">
        <v>6193</v>
      </c>
      <c r="E1386" s="7">
        <v>5069</v>
      </c>
      <c r="F1386" s="7">
        <v>24</v>
      </c>
      <c r="G1386" s="23">
        <v>20.8</v>
      </c>
      <c r="H1386" s="34">
        <f>Tabela1[[#This Row],[PESO UNI]]*Tabela1[[#This Row],[QTE]]</f>
        <v>832</v>
      </c>
      <c r="I1386" s="7">
        <v>0</v>
      </c>
      <c r="J1386" s="8" t="s">
        <v>6014</v>
      </c>
      <c r="K1386" s="8" t="s">
        <v>33</v>
      </c>
      <c r="L1386" s="9" t="s">
        <v>5251</v>
      </c>
      <c r="M1386" s="10">
        <v>46308</v>
      </c>
      <c r="N1386" s="8" t="s">
        <v>38</v>
      </c>
      <c r="O1386" s="12"/>
      <c r="P1386" s="13"/>
      <c r="Q1386" s="14">
        <f>Tabela1[[#This Row],[QTDE/ Fabricação]]-Tabela1[[#This Row],[QTE]]</f>
        <v>-40</v>
      </c>
      <c r="R1386" s="18">
        <f t="shared" si="462"/>
        <v>0</v>
      </c>
      <c r="S1386" s="18">
        <f t="shared" si="463"/>
        <v>0</v>
      </c>
      <c r="T1386" s="19">
        <f t="shared" si="464"/>
        <v>-832</v>
      </c>
      <c r="U1386" s="16">
        <f>IFERROR(SUMIF('LISTA DE EMBARQUE'!B:B,MICRO!E:E,'LISTA DE EMBARQUE'!G:G),"")</f>
        <v>0</v>
      </c>
      <c r="V1386" s="12"/>
      <c r="W1386" s="13"/>
      <c r="X1386" s="14"/>
      <c r="Y1386" s="14"/>
      <c r="Z1386" s="20"/>
      <c r="AA1386" s="17"/>
      <c r="AB1386" s="33"/>
      <c r="AC1386" s="33"/>
      <c r="AD1386" s="33"/>
      <c r="AE1386" s="33"/>
      <c r="AF1386" s="33"/>
      <c r="AG1386" s="33"/>
      <c r="AH1386" s="33"/>
      <c r="AI1386" s="33"/>
      <c r="AJ1386" s="5"/>
      <c r="AK1386"/>
      <c r="AL1386"/>
      <c r="AM1386"/>
      <c r="AN1386"/>
      <c r="AO1386"/>
      <c r="AP1386"/>
      <c r="AQ1386" s="22"/>
      <c r="AR1386" s="24"/>
      <c r="AS1386" s="37"/>
      <c r="AT1386" s="37"/>
      <c r="AU1386" s="37"/>
      <c r="AV1386" s="37"/>
      <c r="AW1386" s="37"/>
    </row>
    <row r="1387" spans="1:49" ht="15.75" hidden="1" customHeight="1" x14ac:dyDescent="0.25">
      <c r="A1387" s="6" t="s">
        <v>6191</v>
      </c>
      <c r="B1387" s="21"/>
      <c r="C1387" s="7">
        <v>2</v>
      </c>
      <c r="D1387" s="39" t="s">
        <v>6192</v>
      </c>
      <c r="E1387" s="7">
        <v>5070</v>
      </c>
      <c r="F1387" s="7">
        <v>24</v>
      </c>
      <c r="G1387" s="23">
        <v>22.2</v>
      </c>
      <c r="H1387" s="34">
        <f>Tabela1[[#This Row],[PESO UNI]]*Tabela1[[#This Row],[QTE]]</f>
        <v>44.4</v>
      </c>
      <c r="I1387" s="7">
        <v>0</v>
      </c>
      <c r="J1387" s="8" t="s">
        <v>6026</v>
      </c>
      <c r="K1387" s="8" t="s">
        <v>33</v>
      </c>
      <c r="L1387" s="9" t="s">
        <v>5251</v>
      </c>
      <c r="M1387" s="10">
        <v>46308</v>
      </c>
      <c r="N1387" s="8" t="s">
        <v>38</v>
      </c>
      <c r="O1387" s="12"/>
      <c r="P1387" s="13"/>
      <c r="Q1387" s="14">
        <f>Tabela1[[#This Row],[QTDE/ Fabricação]]-Tabela1[[#This Row],[QTE]]</f>
        <v>-2</v>
      </c>
      <c r="R1387" s="18">
        <f t="shared" si="462"/>
        <v>0</v>
      </c>
      <c r="S1387" s="18">
        <f t="shared" si="463"/>
        <v>0</v>
      </c>
      <c r="T1387" s="19">
        <f t="shared" si="464"/>
        <v>-44.4</v>
      </c>
      <c r="U1387" s="16">
        <f>IFERROR(SUMIF('LISTA DE EMBARQUE'!B:B,MICRO!E:E,'LISTA DE EMBARQUE'!G:G),"")</f>
        <v>0</v>
      </c>
      <c r="V1387" s="12"/>
      <c r="W1387" s="13"/>
      <c r="X1387" s="14"/>
      <c r="Y1387" s="14"/>
      <c r="Z1387" s="20"/>
      <c r="AA1387" s="17"/>
      <c r="AB1387" s="33"/>
      <c r="AC1387" s="33"/>
      <c r="AD1387" s="33"/>
      <c r="AE1387" s="33"/>
      <c r="AF1387" s="33"/>
      <c r="AG1387" s="33"/>
      <c r="AH1387" s="33"/>
      <c r="AI1387" s="33"/>
      <c r="AJ1387" s="5"/>
      <c r="AK1387"/>
      <c r="AL1387"/>
      <c r="AM1387"/>
      <c r="AN1387"/>
      <c r="AO1387"/>
      <c r="AP1387"/>
      <c r="AQ1387" s="22"/>
      <c r="AR1387" s="24"/>
      <c r="AS1387" s="37"/>
      <c r="AT1387" s="37"/>
      <c r="AU1387" s="37"/>
      <c r="AV1387" s="37"/>
      <c r="AW1387" s="37"/>
    </row>
    <row r="1388" spans="1:49" ht="15.75" hidden="1" customHeight="1" x14ac:dyDescent="0.25">
      <c r="A1388" s="6" t="s">
        <v>6191</v>
      </c>
      <c r="B1388" s="21"/>
      <c r="C1388" s="7">
        <v>4</v>
      </c>
      <c r="D1388" s="39" t="s">
        <v>6193</v>
      </c>
      <c r="E1388" s="7">
        <v>5071</v>
      </c>
      <c r="F1388" s="7">
        <v>24</v>
      </c>
      <c r="G1388" s="23">
        <v>20.8</v>
      </c>
      <c r="H1388" s="34">
        <f>Tabela1[[#This Row],[PESO UNI]]*Tabela1[[#This Row],[QTE]]</f>
        <v>83.2</v>
      </c>
      <c r="I1388" s="7">
        <v>0</v>
      </c>
      <c r="J1388" s="8" t="s">
        <v>6026</v>
      </c>
      <c r="K1388" s="8" t="s">
        <v>33</v>
      </c>
      <c r="L1388" s="9" t="s">
        <v>5251</v>
      </c>
      <c r="M1388" s="10">
        <v>46308</v>
      </c>
      <c r="N1388" s="8" t="s">
        <v>38</v>
      </c>
      <c r="O1388" s="12"/>
      <c r="P1388" s="13"/>
      <c r="Q1388" s="14">
        <f>Tabela1[[#This Row],[QTDE/ Fabricação]]-Tabela1[[#This Row],[QTE]]</f>
        <v>-4</v>
      </c>
      <c r="R1388" s="18">
        <f t="shared" si="462"/>
        <v>0</v>
      </c>
      <c r="S1388" s="18">
        <f t="shared" si="463"/>
        <v>0</v>
      </c>
      <c r="T1388" s="19">
        <f t="shared" si="464"/>
        <v>-83.2</v>
      </c>
      <c r="U1388" s="16">
        <f>IFERROR(SUMIF('LISTA DE EMBARQUE'!B:B,MICRO!E:E,'LISTA DE EMBARQUE'!G:G),"")</f>
        <v>0</v>
      </c>
      <c r="V1388" s="12"/>
      <c r="W1388" s="13"/>
      <c r="X1388" s="14"/>
      <c r="Y1388" s="14"/>
      <c r="Z1388" s="20"/>
      <c r="AA1388" s="17"/>
      <c r="AB1388" s="33"/>
      <c r="AC1388" s="33"/>
      <c r="AD1388" s="33"/>
      <c r="AE1388" s="33"/>
      <c r="AF1388" s="33"/>
      <c r="AG1388" s="33"/>
      <c r="AH1388" s="33"/>
      <c r="AI1388" s="33"/>
      <c r="AJ1388" s="5"/>
      <c r="AK1388"/>
      <c r="AL1388"/>
      <c r="AM1388"/>
      <c r="AN1388"/>
      <c r="AO1388"/>
      <c r="AP1388"/>
      <c r="AQ1388" s="22"/>
      <c r="AR1388" s="24"/>
      <c r="AS1388" s="37"/>
      <c r="AT1388" s="37"/>
      <c r="AU1388" s="37"/>
      <c r="AV1388" s="37"/>
      <c r="AW1388" s="37"/>
    </row>
    <row r="1389" spans="1:49" ht="15.75" hidden="1" customHeight="1" x14ac:dyDescent="0.25">
      <c r="A1389" s="6" t="s">
        <v>6194</v>
      </c>
      <c r="B1389" s="21"/>
      <c r="C1389" s="7">
        <v>3</v>
      </c>
      <c r="D1389" s="39" t="s">
        <v>6200</v>
      </c>
      <c r="E1389" s="7">
        <v>5072</v>
      </c>
      <c r="F1389" s="7">
        <v>24</v>
      </c>
      <c r="G1389" s="23">
        <v>22.2</v>
      </c>
      <c r="H1389" s="34">
        <f>Tabela1[[#This Row],[PESO UNI]]*Tabela1[[#This Row],[QTE]]</f>
        <v>66.599999999999994</v>
      </c>
      <c r="I1389" s="7">
        <v>0</v>
      </c>
      <c r="J1389" s="8" t="s">
        <v>6013</v>
      </c>
      <c r="K1389" s="8" t="s">
        <v>33</v>
      </c>
      <c r="L1389" s="9" t="s">
        <v>5251</v>
      </c>
      <c r="M1389" s="10">
        <v>46308</v>
      </c>
      <c r="N1389" s="8" t="s">
        <v>38</v>
      </c>
      <c r="O1389" s="12"/>
      <c r="P1389" s="13"/>
      <c r="Q1389" s="14">
        <f>Tabela1[[#This Row],[QTDE/ Fabricação]]-Tabela1[[#This Row],[QTE]]</f>
        <v>-3</v>
      </c>
      <c r="R1389" s="18">
        <f t="shared" si="462"/>
        <v>0</v>
      </c>
      <c r="S1389" s="18">
        <f t="shared" si="463"/>
        <v>0</v>
      </c>
      <c r="T1389" s="19">
        <f t="shared" si="464"/>
        <v>-66.599999999999994</v>
      </c>
      <c r="U1389" s="16">
        <f>IFERROR(SUMIF('LISTA DE EMBARQUE'!B:B,MICRO!E:E,'LISTA DE EMBARQUE'!G:G),"")</f>
        <v>0</v>
      </c>
      <c r="V1389" s="12"/>
      <c r="W1389" s="13"/>
      <c r="X1389" s="14"/>
      <c r="Y1389" s="14"/>
      <c r="Z1389" s="20"/>
      <c r="AA1389" s="17"/>
      <c r="AB1389" s="33"/>
      <c r="AC1389" s="33"/>
      <c r="AD1389" s="33"/>
      <c r="AE1389" s="33"/>
      <c r="AF1389" s="33"/>
      <c r="AG1389" s="33"/>
      <c r="AH1389" s="33"/>
      <c r="AI1389" s="33"/>
      <c r="AJ1389" s="5"/>
      <c r="AK1389"/>
      <c r="AL1389"/>
      <c r="AM1389"/>
      <c r="AN1389"/>
      <c r="AO1389"/>
      <c r="AP1389"/>
      <c r="AQ1389" s="22"/>
      <c r="AR1389" s="24"/>
      <c r="AS1389" s="37"/>
      <c r="AT1389" s="37"/>
      <c r="AU1389" s="37"/>
      <c r="AV1389" s="37"/>
      <c r="AW1389" s="37"/>
    </row>
    <row r="1390" spans="1:49" ht="15.75" hidden="1" customHeight="1" x14ac:dyDescent="0.25">
      <c r="A1390" s="6" t="s">
        <v>6194</v>
      </c>
      <c r="B1390" s="21"/>
      <c r="C1390" s="7">
        <v>6</v>
      </c>
      <c r="D1390" s="39" t="s">
        <v>6201</v>
      </c>
      <c r="E1390" s="7">
        <v>5073</v>
      </c>
      <c r="F1390" s="7">
        <v>24</v>
      </c>
      <c r="G1390" s="23">
        <v>21.8</v>
      </c>
      <c r="H1390" s="34">
        <f>Tabela1[[#This Row],[PESO UNI]]*Tabela1[[#This Row],[QTE]]</f>
        <v>130.80000000000001</v>
      </c>
      <c r="I1390" s="7">
        <v>0</v>
      </c>
      <c r="J1390" s="8" t="s">
        <v>6013</v>
      </c>
      <c r="K1390" s="8" t="s">
        <v>33</v>
      </c>
      <c r="L1390" s="9" t="s">
        <v>5251</v>
      </c>
      <c r="M1390" s="10">
        <v>46308</v>
      </c>
      <c r="N1390" s="8" t="s">
        <v>38</v>
      </c>
      <c r="O1390" s="12"/>
      <c r="P1390" s="13"/>
      <c r="Q1390" s="14">
        <f>Tabela1[[#This Row],[QTDE/ Fabricação]]-Tabela1[[#This Row],[QTE]]</f>
        <v>-6</v>
      </c>
      <c r="R1390" s="18">
        <f t="shared" si="462"/>
        <v>0</v>
      </c>
      <c r="S1390" s="18">
        <f t="shared" si="463"/>
        <v>0</v>
      </c>
      <c r="T1390" s="19">
        <f t="shared" si="464"/>
        <v>-130.80000000000001</v>
      </c>
      <c r="U1390" s="16">
        <f>IFERROR(SUMIF('LISTA DE EMBARQUE'!B:B,MICRO!E:E,'LISTA DE EMBARQUE'!G:G),"")</f>
        <v>0</v>
      </c>
      <c r="V1390" s="12"/>
      <c r="W1390" s="13"/>
      <c r="X1390" s="14"/>
      <c r="Y1390" s="14"/>
      <c r="Z1390" s="20"/>
      <c r="AA1390" s="17"/>
      <c r="AB1390" s="33"/>
      <c r="AC1390" s="33"/>
      <c r="AD1390" s="33"/>
      <c r="AE1390" s="33"/>
      <c r="AF1390" s="33"/>
      <c r="AG1390" s="33"/>
      <c r="AH1390" s="33"/>
      <c r="AI1390" s="33"/>
      <c r="AJ1390" s="5"/>
      <c r="AK1390"/>
      <c r="AL1390"/>
      <c r="AM1390"/>
      <c r="AN1390"/>
      <c r="AO1390"/>
      <c r="AP1390"/>
      <c r="AQ1390" s="22"/>
      <c r="AR1390" s="24"/>
      <c r="AS1390" s="37"/>
      <c r="AT1390" s="37"/>
      <c r="AU1390" s="37"/>
      <c r="AV1390" s="37"/>
      <c r="AW1390" s="37"/>
    </row>
    <row r="1391" spans="1:49" ht="15.75" hidden="1" customHeight="1" x14ac:dyDescent="0.25">
      <c r="A1391" s="6" t="s">
        <v>6194</v>
      </c>
      <c r="B1391" s="21"/>
      <c r="C1391" s="7">
        <v>6</v>
      </c>
      <c r="D1391" s="39" t="s">
        <v>6202</v>
      </c>
      <c r="E1391" s="7">
        <v>5074</v>
      </c>
      <c r="F1391" s="7">
        <v>24</v>
      </c>
      <c r="G1391" s="23">
        <v>22.2</v>
      </c>
      <c r="H1391" s="34">
        <f>Tabela1[[#This Row],[PESO UNI]]*Tabela1[[#This Row],[QTE]]</f>
        <v>133.19999999999999</v>
      </c>
      <c r="I1391" s="7">
        <v>0</v>
      </c>
      <c r="J1391" s="8" t="s">
        <v>6014</v>
      </c>
      <c r="K1391" s="8" t="s">
        <v>33</v>
      </c>
      <c r="L1391" s="9" t="s">
        <v>5251</v>
      </c>
      <c r="M1391" s="10">
        <v>46308</v>
      </c>
      <c r="N1391" s="8" t="s">
        <v>38</v>
      </c>
      <c r="O1391" s="12"/>
      <c r="P1391" s="13"/>
      <c r="Q1391" s="14">
        <f>Tabela1[[#This Row],[QTDE/ Fabricação]]-Tabela1[[#This Row],[QTE]]</f>
        <v>-6</v>
      </c>
      <c r="R1391" s="18">
        <f t="shared" si="462"/>
        <v>0</v>
      </c>
      <c r="S1391" s="18">
        <f t="shared" si="463"/>
        <v>0</v>
      </c>
      <c r="T1391" s="19">
        <f t="shared" si="464"/>
        <v>-133.19999999999999</v>
      </c>
      <c r="U1391" s="16">
        <f>IFERROR(SUMIF('LISTA DE EMBARQUE'!B:B,MICRO!E:E,'LISTA DE EMBARQUE'!G:G),"")</f>
        <v>0</v>
      </c>
      <c r="V1391" s="12"/>
      <c r="W1391" s="13"/>
      <c r="X1391" s="14"/>
      <c r="Y1391" s="14"/>
      <c r="Z1391" s="20"/>
      <c r="AA1391" s="17"/>
      <c r="AB1391" s="33"/>
      <c r="AC1391" s="33"/>
      <c r="AD1391" s="33"/>
      <c r="AE1391" s="33"/>
      <c r="AF1391" s="33"/>
      <c r="AG1391" s="33"/>
      <c r="AH1391" s="33"/>
      <c r="AI1391" s="33"/>
      <c r="AJ1391" s="5"/>
      <c r="AK1391"/>
      <c r="AL1391"/>
      <c r="AM1391"/>
      <c r="AN1391"/>
      <c r="AO1391"/>
      <c r="AP1391"/>
      <c r="AQ1391" s="22"/>
      <c r="AR1391" s="24"/>
      <c r="AS1391" s="37"/>
      <c r="AT1391" s="37"/>
      <c r="AU1391" s="37"/>
      <c r="AV1391" s="37"/>
      <c r="AW1391" s="37"/>
    </row>
    <row r="1392" spans="1:49" ht="15.75" hidden="1" customHeight="1" x14ac:dyDescent="0.25">
      <c r="A1392" s="6" t="s">
        <v>6194</v>
      </c>
      <c r="B1392" s="21"/>
      <c r="C1392" s="7">
        <v>12</v>
      </c>
      <c r="D1392" s="39" t="s">
        <v>6203</v>
      </c>
      <c r="E1392" s="7">
        <v>5075</v>
      </c>
      <c r="F1392" s="7">
        <v>24</v>
      </c>
      <c r="G1392" s="23">
        <v>21.8</v>
      </c>
      <c r="H1392" s="34">
        <f>Tabela1[[#This Row],[PESO UNI]]*Tabela1[[#This Row],[QTE]]</f>
        <v>261.60000000000002</v>
      </c>
      <c r="I1392" s="7">
        <v>0</v>
      </c>
      <c r="J1392" s="8" t="s">
        <v>6014</v>
      </c>
      <c r="K1392" s="8" t="s">
        <v>33</v>
      </c>
      <c r="L1392" s="9" t="s">
        <v>5251</v>
      </c>
      <c r="M1392" s="10">
        <v>46308</v>
      </c>
      <c r="N1392" s="8" t="s">
        <v>38</v>
      </c>
      <c r="O1392" s="12"/>
      <c r="P1392" s="13"/>
      <c r="Q1392" s="14">
        <f>Tabela1[[#This Row],[QTDE/ Fabricação]]-Tabela1[[#This Row],[QTE]]</f>
        <v>-12</v>
      </c>
      <c r="R1392" s="18">
        <f t="shared" si="462"/>
        <v>0</v>
      </c>
      <c r="S1392" s="18">
        <f t="shared" si="463"/>
        <v>0</v>
      </c>
      <c r="T1392" s="19">
        <f t="shared" si="464"/>
        <v>-261.60000000000002</v>
      </c>
      <c r="U1392" s="16">
        <f>IFERROR(SUMIF('LISTA DE EMBARQUE'!B:B,MICRO!E:E,'LISTA DE EMBARQUE'!G:G),"")</f>
        <v>0</v>
      </c>
      <c r="V1392" s="12"/>
      <c r="W1392" s="13"/>
      <c r="X1392" s="14"/>
      <c r="Y1392" s="14"/>
      <c r="Z1392" s="20"/>
      <c r="AA1392" s="17"/>
      <c r="AB1392" s="33"/>
      <c r="AC1392" s="33"/>
      <c r="AD1392" s="33"/>
      <c r="AE1392" s="33"/>
      <c r="AF1392" s="33"/>
      <c r="AG1392" s="33"/>
      <c r="AH1392" s="33"/>
      <c r="AI1392" s="33"/>
      <c r="AJ1392" s="5"/>
      <c r="AK1392"/>
      <c r="AL1392"/>
      <c r="AM1392"/>
      <c r="AN1392"/>
      <c r="AO1392"/>
      <c r="AP1392"/>
      <c r="AQ1392" s="22"/>
      <c r="AR1392" s="24"/>
      <c r="AS1392" s="37"/>
      <c r="AT1392" s="37"/>
      <c r="AU1392" s="37"/>
      <c r="AV1392" s="37"/>
      <c r="AW1392" s="37"/>
    </row>
    <row r="1393" spans="1:49" ht="15.75" hidden="1" customHeight="1" x14ac:dyDescent="0.25">
      <c r="A1393" s="6" t="s">
        <v>6195</v>
      </c>
      <c r="B1393" s="21"/>
      <c r="C1393" s="7">
        <v>25</v>
      </c>
      <c r="D1393" s="39" t="s">
        <v>6204</v>
      </c>
      <c r="E1393" s="7">
        <v>5076</v>
      </c>
      <c r="F1393" s="7">
        <v>24</v>
      </c>
      <c r="G1393" s="23">
        <v>22.2</v>
      </c>
      <c r="H1393" s="34">
        <f>Tabela1[[#This Row],[PESO UNI]]*Tabela1[[#This Row],[QTE]]</f>
        <v>555</v>
      </c>
      <c r="I1393" s="7" t="s">
        <v>6236</v>
      </c>
      <c r="J1393" s="8" t="s">
        <v>6013</v>
      </c>
      <c r="K1393" s="8" t="s">
        <v>33</v>
      </c>
      <c r="L1393" s="9" t="s">
        <v>5251</v>
      </c>
      <c r="M1393" s="10">
        <v>46308</v>
      </c>
      <c r="N1393" s="8" t="s">
        <v>38</v>
      </c>
      <c r="O1393" s="12"/>
      <c r="P1393" s="13"/>
      <c r="Q1393" s="14">
        <f>Tabela1[[#This Row],[QTDE/ Fabricação]]-Tabela1[[#This Row],[QTE]]</f>
        <v>-25</v>
      </c>
      <c r="R1393" s="18">
        <f t="shared" si="462"/>
        <v>0</v>
      </c>
      <c r="S1393" s="18">
        <f t="shared" si="463"/>
        <v>0</v>
      </c>
      <c r="T1393" s="19">
        <f t="shared" si="464"/>
        <v>-555</v>
      </c>
      <c r="U1393" s="16">
        <f>IFERROR(SUMIF('LISTA DE EMBARQUE'!B:B,MICRO!E:E,'LISTA DE EMBARQUE'!G:G),"")</f>
        <v>0</v>
      </c>
      <c r="V1393" s="12"/>
      <c r="W1393" s="13"/>
      <c r="X1393" s="14"/>
      <c r="Y1393" s="14"/>
      <c r="Z1393" s="20"/>
      <c r="AA1393" s="17"/>
      <c r="AB1393" s="33"/>
      <c r="AC1393" s="33"/>
      <c r="AD1393" s="33"/>
      <c r="AE1393" s="33"/>
      <c r="AF1393" s="33"/>
      <c r="AG1393" s="33"/>
      <c r="AH1393" s="33"/>
      <c r="AI1393" s="33"/>
      <c r="AJ1393" s="5"/>
      <c r="AK1393"/>
      <c r="AL1393"/>
      <c r="AM1393"/>
      <c r="AN1393"/>
      <c r="AO1393"/>
      <c r="AP1393"/>
      <c r="AQ1393" s="22"/>
      <c r="AR1393" s="24"/>
      <c r="AS1393" s="37"/>
      <c r="AT1393" s="37"/>
      <c r="AU1393" s="37"/>
      <c r="AV1393" s="37"/>
      <c r="AW1393" s="37"/>
    </row>
    <row r="1394" spans="1:49" ht="15.75" hidden="1" customHeight="1" x14ac:dyDescent="0.25">
      <c r="A1394" s="6" t="s">
        <v>6195</v>
      </c>
      <c r="B1394" s="21"/>
      <c r="C1394" s="7">
        <v>50</v>
      </c>
      <c r="D1394" s="39" t="s">
        <v>6205</v>
      </c>
      <c r="E1394" s="7">
        <v>5077</v>
      </c>
      <c r="F1394" s="7">
        <v>24</v>
      </c>
      <c r="G1394" s="23">
        <v>21.8</v>
      </c>
      <c r="H1394" s="34">
        <f>Tabela1[[#This Row],[PESO UNI]]*Tabela1[[#This Row],[QTE]]</f>
        <v>1090</v>
      </c>
      <c r="I1394" s="7" t="s">
        <v>6236</v>
      </c>
      <c r="J1394" s="8" t="s">
        <v>6013</v>
      </c>
      <c r="K1394" s="8" t="s">
        <v>33</v>
      </c>
      <c r="L1394" s="9" t="s">
        <v>5251</v>
      </c>
      <c r="M1394" s="10">
        <v>46308</v>
      </c>
      <c r="N1394" s="8" t="s">
        <v>38</v>
      </c>
      <c r="O1394" s="12"/>
      <c r="P1394" s="13"/>
      <c r="Q1394" s="14">
        <f>Tabela1[[#This Row],[QTDE/ Fabricação]]-Tabela1[[#This Row],[QTE]]</f>
        <v>-50</v>
      </c>
      <c r="R1394" s="18">
        <f t="shared" si="462"/>
        <v>0</v>
      </c>
      <c r="S1394" s="18">
        <f t="shared" si="463"/>
        <v>0</v>
      </c>
      <c r="T1394" s="19">
        <f t="shared" si="464"/>
        <v>-1090</v>
      </c>
      <c r="U1394" s="16">
        <f>IFERROR(SUMIF('LISTA DE EMBARQUE'!B:B,MICRO!E:E,'LISTA DE EMBARQUE'!G:G),"")</f>
        <v>0</v>
      </c>
      <c r="V1394" s="12"/>
      <c r="W1394" s="13"/>
      <c r="X1394" s="14"/>
      <c r="Y1394" s="14"/>
      <c r="Z1394" s="20"/>
      <c r="AA1394" s="17"/>
      <c r="AB1394" s="33"/>
      <c r="AC1394" s="33"/>
      <c r="AD1394" s="33"/>
      <c r="AE1394" s="33"/>
      <c r="AF1394" s="33"/>
      <c r="AG1394" s="33"/>
      <c r="AH1394" s="33"/>
      <c r="AI1394" s="33"/>
      <c r="AJ1394" s="5"/>
      <c r="AK1394"/>
      <c r="AL1394"/>
      <c r="AM1394"/>
      <c r="AN1394"/>
      <c r="AO1394"/>
      <c r="AP1394"/>
      <c r="AQ1394" s="22"/>
      <c r="AR1394" s="24"/>
      <c r="AS1394" s="37"/>
      <c r="AT1394" s="37"/>
      <c r="AU1394" s="37"/>
      <c r="AV1394" s="37"/>
      <c r="AW1394" s="37"/>
    </row>
    <row r="1395" spans="1:49" ht="15.75" hidden="1" customHeight="1" x14ac:dyDescent="0.25">
      <c r="A1395" s="6" t="s">
        <v>6195</v>
      </c>
      <c r="B1395" s="21"/>
      <c r="C1395" s="7">
        <v>70</v>
      </c>
      <c r="D1395" s="39" t="s">
        <v>6204</v>
      </c>
      <c r="E1395" s="7">
        <v>5078</v>
      </c>
      <c r="F1395" s="7">
        <v>24</v>
      </c>
      <c r="G1395" s="23">
        <v>22.2</v>
      </c>
      <c r="H1395" s="34">
        <f>Tabela1[[#This Row],[PESO UNI]]*Tabela1[[#This Row],[QTE]]</f>
        <v>1554</v>
      </c>
      <c r="I1395" s="7" t="s">
        <v>6236</v>
      </c>
      <c r="J1395" s="8" t="s">
        <v>6014</v>
      </c>
      <c r="K1395" s="8" t="s">
        <v>33</v>
      </c>
      <c r="L1395" s="9" t="s">
        <v>5251</v>
      </c>
      <c r="M1395" s="10">
        <v>46308</v>
      </c>
      <c r="N1395" s="8" t="s">
        <v>38</v>
      </c>
      <c r="O1395" s="12"/>
      <c r="P1395" s="13"/>
      <c r="Q1395" s="14">
        <f>Tabela1[[#This Row],[QTDE/ Fabricação]]-Tabela1[[#This Row],[QTE]]</f>
        <v>-70</v>
      </c>
      <c r="R1395" s="18">
        <f t="shared" si="462"/>
        <v>0</v>
      </c>
      <c r="S1395" s="18">
        <f t="shared" si="463"/>
        <v>0</v>
      </c>
      <c r="T1395" s="19">
        <f t="shared" si="464"/>
        <v>-1554</v>
      </c>
      <c r="U1395" s="16">
        <f>IFERROR(SUMIF('LISTA DE EMBARQUE'!B:B,MICRO!E:E,'LISTA DE EMBARQUE'!G:G),"")</f>
        <v>0</v>
      </c>
      <c r="V1395" s="12"/>
      <c r="W1395" s="13"/>
      <c r="X1395" s="14"/>
      <c r="Y1395" s="14"/>
      <c r="Z1395" s="20"/>
      <c r="AA1395" s="17"/>
      <c r="AB1395" s="33"/>
      <c r="AC1395" s="33"/>
      <c r="AD1395" s="33"/>
      <c r="AE1395" s="33"/>
      <c r="AF1395" s="33"/>
      <c r="AG1395" s="33"/>
      <c r="AH1395" s="33"/>
      <c r="AI1395" s="33"/>
      <c r="AJ1395" s="5"/>
      <c r="AK1395"/>
      <c r="AL1395"/>
      <c r="AM1395"/>
      <c r="AN1395"/>
      <c r="AO1395"/>
      <c r="AP1395"/>
      <c r="AQ1395" s="22"/>
      <c r="AR1395" s="24"/>
      <c r="AS1395" s="37"/>
      <c r="AT1395" s="37"/>
      <c r="AU1395" s="37"/>
      <c r="AV1395" s="37"/>
      <c r="AW1395" s="37"/>
    </row>
    <row r="1396" spans="1:49" ht="15.75" hidden="1" customHeight="1" x14ac:dyDescent="0.25">
      <c r="A1396" s="6" t="s">
        <v>6195</v>
      </c>
      <c r="B1396" s="21"/>
      <c r="C1396" s="7">
        <v>140</v>
      </c>
      <c r="D1396" s="39" t="s">
        <v>6206</v>
      </c>
      <c r="E1396" s="7">
        <v>5079</v>
      </c>
      <c r="F1396" s="7">
        <v>24</v>
      </c>
      <c r="G1396" s="23">
        <v>21.8</v>
      </c>
      <c r="H1396" s="34">
        <f>Tabela1[[#This Row],[PESO UNI]]*Tabela1[[#This Row],[QTE]]</f>
        <v>3052</v>
      </c>
      <c r="I1396" s="7" t="s">
        <v>6236</v>
      </c>
      <c r="J1396" s="8" t="s">
        <v>6014</v>
      </c>
      <c r="K1396" s="8" t="s">
        <v>33</v>
      </c>
      <c r="L1396" s="9" t="s">
        <v>5251</v>
      </c>
      <c r="M1396" s="10">
        <v>46308</v>
      </c>
      <c r="N1396" s="8" t="s">
        <v>38</v>
      </c>
      <c r="O1396" s="12"/>
      <c r="P1396" s="13"/>
      <c r="Q1396" s="14">
        <f>Tabela1[[#This Row],[QTDE/ Fabricação]]-Tabela1[[#This Row],[QTE]]</f>
        <v>-140</v>
      </c>
      <c r="R1396" s="18">
        <f t="shared" si="462"/>
        <v>0</v>
      </c>
      <c r="S1396" s="18">
        <f t="shared" si="463"/>
        <v>0</v>
      </c>
      <c r="T1396" s="19">
        <f t="shared" si="464"/>
        <v>-3052</v>
      </c>
      <c r="U1396" s="16">
        <f>IFERROR(SUMIF('LISTA DE EMBARQUE'!B:B,MICRO!E:E,'LISTA DE EMBARQUE'!G:G),"")</f>
        <v>0</v>
      </c>
      <c r="V1396" s="12"/>
      <c r="W1396" s="13"/>
      <c r="X1396" s="14"/>
      <c r="Y1396" s="14"/>
      <c r="Z1396" s="20"/>
      <c r="AA1396" s="17"/>
      <c r="AB1396" s="33"/>
      <c r="AC1396" s="33"/>
      <c r="AD1396" s="33"/>
      <c r="AE1396" s="33"/>
      <c r="AF1396" s="33"/>
      <c r="AG1396" s="33"/>
      <c r="AH1396" s="33"/>
      <c r="AI1396" s="33"/>
      <c r="AJ1396" s="5"/>
      <c r="AK1396"/>
      <c r="AL1396"/>
      <c r="AM1396"/>
      <c r="AN1396"/>
      <c r="AO1396"/>
      <c r="AP1396"/>
      <c r="AQ1396" s="22"/>
      <c r="AR1396" s="24"/>
      <c r="AS1396" s="37"/>
      <c r="AT1396" s="37"/>
      <c r="AU1396" s="37"/>
      <c r="AV1396" s="37"/>
      <c r="AW1396" s="37"/>
    </row>
    <row r="1397" spans="1:49" ht="15.75" hidden="1" customHeight="1" x14ac:dyDescent="0.25">
      <c r="A1397" s="6" t="s">
        <v>6195</v>
      </c>
      <c r="B1397" s="21"/>
      <c r="C1397" s="7">
        <v>8</v>
      </c>
      <c r="D1397" s="39" t="s">
        <v>6204</v>
      </c>
      <c r="E1397" s="7">
        <v>5080</v>
      </c>
      <c r="F1397" s="7">
        <v>24</v>
      </c>
      <c r="G1397" s="23">
        <v>22.2</v>
      </c>
      <c r="H1397" s="34">
        <f>Tabela1[[#This Row],[PESO UNI]]*Tabela1[[#This Row],[QTE]]</f>
        <v>177.6</v>
      </c>
      <c r="I1397" s="7" t="s">
        <v>6236</v>
      </c>
      <c r="J1397" s="8" t="s">
        <v>6026</v>
      </c>
      <c r="K1397" s="8" t="s">
        <v>33</v>
      </c>
      <c r="L1397" s="9" t="s">
        <v>5251</v>
      </c>
      <c r="M1397" s="10">
        <v>46308</v>
      </c>
      <c r="N1397" s="8" t="s">
        <v>38</v>
      </c>
      <c r="O1397" s="12"/>
      <c r="P1397" s="13"/>
      <c r="Q1397" s="14">
        <f>Tabela1[[#This Row],[QTDE/ Fabricação]]-Tabela1[[#This Row],[QTE]]</f>
        <v>-8</v>
      </c>
      <c r="R1397" s="18">
        <f t="shared" si="462"/>
        <v>0</v>
      </c>
      <c r="S1397" s="18">
        <f t="shared" si="463"/>
        <v>0</v>
      </c>
      <c r="T1397" s="19">
        <f t="shared" si="464"/>
        <v>-177.6</v>
      </c>
      <c r="U1397" s="16">
        <f>IFERROR(SUMIF('LISTA DE EMBARQUE'!B:B,MICRO!E:E,'LISTA DE EMBARQUE'!G:G),"")</f>
        <v>0</v>
      </c>
      <c r="V1397" s="12"/>
      <c r="W1397" s="13"/>
      <c r="X1397" s="14"/>
      <c r="Y1397" s="14"/>
      <c r="Z1397" s="20"/>
      <c r="AA1397" s="17"/>
      <c r="AB1397" s="33"/>
      <c r="AC1397" s="33"/>
      <c r="AD1397" s="33"/>
      <c r="AE1397" s="33"/>
      <c r="AF1397" s="33"/>
      <c r="AG1397" s="33"/>
      <c r="AH1397" s="33"/>
      <c r="AI1397" s="33"/>
      <c r="AJ1397" s="5"/>
      <c r="AK1397"/>
      <c r="AL1397"/>
      <c r="AM1397"/>
      <c r="AN1397"/>
      <c r="AO1397"/>
      <c r="AP1397"/>
      <c r="AQ1397" s="22"/>
      <c r="AR1397" s="24"/>
      <c r="AS1397" s="37"/>
      <c r="AT1397" s="37"/>
      <c r="AU1397" s="37"/>
      <c r="AV1397" s="37"/>
      <c r="AW1397" s="37"/>
    </row>
    <row r="1398" spans="1:49" ht="15.75" hidden="1" customHeight="1" x14ac:dyDescent="0.25">
      <c r="A1398" s="6" t="s">
        <v>6195</v>
      </c>
      <c r="B1398" s="21"/>
      <c r="C1398" s="7">
        <v>16</v>
      </c>
      <c r="D1398" s="39" t="s">
        <v>6196</v>
      </c>
      <c r="E1398" s="7">
        <v>5081</v>
      </c>
      <c r="F1398" s="7">
        <v>24</v>
      </c>
      <c r="G1398" s="23">
        <v>21.8</v>
      </c>
      <c r="H1398" s="34">
        <f>Tabela1[[#This Row],[PESO UNI]]*Tabela1[[#This Row],[QTE]]</f>
        <v>348.8</v>
      </c>
      <c r="I1398" s="7" t="s">
        <v>6236</v>
      </c>
      <c r="J1398" s="8" t="s">
        <v>6026</v>
      </c>
      <c r="K1398" s="8" t="s">
        <v>33</v>
      </c>
      <c r="L1398" s="9" t="s">
        <v>5251</v>
      </c>
      <c r="M1398" s="10">
        <v>46308</v>
      </c>
      <c r="N1398" s="8" t="s">
        <v>38</v>
      </c>
      <c r="O1398" s="12"/>
      <c r="P1398" s="13"/>
      <c r="Q1398" s="14">
        <f>Tabela1[[#This Row],[QTDE/ Fabricação]]-Tabela1[[#This Row],[QTE]]</f>
        <v>-16</v>
      </c>
      <c r="R1398" s="18">
        <f t="shared" si="462"/>
        <v>0</v>
      </c>
      <c r="S1398" s="18">
        <f t="shared" si="463"/>
        <v>0</v>
      </c>
      <c r="T1398" s="19">
        <f t="shared" si="464"/>
        <v>-348.8</v>
      </c>
      <c r="U1398" s="16">
        <f>IFERROR(SUMIF('LISTA DE EMBARQUE'!B:B,MICRO!E:E,'LISTA DE EMBARQUE'!G:G),"")</f>
        <v>0</v>
      </c>
      <c r="V1398" s="12"/>
      <c r="W1398" s="13"/>
      <c r="X1398" s="14"/>
      <c r="Y1398" s="14"/>
      <c r="Z1398" s="20"/>
      <c r="AA1398" s="17"/>
      <c r="AB1398" s="33"/>
      <c r="AC1398" s="33"/>
      <c r="AD1398" s="33"/>
      <c r="AE1398" s="33"/>
      <c r="AF1398" s="33"/>
      <c r="AG1398" s="33"/>
      <c r="AH1398" s="33"/>
      <c r="AI1398" s="33"/>
      <c r="AJ1398" s="5"/>
      <c r="AK1398"/>
      <c r="AL1398"/>
      <c r="AM1398"/>
      <c r="AN1398"/>
      <c r="AO1398"/>
      <c r="AP1398"/>
      <c r="AQ1398" s="22"/>
      <c r="AR1398" s="24"/>
      <c r="AS1398" s="37"/>
      <c r="AT1398" s="37"/>
      <c r="AU1398" s="37"/>
      <c r="AV1398" s="37"/>
      <c r="AW1398" s="37"/>
    </row>
    <row r="1399" spans="1:49" ht="15.75" hidden="1" customHeight="1" x14ac:dyDescent="0.25">
      <c r="A1399" s="6" t="s">
        <v>6197</v>
      </c>
      <c r="B1399" s="21"/>
      <c r="C1399" s="7">
        <v>2</v>
      </c>
      <c r="D1399" s="39" t="s">
        <v>6198</v>
      </c>
      <c r="E1399" s="7">
        <v>5082</v>
      </c>
      <c r="F1399" s="7">
        <v>24</v>
      </c>
      <c r="G1399" s="23">
        <v>22.2</v>
      </c>
      <c r="H1399" s="34">
        <f>Tabela1[[#This Row],[PESO UNI]]*Tabela1[[#This Row],[QTE]]</f>
        <v>44.4</v>
      </c>
      <c r="I1399" s="7">
        <v>0</v>
      </c>
      <c r="J1399" s="8" t="s">
        <v>6013</v>
      </c>
      <c r="K1399" s="8" t="s">
        <v>33</v>
      </c>
      <c r="L1399" s="9" t="s">
        <v>5251</v>
      </c>
      <c r="M1399" s="10">
        <v>46308</v>
      </c>
      <c r="N1399" s="8" t="s">
        <v>38</v>
      </c>
      <c r="O1399" s="12"/>
      <c r="P1399" s="13"/>
      <c r="Q1399" s="14">
        <f>Tabela1[[#This Row],[QTDE/ Fabricação]]-Tabela1[[#This Row],[QTE]]</f>
        <v>-2</v>
      </c>
      <c r="R1399" s="18">
        <f t="shared" si="462"/>
        <v>0</v>
      </c>
      <c r="S1399" s="18">
        <f t="shared" si="463"/>
        <v>0</v>
      </c>
      <c r="T1399" s="19">
        <f t="shared" si="464"/>
        <v>-44.4</v>
      </c>
      <c r="U1399" s="16">
        <f>IFERROR(SUMIF('LISTA DE EMBARQUE'!B:B,MICRO!E:E,'LISTA DE EMBARQUE'!G:G),"")</f>
        <v>0</v>
      </c>
      <c r="V1399" s="12"/>
      <c r="W1399" s="13"/>
      <c r="X1399" s="14"/>
      <c r="Y1399" s="14"/>
      <c r="Z1399" s="20"/>
      <c r="AA1399" s="17"/>
      <c r="AB1399" s="33"/>
      <c r="AC1399" s="33"/>
      <c r="AD1399" s="33"/>
      <c r="AE1399" s="33"/>
      <c r="AF1399" s="33"/>
      <c r="AG1399" s="33"/>
      <c r="AH1399" s="33"/>
      <c r="AI1399" s="33"/>
      <c r="AJ1399" s="5"/>
      <c r="AK1399"/>
      <c r="AL1399"/>
      <c r="AM1399"/>
      <c r="AN1399"/>
      <c r="AO1399"/>
      <c r="AP1399"/>
      <c r="AQ1399" s="22"/>
      <c r="AR1399" s="24"/>
      <c r="AS1399" s="37"/>
      <c r="AT1399" s="37"/>
      <c r="AU1399" s="37"/>
      <c r="AV1399" s="37"/>
      <c r="AW1399" s="37"/>
    </row>
    <row r="1400" spans="1:49" ht="15.75" hidden="1" customHeight="1" x14ac:dyDescent="0.25">
      <c r="A1400" s="6" t="s">
        <v>6197</v>
      </c>
      <c r="B1400" s="21"/>
      <c r="C1400" s="7">
        <v>4</v>
      </c>
      <c r="D1400" s="39" t="s">
        <v>6199</v>
      </c>
      <c r="E1400" s="7">
        <v>5083</v>
      </c>
      <c r="F1400" s="7">
        <v>24</v>
      </c>
      <c r="G1400" s="23">
        <v>21.8</v>
      </c>
      <c r="H1400" s="34">
        <f>Tabela1[[#This Row],[PESO UNI]]*Tabela1[[#This Row],[QTE]]</f>
        <v>87.2</v>
      </c>
      <c r="I1400" s="7">
        <v>0</v>
      </c>
      <c r="J1400" s="8" t="s">
        <v>6013</v>
      </c>
      <c r="K1400" s="8" t="s">
        <v>33</v>
      </c>
      <c r="L1400" s="9" t="s">
        <v>5251</v>
      </c>
      <c r="M1400" s="10">
        <v>46308</v>
      </c>
      <c r="N1400" s="8" t="s">
        <v>38</v>
      </c>
      <c r="O1400" s="12"/>
      <c r="P1400" s="13"/>
      <c r="Q1400" s="14">
        <f>Tabela1[[#This Row],[QTDE/ Fabricação]]-Tabela1[[#This Row],[QTE]]</f>
        <v>-4</v>
      </c>
      <c r="R1400" s="18">
        <f t="shared" si="462"/>
        <v>0</v>
      </c>
      <c r="S1400" s="18">
        <f t="shared" si="463"/>
        <v>0</v>
      </c>
      <c r="T1400" s="19">
        <f t="shared" si="464"/>
        <v>-87.2</v>
      </c>
      <c r="U1400" s="16">
        <f>IFERROR(SUMIF('LISTA DE EMBARQUE'!B:B,MICRO!E:E,'LISTA DE EMBARQUE'!G:G),"")</f>
        <v>0</v>
      </c>
      <c r="V1400" s="12"/>
      <c r="W1400" s="13"/>
      <c r="X1400" s="14"/>
      <c r="Y1400" s="14"/>
      <c r="Z1400" s="20"/>
      <c r="AA1400" s="17"/>
      <c r="AB1400" s="33"/>
      <c r="AC1400" s="33"/>
      <c r="AD1400" s="33"/>
      <c r="AE1400" s="33"/>
      <c r="AF1400" s="33"/>
      <c r="AG1400" s="33"/>
      <c r="AH1400" s="33"/>
      <c r="AI1400" s="33"/>
      <c r="AJ1400" s="5"/>
      <c r="AK1400"/>
      <c r="AL1400"/>
      <c r="AM1400"/>
      <c r="AN1400"/>
      <c r="AO1400"/>
      <c r="AP1400"/>
      <c r="AQ1400" s="22"/>
      <c r="AR1400" s="24"/>
      <c r="AS1400" s="37"/>
      <c r="AT1400" s="37"/>
      <c r="AU1400" s="37"/>
      <c r="AV1400" s="37"/>
      <c r="AW1400" s="37"/>
    </row>
    <row r="1401" spans="1:49" ht="15.75" hidden="1" customHeight="1" x14ac:dyDescent="0.25">
      <c r="A1401" s="6" t="s">
        <v>6197</v>
      </c>
      <c r="B1401" s="21"/>
      <c r="C1401" s="7">
        <v>2</v>
      </c>
      <c r="D1401" s="39" t="s">
        <v>6198</v>
      </c>
      <c r="E1401" s="7">
        <v>5084</v>
      </c>
      <c r="F1401" s="7">
        <v>24</v>
      </c>
      <c r="G1401" s="23">
        <v>22.2</v>
      </c>
      <c r="H1401" s="34">
        <f>Tabela1[[#This Row],[PESO UNI]]*Tabela1[[#This Row],[QTE]]</f>
        <v>44.4</v>
      </c>
      <c r="I1401" s="7">
        <v>0</v>
      </c>
      <c r="J1401" s="8" t="s">
        <v>6014</v>
      </c>
      <c r="K1401" s="8" t="s">
        <v>33</v>
      </c>
      <c r="L1401" s="9" t="s">
        <v>5251</v>
      </c>
      <c r="M1401" s="10">
        <v>46308</v>
      </c>
      <c r="N1401" s="8" t="s">
        <v>38</v>
      </c>
      <c r="O1401" s="12"/>
      <c r="P1401" s="13"/>
      <c r="Q1401" s="14">
        <f>Tabela1[[#This Row],[QTDE/ Fabricação]]-Tabela1[[#This Row],[QTE]]</f>
        <v>-2</v>
      </c>
      <c r="R1401" s="18">
        <f t="shared" si="462"/>
        <v>0</v>
      </c>
      <c r="S1401" s="18">
        <f t="shared" si="463"/>
        <v>0</v>
      </c>
      <c r="T1401" s="19">
        <f t="shared" si="464"/>
        <v>-44.4</v>
      </c>
      <c r="U1401" s="16">
        <f>IFERROR(SUMIF('LISTA DE EMBARQUE'!B:B,MICRO!E:E,'LISTA DE EMBARQUE'!G:G),"")</f>
        <v>0</v>
      </c>
      <c r="V1401" s="12"/>
      <c r="W1401" s="13"/>
      <c r="X1401" s="14"/>
      <c r="Y1401" s="14"/>
      <c r="Z1401" s="20"/>
      <c r="AA1401" s="17"/>
      <c r="AB1401" s="33"/>
      <c r="AC1401" s="33"/>
      <c r="AD1401" s="33"/>
      <c r="AE1401" s="33"/>
      <c r="AF1401" s="33"/>
      <c r="AG1401" s="33"/>
      <c r="AH1401" s="33"/>
      <c r="AI1401" s="33"/>
      <c r="AJ1401" s="5"/>
      <c r="AK1401"/>
      <c r="AL1401"/>
      <c r="AM1401"/>
      <c r="AN1401"/>
      <c r="AO1401"/>
      <c r="AP1401"/>
      <c r="AQ1401" s="22"/>
      <c r="AR1401" s="24"/>
      <c r="AS1401" s="37"/>
      <c r="AT1401" s="37"/>
      <c r="AU1401" s="37"/>
      <c r="AV1401" s="37"/>
      <c r="AW1401" s="37"/>
    </row>
    <row r="1402" spans="1:49" ht="15.75" hidden="1" customHeight="1" x14ac:dyDescent="0.25">
      <c r="A1402" s="6" t="s">
        <v>6197</v>
      </c>
      <c r="B1402" s="21"/>
      <c r="C1402" s="7">
        <v>4</v>
      </c>
      <c r="D1402" s="39" t="s">
        <v>6199</v>
      </c>
      <c r="E1402" s="7">
        <v>5085</v>
      </c>
      <c r="F1402" s="7">
        <v>24</v>
      </c>
      <c r="G1402" s="23">
        <v>21.8</v>
      </c>
      <c r="H1402" s="34">
        <f>Tabela1[[#This Row],[PESO UNI]]*Tabela1[[#This Row],[QTE]]</f>
        <v>87.2</v>
      </c>
      <c r="I1402" s="7">
        <v>0</v>
      </c>
      <c r="J1402" s="8" t="s">
        <v>6014</v>
      </c>
      <c r="K1402" s="8" t="s">
        <v>33</v>
      </c>
      <c r="L1402" s="9" t="s">
        <v>5251</v>
      </c>
      <c r="M1402" s="10">
        <v>46308</v>
      </c>
      <c r="N1402" s="8" t="s">
        <v>38</v>
      </c>
      <c r="O1402" s="12"/>
      <c r="P1402" s="13"/>
      <c r="Q1402" s="14">
        <f>Tabela1[[#This Row],[QTDE/ Fabricação]]-Tabela1[[#This Row],[QTE]]</f>
        <v>-4</v>
      </c>
      <c r="R1402" s="18">
        <f t="shared" si="462"/>
        <v>0</v>
      </c>
      <c r="S1402" s="18">
        <f t="shared" si="463"/>
        <v>0</v>
      </c>
      <c r="T1402" s="19">
        <f t="shared" si="464"/>
        <v>-87.2</v>
      </c>
      <c r="U1402" s="16">
        <f>IFERROR(SUMIF('LISTA DE EMBARQUE'!B:B,MICRO!E:E,'LISTA DE EMBARQUE'!G:G),"")</f>
        <v>0</v>
      </c>
      <c r="V1402" s="12"/>
      <c r="W1402" s="13"/>
      <c r="X1402" s="14"/>
      <c r="Y1402" s="14"/>
      <c r="Z1402" s="20"/>
      <c r="AA1402" s="17"/>
      <c r="AB1402" s="33"/>
      <c r="AC1402" s="33"/>
      <c r="AD1402" s="33"/>
      <c r="AE1402" s="33"/>
      <c r="AF1402" s="33"/>
      <c r="AG1402" s="33"/>
      <c r="AH1402" s="33"/>
      <c r="AI1402" s="33"/>
      <c r="AJ1402" s="5"/>
      <c r="AK1402"/>
      <c r="AL1402"/>
      <c r="AM1402"/>
      <c r="AN1402"/>
      <c r="AO1402"/>
      <c r="AP1402"/>
      <c r="AQ1402" s="22"/>
      <c r="AR1402" s="24"/>
      <c r="AS1402" s="37"/>
      <c r="AT1402" s="37"/>
      <c r="AU1402" s="37"/>
      <c r="AV1402" s="37"/>
      <c r="AW1402" s="37"/>
    </row>
    <row r="1403" spans="1:49" ht="15.75" hidden="1" customHeight="1" x14ac:dyDescent="0.25">
      <c r="A1403" s="6" t="s">
        <v>6197</v>
      </c>
      <c r="B1403" s="21"/>
      <c r="C1403" s="7">
        <v>2</v>
      </c>
      <c r="D1403" s="39" t="s">
        <v>6198</v>
      </c>
      <c r="E1403" s="7">
        <v>5086</v>
      </c>
      <c r="F1403" s="7">
        <v>24</v>
      </c>
      <c r="G1403" s="23">
        <v>22.2</v>
      </c>
      <c r="H1403" s="34">
        <f>Tabela1[[#This Row],[PESO UNI]]*Tabela1[[#This Row],[QTE]]</f>
        <v>44.4</v>
      </c>
      <c r="I1403" s="7">
        <v>0</v>
      </c>
      <c r="J1403" s="8" t="s">
        <v>6026</v>
      </c>
      <c r="K1403" s="8" t="s">
        <v>33</v>
      </c>
      <c r="L1403" s="9" t="s">
        <v>5251</v>
      </c>
      <c r="M1403" s="10">
        <v>46308</v>
      </c>
      <c r="N1403" s="8" t="s">
        <v>38</v>
      </c>
      <c r="O1403" s="12"/>
      <c r="P1403" s="13"/>
      <c r="Q1403" s="14">
        <f>Tabela1[[#This Row],[QTDE/ Fabricação]]-Tabela1[[#This Row],[QTE]]</f>
        <v>-2</v>
      </c>
      <c r="R1403" s="18">
        <f t="shared" si="462"/>
        <v>0</v>
      </c>
      <c r="S1403" s="18">
        <f t="shared" si="463"/>
        <v>0</v>
      </c>
      <c r="T1403" s="19">
        <f t="shared" si="464"/>
        <v>-44.4</v>
      </c>
      <c r="U1403" s="16">
        <f>IFERROR(SUMIF('LISTA DE EMBARQUE'!B:B,MICRO!E:E,'LISTA DE EMBARQUE'!G:G),"")</f>
        <v>0</v>
      </c>
      <c r="V1403" s="12"/>
      <c r="W1403" s="13"/>
      <c r="X1403" s="14"/>
      <c r="Y1403" s="14"/>
      <c r="Z1403" s="20"/>
      <c r="AA1403" s="17"/>
      <c r="AB1403" s="33"/>
      <c r="AC1403" s="33"/>
      <c r="AD1403" s="33"/>
      <c r="AE1403" s="33"/>
      <c r="AF1403" s="33"/>
      <c r="AG1403" s="33"/>
      <c r="AH1403" s="33"/>
      <c r="AI1403" s="33"/>
      <c r="AJ1403" s="5"/>
      <c r="AK1403"/>
      <c r="AL1403"/>
      <c r="AM1403"/>
      <c r="AN1403"/>
      <c r="AO1403"/>
      <c r="AP1403"/>
      <c r="AQ1403" s="22"/>
      <c r="AR1403" s="24"/>
      <c r="AS1403" s="37"/>
      <c r="AT1403" s="37"/>
      <c r="AU1403" s="37"/>
      <c r="AV1403" s="37"/>
      <c r="AW1403" s="37"/>
    </row>
    <row r="1404" spans="1:49" ht="15.75" hidden="1" customHeight="1" x14ac:dyDescent="0.25">
      <c r="A1404" s="6" t="s">
        <v>6197</v>
      </c>
      <c r="B1404" s="21"/>
      <c r="C1404" s="7">
        <v>4</v>
      </c>
      <c r="D1404" s="39" t="s">
        <v>6199</v>
      </c>
      <c r="E1404" s="7">
        <v>5087</v>
      </c>
      <c r="F1404" s="7">
        <v>24</v>
      </c>
      <c r="G1404" s="23">
        <v>21.8</v>
      </c>
      <c r="H1404" s="34">
        <f>Tabela1[[#This Row],[PESO UNI]]*Tabela1[[#This Row],[QTE]]</f>
        <v>87.2</v>
      </c>
      <c r="I1404" s="7">
        <v>0</v>
      </c>
      <c r="J1404" s="8" t="s">
        <v>6026</v>
      </c>
      <c r="K1404" s="8" t="s">
        <v>33</v>
      </c>
      <c r="L1404" s="9" t="s">
        <v>5251</v>
      </c>
      <c r="M1404" s="10">
        <v>46308</v>
      </c>
      <c r="N1404" s="8" t="s">
        <v>38</v>
      </c>
      <c r="O1404" s="12"/>
      <c r="P1404" s="13"/>
      <c r="Q1404" s="14">
        <f>Tabela1[[#This Row],[QTDE/ Fabricação]]-Tabela1[[#This Row],[QTE]]</f>
        <v>-4</v>
      </c>
      <c r="R1404" s="18">
        <f t="shared" si="462"/>
        <v>0</v>
      </c>
      <c r="S1404" s="18">
        <f t="shared" si="463"/>
        <v>0</v>
      </c>
      <c r="T1404" s="19">
        <f t="shared" si="464"/>
        <v>-87.2</v>
      </c>
      <c r="U1404" s="16">
        <f>IFERROR(SUMIF('LISTA DE EMBARQUE'!B:B,MICRO!E:E,'LISTA DE EMBARQUE'!G:G),"")</f>
        <v>0</v>
      </c>
      <c r="V1404" s="12"/>
      <c r="W1404" s="13"/>
      <c r="X1404" s="14"/>
      <c r="Y1404" s="14"/>
      <c r="Z1404" s="20"/>
      <c r="AA1404" s="17"/>
      <c r="AB1404" s="33"/>
      <c r="AC1404" s="33"/>
      <c r="AD1404" s="33"/>
      <c r="AE1404" s="33"/>
      <c r="AF1404" s="33"/>
      <c r="AG1404" s="33"/>
      <c r="AH1404" s="33"/>
      <c r="AI1404" s="33"/>
      <c r="AJ1404" s="5"/>
      <c r="AK1404"/>
      <c r="AL1404"/>
      <c r="AM1404"/>
      <c r="AN1404"/>
      <c r="AO1404"/>
      <c r="AP1404"/>
      <c r="AQ1404" s="22"/>
      <c r="AR1404" s="24"/>
      <c r="AS1404" s="37"/>
      <c r="AT1404" s="37"/>
      <c r="AU1404" s="37"/>
      <c r="AV1404" s="37"/>
      <c r="AW1404" s="37"/>
    </row>
    <row r="1405" spans="1:49" ht="15.75" hidden="1" customHeight="1" x14ac:dyDescent="0.25">
      <c r="A1405" s="6" t="s">
        <v>6207</v>
      </c>
      <c r="B1405" s="21"/>
      <c r="C1405" s="7">
        <v>1</v>
      </c>
      <c r="D1405" s="39" t="s">
        <v>6208</v>
      </c>
      <c r="E1405" s="7">
        <v>5088</v>
      </c>
      <c r="F1405" s="7">
        <v>24</v>
      </c>
      <c r="G1405" s="23">
        <v>22.2</v>
      </c>
      <c r="H1405" s="34">
        <f>Tabela1[[#This Row],[PESO UNI]]*Tabela1[[#This Row],[QTE]]</f>
        <v>22.2</v>
      </c>
      <c r="I1405" s="7">
        <v>0</v>
      </c>
      <c r="J1405" s="8" t="s">
        <v>6014</v>
      </c>
      <c r="K1405" s="8" t="s">
        <v>33</v>
      </c>
      <c r="L1405" s="9" t="s">
        <v>5251</v>
      </c>
      <c r="M1405" s="10">
        <v>46308</v>
      </c>
      <c r="N1405" s="8" t="s">
        <v>38</v>
      </c>
      <c r="O1405" s="12"/>
      <c r="P1405" s="13"/>
      <c r="Q1405" s="14">
        <f>Tabela1[[#This Row],[QTDE/ Fabricação]]-Tabela1[[#This Row],[QTE]]</f>
        <v>-1</v>
      </c>
      <c r="R1405" s="18">
        <f t="shared" ref="R1405:R1429" si="465">IFERROR(H1405*((AA1405*0.25)+(AC1405*0.25)+(AD1405*0.225)+(AE1405*0.225)+(AF1405*0.05)),"")</f>
        <v>0</v>
      </c>
      <c r="S1405" s="18">
        <f t="shared" ref="S1405:S1429" si="466">IFERROR(H1405*AG1405,"")</f>
        <v>0</v>
      </c>
      <c r="T1405" s="19">
        <f t="shared" ref="T1405:T1429" si="467">IFERROR(S1405-H1405,"")</f>
        <v>-22.2</v>
      </c>
      <c r="U1405" s="16">
        <f>IFERROR(SUMIF('LISTA DE EMBARQUE'!B:B,MICRO!E:E,'LISTA DE EMBARQUE'!G:G),"")</f>
        <v>0</v>
      </c>
      <c r="V1405" s="12"/>
      <c r="W1405" s="13"/>
      <c r="X1405" s="14"/>
      <c r="Y1405" s="14"/>
      <c r="Z1405" s="20"/>
      <c r="AA1405" s="17"/>
      <c r="AB1405" s="33"/>
      <c r="AC1405" s="33"/>
      <c r="AD1405" s="33"/>
      <c r="AE1405" s="33"/>
      <c r="AF1405" s="33"/>
      <c r="AG1405" s="33"/>
      <c r="AH1405" s="33"/>
      <c r="AI1405" s="33"/>
      <c r="AJ1405" s="5"/>
      <c r="AK1405"/>
      <c r="AL1405"/>
      <c r="AM1405"/>
      <c r="AN1405"/>
      <c r="AO1405"/>
      <c r="AP1405"/>
      <c r="AQ1405" s="22"/>
      <c r="AR1405" s="24"/>
      <c r="AS1405" s="37"/>
      <c r="AT1405" s="37"/>
      <c r="AU1405" s="37"/>
      <c r="AV1405" s="37"/>
      <c r="AW1405" s="37"/>
    </row>
    <row r="1406" spans="1:49" ht="15.75" hidden="1" customHeight="1" x14ac:dyDescent="0.25">
      <c r="A1406" s="6" t="s">
        <v>6207</v>
      </c>
      <c r="B1406" s="21"/>
      <c r="C1406" s="7">
        <v>2</v>
      </c>
      <c r="D1406" s="39" t="s">
        <v>6209</v>
      </c>
      <c r="E1406" s="7">
        <v>5089</v>
      </c>
      <c r="F1406" s="7">
        <v>24</v>
      </c>
      <c r="G1406" s="23">
        <v>21.8</v>
      </c>
      <c r="H1406" s="34">
        <f>Tabela1[[#This Row],[PESO UNI]]*Tabela1[[#This Row],[QTE]]</f>
        <v>43.6</v>
      </c>
      <c r="I1406" s="7">
        <v>0</v>
      </c>
      <c r="J1406" s="8" t="s">
        <v>6014</v>
      </c>
      <c r="K1406" s="8" t="s">
        <v>33</v>
      </c>
      <c r="L1406" s="9" t="s">
        <v>5251</v>
      </c>
      <c r="M1406" s="10">
        <v>46308</v>
      </c>
      <c r="N1406" s="8" t="s">
        <v>38</v>
      </c>
      <c r="O1406" s="12"/>
      <c r="P1406" s="13"/>
      <c r="Q1406" s="14">
        <f>Tabela1[[#This Row],[QTDE/ Fabricação]]-Tabela1[[#This Row],[QTE]]</f>
        <v>-2</v>
      </c>
      <c r="R1406" s="18">
        <f t="shared" si="465"/>
        <v>0</v>
      </c>
      <c r="S1406" s="18">
        <f t="shared" si="466"/>
        <v>0</v>
      </c>
      <c r="T1406" s="19">
        <f t="shared" si="467"/>
        <v>-43.6</v>
      </c>
      <c r="U1406" s="16">
        <f>IFERROR(SUMIF('LISTA DE EMBARQUE'!B:B,MICRO!E:E,'LISTA DE EMBARQUE'!G:G),"")</f>
        <v>0</v>
      </c>
      <c r="V1406" s="12"/>
      <c r="W1406" s="13"/>
      <c r="X1406" s="14"/>
      <c r="Y1406" s="14"/>
      <c r="Z1406" s="20"/>
      <c r="AA1406" s="17"/>
      <c r="AB1406" s="33"/>
      <c r="AC1406" s="33"/>
      <c r="AD1406" s="33"/>
      <c r="AE1406" s="33"/>
      <c r="AF1406" s="33"/>
      <c r="AG1406" s="33"/>
      <c r="AH1406" s="33"/>
      <c r="AI1406" s="33"/>
      <c r="AJ1406" s="5"/>
      <c r="AK1406"/>
      <c r="AL1406"/>
      <c r="AM1406"/>
      <c r="AN1406"/>
      <c r="AO1406"/>
      <c r="AP1406"/>
      <c r="AQ1406" s="22"/>
      <c r="AR1406" s="24"/>
      <c r="AS1406" s="37"/>
      <c r="AT1406" s="37"/>
      <c r="AU1406" s="37"/>
      <c r="AV1406" s="37"/>
      <c r="AW1406" s="37"/>
    </row>
    <row r="1407" spans="1:49" ht="15.75" hidden="1" customHeight="1" x14ac:dyDescent="0.25">
      <c r="A1407" s="6" t="s">
        <v>6210</v>
      </c>
      <c r="B1407" s="21"/>
      <c r="C1407" s="7">
        <v>2</v>
      </c>
      <c r="D1407" s="39" t="s">
        <v>6211</v>
      </c>
      <c r="E1407" s="7">
        <v>5090</v>
      </c>
      <c r="F1407" s="7">
        <v>24</v>
      </c>
      <c r="G1407" s="23">
        <v>49.51</v>
      </c>
      <c r="H1407" s="34">
        <f>Tabela1[[#This Row],[PESO UNI]]*Tabela1[[#This Row],[QTE]]</f>
        <v>99.02</v>
      </c>
      <c r="I1407" s="7">
        <v>0</v>
      </c>
      <c r="J1407" s="8" t="s">
        <v>6013</v>
      </c>
      <c r="K1407" s="8" t="s">
        <v>33</v>
      </c>
      <c r="L1407" s="9" t="s">
        <v>5251</v>
      </c>
      <c r="M1407" s="10">
        <v>46308</v>
      </c>
      <c r="N1407" s="8" t="s">
        <v>38</v>
      </c>
      <c r="O1407" s="12"/>
      <c r="P1407" s="13"/>
      <c r="Q1407" s="14">
        <f>Tabela1[[#This Row],[QTDE/ Fabricação]]-Tabela1[[#This Row],[QTE]]</f>
        <v>-2</v>
      </c>
      <c r="R1407" s="18">
        <f t="shared" si="465"/>
        <v>0</v>
      </c>
      <c r="S1407" s="18">
        <f t="shared" si="466"/>
        <v>0</v>
      </c>
      <c r="T1407" s="19">
        <f t="shared" si="467"/>
        <v>-99.02</v>
      </c>
      <c r="U1407" s="16">
        <f>IFERROR(SUMIF('LISTA DE EMBARQUE'!B:B,MICRO!E:E,'LISTA DE EMBARQUE'!G:G),"")</f>
        <v>0</v>
      </c>
      <c r="V1407" s="12"/>
      <c r="W1407" s="13"/>
      <c r="X1407" s="14"/>
      <c r="Y1407" s="14"/>
      <c r="Z1407" s="20"/>
      <c r="AA1407" s="17"/>
      <c r="AB1407" s="33"/>
      <c r="AC1407" s="33"/>
      <c r="AD1407" s="33"/>
      <c r="AE1407" s="33"/>
      <c r="AF1407" s="33"/>
      <c r="AG1407" s="33"/>
      <c r="AH1407" s="33"/>
      <c r="AI1407" s="33"/>
      <c r="AJ1407" s="5"/>
      <c r="AK1407"/>
      <c r="AL1407"/>
      <c r="AM1407"/>
      <c r="AN1407"/>
      <c r="AO1407"/>
      <c r="AP1407"/>
      <c r="AQ1407" s="22"/>
      <c r="AR1407" s="24"/>
      <c r="AS1407" s="37"/>
      <c r="AT1407" s="37"/>
      <c r="AU1407" s="37"/>
      <c r="AV1407" s="37"/>
      <c r="AW1407" s="37"/>
    </row>
    <row r="1408" spans="1:49" ht="15.75" hidden="1" customHeight="1" x14ac:dyDescent="0.25">
      <c r="A1408" s="6" t="s">
        <v>6210</v>
      </c>
      <c r="B1408" s="21"/>
      <c r="C1408" s="7">
        <v>3</v>
      </c>
      <c r="D1408" s="39" t="s">
        <v>6211</v>
      </c>
      <c r="E1408" s="7">
        <v>5091</v>
      </c>
      <c r="F1408" s="7">
        <v>24</v>
      </c>
      <c r="G1408" s="23">
        <v>49.51</v>
      </c>
      <c r="H1408" s="34">
        <f>Tabela1[[#This Row],[PESO UNI]]*Tabela1[[#This Row],[QTE]]</f>
        <v>148.53</v>
      </c>
      <c r="I1408" s="7">
        <v>0</v>
      </c>
      <c r="J1408" s="8" t="s">
        <v>6014</v>
      </c>
      <c r="K1408" s="8" t="s">
        <v>33</v>
      </c>
      <c r="L1408" s="9" t="s">
        <v>5251</v>
      </c>
      <c r="M1408" s="10">
        <v>46308</v>
      </c>
      <c r="N1408" s="8" t="s">
        <v>38</v>
      </c>
      <c r="O1408" s="12"/>
      <c r="P1408" s="13"/>
      <c r="Q1408" s="14">
        <f>Tabela1[[#This Row],[QTDE/ Fabricação]]-Tabela1[[#This Row],[QTE]]</f>
        <v>-3</v>
      </c>
      <c r="R1408" s="18">
        <f t="shared" si="465"/>
        <v>0</v>
      </c>
      <c r="S1408" s="18">
        <f t="shared" si="466"/>
        <v>0</v>
      </c>
      <c r="T1408" s="19">
        <f t="shared" si="467"/>
        <v>-148.53</v>
      </c>
      <c r="U1408" s="16">
        <f>IFERROR(SUMIF('LISTA DE EMBARQUE'!B:B,MICRO!E:E,'LISTA DE EMBARQUE'!G:G),"")</f>
        <v>0</v>
      </c>
      <c r="V1408" s="12"/>
      <c r="W1408" s="13"/>
      <c r="X1408" s="14"/>
      <c r="Y1408" s="14"/>
      <c r="Z1408" s="20"/>
      <c r="AA1408" s="17"/>
      <c r="AB1408" s="33"/>
      <c r="AC1408" s="33"/>
      <c r="AD1408" s="33"/>
      <c r="AE1408" s="33"/>
      <c r="AF1408" s="33"/>
      <c r="AG1408" s="33"/>
      <c r="AH1408" s="33"/>
      <c r="AI1408" s="33"/>
      <c r="AJ1408" s="5"/>
      <c r="AK1408"/>
      <c r="AL1408"/>
      <c r="AM1408"/>
      <c r="AN1408"/>
      <c r="AO1408"/>
      <c r="AP1408"/>
      <c r="AQ1408" s="22"/>
      <c r="AR1408" s="24"/>
      <c r="AS1408" s="37"/>
      <c r="AT1408" s="37"/>
      <c r="AU1408" s="37"/>
      <c r="AV1408" s="37"/>
      <c r="AW1408" s="37"/>
    </row>
    <row r="1409" spans="1:49" ht="15.75" hidden="1" customHeight="1" x14ac:dyDescent="0.25">
      <c r="A1409" s="6" t="s">
        <v>6212</v>
      </c>
      <c r="B1409" s="21"/>
      <c r="C1409" s="7">
        <v>12</v>
      </c>
      <c r="D1409" s="39" t="s">
        <v>6213</v>
      </c>
      <c r="E1409" s="7">
        <v>5092</v>
      </c>
      <c r="F1409" s="7">
        <v>24</v>
      </c>
      <c r="G1409" s="23">
        <v>4.4000000000000004</v>
      </c>
      <c r="H1409" s="34">
        <f>Tabela1[[#This Row],[PESO UNI]]*Tabela1[[#This Row],[QTE]]</f>
        <v>52.800000000000004</v>
      </c>
      <c r="I1409" s="7">
        <v>0</v>
      </c>
      <c r="J1409" s="8" t="s">
        <v>6013</v>
      </c>
      <c r="K1409" s="8" t="s">
        <v>33</v>
      </c>
      <c r="L1409" s="9" t="s">
        <v>5251</v>
      </c>
      <c r="M1409" s="10">
        <v>46308</v>
      </c>
      <c r="N1409" s="8" t="s">
        <v>38</v>
      </c>
      <c r="O1409" s="12"/>
      <c r="P1409" s="13"/>
      <c r="Q1409" s="14">
        <f>Tabela1[[#This Row],[QTDE/ Fabricação]]-Tabela1[[#This Row],[QTE]]</f>
        <v>-12</v>
      </c>
      <c r="R1409" s="18">
        <f t="shared" si="465"/>
        <v>0</v>
      </c>
      <c r="S1409" s="18">
        <f t="shared" si="466"/>
        <v>0</v>
      </c>
      <c r="T1409" s="19">
        <f t="shared" si="467"/>
        <v>-52.800000000000004</v>
      </c>
      <c r="U1409" s="16">
        <f>IFERROR(SUMIF('LISTA DE EMBARQUE'!B:B,MICRO!E:E,'LISTA DE EMBARQUE'!G:G),"")</f>
        <v>0</v>
      </c>
      <c r="V1409" s="12"/>
      <c r="W1409" s="13"/>
      <c r="X1409" s="14"/>
      <c r="Y1409" s="14"/>
      <c r="Z1409" s="20"/>
      <c r="AA1409" s="17"/>
      <c r="AB1409" s="33"/>
      <c r="AC1409" s="33"/>
      <c r="AD1409" s="33"/>
      <c r="AE1409" s="33"/>
      <c r="AF1409" s="33"/>
      <c r="AG1409" s="33"/>
      <c r="AH1409" s="33"/>
      <c r="AI1409" s="33"/>
      <c r="AJ1409" s="5"/>
      <c r="AK1409"/>
      <c r="AL1409"/>
      <c r="AM1409"/>
      <c r="AN1409"/>
      <c r="AO1409"/>
      <c r="AP1409"/>
      <c r="AQ1409" s="22"/>
      <c r="AR1409" s="24"/>
      <c r="AS1409" s="37"/>
      <c r="AT1409" s="37"/>
      <c r="AU1409" s="37"/>
      <c r="AV1409" s="37"/>
      <c r="AW1409" s="37"/>
    </row>
    <row r="1410" spans="1:49" ht="15.75" hidden="1" customHeight="1" x14ac:dyDescent="0.25">
      <c r="A1410" s="6" t="s">
        <v>6212</v>
      </c>
      <c r="B1410" s="21"/>
      <c r="C1410" s="7">
        <v>31</v>
      </c>
      <c r="D1410" s="39" t="s">
        <v>6213</v>
      </c>
      <c r="E1410" s="7">
        <v>5093</v>
      </c>
      <c r="F1410" s="7">
        <v>24</v>
      </c>
      <c r="G1410" s="23">
        <v>4.4000000000000004</v>
      </c>
      <c r="H1410" s="34">
        <f>Tabela1[[#This Row],[PESO UNI]]*Tabela1[[#This Row],[QTE]]</f>
        <v>136.4</v>
      </c>
      <c r="I1410" s="7">
        <v>0</v>
      </c>
      <c r="J1410" s="8" t="s">
        <v>6014</v>
      </c>
      <c r="K1410" s="8" t="s">
        <v>33</v>
      </c>
      <c r="L1410" s="9" t="s">
        <v>5251</v>
      </c>
      <c r="M1410" s="10">
        <v>46308</v>
      </c>
      <c r="N1410" s="8" t="s">
        <v>38</v>
      </c>
      <c r="O1410" s="12"/>
      <c r="P1410" s="13"/>
      <c r="Q1410" s="14">
        <f>Tabela1[[#This Row],[QTDE/ Fabricação]]-Tabela1[[#This Row],[QTE]]</f>
        <v>-31</v>
      </c>
      <c r="R1410" s="18">
        <f t="shared" si="465"/>
        <v>0</v>
      </c>
      <c r="S1410" s="18">
        <f t="shared" si="466"/>
        <v>0</v>
      </c>
      <c r="T1410" s="19">
        <f t="shared" si="467"/>
        <v>-136.4</v>
      </c>
      <c r="U1410" s="16">
        <f>IFERROR(SUMIF('LISTA DE EMBARQUE'!B:B,MICRO!E:E,'LISTA DE EMBARQUE'!G:G),"")</f>
        <v>0</v>
      </c>
      <c r="V1410" s="12"/>
      <c r="W1410" s="13"/>
      <c r="X1410" s="14"/>
      <c r="Y1410" s="14"/>
      <c r="Z1410" s="20"/>
      <c r="AA1410" s="17"/>
      <c r="AB1410" s="33"/>
      <c r="AC1410" s="33"/>
      <c r="AD1410" s="33"/>
      <c r="AE1410" s="33"/>
      <c r="AF1410" s="33"/>
      <c r="AG1410" s="33"/>
      <c r="AH1410" s="33"/>
      <c r="AI1410" s="33"/>
      <c r="AJ1410" s="5"/>
      <c r="AK1410"/>
      <c r="AL1410"/>
      <c r="AM1410"/>
      <c r="AN1410"/>
      <c r="AO1410"/>
      <c r="AP1410"/>
      <c r="AQ1410" s="22"/>
      <c r="AR1410" s="24"/>
      <c r="AS1410" s="37"/>
      <c r="AT1410" s="37"/>
      <c r="AU1410" s="37"/>
      <c r="AV1410" s="37"/>
      <c r="AW1410" s="37"/>
    </row>
    <row r="1411" spans="1:49" ht="15.75" hidden="1" customHeight="1" x14ac:dyDescent="0.25">
      <c r="A1411" s="6" t="s">
        <v>6214</v>
      </c>
      <c r="B1411" s="21"/>
      <c r="C1411" s="7">
        <v>2</v>
      </c>
      <c r="D1411" s="39" t="s">
        <v>6215</v>
      </c>
      <c r="E1411" s="7">
        <v>5094</v>
      </c>
      <c r="F1411" s="7">
        <v>24</v>
      </c>
      <c r="G1411" s="23">
        <v>171.2</v>
      </c>
      <c r="H1411" s="34">
        <f>Tabela1[[#This Row],[PESO UNI]]*Tabela1[[#This Row],[QTE]]</f>
        <v>342.4</v>
      </c>
      <c r="I1411" s="7">
        <v>0</v>
      </c>
      <c r="J1411" s="8" t="s">
        <v>6013</v>
      </c>
      <c r="K1411" s="8" t="s">
        <v>33</v>
      </c>
      <c r="L1411" s="9" t="s">
        <v>5251</v>
      </c>
      <c r="M1411" s="10">
        <v>46308</v>
      </c>
      <c r="N1411" s="8" t="s">
        <v>38</v>
      </c>
      <c r="O1411" s="12"/>
      <c r="P1411" s="13"/>
      <c r="Q1411" s="14">
        <f>Tabela1[[#This Row],[QTDE/ Fabricação]]-Tabela1[[#This Row],[QTE]]</f>
        <v>-2</v>
      </c>
      <c r="R1411" s="18">
        <f t="shared" si="465"/>
        <v>0</v>
      </c>
      <c r="S1411" s="18">
        <f t="shared" si="466"/>
        <v>0</v>
      </c>
      <c r="T1411" s="19">
        <f t="shared" si="467"/>
        <v>-342.4</v>
      </c>
      <c r="U1411" s="16">
        <f>IFERROR(SUMIF('LISTA DE EMBARQUE'!B:B,MICRO!E:E,'LISTA DE EMBARQUE'!G:G),"")</f>
        <v>0</v>
      </c>
      <c r="V1411" s="12"/>
      <c r="W1411" s="13"/>
      <c r="X1411" s="14"/>
      <c r="Y1411" s="14"/>
      <c r="Z1411" s="20"/>
      <c r="AA1411" s="17"/>
      <c r="AB1411" s="33"/>
      <c r="AC1411" s="33"/>
      <c r="AD1411" s="33"/>
      <c r="AE1411" s="33"/>
      <c r="AF1411" s="33"/>
      <c r="AG1411" s="33"/>
      <c r="AH1411" s="33"/>
      <c r="AI1411" s="33"/>
      <c r="AJ1411" s="5"/>
      <c r="AK1411"/>
      <c r="AL1411"/>
      <c r="AM1411"/>
      <c r="AN1411"/>
      <c r="AO1411"/>
      <c r="AP1411"/>
      <c r="AQ1411" s="22"/>
      <c r="AR1411" s="24"/>
      <c r="AS1411" s="37"/>
      <c r="AT1411" s="37"/>
      <c r="AU1411" s="37"/>
      <c r="AV1411" s="37"/>
      <c r="AW1411" s="37"/>
    </row>
    <row r="1412" spans="1:49" ht="15.75" hidden="1" customHeight="1" x14ac:dyDescent="0.25">
      <c r="A1412" s="6" t="s">
        <v>6214</v>
      </c>
      <c r="B1412" s="21"/>
      <c r="C1412" s="7">
        <v>2</v>
      </c>
      <c r="D1412" s="39" t="s">
        <v>6216</v>
      </c>
      <c r="E1412" s="7">
        <v>5095</v>
      </c>
      <c r="F1412" s="7">
        <v>24</v>
      </c>
      <c r="G1412" s="23">
        <v>171.2</v>
      </c>
      <c r="H1412" s="34">
        <f>Tabela1[[#This Row],[PESO UNI]]*Tabela1[[#This Row],[QTE]]</f>
        <v>342.4</v>
      </c>
      <c r="I1412" s="7">
        <v>0</v>
      </c>
      <c r="J1412" s="8" t="s">
        <v>6013</v>
      </c>
      <c r="K1412" s="8" t="s">
        <v>33</v>
      </c>
      <c r="L1412" s="9" t="s">
        <v>5251</v>
      </c>
      <c r="M1412" s="10">
        <v>46308</v>
      </c>
      <c r="N1412" s="8" t="s">
        <v>38</v>
      </c>
      <c r="O1412" s="12"/>
      <c r="P1412" s="13"/>
      <c r="Q1412" s="14">
        <f>Tabela1[[#This Row],[QTDE/ Fabricação]]-Tabela1[[#This Row],[QTE]]</f>
        <v>-2</v>
      </c>
      <c r="R1412" s="18">
        <f t="shared" si="465"/>
        <v>0</v>
      </c>
      <c r="S1412" s="18">
        <f t="shared" si="466"/>
        <v>0</v>
      </c>
      <c r="T1412" s="19">
        <f t="shared" si="467"/>
        <v>-342.4</v>
      </c>
      <c r="U1412" s="16">
        <f>IFERROR(SUMIF('LISTA DE EMBARQUE'!B:B,MICRO!E:E,'LISTA DE EMBARQUE'!G:G),"")</f>
        <v>0</v>
      </c>
      <c r="V1412" s="12"/>
      <c r="W1412" s="13"/>
      <c r="X1412" s="14"/>
      <c r="Y1412" s="14"/>
      <c r="Z1412" s="20"/>
      <c r="AA1412" s="17"/>
      <c r="AB1412" s="33"/>
      <c r="AC1412" s="33"/>
      <c r="AD1412" s="33"/>
      <c r="AE1412" s="33"/>
      <c r="AF1412" s="33"/>
      <c r="AG1412" s="33"/>
      <c r="AH1412" s="33"/>
      <c r="AI1412" s="33"/>
      <c r="AJ1412" s="5"/>
      <c r="AK1412"/>
      <c r="AL1412"/>
      <c r="AM1412"/>
      <c r="AN1412"/>
      <c r="AO1412"/>
      <c r="AP1412"/>
      <c r="AQ1412" s="22"/>
      <c r="AR1412" s="24"/>
      <c r="AS1412" s="37"/>
      <c r="AT1412" s="37"/>
      <c r="AU1412" s="37"/>
      <c r="AV1412" s="37"/>
      <c r="AW1412" s="37"/>
    </row>
    <row r="1413" spans="1:49" ht="15.75" hidden="1" customHeight="1" x14ac:dyDescent="0.25">
      <c r="A1413" s="6" t="s">
        <v>6214</v>
      </c>
      <c r="B1413" s="21"/>
      <c r="C1413" s="7">
        <v>20</v>
      </c>
      <c r="D1413" s="39" t="s">
        <v>6217</v>
      </c>
      <c r="E1413" s="7">
        <v>5096</v>
      </c>
      <c r="F1413" s="7">
        <v>24</v>
      </c>
      <c r="G1413" s="23">
        <v>5</v>
      </c>
      <c r="H1413" s="34">
        <f>Tabela1[[#This Row],[PESO UNI]]*Tabela1[[#This Row],[QTE]]</f>
        <v>100</v>
      </c>
      <c r="I1413" s="7">
        <v>0</v>
      </c>
      <c r="J1413" s="8" t="s">
        <v>6013</v>
      </c>
      <c r="K1413" s="8" t="s">
        <v>33</v>
      </c>
      <c r="L1413" s="9" t="s">
        <v>5251</v>
      </c>
      <c r="M1413" s="10">
        <v>46308</v>
      </c>
      <c r="N1413" s="8" t="s">
        <v>38</v>
      </c>
      <c r="O1413" s="12"/>
      <c r="P1413" s="13"/>
      <c r="Q1413" s="14">
        <f>Tabela1[[#This Row],[QTDE/ Fabricação]]-Tabela1[[#This Row],[QTE]]</f>
        <v>-20</v>
      </c>
      <c r="R1413" s="18">
        <f t="shared" si="465"/>
        <v>0</v>
      </c>
      <c r="S1413" s="18">
        <f t="shared" si="466"/>
        <v>0</v>
      </c>
      <c r="T1413" s="19">
        <f t="shared" si="467"/>
        <v>-100</v>
      </c>
      <c r="U1413" s="16">
        <f>IFERROR(SUMIF('LISTA DE EMBARQUE'!B:B,MICRO!E:E,'LISTA DE EMBARQUE'!G:G),"")</f>
        <v>0</v>
      </c>
      <c r="V1413" s="12"/>
      <c r="W1413" s="13"/>
      <c r="X1413" s="14"/>
      <c r="Y1413" s="14"/>
      <c r="Z1413" s="20"/>
      <c r="AA1413" s="17"/>
      <c r="AB1413" s="33"/>
      <c r="AC1413" s="33"/>
      <c r="AD1413" s="33"/>
      <c r="AE1413" s="33"/>
      <c r="AF1413" s="33"/>
      <c r="AG1413" s="33"/>
      <c r="AH1413" s="33"/>
      <c r="AI1413" s="33"/>
      <c r="AJ1413" s="5"/>
      <c r="AK1413"/>
      <c r="AL1413"/>
      <c r="AM1413"/>
      <c r="AN1413"/>
      <c r="AO1413"/>
      <c r="AP1413"/>
      <c r="AQ1413" s="22"/>
      <c r="AR1413" s="24"/>
      <c r="AS1413" s="37"/>
      <c r="AT1413" s="37"/>
      <c r="AU1413" s="37"/>
      <c r="AV1413" s="37"/>
      <c r="AW1413" s="37"/>
    </row>
    <row r="1414" spans="1:49" ht="15.75" hidden="1" customHeight="1" x14ac:dyDescent="0.25">
      <c r="A1414" s="6" t="s">
        <v>6214</v>
      </c>
      <c r="B1414" s="21"/>
      <c r="C1414" s="7">
        <v>1</v>
      </c>
      <c r="D1414" s="39" t="s">
        <v>6215</v>
      </c>
      <c r="E1414" s="7">
        <v>5095</v>
      </c>
      <c r="F1414" s="7">
        <v>24</v>
      </c>
      <c r="G1414" s="23">
        <v>171.2</v>
      </c>
      <c r="H1414" s="34">
        <f>Tabela1[[#This Row],[PESO UNI]]*Tabela1[[#This Row],[QTE]]</f>
        <v>171.2</v>
      </c>
      <c r="I1414" s="7">
        <v>0</v>
      </c>
      <c r="J1414" s="8" t="s">
        <v>6014</v>
      </c>
      <c r="K1414" s="8" t="s">
        <v>33</v>
      </c>
      <c r="L1414" s="9" t="s">
        <v>5251</v>
      </c>
      <c r="M1414" s="10">
        <v>46308</v>
      </c>
      <c r="N1414" s="8" t="s">
        <v>38</v>
      </c>
      <c r="O1414" s="12"/>
      <c r="P1414" s="13"/>
      <c r="Q1414" s="14">
        <f>Tabela1[[#This Row],[QTDE/ Fabricação]]-Tabela1[[#This Row],[QTE]]</f>
        <v>-1</v>
      </c>
      <c r="R1414" s="18">
        <f t="shared" si="465"/>
        <v>0</v>
      </c>
      <c r="S1414" s="18">
        <f t="shared" si="466"/>
        <v>0</v>
      </c>
      <c r="T1414" s="19">
        <f t="shared" si="467"/>
        <v>-171.2</v>
      </c>
      <c r="U1414" s="16">
        <f>IFERROR(SUMIF('LISTA DE EMBARQUE'!B:B,MICRO!E:E,'LISTA DE EMBARQUE'!G:G),"")</f>
        <v>0</v>
      </c>
      <c r="V1414" s="12"/>
      <c r="W1414" s="13"/>
      <c r="X1414" s="14"/>
      <c r="Y1414" s="14"/>
      <c r="Z1414" s="20"/>
      <c r="AA1414" s="17"/>
      <c r="AB1414" s="33"/>
      <c r="AC1414" s="33"/>
      <c r="AD1414" s="33"/>
      <c r="AE1414" s="33"/>
      <c r="AF1414" s="33"/>
      <c r="AG1414" s="33"/>
      <c r="AH1414" s="33"/>
      <c r="AI1414" s="33"/>
      <c r="AJ1414" s="5"/>
      <c r="AK1414"/>
      <c r="AL1414"/>
      <c r="AM1414"/>
      <c r="AN1414"/>
      <c r="AO1414"/>
      <c r="AP1414"/>
      <c r="AQ1414" s="22"/>
      <c r="AR1414" s="24"/>
      <c r="AS1414" s="37"/>
      <c r="AT1414" s="37"/>
      <c r="AU1414" s="37"/>
      <c r="AV1414" s="37"/>
      <c r="AW1414" s="37"/>
    </row>
    <row r="1415" spans="1:49" ht="15.75" hidden="1" customHeight="1" x14ac:dyDescent="0.25">
      <c r="A1415" s="6" t="s">
        <v>6214</v>
      </c>
      <c r="B1415" s="21"/>
      <c r="C1415" s="7">
        <v>1</v>
      </c>
      <c r="D1415" s="39" t="s">
        <v>6216</v>
      </c>
      <c r="E1415" s="7">
        <v>5096</v>
      </c>
      <c r="F1415" s="7">
        <v>24</v>
      </c>
      <c r="G1415" s="23">
        <v>171.2</v>
      </c>
      <c r="H1415" s="34">
        <f>Tabela1[[#This Row],[PESO UNI]]*Tabela1[[#This Row],[QTE]]</f>
        <v>171.2</v>
      </c>
      <c r="I1415" s="7">
        <v>0</v>
      </c>
      <c r="J1415" s="8" t="s">
        <v>6014</v>
      </c>
      <c r="K1415" s="8" t="s">
        <v>33</v>
      </c>
      <c r="L1415" s="9" t="s">
        <v>5251</v>
      </c>
      <c r="M1415" s="10">
        <v>46308</v>
      </c>
      <c r="N1415" s="8" t="s">
        <v>38</v>
      </c>
      <c r="O1415" s="12"/>
      <c r="P1415" s="13"/>
      <c r="Q1415" s="14">
        <f>Tabela1[[#This Row],[QTDE/ Fabricação]]-Tabela1[[#This Row],[QTE]]</f>
        <v>-1</v>
      </c>
      <c r="R1415" s="18">
        <f t="shared" si="465"/>
        <v>0</v>
      </c>
      <c r="S1415" s="18">
        <f t="shared" si="466"/>
        <v>0</v>
      </c>
      <c r="T1415" s="19">
        <f t="shared" si="467"/>
        <v>-171.2</v>
      </c>
      <c r="U1415" s="16">
        <f>IFERROR(SUMIF('LISTA DE EMBARQUE'!B:B,MICRO!E:E,'LISTA DE EMBARQUE'!G:G),"")</f>
        <v>0</v>
      </c>
      <c r="V1415" s="12"/>
      <c r="W1415" s="13"/>
      <c r="X1415" s="14"/>
      <c r="Y1415" s="14"/>
      <c r="Z1415" s="20"/>
      <c r="AA1415" s="17"/>
      <c r="AB1415" s="33"/>
      <c r="AC1415" s="33"/>
      <c r="AD1415" s="33"/>
      <c r="AE1415" s="33"/>
      <c r="AF1415" s="33"/>
      <c r="AG1415" s="33"/>
      <c r="AH1415" s="33"/>
      <c r="AI1415" s="33"/>
      <c r="AJ1415" s="5"/>
      <c r="AK1415"/>
      <c r="AL1415"/>
      <c r="AM1415"/>
      <c r="AN1415"/>
      <c r="AO1415"/>
      <c r="AP1415"/>
      <c r="AQ1415" s="22"/>
      <c r="AR1415" s="24"/>
      <c r="AS1415" s="37"/>
      <c r="AT1415" s="37"/>
      <c r="AU1415" s="37"/>
      <c r="AV1415" s="37"/>
      <c r="AW1415" s="37"/>
    </row>
    <row r="1416" spans="1:49" ht="15.75" hidden="1" customHeight="1" x14ac:dyDescent="0.25">
      <c r="A1416" s="6" t="s">
        <v>6214</v>
      </c>
      <c r="B1416" s="21"/>
      <c r="C1416" s="7">
        <v>10</v>
      </c>
      <c r="D1416" s="39" t="s">
        <v>6217</v>
      </c>
      <c r="E1416" s="7">
        <v>5097</v>
      </c>
      <c r="F1416" s="7">
        <v>24</v>
      </c>
      <c r="G1416" s="23">
        <v>5</v>
      </c>
      <c r="H1416" s="34">
        <f>Tabela1[[#This Row],[PESO UNI]]*Tabela1[[#This Row],[QTE]]</f>
        <v>50</v>
      </c>
      <c r="I1416" s="7">
        <v>0</v>
      </c>
      <c r="J1416" s="8" t="s">
        <v>6014</v>
      </c>
      <c r="K1416" s="8" t="s">
        <v>33</v>
      </c>
      <c r="L1416" s="9" t="s">
        <v>5251</v>
      </c>
      <c r="M1416" s="10">
        <v>46308</v>
      </c>
      <c r="N1416" s="8" t="s">
        <v>38</v>
      </c>
      <c r="O1416" s="12"/>
      <c r="P1416" s="13"/>
      <c r="Q1416" s="14">
        <f>Tabela1[[#This Row],[QTDE/ Fabricação]]-Tabela1[[#This Row],[QTE]]</f>
        <v>-10</v>
      </c>
      <c r="R1416" s="18">
        <f t="shared" si="465"/>
        <v>0</v>
      </c>
      <c r="S1416" s="18">
        <f t="shared" si="466"/>
        <v>0</v>
      </c>
      <c r="T1416" s="19">
        <f t="shared" si="467"/>
        <v>-50</v>
      </c>
      <c r="U1416" s="16">
        <f>IFERROR(SUMIF('LISTA DE EMBARQUE'!B:B,MICRO!E:E,'LISTA DE EMBARQUE'!G:G),"")</f>
        <v>0</v>
      </c>
      <c r="V1416" s="12"/>
      <c r="W1416" s="13"/>
      <c r="X1416" s="14"/>
      <c r="Y1416" s="14"/>
      <c r="Z1416" s="20"/>
      <c r="AA1416" s="17"/>
      <c r="AB1416" s="33"/>
      <c r="AC1416" s="33"/>
      <c r="AD1416" s="33"/>
      <c r="AE1416" s="33"/>
      <c r="AF1416" s="33"/>
      <c r="AG1416" s="33"/>
      <c r="AH1416" s="33"/>
      <c r="AI1416" s="33"/>
      <c r="AJ1416" s="5"/>
      <c r="AK1416"/>
      <c r="AL1416"/>
      <c r="AM1416"/>
      <c r="AN1416"/>
      <c r="AO1416"/>
      <c r="AP1416"/>
      <c r="AQ1416" s="22"/>
      <c r="AR1416" s="24"/>
      <c r="AS1416" s="37"/>
      <c r="AT1416" s="37"/>
      <c r="AU1416" s="37"/>
      <c r="AV1416" s="37"/>
      <c r="AW1416" s="37"/>
    </row>
    <row r="1417" spans="1:49" ht="15.75" hidden="1" customHeight="1" x14ac:dyDescent="0.25">
      <c r="A1417" s="6" t="s">
        <v>2277</v>
      </c>
      <c r="B1417" s="21"/>
      <c r="C1417" s="7">
        <v>4</v>
      </c>
      <c r="D1417" s="39" t="s">
        <v>6218</v>
      </c>
      <c r="E1417" s="7">
        <v>5098</v>
      </c>
      <c r="F1417" s="7">
        <v>24</v>
      </c>
      <c r="G1417" s="23">
        <v>2.7</v>
      </c>
      <c r="H1417" s="34">
        <f>Tabela1[[#This Row],[PESO UNI]]*Tabela1[[#This Row],[QTE]]</f>
        <v>10.8</v>
      </c>
      <c r="I1417" s="7" t="s">
        <v>6235</v>
      </c>
      <c r="J1417" s="8" t="s">
        <v>6013</v>
      </c>
      <c r="K1417" s="8" t="s">
        <v>33</v>
      </c>
      <c r="L1417" s="9" t="s">
        <v>5251</v>
      </c>
      <c r="M1417" s="10">
        <v>46308</v>
      </c>
      <c r="N1417" s="8" t="s">
        <v>38</v>
      </c>
      <c r="O1417" s="12"/>
      <c r="P1417" s="13"/>
      <c r="Q1417" s="14">
        <f>Tabela1[[#This Row],[QTDE/ Fabricação]]-Tabela1[[#This Row],[QTE]]</f>
        <v>-4</v>
      </c>
      <c r="R1417" s="18">
        <f t="shared" si="465"/>
        <v>0</v>
      </c>
      <c r="S1417" s="18">
        <f t="shared" si="466"/>
        <v>0</v>
      </c>
      <c r="T1417" s="19">
        <f t="shared" si="467"/>
        <v>-10.8</v>
      </c>
      <c r="U1417" s="16">
        <f>IFERROR(SUMIF('LISTA DE EMBARQUE'!B:B,MICRO!E:E,'LISTA DE EMBARQUE'!G:G),"")</f>
        <v>0</v>
      </c>
      <c r="V1417" s="12"/>
      <c r="W1417" s="13"/>
      <c r="X1417" s="14"/>
      <c r="Y1417" s="14"/>
      <c r="Z1417" s="20"/>
      <c r="AA1417" s="17"/>
      <c r="AB1417" s="33"/>
      <c r="AC1417" s="33"/>
      <c r="AD1417" s="33"/>
      <c r="AE1417" s="33"/>
      <c r="AF1417" s="33"/>
      <c r="AG1417" s="33"/>
      <c r="AH1417" s="33"/>
      <c r="AI1417" s="33"/>
      <c r="AJ1417" s="5"/>
      <c r="AK1417"/>
      <c r="AL1417"/>
      <c r="AM1417"/>
      <c r="AN1417"/>
      <c r="AO1417"/>
      <c r="AP1417"/>
      <c r="AQ1417" s="22"/>
      <c r="AR1417" s="24"/>
      <c r="AS1417" s="37"/>
      <c r="AT1417" s="37"/>
      <c r="AU1417" s="37"/>
      <c r="AV1417" s="37"/>
      <c r="AW1417" s="37"/>
    </row>
    <row r="1418" spans="1:49" ht="15.75" hidden="1" customHeight="1" x14ac:dyDescent="0.25">
      <c r="A1418" s="6" t="s">
        <v>2277</v>
      </c>
      <c r="B1418" s="21"/>
      <c r="C1418" s="7">
        <v>4</v>
      </c>
      <c r="D1418" s="39" t="s">
        <v>6218</v>
      </c>
      <c r="E1418" s="7">
        <v>5099</v>
      </c>
      <c r="F1418" s="7">
        <v>24</v>
      </c>
      <c r="G1418" s="23">
        <v>2.7</v>
      </c>
      <c r="H1418" s="34">
        <f>Tabela1[[#This Row],[PESO UNI]]*Tabela1[[#This Row],[QTE]]</f>
        <v>10.8</v>
      </c>
      <c r="I1418" s="7" t="s">
        <v>6235</v>
      </c>
      <c r="J1418" s="8" t="s">
        <v>6014</v>
      </c>
      <c r="K1418" s="8" t="s">
        <v>33</v>
      </c>
      <c r="L1418" s="9" t="s">
        <v>5251</v>
      </c>
      <c r="M1418" s="10">
        <v>46308</v>
      </c>
      <c r="N1418" s="8" t="s">
        <v>38</v>
      </c>
      <c r="O1418" s="12"/>
      <c r="P1418" s="13"/>
      <c r="Q1418" s="14">
        <f>Tabela1[[#This Row],[QTDE/ Fabricação]]-Tabela1[[#This Row],[QTE]]</f>
        <v>-4</v>
      </c>
      <c r="R1418" s="18">
        <f t="shared" si="465"/>
        <v>0</v>
      </c>
      <c r="S1418" s="18">
        <f t="shared" si="466"/>
        <v>0</v>
      </c>
      <c r="T1418" s="19">
        <f t="shared" si="467"/>
        <v>-10.8</v>
      </c>
      <c r="U1418" s="16">
        <f>IFERROR(SUMIF('LISTA DE EMBARQUE'!B:B,MICRO!E:E,'LISTA DE EMBARQUE'!G:G),"")</f>
        <v>0</v>
      </c>
      <c r="V1418" s="12"/>
      <c r="W1418" s="13"/>
      <c r="X1418" s="14"/>
      <c r="Y1418" s="14"/>
      <c r="Z1418" s="20"/>
      <c r="AA1418" s="17"/>
      <c r="AB1418" s="33"/>
      <c r="AC1418" s="33"/>
      <c r="AD1418" s="33"/>
      <c r="AE1418" s="33"/>
      <c r="AF1418" s="33"/>
      <c r="AG1418" s="33"/>
      <c r="AH1418" s="33"/>
      <c r="AI1418" s="33"/>
      <c r="AJ1418" s="5"/>
      <c r="AK1418"/>
      <c r="AL1418"/>
      <c r="AM1418"/>
      <c r="AN1418"/>
      <c r="AO1418"/>
      <c r="AP1418"/>
      <c r="AQ1418" s="22"/>
      <c r="AR1418" s="24"/>
      <c r="AS1418" s="37"/>
      <c r="AT1418" s="37"/>
      <c r="AU1418" s="37"/>
      <c r="AV1418" s="37"/>
      <c r="AW1418" s="37"/>
    </row>
    <row r="1419" spans="1:49" ht="15.75" hidden="1" customHeight="1" x14ac:dyDescent="0.25">
      <c r="A1419" s="6" t="s">
        <v>6220</v>
      </c>
      <c r="B1419" s="21" t="s">
        <v>6221</v>
      </c>
      <c r="C1419" s="7">
        <v>4</v>
      </c>
      <c r="D1419" s="39" t="s">
        <v>6222</v>
      </c>
      <c r="E1419" s="7">
        <v>6000</v>
      </c>
      <c r="F1419" s="7">
        <v>95</v>
      </c>
      <c r="G1419" s="23">
        <v>1.5</v>
      </c>
      <c r="H1419" s="34">
        <f>Tabela1[[#This Row],[PESO UNI]]*Tabela1[[#This Row],[QTE]]</f>
        <v>6</v>
      </c>
      <c r="I1419" s="7">
        <v>0</v>
      </c>
      <c r="J1419" s="8" t="s">
        <v>3093</v>
      </c>
      <c r="K1419" s="8" t="s">
        <v>4320</v>
      </c>
      <c r="L1419" s="9" t="s">
        <v>2984</v>
      </c>
      <c r="M1419" s="10">
        <v>46309</v>
      </c>
      <c r="N1419" s="8" t="s">
        <v>38</v>
      </c>
      <c r="O1419" s="12"/>
      <c r="P1419" s="13"/>
      <c r="Q1419" s="14">
        <f>Tabela1[[#This Row],[QTDE/ Fabricação]]-Tabela1[[#This Row],[QTE]]</f>
        <v>-4</v>
      </c>
      <c r="R1419" s="18">
        <f t="shared" si="465"/>
        <v>0</v>
      </c>
      <c r="S1419" s="18">
        <f t="shared" si="466"/>
        <v>0</v>
      </c>
      <c r="T1419" s="19">
        <f t="shared" si="467"/>
        <v>-6</v>
      </c>
      <c r="U1419" s="16">
        <f>IFERROR(SUMIF('LISTA DE EMBARQUE'!B:B,MICRO!E:E,'LISTA DE EMBARQUE'!G:G),"")</f>
        <v>0</v>
      </c>
      <c r="V1419" s="12"/>
      <c r="W1419" s="13"/>
      <c r="X1419" s="14"/>
      <c r="Y1419" s="14"/>
      <c r="Z1419" s="20"/>
      <c r="AA1419" s="17"/>
      <c r="AB1419" s="33"/>
      <c r="AC1419" s="33"/>
      <c r="AD1419" s="33"/>
      <c r="AE1419" s="33"/>
      <c r="AF1419" s="33"/>
      <c r="AG1419" s="33"/>
      <c r="AH1419" s="33"/>
      <c r="AI1419" s="33"/>
      <c r="AJ1419" s="5"/>
      <c r="AK1419"/>
      <c r="AL1419"/>
      <c r="AM1419"/>
      <c r="AN1419"/>
      <c r="AO1419"/>
      <c r="AP1419"/>
      <c r="AQ1419" s="22"/>
      <c r="AR1419" s="24"/>
      <c r="AS1419" s="37"/>
      <c r="AT1419" s="37"/>
      <c r="AU1419" s="37"/>
      <c r="AV1419" s="37"/>
      <c r="AW1419" s="37"/>
    </row>
    <row r="1420" spans="1:49" ht="15.75" hidden="1" customHeight="1" x14ac:dyDescent="0.25">
      <c r="A1420" s="6" t="s">
        <v>6220</v>
      </c>
      <c r="B1420" s="21" t="s">
        <v>6221</v>
      </c>
      <c r="C1420" s="7">
        <v>4</v>
      </c>
      <c r="D1420" s="39" t="s">
        <v>6223</v>
      </c>
      <c r="E1420" s="7">
        <v>6001</v>
      </c>
      <c r="F1420" s="7">
        <v>95</v>
      </c>
      <c r="G1420" s="23">
        <v>1.5</v>
      </c>
      <c r="H1420" s="34">
        <f>Tabela1[[#This Row],[PESO UNI]]*Tabela1[[#This Row],[QTE]]</f>
        <v>6</v>
      </c>
      <c r="I1420" s="7">
        <v>0</v>
      </c>
      <c r="J1420" s="8" t="s">
        <v>3093</v>
      </c>
      <c r="K1420" s="8" t="s">
        <v>4320</v>
      </c>
      <c r="L1420" s="9" t="s">
        <v>2984</v>
      </c>
      <c r="M1420" s="10">
        <v>46309</v>
      </c>
      <c r="N1420" s="8" t="s">
        <v>38</v>
      </c>
      <c r="O1420" s="12"/>
      <c r="P1420" s="13"/>
      <c r="Q1420" s="14">
        <f>Tabela1[[#This Row],[QTDE/ Fabricação]]-Tabela1[[#This Row],[QTE]]</f>
        <v>-4</v>
      </c>
      <c r="R1420" s="18">
        <f t="shared" si="465"/>
        <v>0</v>
      </c>
      <c r="S1420" s="18">
        <f t="shared" si="466"/>
        <v>0</v>
      </c>
      <c r="T1420" s="19">
        <f t="shared" si="467"/>
        <v>-6</v>
      </c>
      <c r="U1420" s="16">
        <f>IFERROR(SUMIF('LISTA DE EMBARQUE'!B:B,MICRO!E:E,'LISTA DE EMBARQUE'!G:G),"")</f>
        <v>0</v>
      </c>
      <c r="V1420" s="12"/>
      <c r="W1420" s="13"/>
      <c r="X1420" s="14"/>
      <c r="Y1420" s="14"/>
      <c r="Z1420" s="20"/>
      <c r="AA1420" s="17"/>
      <c r="AB1420" s="33"/>
      <c r="AC1420" s="33"/>
      <c r="AD1420" s="33"/>
      <c r="AE1420" s="33"/>
      <c r="AF1420" s="33"/>
      <c r="AG1420" s="33"/>
      <c r="AH1420" s="33"/>
      <c r="AI1420" s="33"/>
      <c r="AJ1420" s="5"/>
      <c r="AK1420"/>
      <c r="AL1420"/>
      <c r="AM1420"/>
      <c r="AN1420"/>
      <c r="AO1420"/>
      <c r="AP1420"/>
      <c r="AQ1420" s="22"/>
      <c r="AR1420" s="24"/>
      <c r="AS1420" s="37"/>
      <c r="AT1420" s="37"/>
      <c r="AU1420" s="37"/>
      <c r="AV1420" s="37"/>
      <c r="AW1420" s="37"/>
    </row>
    <row r="1421" spans="1:49" ht="15.75" hidden="1" customHeight="1" x14ac:dyDescent="0.25">
      <c r="A1421" s="6" t="s">
        <v>6220</v>
      </c>
      <c r="B1421" s="21" t="s">
        <v>6221</v>
      </c>
      <c r="C1421" s="7">
        <v>24</v>
      </c>
      <c r="D1421" s="39" t="s">
        <v>6224</v>
      </c>
      <c r="E1421" s="7">
        <v>6002</v>
      </c>
      <c r="F1421" s="7">
        <v>95</v>
      </c>
      <c r="G1421" s="23">
        <v>1.8</v>
      </c>
      <c r="H1421" s="34">
        <f>Tabela1[[#This Row],[PESO UNI]]*Tabela1[[#This Row],[QTE]]</f>
        <v>43.2</v>
      </c>
      <c r="I1421" s="7">
        <v>0</v>
      </c>
      <c r="J1421" s="8" t="s">
        <v>3093</v>
      </c>
      <c r="K1421" s="8" t="s">
        <v>4320</v>
      </c>
      <c r="L1421" s="9" t="s">
        <v>2984</v>
      </c>
      <c r="M1421" s="10">
        <v>46309</v>
      </c>
      <c r="N1421" s="8" t="s">
        <v>38</v>
      </c>
      <c r="O1421" s="12"/>
      <c r="P1421" s="13"/>
      <c r="Q1421" s="14">
        <f>Tabela1[[#This Row],[QTDE/ Fabricação]]-Tabela1[[#This Row],[QTE]]</f>
        <v>-24</v>
      </c>
      <c r="R1421" s="18">
        <f t="shared" si="465"/>
        <v>0</v>
      </c>
      <c r="S1421" s="18">
        <f t="shared" si="466"/>
        <v>0</v>
      </c>
      <c r="T1421" s="19">
        <f t="shared" si="467"/>
        <v>-43.2</v>
      </c>
      <c r="U1421" s="16">
        <f>IFERROR(SUMIF('LISTA DE EMBARQUE'!B:B,MICRO!E:E,'LISTA DE EMBARQUE'!G:G),"")</f>
        <v>0</v>
      </c>
      <c r="V1421" s="12"/>
      <c r="W1421" s="13"/>
      <c r="X1421" s="14"/>
      <c r="Y1421" s="14"/>
      <c r="Z1421" s="20"/>
      <c r="AA1421" s="17"/>
      <c r="AB1421" s="33"/>
      <c r="AC1421" s="33"/>
      <c r="AD1421" s="33"/>
      <c r="AE1421" s="33"/>
      <c r="AF1421" s="33"/>
      <c r="AG1421" s="33"/>
      <c r="AH1421" s="33"/>
      <c r="AI1421" s="33"/>
      <c r="AJ1421" s="5"/>
      <c r="AK1421"/>
      <c r="AL1421"/>
      <c r="AM1421"/>
      <c r="AN1421"/>
      <c r="AO1421"/>
      <c r="AP1421"/>
      <c r="AQ1421" s="22"/>
      <c r="AR1421" s="24"/>
      <c r="AS1421" s="37"/>
      <c r="AT1421" s="37"/>
      <c r="AU1421" s="37"/>
      <c r="AV1421" s="37"/>
      <c r="AW1421" s="37"/>
    </row>
    <row r="1422" spans="1:49" ht="15.75" hidden="1" customHeight="1" x14ac:dyDescent="0.25">
      <c r="A1422" s="6" t="s">
        <v>6220</v>
      </c>
      <c r="B1422" s="21" t="s">
        <v>6221</v>
      </c>
      <c r="C1422" s="7">
        <v>4</v>
      </c>
      <c r="D1422" s="39" t="s">
        <v>6225</v>
      </c>
      <c r="E1422" s="7">
        <v>6003</v>
      </c>
      <c r="F1422" s="7">
        <v>95</v>
      </c>
      <c r="G1422" s="23">
        <v>3.1</v>
      </c>
      <c r="H1422" s="34">
        <f>Tabela1[[#This Row],[PESO UNI]]*Tabela1[[#This Row],[QTE]]</f>
        <v>12.4</v>
      </c>
      <c r="I1422" s="7">
        <v>0</v>
      </c>
      <c r="J1422" s="8" t="s">
        <v>3093</v>
      </c>
      <c r="K1422" s="8" t="s">
        <v>4320</v>
      </c>
      <c r="L1422" s="9" t="s">
        <v>2984</v>
      </c>
      <c r="M1422" s="10">
        <v>46309</v>
      </c>
      <c r="N1422" s="8" t="s">
        <v>38</v>
      </c>
      <c r="O1422" s="12"/>
      <c r="P1422" s="13"/>
      <c r="Q1422" s="14">
        <f>Tabela1[[#This Row],[QTDE/ Fabricação]]-Tabela1[[#This Row],[QTE]]</f>
        <v>-4</v>
      </c>
      <c r="R1422" s="18">
        <f t="shared" si="465"/>
        <v>0</v>
      </c>
      <c r="S1422" s="18">
        <f t="shared" si="466"/>
        <v>0</v>
      </c>
      <c r="T1422" s="19">
        <f t="shared" si="467"/>
        <v>-12.4</v>
      </c>
      <c r="U1422" s="16">
        <f>IFERROR(SUMIF('LISTA DE EMBARQUE'!B:B,MICRO!E:E,'LISTA DE EMBARQUE'!G:G),"")</f>
        <v>0</v>
      </c>
      <c r="V1422" s="12"/>
      <c r="W1422" s="13"/>
      <c r="X1422" s="14"/>
      <c r="Y1422" s="14"/>
      <c r="Z1422" s="20"/>
      <c r="AA1422" s="17"/>
      <c r="AB1422" s="33"/>
      <c r="AC1422" s="33"/>
      <c r="AD1422" s="33"/>
      <c r="AE1422" s="33"/>
      <c r="AF1422" s="33"/>
      <c r="AG1422" s="33"/>
      <c r="AH1422" s="33"/>
      <c r="AI1422" s="33"/>
      <c r="AJ1422" s="5"/>
      <c r="AK1422"/>
      <c r="AL1422"/>
      <c r="AM1422"/>
      <c r="AN1422"/>
      <c r="AO1422"/>
      <c r="AP1422"/>
      <c r="AQ1422" s="22"/>
      <c r="AR1422" s="24"/>
      <c r="AS1422" s="37"/>
      <c r="AT1422" s="37"/>
      <c r="AU1422" s="37"/>
      <c r="AV1422" s="37"/>
      <c r="AW1422" s="37"/>
    </row>
    <row r="1423" spans="1:49" ht="15.75" hidden="1" customHeight="1" x14ac:dyDescent="0.25">
      <c r="A1423" s="6" t="s">
        <v>6220</v>
      </c>
      <c r="B1423" s="21" t="s">
        <v>6221</v>
      </c>
      <c r="C1423" s="7">
        <v>32</v>
      </c>
      <c r="D1423" s="39" t="s">
        <v>6226</v>
      </c>
      <c r="E1423" s="7">
        <v>6004</v>
      </c>
      <c r="F1423" s="7">
        <v>95</v>
      </c>
      <c r="G1423" s="23">
        <v>2.2000000000000002</v>
      </c>
      <c r="H1423" s="34">
        <f>Tabela1[[#This Row],[PESO UNI]]*Tabela1[[#This Row],[QTE]]</f>
        <v>70.400000000000006</v>
      </c>
      <c r="I1423" s="7">
        <v>0</v>
      </c>
      <c r="J1423" s="8" t="s">
        <v>3093</v>
      </c>
      <c r="K1423" s="8" t="s">
        <v>4320</v>
      </c>
      <c r="L1423" s="9" t="s">
        <v>2984</v>
      </c>
      <c r="M1423" s="10">
        <v>46309</v>
      </c>
      <c r="N1423" s="8" t="s">
        <v>38</v>
      </c>
      <c r="O1423" s="12"/>
      <c r="P1423" s="13"/>
      <c r="Q1423" s="14">
        <f>Tabela1[[#This Row],[QTDE/ Fabricação]]-Tabela1[[#This Row],[QTE]]</f>
        <v>-32</v>
      </c>
      <c r="R1423" s="18">
        <f t="shared" si="465"/>
        <v>0</v>
      </c>
      <c r="S1423" s="18">
        <f t="shared" si="466"/>
        <v>0</v>
      </c>
      <c r="T1423" s="19">
        <f t="shared" si="467"/>
        <v>-70.400000000000006</v>
      </c>
      <c r="U1423" s="16">
        <f>IFERROR(SUMIF('LISTA DE EMBARQUE'!B:B,MICRO!E:E,'LISTA DE EMBARQUE'!G:G),"")</f>
        <v>0</v>
      </c>
      <c r="V1423" s="12"/>
      <c r="W1423" s="13"/>
      <c r="X1423" s="14"/>
      <c r="Y1423" s="14"/>
      <c r="Z1423" s="20"/>
      <c r="AA1423" s="17"/>
      <c r="AB1423" s="33"/>
      <c r="AC1423" s="33"/>
      <c r="AD1423" s="33"/>
      <c r="AE1423" s="33"/>
      <c r="AF1423" s="33"/>
      <c r="AG1423" s="33"/>
      <c r="AH1423" s="33"/>
      <c r="AI1423" s="33"/>
      <c r="AJ1423" s="5"/>
      <c r="AK1423"/>
      <c r="AL1423"/>
      <c r="AM1423"/>
      <c r="AN1423"/>
      <c r="AO1423"/>
      <c r="AP1423"/>
      <c r="AQ1423" s="22"/>
      <c r="AR1423" s="24"/>
      <c r="AS1423" s="37"/>
      <c r="AT1423" s="37"/>
      <c r="AU1423" s="37"/>
      <c r="AV1423" s="37"/>
      <c r="AW1423" s="37"/>
    </row>
    <row r="1424" spans="1:49" ht="15.75" hidden="1" customHeight="1" x14ac:dyDescent="0.25">
      <c r="A1424" s="6" t="s">
        <v>6227</v>
      </c>
      <c r="B1424" s="21" t="s">
        <v>6228</v>
      </c>
      <c r="C1424" s="7">
        <v>2</v>
      </c>
      <c r="D1424" s="39" t="s">
        <v>6229</v>
      </c>
      <c r="E1424" s="7">
        <v>6005</v>
      </c>
      <c r="F1424" s="7">
        <v>95</v>
      </c>
      <c r="G1424" s="23">
        <v>16.399999999999999</v>
      </c>
      <c r="H1424" s="34">
        <f>Tabela1[[#This Row],[PESO UNI]]*Tabela1[[#This Row],[QTE]]</f>
        <v>32.799999999999997</v>
      </c>
      <c r="I1424" s="7">
        <v>0</v>
      </c>
      <c r="J1424" s="8" t="s">
        <v>3093</v>
      </c>
      <c r="K1424" s="8" t="s">
        <v>4320</v>
      </c>
      <c r="L1424" s="9" t="s">
        <v>2984</v>
      </c>
      <c r="M1424" s="10">
        <v>46309</v>
      </c>
      <c r="N1424" s="8" t="s">
        <v>38</v>
      </c>
      <c r="O1424" s="12"/>
      <c r="P1424" s="13"/>
      <c r="Q1424" s="14">
        <f>Tabela1[[#This Row],[QTDE/ Fabricação]]-Tabela1[[#This Row],[QTE]]</f>
        <v>-2</v>
      </c>
      <c r="R1424" s="18">
        <f t="shared" si="465"/>
        <v>0</v>
      </c>
      <c r="S1424" s="18">
        <f t="shared" si="466"/>
        <v>0</v>
      </c>
      <c r="T1424" s="19">
        <f t="shared" si="467"/>
        <v>-32.799999999999997</v>
      </c>
      <c r="U1424" s="16">
        <f>IFERROR(SUMIF('LISTA DE EMBARQUE'!B:B,MICRO!E:E,'LISTA DE EMBARQUE'!G:G),"")</f>
        <v>0</v>
      </c>
      <c r="V1424" s="12"/>
      <c r="W1424" s="13"/>
      <c r="X1424" s="14"/>
      <c r="Y1424" s="14"/>
      <c r="Z1424" s="20"/>
      <c r="AA1424" s="17"/>
      <c r="AB1424" s="33"/>
      <c r="AC1424" s="33"/>
      <c r="AD1424" s="33"/>
      <c r="AE1424" s="33"/>
      <c r="AF1424" s="33"/>
      <c r="AG1424" s="33"/>
      <c r="AH1424" s="33"/>
      <c r="AI1424" s="33"/>
      <c r="AJ1424" s="5"/>
      <c r="AK1424"/>
      <c r="AL1424"/>
      <c r="AM1424"/>
      <c r="AN1424"/>
      <c r="AO1424"/>
      <c r="AP1424"/>
      <c r="AQ1424" s="22"/>
      <c r="AR1424" s="24"/>
      <c r="AS1424" s="37"/>
      <c r="AT1424" s="37"/>
      <c r="AU1424" s="37"/>
      <c r="AV1424" s="37"/>
      <c r="AW1424" s="37"/>
    </row>
    <row r="1425" spans="1:49" ht="15.75" hidden="1" customHeight="1" x14ac:dyDescent="0.25">
      <c r="A1425" s="6" t="s">
        <v>6227</v>
      </c>
      <c r="B1425" s="21" t="s">
        <v>6228</v>
      </c>
      <c r="C1425" s="7">
        <v>1</v>
      </c>
      <c r="D1425" s="39" t="s">
        <v>6230</v>
      </c>
      <c r="E1425" s="7">
        <v>6006</v>
      </c>
      <c r="F1425" s="7">
        <v>95</v>
      </c>
      <c r="G1425" s="23">
        <v>15.7</v>
      </c>
      <c r="H1425" s="34">
        <f>Tabela1[[#This Row],[PESO UNI]]*Tabela1[[#This Row],[QTE]]</f>
        <v>15.7</v>
      </c>
      <c r="I1425" s="7">
        <v>0</v>
      </c>
      <c r="J1425" s="8" t="s">
        <v>3093</v>
      </c>
      <c r="K1425" s="8" t="s">
        <v>4320</v>
      </c>
      <c r="L1425" s="9" t="s">
        <v>2984</v>
      </c>
      <c r="M1425" s="10">
        <v>46309</v>
      </c>
      <c r="N1425" s="8" t="s">
        <v>38</v>
      </c>
      <c r="O1425" s="12"/>
      <c r="P1425" s="13"/>
      <c r="Q1425" s="14">
        <f>Tabela1[[#This Row],[QTDE/ Fabricação]]-Tabela1[[#This Row],[QTE]]</f>
        <v>-1</v>
      </c>
      <c r="R1425" s="18">
        <f t="shared" si="465"/>
        <v>0</v>
      </c>
      <c r="S1425" s="18">
        <f t="shared" si="466"/>
        <v>0</v>
      </c>
      <c r="T1425" s="19">
        <f t="shared" si="467"/>
        <v>-15.7</v>
      </c>
      <c r="U1425" s="16">
        <f>IFERROR(SUMIF('LISTA DE EMBARQUE'!B:B,MICRO!E:E,'LISTA DE EMBARQUE'!G:G),"")</f>
        <v>0</v>
      </c>
      <c r="V1425" s="12"/>
      <c r="W1425" s="13"/>
      <c r="X1425" s="14"/>
      <c r="Y1425" s="14"/>
      <c r="Z1425" s="20"/>
      <c r="AA1425" s="17"/>
      <c r="AB1425" s="33"/>
      <c r="AC1425" s="33"/>
      <c r="AD1425" s="33"/>
      <c r="AE1425" s="33"/>
      <c r="AF1425" s="33"/>
      <c r="AG1425" s="33"/>
      <c r="AH1425" s="33"/>
      <c r="AI1425" s="33"/>
      <c r="AJ1425" s="5"/>
      <c r="AK1425"/>
      <c r="AL1425"/>
      <c r="AM1425"/>
      <c r="AN1425"/>
      <c r="AO1425"/>
      <c r="AP1425"/>
      <c r="AQ1425" s="22"/>
      <c r="AR1425" s="24"/>
      <c r="AS1425" s="37"/>
      <c r="AT1425" s="37"/>
      <c r="AU1425" s="37"/>
      <c r="AV1425" s="37"/>
      <c r="AW1425" s="37"/>
    </row>
    <row r="1426" spans="1:49" ht="15.75" hidden="1" customHeight="1" x14ac:dyDescent="0.25">
      <c r="A1426" s="6" t="s">
        <v>6227</v>
      </c>
      <c r="B1426" s="21" t="s">
        <v>6228</v>
      </c>
      <c r="C1426" s="7">
        <v>4</v>
      </c>
      <c r="D1426" s="39" t="s">
        <v>6231</v>
      </c>
      <c r="E1426" s="7">
        <v>6007</v>
      </c>
      <c r="F1426" s="7">
        <v>95</v>
      </c>
      <c r="G1426" s="23">
        <v>19.3</v>
      </c>
      <c r="H1426" s="34">
        <f>Tabela1[[#This Row],[PESO UNI]]*Tabela1[[#This Row],[QTE]]</f>
        <v>77.2</v>
      </c>
      <c r="I1426" s="7">
        <v>0</v>
      </c>
      <c r="J1426" s="8" t="s">
        <v>3093</v>
      </c>
      <c r="K1426" s="8" t="s">
        <v>4320</v>
      </c>
      <c r="L1426" s="9" t="s">
        <v>2984</v>
      </c>
      <c r="M1426" s="10">
        <v>46309</v>
      </c>
      <c r="N1426" s="8" t="s">
        <v>38</v>
      </c>
      <c r="O1426" s="12"/>
      <c r="P1426" s="13"/>
      <c r="Q1426" s="14">
        <f>Tabela1[[#This Row],[QTDE/ Fabricação]]-Tabela1[[#This Row],[QTE]]</f>
        <v>-4</v>
      </c>
      <c r="R1426" s="18">
        <f t="shared" si="465"/>
        <v>0</v>
      </c>
      <c r="S1426" s="18">
        <f t="shared" si="466"/>
        <v>0</v>
      </c>
      <c r="T1426" s="19">
        <f t="shared" si="467"/>
        <v>-77.2</v>
      </c>
      <c r="U1426" s="16">
        <f>IFERROR(SUMIF('LISTA DE EMBARQUE'!B:B,MICRO!E:E,'LISTA DE EMBARQUE'!G:G),"")</f>
        <v>0</v>
      </c>
      <c r="V1426" s="12"/>
      <c r="W1426" s="13"/>
      <c r="X1426" s="14"/>
      <c r="Y1426" s="14"/>
      <c r="Z1426" s="20"/>
      <c r="AA1426" s="17"/>
      <c r="AB1426" s="33"/>
      <c r="AC1426" s="33"/>
      <c r="AD1426" s="33"/>
      <c r="AE1426" s="33"/>
      <c r="AF1426" s="33"/>
      <c r="AG1426" s="33"/>
      <c r="AH1426" s="33"/>
      <c r="AI1426" s="33"/>
      <c r="AJ1426" s="5"/>
      <c r="AK1426"/>
      <c r="AL1426"/>
      <c r="AM1426"/>
      <c r="AN1426"/>
      <c r="AO1426"/>
      <c r="AP1426"/>
      <c r="AQ1426" s="22"/>
      <c r="AR1426" s="24"/>
      <c r="AS1426" s="37"/>
      <c r="AT1426" s="37"/>
      <c r="AU1426" s="37"/>
      <c r="AV1426" s="37"/>
      <c r="AW1426" s="37"/>
    </row>
    <row r="1427" spans="1:49" ht="15.75" hidden="1" customHeight="1" x14ac:dyDescent="0.25">
      <c r="A1427" s="6" t="s">
        <v>6227</v>
      </c>
      <c r="B1427" s="21" t="s">
        <v>6228</v>
      </c>
      <c r="C1427" s="7">
        <v>2</v>
      </c>
      <c r="D1427" s="39" t="s">
        <v>6232</v>
      </c>
      <c r="E1427" s="7">
        <v>6008</v>
      </c>
      <c r="F1427" s="7">
        <v>95</v>
      </c>
      <c r="G1427" s="23">
        <v>15.8</v>
      </c>
      <c r="H1427" s="34">
        <f>Tabela1[[#This Row],[PESO UNI]]*Tabela1[[#This Row],[QTE]]</f>
        <v>31.6</v>
      </c>
      <c r="I1427" s="7">
        <v>0</v>
      </c>
      <c r="J1427" s="8" t="s">
        <v>3093</v>
      </c>
      <c r="K1427" s="8" t="s">
        <v>4320</v>
      </c>
      <c r="L1427" s="9" t="s">
        <v>2984</v>
      </c>
      <c r="M1427" s="10">
        <v>46309</v>
      </c>
      <c r="N1427" s="8" t="s">
        <v>38</v>
      </c>
      <c r="O1427" s="12"/>
      <c r="P1427" s="13"/>
      <c r="Q1427" s="14">
        <f>Tabela1[[#This Row],[QTDE/ Fabricação]]-Tabela1[[#This Row],[QTE]]</f>
        <v>-2</v>
      </c>
      <c r="R1427" s="18">
        <f t="shared" si="465"/>
        <v>0</v>
      </c>
      <c r="S1427" s="18">
        <f t="shared" si="466"/>
        <v>0</v>
      </c>
      <c r="T1427" s="19">
        <f t="shared" si="467"/>
        <v>-31.6</v>
      </c>
      <c r="U1427" s="16">
        <f>IFERROR(SUMIF('LISTA DE EMBARQUE'!B:B,MICRO!E:E,'LISTA DE EMBARQUE'!G:G),"")</f>
        <v>0</v>
      </c>
      <c r="V1427" s="12"/>
      <c r="W1427" s="13"/>
      <c r="X1427" s="14"/>
      <c r="Y1427" s="14"/>
      <c r="Z1427" s="20"/>
      <c r="AA1427" s="17"/>
      <c r="AB1427" s="33"/>
      <c r="AC1427" s="33"/>
      <c r="AD1427" s="33"/>
      <c r="AE1427" s="33"/>
      <c r="AF1427" s="33"/>
      <c r="AG1427" s="33"/>
      <c r="AH1427" s="33"/>
      <c r="AI1427" s="33"/>
      <c r="AJ1427" s="5"/>
      <c r="AK1427"/>
      <c r="AL1427"/>
      <c r="AM1427"/>
      <c r="AN1427"/>
      <c r="AO1427"/>
      <c r="AP1427"/>
      <c r="AQ1427" s="22"/>
      <c r="AR1427" s="24"/>
      <c r="AS1427" s="37"/>
      <c r="AT1427" s="37"/>
      <c r="AU1427" s="37"/>
      <c r="AV1427" s="37"/>
      <c r="AW1427" s="37"/>
    </row>
    <row r="1428" spans="1:49" ht="15.75" hidden="1" customHeight="1" x14ac:dyDescent="0.25">
      <c r="A1428" s="6" t="s">
        <v>6227</v>
      </c>
      <c r="B1428" s="21" t="s">
        <v>6228</v>
      </c>
      <c r="C1428" s="7">
        <v>2</v>
      </c>
      <c r="D1428" s="39" t="s">
        <v>6233</v>
      </c>
      <c r="E1428" s="7">
        <v>6009</v>
      </c>
      <c r="F1428" s="7">
        <v>95</v>
      </c>
      <c r="G1428" s="23">
        <v>16.2</v>
      </c>
      <c r="H1428" s="34">
        <f>Tabela1[[#This Row],[PESO UNI]]*Tabela1[[#This Row],[QTE]]</f>
        <v>32.4</v>
      </c>
      <c r="I1428" s="7">
        <v>0</v>
      </c>
      <c r="J1428" s="8" t="s">
        <v>3093</v>
      </c>
      <c r="K1428" s="8" t="s">
        <v>4320</v>
      </c>
      <c r="L1428" s="9" t="s">
        <v>2984</v>
      </c>
      <c r="M1428" s="10">
        <v>46309</v>
      </c>
      <c r="N1428" s="8" t="s">
        <v>38</v>
      </c>
      <c r="O1428" s="12"/>
      <c r="P1428" s="13"/>
      <c r="Q1428" s="14">
        <f>Tabela1[[#This Row],[QTDE/ Fabricação]]-Tabela1[[#This Row],[QTE]]</f>
        <v>-2</v>
      </c>
      <c r="R1428" s="18">
        <f t="shared" si="465"/>
        <v>0</v>
      </c>
      <c r="S1428" s="18">
        <f t="shared" si="466"/>
        <v>0</v>
      </c>
      <c r="T1428" s="19">
        <f t="shared" si="467"/>
        <v>-32.4</v>
      </c>
      <c r="U1428" s="16">
        <f>IFERROR(SUMIF('LISTA DE EMBARQUE'!B:B,MICRO!E:E,'LISTA DE EMBARQUE'!G:G),"")</f>
        <v>0</v>
      </c>
      <c r="V1428" s="12"/>
      <c r="W1428" s="13"/>
      <c r="X1428" s="14"/>
      <c r="Y1428" s="14"/>
      <c r="Z1428" s="20"/>
      <c r="AA1428" s="17"/>
      <c r="AB1428" s="33"/>
      <c r="AC1428" s="33"/>
      <c r="AD1428" s="33"/>
      <c r="AE1428" s="33"/>
      <c r="AF1428" s="33"/>
      <c r="AG1428" s="33"/>
      <c r="AH1428" s="33"/>
      <c r="AI1428" s="33"/>
      <c r="AJ1428" s="5"/>
      <c r="AK1428"/>
      <c r="AL1428"/>
      <c r="AM1428"/>
      <c r="AN1428"/>
      <c r="AO1428"/>
      <c r="AP1428"/>
      <c r="AQ1428" s="22"/>
      <c r="AR1428" s="24"/>
      <c r="AS1428" s="37"/>
      <c r="AT1428" s="37"/>
      <c r="AU1428" s="37"/>
      <c r="AV1428" s="37"/>
      <c r="AW1428" s="37"/>
    </row>
    <row r="1429" spans="1:49" ht="15.75" hidden="1" customHeight="1" x14ac:dyDescent="0.25">
      <c r="A1429" s="6" t="s">
        <v>6227</v>
      </c>
      <c r="B1429" s="21" t="s">
        <v>6228</v>
      </c>
      <c r="C1429" s="7">
        <v>2</v>
      </c>
      <c r="D1429" s="39" t="s">
        <v>6234</v>
      </c>
      <c r="E1429" s="7">
        <v>6010</v>
      </c>
      <c r="F1429" s="7">
        <v>95</v>
      </c>
      <c r="G1429" s="23">
        <v>12.1</v>
      </c>
      <c r="H1429" s="34">
        <f>Tabela1[[#This Row],[PESO UNI]]*Tabela1[[#This Row],[QTE]]</f>
        <v>24.2</v>
      </c>
      <c r="I1429" s="7">
        <v>0</v>
      </c>
      <c r="J1429" s="8" t="s">
        <v>3093</v>
      </c>
      <c r="K1429" s="8" t="s">
        <v>4320</v>
      </c>
      <c r="L1429" s="9" t="s">
        <v>2984</v>
      </c>
      <c r="M1429" s="10">
        <v>46309</v>
      </c>
      <c r="N1429" s="8" t="s">
        <v>38</v>
      </c>
      <c r="O1429" s="12"/>
      <c r="P1429" s="13"/>
      <c r="Q1429" s="14">
        <f>Tabela1[[#This Row],[QTDE/ Fabricação]]-Tabela1[[#This Row],[QTE]]</f>
        <v>-2</v>
      </c>
      <c r="R1429" s="18">
        <f t="shared" si="465"/>
        <v>0</v>
      </c>
      <c r="S1429" s="18">
        <f t="shared" si="466"/>
        <v>0</v>
      </c>
      <c r="T1429" s="19">
        <f t="shared" si="467"/>
        <v>-24.2</v>
      </c>
      <c r="U1429" s="16">
        <f>IFERROR(SUMIF('LISTA DE EMBARQUE'!B:B,MICRO!E:E,'LISTA DE EMBARQUE'!G:G),"")</f>
        <v>0</v>
      </c>
      <c r="V1429" s="12"/>
      <c r="W1429" s="13"/>
      <c r="X1429" s="14"/>
      <c r="Y1429" s="14"/>
      <c r="Z1429" s="20"/>
      <c r="AA1429" s="17"/>
      <c r="AB1429" s="33"/>
      <c r="AC1429" s="33"/>
      <c r="AD1429" s="33"/>
      <c r="AE1429" s="33"/>
      <c r="AF1429" s="33"/>
      <c r="AG1429" s="33"/>
      <c r="AH1429" s="33"/>
      <c r="AI1429" s="33"/>
      <c r="AJ1429" s="5"/>
      <c r="AK1429"/>
      <c r="AL1429"/>
      <c r="AM1429"/>
      <c r="AN1429"/>
      <c r="AO1429"/>
      <c r="AP1429"/>
      <c r="AQ1429" s="22"/>
      <c r="AR1429" s="24"/>
      <c r="AS1429" s="37"/>
      <c r="AT1429" s="37"/>
      <c r="AU1429" s="37"/>
      <c r="AV1429" s="37"/>
      <c r="AW1429" s="37"/>
    </row>
  </sheetData>
  <phoneticPr fontId="6" type="noConversion"/>
  <conditionalFormatting sqref="A874:X874 T2:T1429 Y2:Z1429">
    <cfRule type="cellIs" dxfId="344" priority="29305" operator="lessThan">
      <formula>0</formula>
    </cfRule>
  </conditionalFormatting>
  <conditionalFormatting sqref="D851 AA772:AI776 AA770:AG771 AI770:AI771 AA764:AI769 E607:E1054 E1057:E1429 J606:J1054 J1057:J1366 AB999:AI1054 AH1056:AI1056 AB1058:AI1366 AC1057:AI1057">
    <cfRule type="expression" dxfId="343" priority="144">
      <formula>$AI606="OK"</formula>
    </cfRule>
  </conditionalFormatting>
  <conditionalFormatting sqref="E2:E459 AA29:AH120 AI29:AI151 AE121:AH122 AA123:AH140 AD141:AH142 AA143:AH147 AD148:AH149 AA150:AH151 AA152:AI152 AA153:AH450 AI153:AI460 AA453:AD454 AA455:AB459 AD455:AD459 AA487:AH605 E557:E605 L606 AA763:AJ763 AC763:AE764 AA777:AB777 AH777:AI777 AA778:AI798 AA799:AH805 AA806:AB806 AH806:AI806 AA807:AI817 AA818:AH818 AB819:AH819 AB820:AI820 AA821:AI822 AB823:AI834 AA835:AI837 AB838:AI839 AA840:AI840 AB841:AI842 AA843:AI843 AB859:AI859 AA860:AI874 A863:X863 AB875:AI885 AB893:AI987 AB988:AB989 AH988:AI989 AB990:AI996 AB997:AB998 AH997:AI998 AA844:AG847 AA892:AI892 AA889:AH891 AA888:AI888 AA886:AH887 AA856:AI858 AA848:AH855">
    <cfRule type="expression" dxfId="342" priority="3068">
      <formula>$AI2="OK"</formula>
    </cfRule>
  </conditionalFormatting>
  <conditionalFormatting sqref="F565:F1366 B607:B1366 H607:I1366 K860:O1366 K1367:K1429 N1367:N1429">
    <cfRule type="expression" dxfId="341" priority="2510">
      <formula>#REF!="OK"</formula>
    </cfRule>
  </conditionalFormatting>
  <conditionalFormatting sqref="G453:G459">
    <cfRule type="expression" dxfId="340" priority="1419">
      <formula>$AI507="OK"</formula>
    </cfRule>
  </conditionalFormatting>
  <conditionalFormatting sqref="H420">
    <cfRule type="expression" dxfId="339" priority="29861">
      <formula>$AI450="OK"</formula>
    </cfRule>
  </conditionalFormatting>
  <conditionalFormatting sqref="H421:H439">
    <cfRule type="expression" dxfId="338" priority="29851">
      <formula>$AI460="OK"</formula>
    </cfRule>
  </conditionalFormatting>
  <conditionalFormatting sqref="H577">
    <cfRule type="expression" dxfId="337" priority="29828">
      <formula>$AI605="OK"</formula>
    </cfRule>
  </conditionalFormatting>
  <conditionalFormatting sqref="K154:K439 K446:K452 L449:L450 L763:O764">
    <cfRule type="expression" dxfId="336" priority="3077">
      <formula>#REF!="OK"</formula>
    </cfRule>
  </conditionalFormatting>
  <conditionalFormatting sqref="K763:K764">
    <cfRule type="expression" dxfId="335" priority="30077">
      <formula>$AI1438="OK"</formula>
    </cfRule>
  </conditionalFormatting>
  <conditionalFormatting sqref="K765:O818 K819:M820 O819:O820 K821:O822 K823:M834 O823:O834 K835:O837 K838:M839 O838:O839 K840:O840 K841:M842 O841:O842 K843:O858 K859:M859 O859">
    <cfRule type="expression" dxfId="334" priority="2553">
      <formula>#REF!="OK"</formula>
    </cfRule>
  </conditionalFormatting>
  <conditionalFormatting sqref="L2:L27 H416:H418">
    <cfRule type="expression" dxfId="333" priority="29604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332" priority="3074">
      <formula>$AI72="OK"</formula>
    </cfRule>
  </conditionalFormatting>
  <conditionalFormatting sqref="L409">
    <cfRule type="expression" dxfId="331" priority="29853">
      <formula>$AI450="OK"</formula>
    </cfRule>
  </conditionalFormatting>
  <conditionalFormatting sqref="L410:L439">
    <cfRule type="expression" dxfId="330" priority="29706">
      <formula>$AI460="OK"</formula>
    </cfRule>
  </conditionalFormatting>
  <conditionalFormatting sqref="O1367:T1429 Y1382:Z1382 V1383:Z1429 A1367:D1429 F1367:F1429 I1367:J1429 M1367:M1429">
    <cfRule type="expression" dxfId="329" priority="33373">
      <formula>$AI1468="OK"</formula>
    </cfRule>
  </conditionalFormatting>
  <conditionalFormatting sqref="N2:N452">
    <cfRule type="expression" dxfId="328" priority="2958">
      <formula>#REF!="OK"</formula>
    </cfRule>
  </conditionalFormatting>
  <conditionalFormatting sqref="N819:N820">
    <cfRule type="expression" dxfId="327" priority="1645">
      <formula>#REF!="OK"</formula>
    </cfRule>
  </conditionalFormatting>
  <conditionalFormatting sqref="N823:N834">
    <cfRule type="expression" dxfId="326" priority="1633">
      <formula>#REF!="OK"</formula>
    </cfRule>
  </conditionalFormatting>
  <conditionalFormatting sqref="N838:N839">
    <cfRule type="expression" dxfId="325" priority="1631">
      <formula>#REF!="OK"</formula>
    </cfRule>
  </conditionalFormatting>
  <conditionalFormatting sqref="N841:N842">
    <cfRule type="expression" dxfId="324" priority="1629">
      <formula>#REF!="OK"</formula>
    </cfRule>
  </conditionalFormatting>
  <conditionalFormatting sqref="N859">
    <cfRule type="expression" dxfId="323" priority="1627">
      <formula>#REF!="OK"</formula>
    </cfRule>
  </conditionalFormatting>
  <conditionalFormatting sqref="O451:O459">
    <cfRule type="cellIs" dxfId="322" priority="3023" operator="lessThan">
      <formula>0</formula>
    </cfRule>
    <cfRule type="cellIs" dxfId="321" priority="3024" operator="greaterThanOrEqual">
      <formula>0</formula>
    </cfRule>
  </conditionalFormatting>
  <conditionalFormatting sqref="O451:P454 H450 R450 M451:M452 A451:D454 F451:F454 H451:J459 K453:N459 P458:P459">
    <cfRule type="expression" dxfId="320" priority="29662">
      <formula>$AI504="OK"</formula>
    </cfRule>
  </conditionalFormatting>
  <conditionalFormatting sqref="O2:Z27 A2:D27 F2:F27 H2:K27 M2:M27 H154:H414 H460:H572">
    <cfRule type="expression" dxfId="319" priority="29637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318" priority="29335">
      <formula>$AI73="OK"</formula>
    </cfRule>
  </conditionalFormatting>
  <conditionalFormatting sqref="O107:Z107 A107:D107 F107 H107:K107 M107">
    <cfRule type="expression" dxfId="317" priority="30157">
      <formula>$AI153="OK"</formula>
    </cfRule>
  </conditionalFormatting>
  <conditionalFormatting sqref="O108:Z108 A108:D108 F108 H108:K108 M108 L109">
    <cfRule type="expression" dxfId="316" priority="29970">
      <formula>#REF!="OK"</formula>
    </cfRule>
  </conditionalFormatting>
  <conditionalFormatting sqref="O403:Z403 O407:Z407 A403:D403 F403 I403:J403 M403 L404 A407:D407 F407 I407:J407 M407 L408 H415 H419">
    <cfRule type="expression" dxfId="315" priority="29854">
      <formula>#REF!="OK"</formula>
    </cfRule>
  </conditionalFormatting>
  <conditionalFormatting sqref="O404:Z406 L153 L215:L257 L397:L403 A404:D406 F404:F406 I404:J406 M404:M406">
    <cfRule type="expression" dxfId="314" priority="29541">
      <formula>$AI196="OK"</formula>
    </cfRule>
  </conditionalFormatting>
  <conditionalFormatting sqref="O408:Z408 L405:L407 A408:D408 F408 I408:J408 M408">
    <cfRule type="expression" dxfId="313" priority="29863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312" priority="29676">
      <formula>$AI500="OK"</formula>
    </cfRule>
  </conditionalFormatting>
  <conditionalFormatting sqref="O560:Z563 Z561:Z564 B560:B563 F560:F563 I560:I563 M560:M563 H573:H576">
    <cfRule type="expression" dxfId="311" priority="29791">
      <formula>#REF!="OK"</formula>
    </cfRule>
  </conditionalFormatting>
  <conditionalFormatting sqref="O564:Z564 B564 F564 I564 M564">
    <cfRule type="expression" dxfId="310" priority="29705">
      <formula>$AI605="OK"</formula>
    </cfRule>
  </conditionalFormatting>
  <conditionalFormatting sqref="P1278:Q1279 S1278:Z1279">
    <cfRule type="expression" dxfId="309" priority="920">
      <formula>$AI1958="OK"</formula>
    </cfRule>
    <cfRule type="expression" dxfId="308" priority="924">
      <formula>$AI1931="OK"</formula>
    </cfRule>
  </conditionalFormatting>
  <conditionalFormatting sqref="P1279:Q1280 S1279:Z1280">
    <cfRule type="expression" dxfId="307" priority="910">
      <formula>$AI1958="OK"</formula>
    </cfRule>
    <cfRule type="expression" dxfId="306" priority="914">
      <formula>$AI1931="OK"</formula>
    </cfRule>
  </conditionalFormatting>
  <conditionalFormatting sqref="P1282:Q1294">
    <cfRule type="expression" dxfId="305" priority="895">
      <formula>$AI1958="OK"</formula>
    </cfRule>
    <cfRule type="expression" dxfId="304" priority="896">
      <formula>$AI1931="OK"</formula>
    </cfRule>
  </conditionalFormatting>
  <conditionalFormatting sqref="P1292:Q1297">
    <cfRule type="expression" dxfId="303" priority="885">
      <formula>$AI1967="OK"</formula>
    </cfRule>
    <cfRule type="expression" dxfId="302" priority="886">
      <formula>$AI1940="OK"</formula>
    </cfRule>
  </conditionalFormatting>
  <conditionalFormatting sqref="P1295:Q1300">
    <cfRule type="expression" dxfId="301" priority="875">
      <formula>$AI1969="OK"</formula>
    </cfRule>
    <cfRule type="expression" dxfId="300" priority="876">
      <formula>$AI1942="OK"</formula>
    </cfRule>
  </conditionalFormatting>
  <conditionalFormatting sqref="P1317:Q1319 P1324:Q1326 P1331:Q1333 S1331:Z1333 P1338:Q1340 S1338:Z1340 P1345:Q1366 S1345:Z1366 U1367:U1381 U1382:Z1382 U1383:U1429">
    <cfRule type="expression" dxfId="299" priority="704">
      <formula>$AI1988="OK"</formula>
    </cfRule>
    <cfRule type="expression" dxfId="298" priority="705">
      <formula>$AI1961="OK"</formula>
    </cfRule>
    <cfRule type="expression" dxfId="297" priority="706">
      <formula>$AI1993="OK"</formula>
    </cfRule>
  </conditionalFormatting>
  <conditionalFormatting sqref="P763:Z835">
    <cfRule type="expression" dxfId="296" priority="29990">
      <formula>$AI1448="OK"</formula>
    </cfRule>
  </conditionalFormatting>
  <conditionalFormatting sqref="P836:Z846">
    <cfRule type="expression" dxfId="295" priority="30066">
      <formula>$AI1519="OK"</formula>
    </cfRule>
  </conditionalFormatting>
  <conditionalFormatting sqref="P838:Z846 S1261:Z1291 P1261:Q1291">
    <cfRule type="expression" dxfId="294" priority="30067">
      <formula>$AI1520="OK"</formula>
    </cfRule>
  </conditionalFormatting>
  <conditionalFormatting sqref="P846:Z846 A874:X874 S1261:Z1294 P1261:Q1294 P848:Z914">
    <cfRule type="expression" dxfId="293" priority="30059">
      <formula>$AI1527="OK"</formula>
    </cfRule>
  </conditionalFormatting>
  <conditionalFormatting sqref="P847:Z847">
    <cfRule type="expression" dxfId="292" priority="1768">
      <formula>$AI1528="OK"</formula>
    </cfRule>
    <cfRule type="expression" dxfId="291" priority="1769">
      <formula>$AI1530="OK"</formula>
    </cfRule>
    <cfRule type="expression" dxfId="290" priority="1770">
      <formula>$AI1529="OK"</formula>
    </cfRule>
  </conditionalFormatting>
  <conditionalFormatting sqref="A874:X874 S1292:Z1297 P1292:Q1297 P848:Z914">
    <cfRule type="expression" dxfId="289" priority="31248">
      <formula>$AI1528="OK"</formula>
    </cfRule>
  </conditionalFormatting>
  <conditionalFormatting sqref="P915:Z928">
    <cfRule type="expression" dxfId="288" priority="929">
      <formula>$AI1596="OK"</formula>
    </cfRule>
    <cfRule type="expression" dxfId="287" priority="930">
      <formula>$AI1595="OK"</formula>
    </cfRule>
  </conditionalFormatting>
  <conditionalFormatting sqref="P929:Z1016 P1144:Z1291">
    <cfRule type="expression" dxfId="286" priority="30071">
      <formula>$AI1584="OK"</formula>
    </cfRule>
  </conditionalFormatting>
  <conditionalFormatting sqref="P929:Z1294">
    <cfRule type="expression" dxfId="285" priority="30364">
      <formula>$AI1583="OK"</formula>
    </cfRule>
  </conditionalFormatting>
  <conditionalFormatting sqref="P1017:Z1143 P1292:Z1297">
    <cfRule type="expression" dxfId="284" priority="675">
      <formula>$AI1670="OK"</formula>
    </cfRule>
  </conditionalFormatting>
  <conditionalFormatting sqref="P1259:Z1259">
    <cfRule type="expression" dxfId="283" priority="992">
      <formula>$AI1913="OK"</formula>
    </cfRule>
    <cfRule type="expression" dxfId="282" priority="993">
      <formula>$AI1914="OK"</formula>
    </cfRule>
  </conditionalFormatting>
  <conditionalFormatting sqref="P1293:Z1366 U1382:Z1382 U1367:U1381 U1383:U1429">
    <cfRule type="expression" dxfId="281" priority="31793">
      <formula>$AI1944="OK"</formula>
    </cfRule>
    <cfRule type="expression" dxfId="280" priority="31794">
      <formula>$AI1943="OK"</formula>
    </cfRule>
  </conditionalFormatting>
  <conditionalFormatting sqref="P1295:Z1300">
    <cfRule type="expression" dxfId="279" priority="31259">
      <formula>$AI1947="OK"</formula>
    </cfRule>
  </conditionalFormatting>
  <conditionalFormatting sqref="P1317:Z1319 P1324:Z1326 P1331:Z1333 P1338:Z1340 P1345:Z1366 U1382:Z1382 U1367:U1381 U1383:U1429">
    <cfRule type="expression" dxfId="278" priority="30722">
      <formula>$AI1966="OK"</formula>
    </cfRule>
  </conditionalFormatting>
  <conditionalFormatting sqref="Q2:Q452 Q460:Q1429">
    <cfRule type="cellIs" dxfId="277" priority="29303" operator="lessThan">
      <formula>0</formula>
    </cfRule>
  </conditionalFormatting>
  <conditionalFormatting sqref="Q2:Q452 A874:X874 T2:T1429 Q460:Q1429 Y2:Z1429">
    <cfRule type="cellIs" dxfId="276" priority="29304" operator="greaterThanOrEqual">
      <formula>0</formula>
    </cfRule>
  </conditionalFormatting>
  <conditionalFormatting sqref="Q453:Q459">
    <cfRule type="expression" dxfId="275" priority="1418">
      <formula>$AI507="OK"</formula>
    </cfRule>
  </conditionalFormatting>
  <conditionalFormatting sqref="S212">
    <cfRule type="expression" dxfId="274" priority="3075">
      <formula>#REF!="OK"</formula>
    </cfRule>
  </conditionalFormatting>
  <conditionalFormatting sqref="S394">
    <cfRule type="expression" dxfId="273" priority="3076">
      <formula>#REF!="OK"</formula>
    </cfRule>
  </conditionalFormatting>
  <conditionalFormatting sqref="S448:Z448 O448:Q448 A448:D448 F448 J448 M448">
    <cfRule type="expression" dxfId="272" priority="29661">
      <formula>#REF!="OK"</formula>
    </cfRule>
  </conditionalFormatting>
  <conditionalFormatting sqref="S1280:Z1281 P1280:Q1281">
    <cfRule type="expression" dxfId="271" priority="30254">
      <formula>$AI1958="OK"</formula>
    </cfRule>
    <cfRule type="expression" dxfId="270" priority="30255">
      <formula>$AI1931="OK"</formula>
    </cfRule>
  </conditionalFormatting>
  <conditionalFormatting sqref="S1281:Z1291 P1281:Q1291">
    <cfRule type="expression" dxfId="269" priority="30316">
      <formula>$AI1958="OK"</formula>
    </cfRule>
    <cfRule type="expression" dxfId="268" priority="30317">
      <formula>$AI1931="OK"</formula>
    </cfRule>
  </conditionalFormatting>
  <conditionalFormatting sqref="S1282:Z1294">
    <cfRule type="expression" dxfId="267" priority="30310">
      <formula>$AI1958="OK"</formula>
    </cfRule>
    <cfRule type="expression" dxfId="266" priority="30311">
      <formula>$AI1931="OK"</formula>
    </cfRule>
  </conditionalFormatting>
  <conditionalFormatting sqref="S1292:Z1297">
    <cfRule type="expression" dxfId="265" priority="897">
      <formula>$AI1967="OK"</formula>
    </cfRule>
    <cfRule type="expression" dxfId="264" priority="898">
      <formula>$AI1940="OK"</formula>
    </cfRule>
  </conditionalFormatting>
  <conditionalFormatting sqref="S1293:Z1366 U1382:Z1382 P1293:Q1366 U1367:U1381 U1383:U1429">
    <cfRule type="expression" dxfId="263" priority="31809">
      <formula>$AI1971="OK"</formula>
    </cfRule>
    <cfRule type="expression" dxfId="262" priority="31812">
      <formula>$AI1970="OK"</formula>
    </cfRule>
  </conditionalFormatting>
  <conditionalFormatting sqref="S1293:Z1366 U1382:Z1382 P1293:Q1366 U1367:U1381 U1383:U1429">
    <cfRule type="expression" dxfId="261" priority="31807">
      <formula>$AI1966="OK"</formula>
    </cfRule>
    <cfRule type="expression" dxfId="260" priority="31808">
      <formula>$AI1939="OK"</formula>
    </cfRule>
  </conditionalFormatting>
  <conditionalFormatting sqref="S1293:Z1366 U1382:Z1382 P1293:Q1366 U1367:U1381 U1383:U1429">
    <cfRule type="expression" dxfId="259" priority="31810">
      <formula>$AI1965="OK"</formula>
    </cfRule>
    <cfRule type="expression" dxfId="258" priority="31811">
      <formula>$AI1938="OK"</formula>
    </cfRule>
  </conditionalFormatting>
  <conditionalFormatting sqref="S1295:Z1300 P1295:Q1300">
    <cfRule type="expression" dxfId="257" priority="31270">
      <formula>$AI1974="OK"</formula>
    </cfRule>
  </conditionalFormatting>
  <conditionalFormatting sqref="S1295:Z1300">
    <cfRule type="expression" dxfId="256" priority="887">
      <formula>$AI1969="OK"</formula>
    </cfRule>
    <cfRule type="expression" dxfId="255" priority="888">
      <formula>$AI1942="OK"</formula>
    </cfRule>
  </conditionalFormatting>
  <conditionalFormatting sqref="S1317:Z1319">
    <cfRule type="expression" dxfId="254" priority="30713">
      <formula>$AI1988="OK"</formula>
    </cfRule>
    <cfRule type="expression" dxfId="253" priority="30714">
      <formula>$AI1961="OK"</formula>
    </cfRule>
    <cfRule type="expression" dxfId="252" priority="30715">
      <formula>$AI1993="OK"</formula>
    </cfRule>
  </conditionalFormatting>
  <conditionalFormatting sqref="S1324:Z1326">
    <cfRule type="expression" dxfId="251" priority="330">
      <formula>$AI1995="OK"</formula>
    </cfRule>
    <cfRule type="expression" dxfId="250" priority="331">
      <formula>$AI1968="OK"</formula>
    </cfRule>
    <cfRule type="expression" dxfId="249" priority="332">
      <formula>$AI2000="OK"</formula>
    </cfRule>
  </conditionalFormatting>
  <conditionalFormatting sqref="T213:Z213 O213:R213 A213:D213 F213 I213:J213 M213">
    <cfRule type="expression" dxfId="248" priority="29515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247" priority="29403">
      <formula>$AI258="OK"</formula>
    </cfRule>
  </conditionalFormatting>
  <conditionalFormatting sqref="T395:Z395 O395:R395 A395:D395 F395 I395:J395 M395 L396">
    <cfRule type="expression" dxfId="246" priority="29566">
      <formula>#REF!="OK"</formula>
    </cfRule>
  </conditionalFormatting>
  <conditionalFormatting sqref="T409:Z439 O409:R439 S409:S438 A409:D439 F409:F439 I409:J439 M409:M439 L440:L446">
    <cfRule type="expression" dxfId="245" priority="29947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244" priority="29856">
      <formula>$AI491="OK"</formula>
    </cfRule>
  </conditionalFormatting>
  <conditionalFormatting sqref="T606:Z606 Q606:R606 H606">
    <cfRule type="expression" dxfId="243" priority="29843">
      <formula>$AI670="OK"</formula>
    </cfRule>
  </conditionalFormatting>
  <conditionalFormatting sqref="V451:Y452 R451:T459 V453:Z459">
    <cfRule type="expression" dxfId="242" priority="29761">
      <formula>$AI488="OK"</formula>
    </cfRule>
  </conditionalFormatting>
  <conditionalFormatting sqref="V1367:Z1381">
    <cfRule type="expression" dxfId="241" priority="33377">
      <formula>$AI1468="OK"</formula>
    </cfRule>
  </conditionalFormatting>
  <conditionalFormatting sqref="Z451:Z452 O565:Z623 K624:Z762 K557:K623 B565:B604 I565:I604 M565:M604 H578:H604 A605:D606 H605:J606 L605:N623">
    <cfRule type="expression" dxfId="240" priority="29830">
      <formula>#REF!="OK"</formula>
    </cfRule>
  </conditionalFormatting>
  <conditionalFormatting sqref="Z451:Z452">
    <cfRule type="expression" dxfId="239" priority="3007">
      <formula>$AI495="OK"</formula>
    </cfRule>
  </conditionalFormatting>
  <conditionalFormatting sqref="Z565">
    <cfRule type="expression" dxfId="238" priority="29821">
      <formula>$AI605="OK"</formula>
    </cfRule>
  </conditionalFormatting>
  <conditionalFormatting sqref="Z606">
    <cfRule type="expression" dxfId="237" priority="29846">
      <formula>$AI669="OK"</formula>
    </cfRule>
  </conditionalFormatting>
  <conditionalFormatting sqref="AA819:AA820 AA1367:AI1429 AA893:AA1054 AA1057:AA1366">
    <cfRule type="cellIs" dxfId="236" priority="1898" operator="greaterThanOrEqual">
      <formula>1</formula>
    </cfRule>
    <cfRule type="expression" dxfId="235" priority="1899">
      <formula>$AI819="OK"</formula>
    </cfRule>
  </conditionalFormatting>
  <conditionalFormatting sqref="AA823:AA834">
    <cfRule type="cellIs" dxfId="234" priority="1874" operator="greaterThanOrEqual">
      <formula>1</formula>
    </cfRule>
    <cfRule type="expression" dxfId="233" priority="1875">
      <formula>$AI823="OK"</formula>
    </cfRule>
  </conditionalFormatting>
  <conditionalFormatting sqref="AA838:AA839">
    <cfRule type="cellIs" dxfId="232" priority="1870" operator="greaterThanOrEqual">
      <formula>1</formula>
    </cfRule>
    <cfRule type="expression" dxfId="231" priority="1871">
      <formula>$AI838="OK"</formula>
    </cfRule>
  </conditionalFormatting>
  <conditionalFormatting sqref="AA841:AA842">
    <cfRule type="cellIs" dxfId="230" priority="1866" operator="greaterThanOrEqual">
      <formula>1</formula>
    </cfRule>
    <cfRule type="expression" dxfId="229" priority="1867">
      <formula>$AI841="OK"</formula>
    </cfRule>
  </conditionalFormatting>
  <conditionalFormatting sqref="AA859">
    <cfRule type="cellIs" dxfId="228" priority="1864" operator="greaterThanOrEqual">
      <formula>1</formula>
    </cfRule>
    <cfRule type="expression" dxfId="227" priority="1865">
      <formula>$AI859="OK"</formula>
    </cfRule>
  </conditionalFormatting>
  <conditionalFormatting sqref="AA875:AA885">
    <cfRule type="cellIs" dxfId="226" priority="1842" operator="greaterThanOrEqual">
      <formula>1</formula>
    </cfRule>
    <cfRule type="expression" dxfId="225" priority="1843">
      <formula>$AI875="OK"</formula>
    </cfRule>
  </conditionalFormatting>
  <conditionalFormatting sqref="AA137:AC141">
    <cfRule type="expression" dxfId="224" priority="1805">
      <formula>$AI137="OK"</formula>
    </cfRule>
  </conditionalFormatting>
  <conditionalFormatting sqref="AA142:AC142 AC989:AG989 AH771">
    <cfRule type="expression" dxfId="223" priority="1807">
      <formula>$AI141="OK"</formula>
    </cfRule>
  </conditionalFormatting>
  <conditionalFormatting sqref="AA143:AC148">
    <cfRule type="expression" dxfId="222" priority="1797">
      <formula>$AI143="OK"</formula>
    </cfRule>
  </conditionalFormatting>
  <conditionalFormatting sqref="AA149:AC149">
    <cfRule type="expression" dxfId="221" priority="1799">
      <formula>$AI148="OK"</formula>
    </cfRule>
  </conditionalFormatting>
  <conditionalFormatting sqref="AA150:AC150">
    <cfRule type="expression" dxfId="220" priority="1796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219" priority="1793">
      <formula>$AI609="OK"</formula>
    </cfRule>
  </conditionalFormatting>
  <conditionalFormatting sqref="AA609:AC610 AA613:AC617 AA620:AC623 AJ893:AJ899 AB900:AJ1001 AJ1002 AB1003:AJ1007 AJ1008:AJ1013 AB1014:AJ1020 AJ1021:AJ1022 AJ1169 AB1170:AJ1205 AJ1206:AJ1221 AB1222:AJ1366 AA763:AJ776 AB1023:AJ1168">
    <cfRule type="cellIs" dxfId="218" priority="1795" operator="greaterThanOrEqual">
      <formula>1</formula>
    </cfRule>
  </conditionalFormatting>
  <conditionalFormatting sqref="AA121:AD127">
    <cfRule type="expression" dxfId="217" priority="1902">
      <formula>$AI121="OK"</formula>
    </cfRule>
  </conditionalFormatting>
  <conditionalFormatting sqref="AA605:AH605">
    <cfRule type="cellIs" dxfId="216" priority="1910" operator="greaterThanOrEqual">
      <formula>1</formula>
    </cfRule>
  </conditionalFormatting>
  <conditionalFormatting sqref="AA607:AH608">
    <cfRule type="expression" dxfId="215" priority="1615">
      <formula>$AI607="OK"</formula>
    </cfRule>
    <cfRule type="cellIs" dxfId="214" priority="1616" operator="greaterThanOrEqual">
      <formula>1</formula>
    </cfRule>
  </conditionalFormatting>
  <conditionalFormatting sqref="AA618:AH619">
    <cfRule type="expression" dxfId="213" priority="1611">
      <formula>$AI618="OK"</formula>
    </cfRule>
    <cfRule type="cellIs" dxfId="212" priority="1612" operator="greaterThanOrEqual">
      <formula>1</formula>
    </cfRule>
  </conditionalFormatting>
  <conditionalFormatting sqref="AA624:AH762">
    <cfRule type="expression" dxfId="211" priority="1908">
      <formula>$AI624="OK"</formula>
    </cfRule>
    <cfRule type="cellIs" dxfId="210" priority="1909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209" priority="29301">
      <formula>$AI2="OK"</formula>
    </cfRule>
  </conditionalFormatting>
  <conditionalFormatting sqref="AA2:AI152 AA153:AH452 AI153:AI460 AJ154:AW154 AA453:AG454 AA455:AB459 AD455:AG459 AA460:AH460 AA777:AB777 AH777:AJ777 AA778:AJ798 AA799:AH805 AJ799:AJ805 AA806:AB806 AH806:AJ806 AA807:AJ817 AA818:AH818 AJ818:AJ819 AB819:AH819 AB820:AJ820 AA821:AJ822 AB823:AJ834 AA835:AJ837 AB838:AJ839 AA840:AJ840 AB841:AJ842 AB859:AJ859 AA860:AJ874 AB875:AJ885 AA892:AJ892 AA889:AH891 AJ889:AJ891 AA888:AJ888 AA886:AH887 AJ886:AJ887">
    <cfRule type="cellIs" dxfId="208" priority="29302" operator="greaterThanOrEqual">
      <formula>1</formula>
    </cfRule>
  </conditionalFormatting>
  <conditionalFormatting sqref="AA461:AI606 AI607:AI762 AI799:AI805 AI818:AI819">
    <cfRule type="cellIs" dxfId="207" priority="3001" operator="greaterThanOrEqual">
      <formula>1</formula>
    </cfRule>
  </conditionalFormatting>
  <conditionalFormatting sqref="AA606:AI606">
    <cfRule type="expression" dxfId="206" priority="3002">
      <formula>$AI606="OK"</formula>
    </cfRule>
  </conditionalFormatting>
  <conditionalFormatting sqref="AA843:AJ843 AA844:AG847 AA856:AJ858 AA848:AH855 AJ844:AJ855">
    <cfRule type="cellIs" dxfId="205" priority="1767" operator="greaterThanOrEqual">
      <formula>1</formula>
    </cfRule>
  </conditionalFormatting>
  <conditionalFormatting sqref="AB893:AI899">
    <cfRule type="cellIs" dxfId="204" priority="646" operator="greaterThanOrEqual">
      <formula>1</formula>
    </cfRule>
  </conditionalFormatting>
  <conditionalFormatting sqref="AB1002:AI1002">
    <cfRule type="cellIs" dxfId="203" priority="643" operator="greaterThanOrEqual">
      <formula>1</formula>
    </cfRule>
  </conditionalFormatting>
  <conditionalFormatting sqref="AB1008:AI1013">
    <cfRule type="cellIs" dxfId="202" priority="625" operator="greaterThanOrEqual">
      <formula>1</formula>
    </cfRule>
  </conditionalFormatting>
  <conditionalFormatting sqref="AB1021:AI1022">
    <cfRule type="cellIs" dxfId="201" priority="619" operator="greaterThanOrEqual">
      <formula>1</formula>
    </cfRule>
  </conditionalFormatting>
  <conditionalFormatting sqref="AB1169:AI1169">
    <cfRule type="cellIs" dxfId="200" priority="616" operator="greaterThanOrEqual">
      <formula>1</formula>
    </cfRule>
  </conditionalFormatting>
  <conditionalFormatting sqref="AB1206:AI1221">
    <cfRule type="cellIs" dxfId="199" priority="592" operator="greaterThanOrEqual">
      <formula>1</formula>
    </cfRule>
  </conditionalFormatting>
  <conditionalFormatting sqref="AC455:AC459">
    <cfRule type="expression" dxfId="198" priority="2941">
      <formula>$AI455="OK"</formula>
    </cfRule>
    <cfRule type="cellIs" dxfId="197" priority="2942" operator="greaterThanOrEqual">
      <formula>1</formula>
    </cfRule>
  </conditionalFormatting>
  <conditionalFormatting sqref="AC777">
    <cfRule type="cellIs" dxfId="196" priority="1071" operator="greaterThanOrEqual">
      <formula>1</formula>
    </cfRule>
  </conditionalFormatting>
  <conditionalFormatting sqref="AC806">
    <cfRule type="cellIs" dxfId="195" priority="1068" operator="greaterThanOrEqual">
      <formula>1</formula>
    </cfRule>
  </conditionalFormatting>
  <conditionalFormatting sqref="AC1182:AC1200 AC1292:AG1365 E1055 J1055 AB1055:AH1055 AC1023:AG1053 AC1056:AG1099 AB1056:AB1057">
    <cfRule type="expression" dxfId="194" priority="559">
      <formula>$AI1024="OK"</formula>
    </cfRule>
  </conditionalFormatting>
  <conditionalFormatting sqref="AC959:AG969 AC982:AG988 AC990:AG1001 AC1003:AG1007 AC1014:AG1020 AC1106:AG1106 AC1108:AG1108 AC1170:AG1205 AC1222:AG1249 AC1251:AG1289">
    <cfRule type="expression" dxfId="193" priority="1508">
      <formula>$AI960="OK"</formula>
    </cfRule>
  </conditionalFormatting>
  <conditionalFormatting sqref="AC988:AG989">
    <cfRule type="expression" dxfId="192" priority="1509">
      <formula>$AI988="OK"</formula>
    </cfRule>
  </conditionalFormatting>
  <conditionalFormatting sqref="AC997:AG997 AC1290:AG1291 AC1293:AG1294 AC1296:AG1297 AC1299:AG1300 AC1054:AG1054">
    <cfRule type="expression" dxfId="191" priority="1492">
      <formula>$AI999="OK"</formula>
    </cfRule>
  </conditionalFormatting>
  <conditionalFormatting sqref="AC998:AG998">
    <cfRule type="expression" dxfId="190" priority="1490">
      <formula>$AI998="OK"</formula>
    </cfRule>
  </conditionalFormatting>
  <conditionalFormatting sqref="AC1113:AG1167">
    <cfRule type="expression" dxfId="189" priority="589">
      <formula>$AI1114="OK"</formula>
    </cfRule>
  </conditionalFormatting>
  <conditionalFormatting sqref="AC1143:AG1143">
    <cfRule type="expression" dxfId="188" priority="30248">
      <formula>#REF!="OK"</formula>
    </cfRule>
  </conditionalFormatting>
  <conditionalFormatting sqref="AC1250:AG1250">
    <cfRule type="expression" dxfId="187" priority="31140">
      <formula>#REF!="OK"</formula>
    </cfRule>
  </conditionalFormatting>
  <conditionalFormatting sqref="AC1257:AG1260">
    <cfRule type="expression" dxfId="186" priority="30185">
      <formula>#REF!="OK"</formula>
    </cfRule>
  </conditionalFormatting>
  <conditionalFormatting sqref="AC1277:AG1295">
    <cfRule type="expression" dxfId="185" priority="30446">
      <formula>#REF!="OK"</formula>
    </cfRule>
  </conditionalFormatting>
  <conditionalFormatting sqref="AC1293:AG1294">
    <cfRule type="expression" dxfId="184" priority="33117">
      <formula>$AI1430="OK"</formula>
    </cfRule>
  </conditionalFormatting>
  <conditionalFormatting sqref="AC1295:AG1297">
    <cfRule type="expression" dxfId="183" priority="884">
      <formula>$AI1431="OK"</formula>
    </cfRule>
  </conditionalFormatting>
  <conditionalFormatting sqref="AC1296:AG1366">
    <cfRule type="expression" dxfId="182" priority="33119">
      <formula>$AI1430="OK"</formula>
    </cfRule>
  </conditionalFormatting>
  <conditionalFormatting sqref="AC1298:AG1300">
    <cfRule type="expression" dxfId="181" priority="874">
      <formula>$AI1433="OK"</formula>
    </cfRule>
  </conditionalFormatting>
  <conditionalFormatting sqref="AC1316:AG1319 AC1323:AG1326 AC1330:AG1333 AC1337:AG1340">
    <cfRule type="expression" dxfId="180" priority="30846">
      <formula>#REF!="OK"</formula>
    </cfRule>
  </conditionalFormatting>
  <conditionalFormatting sqref="AC1317:AG1319 AC1331:AG1333 AC1338:AG1340 AC1345:AG1366">
    <cfRule type="expression" dxfId="179" priority="713">
      <formula>$AI1450="OK"</formula>
    </cfRule>
  </conditionalFormatting>
  <conditionalFormatting sqref="AC1324:AG1326">
    <cfRule type="expression" dxfId="178" priority="329">
      <formula>$AI1457="OK"</formula>
    </cfRule>
  </conditionalFormatting>
  <conditionalFormatting sqref="AC1344:AG1366">
    <cfRule type="expression" dxfId="177" priority="166">
      <formula>#REF!="OK"</formula>
    </cfRule>
  </conditionalFormatting>
  <conditionalFormatting sqref="AD777:AG777">
    <cfRule type="cellIs" dxfId="176" priority="1072" operator="greaterThanOrEqual">
      <formula>1</formula>
    </cfRule>
    <cfRule type="expression" dxfId="175" priority="1073">
      <formula>$AI777="OK"</formula>
    </cfRule>
  </conditionalFormatting>
  <conditionalFormatting sqref="AD806:AG806">
    <cfRule type="cellIs" dxfId="174" priority="1069" operator="greaterThanOrEqual">
      <formula>1</formula>
    </cfRule>
    <cfRule type="expression" dxfId="173" priority="1070">
      <formula>$AI806="OK"</formula>
    </cfRule>
  </conditionalFormatting>
  <conditionalFormatting sqref="AD1001:AG1001">
    <cfRule type="cellIs" dxfId="172" priority="1067" operator="greaterThanOrEqual">
      <formula>1</formula>
    </cfRule>
  </conditionalFormatting>
  <conditionalFormatting sqref="AD1003:AG1007">
    <cfRule type="cellIs" dxfId="171" priority="1062" operator="greaterThanOrEqual">
      <formula>1</formula>
    </cfRule>
  </conditionalFormatting>
  <conditionalFormatting sqref="AD1014:AG1016">
    <cfRule type="cellIs" dxfId="170" priority="1059" operator="greaterThanOrEqual">
      <formula>1</formula>
    </cfRule>
  </conditionalFormatting>
  <conditionalFormatting sqref="AD1044:AG1047">
    <cfRule type="cellIs" dxfId="169" priority="591" operator="greaterThanOrEqual">
      <formula>1</formula>
    </cfRule>
  </conditionalFormatting>
  <conditionalFormatting sqref="AD609:AH610 AA611:AH612 AD613:AH617 AD620:AH623">
    <cfRule type="cellIs" dxfId="168" priority="2991" operator="greaterThanOrEqual">
      <formula>1</formula>
    </cfRule>
    <cfRule type="expression" dxfId="167" priority="2992">
      <formula>$AI609="OK"</formula>
    </cfRule>
  </conditionalFormatting>
  <conditionalFormatting sqref="AE455:AE459">
    <cfRule type="expression" dxfId="166" priority="2940">
      <formula>$AI455="OK"</formula>
    </cfRule>
  </conditionalFormatting>
  <conditionalFormatting sqref="AF455:AF459">
    <cfRule type="expression" dxfId="165" priority="2939">
      <formula>$AI455="OK"</formula>
    </cfRule>
  </conditionalFormatting>
  <conditionalFormatting sqref="AF988:AG989">
    <cfRule type="expression" dxfId="164" priority="740">
      <formula>$AI988="OK"</formula>
    </cfRule>
  </conditionalFormatting>
  <conditionalFormatting sqref="AF989:AG989">
    <cfRule type="expression" dxfId="163" priority="739">
      <formula>$AI990="OK"</formula>
    </cfRule>
  </conditionalFormatting>
  <conditionalFormatting sqref="AF997:AG998">
    <cfRule type="expression" dxfId="162" priority="737">
      <formula>$AI997="OK"</formula>
    </cfRule>
  </conditionalFormatting>
  <conditionalFormatting sqref="AF451:AH452">
    <cfRule type="expression" dxfId="161" priority="2890">
      <formula>$AI451="OK"</formula>
    </cfRule>
  </conditionalFormatting>
  <conditionalFormatting sqref="AG455:AG459">
    <cfRule type="expression" dxfId="160" priority="2938">
      <formula>$AI455="OK"</formula>
    </cfRule>
  </conditionalFormatting>
  <conditionalFormatting sqref="AH453:AH459">
    <cfRule type="expression" dxfId="159" priority="1422">
      <formula>$AI453="OK"</formula>
    </cfRule>
    <cfRule type="cellIs" dxfId="158" priority="1423" operator="greaterThanOrEqual">
      <formula>1</formula>
    </cfRule>
  </conditionalFormatting>
  <conditionalFormatting sqref="AH1130:AH1144">
    <cfRule type="expression" dxfId="157" priority="590">
      <formula>$AI1131="OK"</formula>
    </cfRule>
  </conditionalFormatting>
  <conditionalFormatting sqref="AH1148:AH1159">
    <cfRule type="expression" dxfId="156" priority="580">
      <formula>$AI1149="OK"</formula>
    </cfRule>
  </conditionalFormatting>
  <conditionalFormatting sqref="AH1182:AH1200">
    <cfRule type="expression" dxfId="155" priority="561">
      <formula>$AI1183="OK"</formula>
    </cfRule>
  </conditionalFormatting>
  <conditionalFormatting sqref="AI487:AI762 N557:N604 AI799:AI805 AI818:AI819">
    <cfRule type="expression" dxfId="154" priority="3008">
      <formula>$AI487="OK"</formula>
    </cfRule>
  </conditionalFormatting>
  <conditionalFormatting sqref="AJ154:AW154">
    <cfRule type="expression" dxfId="153" priority="3079">
      <formula>$AI154="OK"</formula>
    </cfRule>
  </conditionalFormatting>
  <conditionalFormatting sqref="H1367:H1429">
    <cfRule type="expression" dxfId="152" priority="33388">
      <formula>$AI1455="OK"</formula>
    </cfRule>
  </conditionalFormatting>
  <conditionalFormatting sqref="L1367:L1429">
    <cfRule type="expression" dxfId="151" priority="33390">
      <formula>$AI1467="OK"</formula>
    </cfRule>
  </conditionalFormatting>
  <conditionalFormatting sqref="AH770">
    <cfRule type="expression" dxfId="150" priority="143">
      <formula>$AI770="OK"</formula>
    </cfRule>
  </conditionalFormatting>
  <conditionalFormatting sqref="AH844">
    <cfRule type="expression" dxfId="149" priority="141">
      <formula>$AI844="OK"</formula>
    </cfRule>
  </conditionalFormatting>
  <conditionalFormatting sqref="AH844">
    <cfRule type="cellIs" dxfId="148" priority="142" operator="greaterThanOrEqual">
      <formula>1</formula>
    </cfRule>
  </conditionalFormatting>
  <conditionalFormatting sqref="AH845">
    <cfRule type="expression" dxfId="147" priority="139">
      <formula>$AI845="OK"</formula>
    </cfRule>
  </conditionalFormatting>
  <conditionalFormatting sqref="AH845">
    <cfRule type="cellIs" dxfId="146" priority="140" operator="greaterThanOrEqual">
      <formula>1</formula>
    </cfRule>
  </conditionalFormatting>
  <conditionalFormatting sqref="AH846:AH847">
    <cfRule type="expression" dxfId="145" priority="137">
      <formula>$AI846="OK"</formula>
    </cfRule>
  </conditionalFormatting>
  <conditionalFormatting sqref="AH846:AH847">
    <cfRule type="cellIs" dxfId="144" priority="138" operator="greaterThanOrEqual">
      <formula>1</formula>
    </cfRule>
  </conditionalFormatting>
  <conditionalFormatting sqref="AH848:AH855">
    <cfRule type="expression" dxfId="143" priority="135">
      <formula>$AI847="OK"</formula>
    </cfRule>
  </conditionalFormatting>
  <conditionalFormatting sqref="AH848:AH855">
    <cfRule type="cellIs" dxfId="142" priority="136" operator="greaterThanOrEqual">
      <formula>1</formula>
    </cfRule>
  </conditionalFormatting>
  <conditionalFormatting sqref="AH886">
    <cfRule type="cellIs" dxfId="141" priority="134" operator="greaterThanOrEqual">
      <formula>1</formula>
    </cfRule>
  </conditionalFormatting>
  <conditionalFormatting sqref="AH886">
    <cfRule type="expression" dxfId="140" priority="132">
      <formula>$AI885="OK"</formula>
    </cfRule>
  </conditionalFormatting>
  <conditionalFormatting sqref="AH886">
    <cfRule type="cellIs" dxfId="139" priority="133" operator="greaterThanOrEqual">
      <formula>1</formula>
    </cfRule>
  </conditionalFormatting>
  <conditionalFormatting sqref="AH887">
    <cfRule type="cellIs" dxfId="138" priority="131" operator="greaterThanOrEqual">
      <formula>1</formula>
    </cfRule>
  </conditionalFormatting>
  <conditionalFormatting sqref="AH887">
    <cfRule type="expression" dxfId="137" priority="129">
      <formula>$AI886="OK"</formula>
    </cfRule>
  </conditionalFormatting>
  <conditionalFormatting sqref="AH887">
    <cfRule type="cellIs" dxfId="136" priority="130" operator="greaterThanOrEqual">
      <formula>1</formula>
    </cfRule>
  </conditionalFormatting>
  <conditionalFormatting sqref="AH889">
    <cfRule type="cellIs" dxfId="135" priority="128" operator="greaterThanOrEqual">
      <formula>1</formula>
    </cfRule>
  </conditionalFormatting>
  <conditionalFormatting sqref="AH889">
    <cfRule type="expression" dxfId="134" priority="126">
      <formula>$AI888="OK"</formula>
    </cfRule>
  </conditionalFormatting>
  <conditionalFormatting sqref="AH889">
    <cfRule type="cellIs" dxfId="133" priority="127" operator="greaterThanOrEqual">
      <formula>1</formula>
    </cfRule>
  </conditionalFormatting>
  <conditionalFormatting sqref="AH890">
    <cfRule type="cellIs" dxfId="132" priority="125" operator="greaterThanOrEqual">
      <formula>1</formula>
    </cfRule>
  </conditionalFormatting>
  <conditionalFormatting sqref="AH890">
    <cfRule type="expression" dxfId="131" priority="123">
      <formula>$AI889="OK"</formula>
    </cfRule>
  </conditionalFormatting>
  <conditionalFormatting sqref="AH890">
    <cfRule type="cellIs" dxfId="130" priority="124" operator="greaterThanOrEqual">
      <formula>1</formula>
    </cfRule>
  </conditionalFormatting>
  <conditionalFormatting sqref="AH891">
    <cfRule type="cellIs" dxfId="129" priority="122" operator="greaterThanOrEqual">
      <formula>1</formula>
    </cfRule>
  </conditionalFormatting>
  <conditionalFormatting sqref="AH891">
    <cfRule type="expression" dxfId="128" priority="120">
      <formula>$AI890="OK"</formula>
    </cfRule>
  </conditionalFormatting>
  <conditionalFormatting sqref="AH891">
    <cfRule type="cellIs" dxfId="127" priority="121" operator="greaterThanOrEqual">
      <formula>1</formula>
    </cfRule>
  </conditionalFormatting>
  <conditionalFormatting sqref="AH1048">
    <cfRule type="cellIs" dxfId="126" priority="119" operator="greaterThanOrEqual">
      <formula>1</formula>
    </cfRule>
  </conditionalFormatting>
  <conditionalFormatting sqref="AH1048">
    <cfRule type="expression" dxfId="125" priority="117">
      <formula>$AI1047="OK"</formula>
    </cfRule>
  </conditionalFormatting>
  <conditionalFormatting sqref="AH1048">
    <cfRule type="cellIs" dxfId="124" priority="118" operator="greaterThanOrEqual">
      <formula>1</formula>
    </cfRule>
  </conditionalFormatting>
  <conditionalFormatting sqref="AH1049">
    <cfRule type="cellIs" dxfId="123" priority="116" operator="greaterThanOrEqual">
      <formula>1</formula>
    </cfRule>
  </conditionalFormatting>
  <conditionalFormatting sqref="AH1049">
    <cfRule type="expression" dxfId="122" priority="114">
      <formula>$AI1048="OK"</formula>
    </cfRule>
  </conditionalFormatting>
  <conditionalFormatting sqref="AH1049">
    <cfRule type="cellIs" dxfId="121" priority="115" operator="greaterThanOrEqual">
      <formula>1</formula>
    </cfRule>
  </conditionalFormatting>
  <conditionalFormatting sqref="AH1055">
    <cfRule type="cellIs" dxfId="120" priority="113" operator="greaterThanOrEqual">
      <formula>1</formula>
    </cfRule>
  </conditionalFormatting>
  <conditionalFormatting sqref="AH1055">
    <cfRule type="expression" dxfId="119" priority="111">
      <formula>$AI1054="OK"</formula>
    </cfRule>
  </conditionalFormatting>
  <conditionalFormatting sqref="AH1055">
    <cfRule type="cellIs" dxfId="118" priority="112" operator="greaterThanOrEqual">
      <formula>1</formula>
    </cfRule>
  </conditionalFormatting>
  <conditionalFormatting sqref="AH1056">
    <cfRule type="cellIs" dxfId="117" priority="110" operator="greaterThanOrEqual">
      <formula>1</formula>
    </cfRule>
  </conditionalFormatting>
  <conditionalFormatting sqref="AH1056">
    <cfRule type="cellIs" dxfId="116" priority="109" operator="greaterThanOrEqual">
      <formula>1</formula>
    </cfRule>
  </conditionalFormatting>
  <conditionalFormatting sqref="AH1057">
    <cfRule type="cellIs" dxfId="115" priority="107" operator="greaterThanOrEqual">
      <formula>1</formula>
    </cfRule>
  </conditionalFormatting>
  <conditionalFormatting sqref="AH1057">
    <cfRule type="cellIs" dxfId="114" priority="106" operator="greaterThanOrEqual">
      <formula>1</formula>
    </cfRule>
  </conditionalFormatting>
  <conditionalFormatting sqref="AH1059">
    <cfRule type="cellIs" dxfId="113" priority="104" operator="greaterThanOrEqual">
      <formula>1</formula>
    </cfRule>
  </conditionalFormatting>
  <conditionalFormatting sqref="AH1059">
    <cfRule type="expression" dxfId="112" priority="102">
      <formula>$AI1058="OK"</formula>
    </cfRule>
  </conditionalFormatting>
  <conditionalFormatting sqref="AH1059">
    <cfRule type="cellIs" dxfId="111" priority="103" operator="greaterThanOrEqual">
      <formula>1</formula>
    </cfRule>
  </conditionalFormatting>
  <conditionalFormatting sqref="AH1060">
    <cfRule type="cellIs" dxfId="110" priority="101" operator="greaterThanOrEqual">
      <formula>1</formula>
    </cfRule>
  </conditionalFormatting>
  <conditionalFormatting sqref="AH1060">
    <cfRule type="expression" dxfId="109" priority="99">
      <formula>$AI1059="OK"</formula>
    </cfRule>
  </conditionalFormatting>
  <conditionalFormatting sqref="AH1060">
    <cfRule type="cellIs" dxfId="108" priority="100" operator="greaterThanOrEqual">
      <formula>1</formula>
    </cfRule>
  </conditionalFormatting>
  <conditionalFormatting sqref="AH1061">
    <cfRule type="cellIs" dxfId="107" priority="98" operator="greaterThanOrEqual">
      <formula>1</formula>
    </cfRule>
  </conditionalFormatting>
  <conditionalFormatting sqref="AH1061">
    <cfRule type="expression" dxfId="106" priority="96">
      <formula>$AI1060="OK"</formula>
    </cfRule>
  </conditionalFormatting>
  <conditionalFormatting sqref="AH1061">
    <cfRule type="cellIs" dxfId="105" priority="97" operator="greaterThanOrEqual">
      <formula>1</formula>
    </cfRule>
  </conditionalFormatting>
  <conditionalFormatting sqref="AH1080">
    <cfRule type="cellIs" dxfId="104" priority="95" operator="greaterThanOrEqual">
      <formula>1</formula>
    </cfRule>
  </conditionalFormatting>
  <conditionalFormatting sqref="AH1080">
    <cfRule type="expression" dxfId="103" priority="93">
      <formula>$AI1079="OK"</formula>
    </cfRule>
  </conditionalFormatting>
  <conditionalFormatting sqref="AH1080">
    <cfRule type="cellIs" dxfId="102" priority="94" operator="greaterThanOrEqual">
      <formula>1</formula>
    </cfRule>
  </conditionalFormatting>
  <conditionalFormatting sqref="AH1086">
    <cfRule type="cellIs" dxfId="101" priority="92" operator="greaterThanOrEqual">
      <formula>1</formula>
    </cfRule>
  </conditionalFormatting>
  <conditionalFormatting sqref="AH1086">
    <cfRule type="expression" dxfId="100" priority="90">
      <formula>$AI1085="OK"</formula>
    </cfRule>
  </conditionalFormatting>
  <conditionalFormatting sqref="AH1086">
    <cfRule type="cellIs" dxfId="99" priority="91" operator="greaterThanOrEqual">
      <formula>1</formula>
    </cfRule>
  </conditionalFormatting>
  <conditionalFormatting sqref="AH1087">
    <cfRule type="cellIs" dxfId="98" priority="89" operator="greaterThanOrEqual">
      <formula>1</formula>
    </cfRule>
  </conditionalFormatting>
  <conditionalFormatting sqref="AH1087">
    <cfRule type="expression" dxfId="97" priority="87">
      <formula>$AI1086="OK"</formula>
    </cfRule>
  </conditionalFormatting>
  <conditionalFormatting sqref="AH1087">
    <cfRule type="cellIs" dxfId="96" priority="88" operator="greaterThanOrEqual">
      <formula>1</formula>
    </cfRule>
  </conditionalFormatting>
  <conditionalFormatting sqref="AH1088">
    <cfRule type="cellIs" dxfId="95" priority="86" operator="greaterThanOrEqual">
      <formula>1</formula>
    </cfRule>
  </conditionalFormatting>
  <conditionalFormatting sqref="AH1088">
    <cfRule type="expression" dxfId="94" priority="84">
      <formula>$AI1087="OK"</formula>
    </cfRule>
  </conditionalFormatting>
  <conditionalFormatting sqref="AH1088">
    <cfRule type="cellIs" dxfId="93" priority="85" operator="greaterThanOrEqual">
      <formula>1</formula>
    </cfRule>
  </conditionalFormatting>
  <conditionalFormatting sqref="AH1089">
    <cfRule type="cellIs" dxfId="92" priority="83" operator="greaterThanOrEqual">
      <formula>1</formula>
    </cfRule>
  </conditionalFormatting>
  <conditionalFormatting sqref="AH1089">
    <cfRule type="expression" dxfId="91" priority="81">
      <formula>$AI1088="OK"</formula>
    </cfRule>
  </conditionalFormatting>
  <conditionalFormatting sqref="AH1089">
    <cfRule type="cellIs" dxfId="90" priority="82" operator="greaterThanOrEqual">
      <formula>1</formula>
    </cfRule>
  </conditionalFormatting>
  <conditionalFormatting sqref="AH1090">
    <cfRule type="cellIs" dxfId="89" priority="80" operator="greaterThanOrEqual">
      <formula>1</formula>
    </cfRule>
  </conditionalFormatting>
  <conditionalFormatting sqref="AH1090">
    <cfRule type="expression" dxfId="88" priority="78">
      <formula>$AI1089="OK"</formula>
    </cfRule>
  </conditionalFormatting>
  <conditionalFormatting sqref="AH1090">
    <cfRule type="cellIs" dxfId="87" priority="79" operator="greaterThanOrEqual">
      <formula>1</formula>
    </cfRule>
  </conditionalFormatting>
  <conditionalFormatting sqref="AH1092">
    <cfRule type="cellIs" dxfId="86" priority="77" operator="greaterThanOrEqual">
      <formula>1</formula>
    </cfRule>
  </conditionalFormatting>
  <conditionalFormatting sqref="AH1092">
    <cfRule type="expression" dxfId="85" priority="75">
      <formula>$AI1091="OK"</formula>
    </cfRule>
  </conditionalFormatting>
  <conditionalFormatting sqref="AH1092">
    <cfRule type="cellIs" dxfId="84" priority="76" operator="greaterThanOrEqual">
      <formula>1</formula>
    </cfRule>
  </conditionalFormatting>
  <conditionalFormatting sqref="AH1093">
    <cfRule type="cellIs" dxfId="83" priority="74" operator="greaterThanOrEqual">
      <formula>1</formula>
    </cfRule>
  </conditionalFormatting>
  <conditionalFormatting sqref="AH1093">
    <cfRule type="expression" dxfId="82" priority="72">
      <formula>$AI1092="OK"</formula>
    </cfRule>
  </conditionalFormatting>
  <conditionalFormatting sqref="AH1093">
    <cfRule type="cellIs" dxfId="81" priority="73" operator="greaterThanOrEqual">
      <formula>1</formula>
    </cfRule>
  </conditionalFormatting>
  <conditionalFormatting sqref="AH1094">
    <cfRule type="cellIs" dxfId="80" priority="71" operator="greaterThanOrEqual">
      <formula>1</formula>
    </cfRule>
  </conditionalFormatting>
  <conditionalFormatting sqref="AH1094">
    <cfRule type="expression" dxfId="79" priority="69">
      <formula>$AI1093="OK"</formula>
    </cfRule>
  </conditionalFormatting>
  <conditionalFormatting sqref="AH1094">
    <cfRule type="cellIs" dxfId="78" priority="70" operator="greaterThanOrEqual">
      <formula>1</formula>
    </cfRule>
  </conditionalFormatting>
  <conditionalFormatting sqref="AH1095">
    <cfRule type="cellIs" dxfId="77" priority="68" operator="greaterThanOrEqual">
      <formula>1</formula>
    </cfRule>
  </conditionalFormatting>
  <conditionalFormatting sqref="AH1095">
    <cfRule type="expression" dxfId="76" priority="66">
      <formula>$AI1094="OK"</formula>
    </cfRule>
  </conditionalFormatting>
  <conditionalFormatting sqref="AH1095">
    <cfRule type="cellIs" dxfId="75" priority="67" operator="greaterThanOrEqual">
      <formula>1</formula>
    </cfRule>
  </conditionalFormatting>
  <conditionalFormatting sqref="AH1096">
    <cfRule type="cellIs" dxfId="74" priority="65" operator="greaterThanOrEqual">
      <formula>1</formula>
    </cfRule>
  </conditionalFormatting>
  <conditionalFormatting sqref="AH1096">
    <cfRule type="expression" dxfId="73" priority="63">
      <formula>$AI1095="OK"</formula>
    </cfRule>
  </conditionalFormatting>
  <conditionalFormatting sqref="AH1096">
    <cfRule type="cellIs" dxfId="72" priority="64" operator="greaterThanOrEqual">
      <formula>1</formula>
    </cfRule>
  </conditionalFormatting>
  <conditionalFormatting sqref="AH1097">
    <cfRule type="cellIs" dxfId="71" priority="62" operator="greaterThanOrEqual">
      <formula>1</formula>
    </cfRule>
  </conditionalFormatting>
  <conditionalFormatting sqref="AH1097">
    <cfRule type="expression" dxfId="70" priority="60">
      <formula>$AI1096="OK"</formula>
    </cfRule>
  </conditionalFormatting>
  <conditionalFormatting sqref="AH1097">
    <cfRule type="cellIs" dxfId="69" priority="61" operator="greaterThanOrEqual">
      <formula>1</formula>
    </cfRule>
  </conditionalFormatting>
  <conditionalFormatting sqref="AH1147">
    <cfRule type="cellIs" dxfId="68" priority="59" operator="greaterThanOrEqual">
      <formula>1</formula>
    </cfRule>
  </conditionalFormatting>
  <conditionalFormatting sqref="AH1147">
    <cfRule type="expression" dxfId="67" priority="57">
      <formula>$AI1146="OK"</formula>
    </cfRule>
  </conditionalFormatting>
  <conditionalFormatting sqref="AH1147">
    <cfRule type="cellIs" dxfId="66" priority="58" operator="greaterThanOrEqual">
      <formula>1</formula>
    </cfRule>
  </conditionalFormatting>
  <conditionalFormatting sqref="AI852">
    <cfRule type="expression" dxfId="65" priority="55">
      <formula>$AI852="OK"</formula>
    </cfRule>
  </conditionalFormatting>
  <conditionalFormatting sqref="AI852">
    <cfRule type="cellIs" dxfId="64" priority="56" operator="greaterThanOrEqual">
      <formula>1</formula>
    </cfRule>
  </conditionalFormatting>
  <conditionalFormatting sqref="AI851">
    <cfRule type="expression" dxfId="63" priority="53">
      <formula>$AI851="OK"</formula>
    </cfRule>
  </conditionalFormatting>
  <conditionalFormatting sqref="AI851">
    <cfRule type="cellIs" dxfId="62" priority="54" operator="greaterThanOrEqual">
      <formula>1</formula>
    </cfRule>
  </conditionalFormatting>
  <conditionalFormatting sqref="AI850">
    <cfRule type="expression" dxfId="61" priority="51">
      <formula>$AI850="OK"</formula>
    </cfRule>
  </conditionalFormatting>
  <conditionalFormatting sqref="AI850">
    <cfRule type="cellIs" dxfId="60" priority="52" operator="greaterThanOrEqual">
      <formula>1</formula>
    </cfRule>
  </conditionalFormatting>
  <conditionalFormatting sqref="AI849">
    <cfRule type="expression" dxfId="59" priority="49">
      <formula>$AI849="OK"</formula>
    </cfRule>
  </conditionalFormatting>
  <conditionalFormatting sqref="AI849">
    <cfRule type="cellIs" dxfId="58" priority="50" operator="greaterThanOrEqual">
      <formula>1</formula>
    </cfRule>
  </conditionalFormatting>
  <conditionalFormatting sqref="AI848">
    <cfRule type="expression" dxfId="57" priority="47">
      <formula>$AI848="OK"</formula>
    </cfRule>
  </conditionalFormatting>
  <conditionalFormatting sqref="AI848">
    <cfRule type="cellIs" dxfId="56" priority="48" operator="greaterThanOrEqual">
      <formula>1</formula>
    </cfRule>
  </conditionalFormatting>
  <conditionalFormatting sqref="AI847">
    <cfRule type="expression" dxfId="55" priority="45">
      <formula>$AI847="OK"</formula>
    </cfRule>
  </conditionalFormatting>
  <conditionalFormatting sqref="AI847">
    <cfRule type="cellIs" dxfId="54" priority="46" operator="greaterThanOrEqual">
      <formula>1</formula>
    </cfRule>
  </conditionalFormatting>
  <conditionalFormatting sqref="AI846">
    <cfRule type="expression" dxfId="53" priority="43">
      <formula>$AI846="OK"</formula>
    </cfRule>
  </conditionalFormatting>
  <conditionalFormatting sqref="AI846">
    <cfRule type="cellIs" dxfId="52" priority="44" operator="greaterThanOrEqual">
      <formula>1</formula>
    </cfRule>
  </conditionalFormatting>
  <conditionalFormatting sqref="AI845">
    <cfRule type="expression" dxfId="51" priority="41">
      <formula>$AI845="OK"</formula>
    </cfRule>
  </conditionalFormatting>
  <conditionalFormatting sqref="AI845">
    <cfRule type="cellIs" dxfId="50" priority="42" operator="greaterThanOrEqual">
      <formula>1</formula>
    </cfRule>
  </conditionalFormatting>
  <conditionalFormatting sqref="AI844">
    <cfRule type="expression" dxfId="49" priority="39">
      <formula>$AI844="OK"</formula>
    </cfRule>
  </conditionalFormatting>
  <conditionalFormatting sqref="AI844">
    <cfRule type="cellIs" dxfId="48" priority="40" operator="greaterThanOrEqual">
      <formula>1</formula>
    </cfRule>
  </conditionalFormatting>
  <conditionalFormatting sqref="AI1049">
    <cfRule type="expression" dxfId="47" priority="38">
      <formula>$AI1049="OK"</formula>
    </cfRule>
  </conditionalFormatting>
  <conditionalFormatting sqref="AI1048">
    <cfRule type="expression" dxfId="46" priority="37">
      <formula>$AI1048="OK"</formula>
    </cfRule>
  </conditionalFormatting>
  <conditionalFormatting sqref="AI891">
    <cfRule type="expression" dxfId="45" priority="35">
      <formula>$AI891="OK"</formula>
    </cfRule>
  </conditionalFormatting>
  <conditionalFormatting sqref="AI891">
    <cfRule type="cellIs" dxfId="44" priority="36" operator="greaterThanOrEqual">
      <formula>1</formula>
    </cfRule>
  </conditionalFormatting>
  <conditionalFormatting sqref="AI890">
    <cfRule type="expression" dxfId="43" priority="33">
      <formula>$AI890="OK"</formula>
    </cfRule>
  </conditionalFormatting>
  <conditionalFormatting sqref="AI890">
    <cfRule type="cellIs" dxfId="42" priority="34" operator="greaterThanOrEqual">
      <formula>1</formula>
    </cfRule>
  </conditionalFormatting>
  <conditionalFormatting sqref="AI889">
    <cfRule type="expression" dxfId="41" priority="31">
      <formula>$AI889="OK"</formula>
    </cfRule>
  </conditionalFormatting>
  <conditionalFormatting sqref="AI889">
    <cfRule type="cellIs" dxfId="40" priority="32" operator="greaterThanOrEqual">
      <formula>1</formula>
    </cfRule>
  </conditionalFormatting>
  <conditionalFormatting sqref="AI887">
    <cfRule type="expression" dxfId="39" priority="29">
      <formula>$AI887="OK"</formula>
    </cfRule>
  </conditionalFormatting>
  <conditionalFormatting sqref="AI887">
    <cfRule type="cellIs" dxfId="38" priority="30" operator="greaterThanOrEqual">
      <formula>1</formula>
    </cfRule>
  </conditionalFormatting>
  <conditionalFormatting sqref="AI886">
    <cfRule type="expression" dxfId="37" priority="27">
      <formula>$AI886="OK"</formula>
    </cfRule>
  </conditionalFormatting>
  <conditionalFormatting sqref="AI886">
    <cfRule type="cellIs" dxfId="36" priority="28" operator="greaterThanOrEqual">
      <formula>1</formula>
    </cfRule>
  </conditionalFormatting>
  <conditionalFormatting sqref="AI855">
    <cfRule type="expression" dxfId="35" priority="25">
      <formula>$AI855="OK"</formula>
    </cfRule>
  </conditionalFormatting>
  <conditionalFormatting sqref="AI855">
    <cfRule type="cellIs" dxfId="34" priority="26" operator="greaterThanOrEqual">
      <formula>1</formula>
    </cfRule>
  </conditionalFormatting>
  <conditionalFormatting sqref="AI854">
    <cfRule type="expression" dxfId="33" priority="23">
      <formula>$AI854="OK"</formula>
    </cfRule>
  </conditionalFormatting>
  <conditionalFormatting sqref="AI854">
    <cfRule type="cellIs" dxfId="32" priority="24" operator="greaterThanOrEqual">
      <formula>1</formula>
    </cfRule>
  </conditionalFormatting>
  <conditionalFormatting sqref="AI853">
    <cfRule type="expression" dxfId="31" priority="21">
      <formula>$AI853="OK"</formula>
    </cfRule>
  </conditionalFormatting>
  <conditionalFormatting sqref="AI853">
    <cfRule type="cellIs" dxfId="30" priority="22" operator="greaterThanOrEqual">
      <formula>1</formula>
    </cfRule>
  </conditionalFormatting>
  <conditionalFormatting sqref="AI1147">
    <cfRule type="expression" dxfId="29" priority="20">
      <formula>$AI1147="OK"</formula>
    </cfRule>
  </conditionalFormatting>
  <conditionalFormatting sqref="AI1097">
    <cfRule type="expression" dxfId="28" priority="19">
      <formula>$AI1097="OK"</formula>
    </cfRule>
  </conditionalFormatting>
  <conditionalFormatting sqref="AI1096">
    <cfRule type="expression" dxfId="27" priority="18">
      <formula>$AI1096="OK"</formula>
    </cfRule>
  </conditionalFormatting>
  <conditionalFormatting sqref="AI1095">
    <cfRule type="expression" dxfId="26" priority="17">
      <formula>$AI1095="OK"</formula>
    </cfRule>
  </conditionalFormatting>
  <conditionalFormatting sqref="AI1094">
    <cfRule type="expression" dxfId="25" priority="16">
      <formula>$AI1094="OK"</formula>
    </cfRule>
  </conditionalFormatting>
  <conditionalFormatting sqref="AI1093">
    <cfRule type="expression" dxfId="24" priority="15">
      <formula>$AI1093="OK"</formula>
    </cfRule>
  </conditionalFormatting>
  <conditionalFormatting sqref="AI1092">
    <cfRule type="expression" dxfId="23" priority="14">
      <formula>$AI1092="OK"</formula>
    </cfRule>
  </conditionalFormatting>
  <conditionalFormatting sqref="AI1090">
    <cfRule type="expression" dxfId="22" priority="13">
      <formula>$AI1090="OK"</formula>
    </cfRule>
  </conditionalFormatting>
  <conditionalFormatting sqref="AI1089">
    <cfRule type="expression" dxfId="21" priority="12">
      <formula>$AI1089="OK"</formula>
    </cfRule>
  </conditionalFormatting>
  <conditionalFormatting sqref="AI1088">
    <cfRule type="expression" dxfId="20" priority="11">
      <formula>$AI1088="OK"</formula>
    </cfRule>
  </conditionalFormatting>
  <conditionalFormatting sqref="AI1087">
    <cfRule type="expression" dxfId="19" priority="10">
      <formula>$AI1087="OK"</formula>
    </cfRule>
  </conditionalFormatting>
  <conditionalFormatting sqref="AI1086">
    <cfRule type="expression" dxfId="18" priority="9">
      <formula>$AI1086="OK"</formula>
    </cfRule>
  </conditionalFormatting>
  <conditionalFormatting sqref="AI1061">
    <cfRule type="expression" dxfId="17" priority="8">
      <formula>$AI1061="OK"</formula>
    </cfRule>
  </conditionalFormatting>
  <conditionalFormatting sqref="AI1060">
    <cfRule type="expression" dxfId="16" priority="7">
      <formula>$AI1060="OK"</formula>
    </cfRule>
  </conditionalFormatting>
  <conditionalFormatting sqref="AI1059">
    <cfRule type="expression" dxfId="15" priority="6">
      <formula>$AI1059="OK"</formula>
    </cfRule>
  </conditionalFormatting>
  <conditionalFormatting sqref="AI1057">
    <cfRule type="expression" dxfId="14" priority="5">
      <formula>$AI1057="OK"</formula>
    </cfRule>
  </conditionalFormatting>
  <conditionalFormatting sqref="AI1080">
    <cfRule type="expression" dxfId="13" priority="4">
      <formula>$AI1080="OK"</formula>
    </cfRule>
  </conditionalFormatting>
  <conditionalFormatting sqref="E1056 J1056 AH1057 AC1056:AH1056 AB1055:AG1055 AB1056:AB1057">
    <cfRule type="expression" dxfId="12" priority="33393">
      <formula>#REF!="OK"</formula>
    </cfRule>
  </conditionalFormatting>
  <conditionalFormatting sqref="AA1055">
    <cfRule type="cellIs" dxfId="11" priority="33403" operator="greaterThanOrEqual">
      <formula>1</formula>
    </cfRule>
    <cfRule type="expression" dxfId="10" priority="33404">
      <formula>$AI1056="OK"</formula>
    </cfRule>
  </conditionalFormatting>
  <conditionalFormatting sqref="AA1056">
    <cfRule type="cellIs" dxfId="9" priority="33405" operator="greaterThanOrEqual">
      <formula>1</formula>
    </cfRule>
    <cfRule type="expression" dxfId="8" priority="33406">
      <formula>#REF!="OK"</formula>
    </cfRule>
  </conditionalFormatting>
  <conditionalFormatting sqref="AI1055">
    <cfRule type="expression" dxfId="7" priority="2">
      <formula>$AI1055="OK"</formula>
    </cfRule>
  </conditionalFormatting>
  <conditionalFormatting sqref="AI1055">
    <cfRule type="expression" dxfId="6" priority="1">
      <formula>$AI1055="OK"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40"/>
  <sheetViews>
    <sheetView topLeftCell="A14" workbookViewId="0">
      <selection activeCell="B30" sqref="B30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258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229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259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  <row r="34" spans="1:6" x14ac:dyDescent="0.25">
      <c r="A34" s="259">
        <v>901</v>
      </c>
      <c r="B34" s="107" t="s">
        <v>6168</v>
      </c>
      <c r="C34" s="185">
        <v>46314</v>
      </c>
      <c r="D34" s="185"/>
      <c r="E34" s="107" t="s">
        <v>5681</v>
      </c>
      <c r="F34" s="107" t="s">
        <v>4442</v>
      </c>
    </row>
    <row r="35" spans="1:6" x14ac:dyDescent="0.25">
      <c r="A35" s="259">
        <v>902</v>
      </c>
      <c r="B35" s="107" t="s">
        <v>6169</v>
      </c>
      <c r="C35" s="185">
        <v>46314</v>
      </c>
      <c r="D35" s="185"/>
      <c r="E35" s="107" t="s">
        <v>5681</v>
      </c>
      <c r="F35" s="107" t="s">
        <v>4442</v>
      </c>
    </row>
    <row r="36" spans="1:6" x14ac:dyDescent="0.25">
      <c r="A36" s="259">
        <v>903</v>
      </c>
      <c r="B36" s="107" t="s">
        <v>6170</v>
      </c>
      <c r="C36" s="185">
        <v>46339</v>
      </c>
      <c r="D36" s="185"/>
      <c r="E36" s="107" t="s">
        <v>5681</v>
      </c>
      <c r="F36" s="107" t="s">
        <v>6171</v>
      </c>
    </row>
    <row r="37" spans="1:6" x14ac:dyDescent="0.25">
      <c r="A37" s="259">
        <v>904</v>
      </c>
      <c r="B37" s="107" t="s">
        <v>6172</v>
      </c>
      <c r="C37" s="185">
        <v>46320</v>
      </c>
      <c r="D37" s="185"/>
      <c r="E37" s="107" t="s">
        <v>5681</v>
      </c>
      <c r="F37" s="107" t="s">
        <v>6173</v>
      </c>
    </row>
    <row r="38" spans="1:6" x14ac:dyDescent="0.25">
      <c r="A38" s="107">
        <v>905</v>
      </c>
      <c r="B38" s="107" t="s">
        <v>6179</v>
      </c>
      <c r="C38" s="185">
        <v>46335</v>
      </c>
      <c r="D38" s="185"/>
      <c r="E38" s="107" t="s">
        <v>5681</v>
      </c>
      <c r="F38" s="107" t="s">
        <v>4442</v>
      </c>
    </row>
    <row r="39" spans="1:6" x14ac:dyDescent="0.25">
      <c r="A39" s="107">
        <v>906</v>
      </c>
      <c r="B39" s="107" t="s">
        <v>6180</v>
      </c>
      <c r="C39" s="185">
        <v>46338</v>
      </c>
      <c r="D39" s="185"/>
      <c r="E39" s="107" t="s">
        <v>5681</v>
      </c>
      <c r="F39" s="107" t="s">
        <v>4442</v>
      </c>
    </row>
    <row r="40" spans="1:6" x14ac:dyDescent="0.25">
      <c r="A40" s="107">
        <v>907</v>
      </c>
      <c r="B40" s="107" t="s">
        <v>6186</v>
      </c>
      <c r="C40" s="185">
        <v>46357</v>
      </c>
      <c r="D40" s="185"/>
      <c r="E40" s="107" t="s">
        <v>5681</v>
      </c>
      <c r="F40" s="107" t="s">
        <v>6171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4" t="e" vm="1">
        <v>#VALUE!</v>
      </c>
      <c r="D2" s="315"/>
      <c r="E2" s="318" t="s">
        <v>320</v>
      </c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9"/>
      <c r="U2" s="322" t="s">
        <v>246</v>
      </c>
      <c r="V2" s="31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6"/>
      <c r="D3" s="317"/>
      <c r="E3" s="320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1"/>
      <c r="U3" s="323"/>
      <c r="V3" s="31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7" t="s">
        <v>2070</v>
      </c>
      <c r="D6" s="280" t="s">
        <v>2069</v>
      </c>
      <c r="E6" s="283" t="s">
        <v>2071</v>
      </c>
      <c r="F6" s="286">
        <v>46183</v>
      </c>
      <c r="G6" s="324">
        <v>46220</v>
      </c>
      <c r="H6" s="30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2.2559999999999998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45.021000000000001</v>
      </c>
      <c r="U6" s="271">
        <f>T9/T6</f>
        <v>0.88736367472957067</v>
      </c>
      <c r="V6" s="27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8"/>
      <c r="D7" s="281"/>
      <c r="E7" s="284"/>
      <c r="F7" s="287"/>
      <c r="G7" s="325"/>
      <c r="H7" s="30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0.246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0.25099999999999767</v>
      </c>
      <c r="U7" s="272"/>
      <c r="V7" s="27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8"/>
      <c r="D8" s="281"/>
      <c r="E8" s="284"/>
      <c r="F8" s="287"/>
      <c r="G8" s="325"/>
      <c r="H8" s="30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2"/>
      <c r="V8" s="27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8"/>
      <c r="D9" s="281"/>
      <c r="E9" s="284"/>
      <c r="F9" s="287"/>
      <c r="G9" s="325"/>
      <c r="H9" s="30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2"/>
      <c r="V9" s="27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9"/>
      <c r="D10" s="282"/>
      <c r="E10" s="285"/>
      <c r="F10" s="288"/>
      <c r="G10" s="326"/>
      <c r="H10" s="30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5.070999999999998</v>
      </c>
      <c r="U10" s="273"/>
      <c r="V10" s="27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7" t="s">
        <v>2987</v>
      </c>
      <c r="D12" s="280" t="s">
        <v>2551</v>
      </c>
      <c r="E12" s="283" t="s">
        <v>2986</v>
      </c>
      <c r="F12" s="286">
        <v>46205</v>
      </c>
      <c r="G12" s="324"/>
      <c r="H12" s="30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1">
        <f>T15/T12</f>
        <v>0.76586952907929418</v>
      </c>
      <c r="V12" s="27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8"/>
      <c r="D13" s="281"/>
      <c r="E13" s="284"/>
      <c r="F13" s="287"/>
      <c r="G13" s="325"/>
      <c r="H13" s="31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2"/>
      <c r="V13" s="27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8"/>
      <c r="D14" s="281"/>
      <c r="E14" s="284"/>
      <c r="F14" s="287"/>
      <c r="G14" s="325"/>
      <c r="H14" s="31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2"/>
      <c r="V14" s="27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8"/>
      <c r="D15" s="281"/>
      <c r="E15" s="284"/>
      <c r="F15" s="287"/>
      <c r="G15" s="325"/>
      <c r="H15" s="31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2"/>
      <c r="V15" s="27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9"/>
      <c r="D16" s="282"/>
      <c r="E16" s="285"/>
      <c r="F16" s="288"/>
      <c r="G16" s="326"/>
      <c r="H16" s="31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3"/>
      <c r="V16" s="27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7" t="s">
        <v>2983</v>
      </c>
      <c r="D18" s="280" t="s">
        <v>2984</v>
      </c>
      <c r="E18" s="283" t="s">
        <v>2985</v>
      </c>
      <c r="F18" s="286">
        <v>46289</v>
      </c>
      <c r="G18" s="324"/>
      <c r="H18" s="292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1">
        <f>T21/T18</f>
        <v>0.78921179476886494</v>
      </c>
      <c r="V18" s="27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8"/>
      <c r="D19" s="281"/>
      <c r="E19" s="284"/>
      <c r="F19" s="287"/>
      <c r="G19" s="325"/>
      <c r="H19" s="293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2"/>
      <c r="V19" s="27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8"/>
      <c r="D20" s="281"/>
      <c r="E20" s="284"/>
      <c r="F20" s="287"/>
      <c r="G20" s="325"/>
      <c r="H20" s="293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2"/>
      <c r="V20" s="27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8"/>
      <c r="D21" s="281"/>
      <c r="E21" s="284"/>
      <c r="F21" s="287"/>
      <c r="G21" s="325"/>
      <c r="H21" s="293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2"/>
      <c r="V21" s="27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9"/>
      <c r="D22" s="282"/>
      <c r="E22" s="285"/>
      <c r="F22" s="288"/>
      <c r="G22" s="326"/>
      <c r="H22" s="294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3"/>
      <c r="V22" s="27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7" t="s">
        <v>3292</v>
      </c>
      <c r="D24" s="280" t="s">
        <v>3291</v>
      </c>
      <c r="E24" s="283" t="s">
        <v>3293</v>
      </c>
      <c r="F24" s="286">
        <v>46336</v>
      </c>
      <c r="G24" s="289"/>
      <c r="H24" s="292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1">
        <v>0</v>
      </c>
      <c r="V24" s="27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8"/>
      <c r="D25" s="281"/>
      <c r="E25" s="284"/>
      <c r="F25" s="287"/>
      <c r="G25" s="290"/>
      <c r="H25" s="293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2"/>
      <c r="V25" s="27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8"/>
      <c r="D26" s="281"/>
      <c r="E26" s="284"/>
      <c r="F26" s="287"/>
      <c r="G26" s="290"/>
      <c r="H26" s="293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2"/>
      <c r="V26" s="27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8"/>
      <c r="D27" s="281"/>
      <c r="E27" s="284"/>
      <c r="F27" s="287"/>
      <c r="G27" s="290"/>
      <c r="H27" s="293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2"/>
      <c r="V27" s="27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9"/>
      <c r="D28" s="282"/>
      <c r="E28" s="285"/>
      <c r="F28" s="288"/>
      <c r="G28" s="291"/>
      <c r="H28" s="294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3"/>
      <c r="V28" s="27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7" t="s">
        <v>2993</v>
      </c>
      <c r="D30" s="280" t="s">
        <v>2989</v>
      </c>
      <c r="E30" s="283" t="s">
        <v>2994</v>
      </c>
      <c r="F30" s="286">
        <v>46219</v>
      </c>
      <c r="G30" s="289"/>
      <c r="H30" s="303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1">
        <v>0</v>
      </c>
      <c r="V30" s="27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8"/>
      <c r="D31" s="281"/>
      <c r="E31" s="284"/>
      <c r="F31" s="287"/>
      <c r="G31" s="290"/>
      <c r="H31" s="30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2"/>
      <c r="V31" s="27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8"/>
      <c r="D32" s="281"/>
      <c r="E32" s="284"/>
      <c r="F32" s="287"/>
      <c r="G32" s="290"/>
      <c r="H32" s="30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2"/>
      <c r="V32" s="27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8"/>
      <c r="D33" s="281"/>
      <c r="E33" s="284"/>
      <c r="F33" s="287"/>
      <c r="G33" s="290"/>
      <c r="H33" s="30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2"/>
      <c r="V33" s="27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9"/>
      <c r="D34" s="282"/>
      <c r="E34" s="285"/>
      <c r="F34" s="288"/>
      <c r="G34" s="291"/>
      <c r="H34" s="30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3"/>
      <c r="V34" s="27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7" t="s">
        <v>2995</v>
      </c>
      <c r="D36" s="280" t="s">
        <v>2990</v>
      </c>
      <c r="E36" s="283" t="s">
        <v>2992</v>
      </c>
      <c r="F36" s="286">
        <v>46198</v>
      </c>
      <c r="G36" s="306"/>
      <c r="H36" s="30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1">
        <v>0</v>
      </c>
      <c r="V36" s="27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8"/>
      <c r="D37" s="281"/>
      <c r="E37" s="284"/>
      <c r="F37" s="287"/>
      <c r="G37" s="307"/>
      <c r="H37" s="31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2"/>
      <c r="V37" s="27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8"/>
      <c r="D38" s="281"/>
      <c r="E38" s="284"/>
      <c r="F38" s="287"/>
      <c r="G38" s="307"/>
      <c r="H38" s="31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2"/>
      <c r="V38" s="27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8"/>
      <c r="D39" s="281"/>
      <c r="E39" s="284"/>
      <c r="F39" s="287"/>
      <c r="G39" s="307"/>
      <c r="H39" s="31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2"/>
      <c r="V39" s="27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9"/>
      <c r="D40" s="282"/>
      <c r="E40" s="285"/>
      <c r="F40" s="288"/>
      <c r="G40" s="308"/>
      <c r="H40" s="31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3"/>
      <c r="V40" s="27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7" t="s">
        <v>3006</v>
      </c>
      <c r="D42" s="280" t="s">
        <v>3004</v>
      </c>
      <c r="E42" s="283" t="s">
        <v>3007</v>
      </c>
      <c r="F42" s="286">
        <v>46188</v>
      </c>
      <c r="G42" s="306">
        <v>46220</v>
      </c>
      <c r="H42" s="303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1">
        <v>0</v>
      </c>
      <c r="V42" s="27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8"/>
      <c r="D43" s="281"/>
      <c r="E43" s="284"/>
      <c r="F43" s="287"/>
      <c r="G43" s="307"/>
      <c r="H43" s="30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2"/>
      <c r="V43" s="27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8"/>
      <c r="D44" s="281"/>
      <c r="E44" s="284"/>
      <c r="F44" s="287"/>
      <c r="G44" s="307"/>
      <c r="H44" s="30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2"/>
      <c r="V44" s="27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8"/>
      <c r="D45" s="281"/>
      <c r="E45" s="284"/>
      <c r="F45" s="287"/>
      <c r="G45" s="307"/>
      <c r="H45" s="30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2"/>
      <c r="V45" s="27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9"/>
      <c r="D46" s="282"/>
      <c r="E46" s="285"/>
      <c r="F46" s="288"/>
      <c r="G46" s="308"/>
      <c r="H46" s="30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3"/>
      <c r="V46" s="27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7" t="s">
        <v>3009</v>
      </c>
      <c r="D48" s="280" t="s">
        <v>3005</v>
      </c>
      <c r="E48" s="283" t="s">
        <v>3008</v>
      </c>
      <c r="F48" s="286">
        <v>46202</v>
      </c>
      <c r="G48" s="306">
        <v>46233</v>
      </c>
      <c r="H48" s="303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1">
        <v>0</v>
      </c>
      <c r="V48" s="27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8"/>
      <c r="D49" s="281"/>
      <c r="E49" s="284"/>
      <c r="F49" s="287"/>
      <c r="G49" s="307"/>
      <c r="H49" s="30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2"/>
      <c r="V49" s="27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8"/>
      <c r="D50" s="281"/>
      <c r="E50" s="284"/>
      <c r="F50" s="287"/>
      <c r="G50" s="307"/>
      <c r="H50" s="30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2"/>
      <c r="V50" s="27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8"/>
      <c r="D51" s="281"/>
      <c r="E51" s="284"/>
      <c r="F51" s="287"/>
      <c r="G51" s="307"/>
      <c r="H51" s="30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2"/>
      <c r="V51" s="27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9"/>
      <c r="D52" s="282"/>
      <c r="E52" s="285"/>
      <c r="F52" s="288"/>
      <c r="G52" s="308"/>
      <c r="H52" s="30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3"/>
      <c r="V52" s="27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7" t="s">
        <v>3009</v>
      </c>
      <c r="D54" s="280" t="s">
        <v>3111</v>
      </c>
      <c r="E54" s="283" t="s">
        <v>3164</v>
      </c>
      <c r="F54" s="286">
        <v>46226</v>
      </c>
      <c r="G54" s="289"/>
      <c r="H54" s="303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1">
        <v>0</v>
      </c>
      <c r="V54" s="27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8"/>
      <c r="D55" s="281"/>
      <c r="E55" s="284"/>
      <c r="F55" s="287"/>
      <c r="G55" s="290"/>
      <c r="H55" s="30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2"/>
      <c r="V55" s="27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8"/>
      <c r="D56" s="281"/>
      <c r="E56" s="284"/>
      <c r="F56" s="287"/>
      <c r="G56" s="290"/>
      <c r="H56" s="30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2"/>
      <c r="V56" s="27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8"/>
      <c r="D57" s="281"/>
      <c r="E57" s="284"/>
      <c r="F57" s="287"/>
      <c r="G57" s="290"/>
      <c r="H57" s="30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2"/>
      <c r="V57" s="27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9"/>
      <c r="D58" s="282"/>
      <c r="E58" s="285"/>
      <c r="F58" s="288"/>
      <c r="G58" s="291"/>
      <c r="H58" s="30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3"/>
      <c r="V58" s="27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7" t="s">
        <v>3165</v>
      </c>
      <c r="D60" s="280" t="s">
        <v>3163</v>
      </c>
      <c r="E60" s="283" t="s">
        <v>3166</v>
      </c>
      <c r="F60" s="286">
        <v>46235</v>
      </c>
      <c r="G60" s="289"/>
      <c r="H60" s="292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1">
        <v>0</v>
      </c>
      <c r="V60" s="27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8"/>
      <c r="D61" s="281"/>
      <c r="E61" s="284"/>
      <c r="F61" s="287"/>
      <c r="G61" s="290"/>
      <c r="H61" s="293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2"/>
      <c r="V61" s="27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8"/>
      <c r="D62" s="281"/>
      <c r="E62" s="284"/>
      <c r="F62" s="287"/>
      <c r="G62" s="290"/>
      <c r="H62" s="293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2"/>
      <c r="V62" s="27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8"/>
      <c r="D63" s="281"/>
      <c r="E63" s="284"/>
      <c r="F63" s="287"/>
      <c r="G63" s="290"/>
      <c r="H63" s="293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2"/>
      <c r="V63" s="27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9"/>
      <c r="D64" s="282"/>
      <c r="E64" s="285"/>
      <c r="F64" s="288"/>
      <c r="G64" s="291"/>
      <c r="H64" s="294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3"/>
      <c r="V64" s="27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7" t="s">
        <v>4307</v>
      </c>
      <c r="D66" s="280" t="s">
        <v>4299</v>
      </c>
      <c r="E66" s="283" t="s">
        <v>4308</v>
      </c>
      <c r="F66" s="286">
        <v>46233</v>
      </c>
      <c r="G66" s="289"/>
      <c r="H66" s="292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1">
        <v>0</v>
      </c>
      <c r="V66" s="27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8"/>
      <c r="D67" s="281"/>
      <c r="E67" s="284"/>
      <c r="F67" s="287"/>
      <c r="G67" s="290"/>
      <c r="H67" s="293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2"/>
      <c r="V67" s="27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8"/>
      <c r="D68" s="281"/>
      <c r="E68" s="284"/>
      <c r="F68" s="287"/>
      <c r="G68" s="290"/>
      <c r="H68" s="293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2"/>
      <c r="V68" s="27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8"/>
      <c r="D69" s="281"/>
      <c r="E69" s="284"/>
      <c r="F69" s="287"/>
      <c r="G69" s="290"/>
      <c r="H69" s="293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2"/>
      <c r="V69" s="27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9"/>
      <c r="D70" s="282"/>
      <c r="E70" s="285"/>
      <c r="F70" s="288"/>
      <c r="G70" s="291"/>
      <c r="H70" s="294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3"/>
      <c r="V70" s="27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7" t="s">
        <v>3165</v>
      </c>
      <c r="D72" s="280" t="s">
        <v>4306</v>
      </c>
      <c r="E72" s="283" t="s">
        <v>4309</v>
      </c>
      <c r="F72" s="286">
        <v>46280</v>
      </c>
      <c r="G72" s="289"/>
      <c r="H72" s="292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1">
        <v>0</v>
      </c>
      <c r="V72" s="27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8"/>
      <c r="D73" s="281"/>
      <c r="E73" s="284"/>
      <c r="F73" s="287"/>
      <c r="G73" s="290"/>
      <c r="H73" s="293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2"/>
      <c r="V73" s="27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8"/>
      <c r="D74" s="281"/>
      <c r="E74" s="284"/>
      <c r="F74" s="287"/>
      <c r="G74" s="290"/>
      <c r="H74" s="293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2"/>
      <c r="V74" s="27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8"/>
      <c r="D75" s="281"/>
      <c r="E75" s="284"/>
      <c r="F75" s="287"/>
      <c r="G75" s="290"/>
      <c r="H75" s="293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2"/>
      <c r="V75" s="27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9"/>
      <c r="D76" s="282"/>
      <c r="E76" s="285"/>
      <c r="F76" s="288"/>
      <c r="G76" s="291"/>
      <c r="H76" s="294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3"/>
      <c r="V76" s="27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5" t="s">
        <v>326</v>
      </c>
      <c r="E79" s="297" t="s">
        <v>891</v>
      </c>
      <c r="F79" s="298"/>
      <c r="G79" s="298"/>
      <c r="H79" s="298"/>
      <c r="I79" s="298"/>
      <c r="J79" s="299"/>
      <c r="K79" s="300" t="s">
        <v>331</v>
      </c>
      <c r="L79" s="301"/>
      <c r="M79" s="301"/>
      <c r="N79" s="30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12.932400000000001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97.607599999999991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10.922400000000001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35.752200000000002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876"/>
  <sheetViews>
    <sheetView topLeftCell="D1" zoomScaleNormal="100" workbookViewId="0">
      <pane ySplit="1" topLeftCell="A5859" activePane="bottomLeft" state="frozen"/>
      <selection pane="bottomLeft" activeCell="N5839" sqref="N583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  <row r="5665" spans="1:14" ht="20.25" x14ac:dyDescent="0.25">
      <c r="A5665" s="1">
        <v>1</v>
      </c>
      <c r="B5665" s="159">
        <v>4538</v>
      </c>
      <c r="C5665" s="1" t="s">
        <v>5060</v>
      </c>
      <c r="D5665" s="1" t="s">
        <v>5061</v>
      </c>
      <c r="E5665" s="1" t="s">
        <v>2</v>
      </c>
      <c r="F5665" s="1" t="s">
        <v>5062</v>
      </c>
      <c r="G5665" s="1">
        <v>1</v>
      </c>
      <c r="H5665" s="1" t="s">
        <v>19</v>
      </c>
      <c r="I5665" s="1" t="s">
        <v>4834</v>
      </c>
      <c r="J5665" s="1">
        <v>593.20000000000005</v>
      </c>
      <c r="K5665" s="1">
        <v>593.20000000000005</v>
      </c>
      <c r="L5665" s="42">
        <v>1</v>
      </c>
      <c r="M5665" s="232">
        <v>46309</v>
      </c>
      <c r="N5665" s="1" t="str">
        <f>VLOOKUP(B5665,MICRO!E:L,8,0)</f>
        <v>P-207</v>
      </c>
    </row>
    <row r="5666" spans="1:14" ht="20.25" x14ac:dyDescent="0.25">
      <c r="A5666" s="1">
        <v>5</v>
      </c>
      <c r="B5666" s="159">
        <v>4496</v>
      </c>
      <c r="C5666" s="1" t="s">
        <v>4975</v>
      </c>
      <c r="D5666" s="1"/>
      <c r="E5666" s="1" t="s">
        <v>2</v>
      </c>
      <c r="F5666" s="1" t="s">
        <v>5405</v>
      </c>
      <c r="G5666" s="1">
        <v>5</v>
      </c>
      <c r="H5666" s="1" t="s">
        <v>19</v>
      </c>
      <c r="I5666" s="1" t="s">
        <v>4834</v>
      </c>
      <c r="J5666" s="1">
        <v>18.399999999999999</v>
      </c>
      <c r="K5666" s="1">
        <v>92</v>
      </c>
      <c r="L5666" s="42">
        <v>1</v>
      </c>
      <c r="M5666" s="232">
        <v>46309</v>
      </c>
      <c r="N5666" s="1" t="str">
        <f>VLOOKUP(B5666,MICRO!E:L,8,0)</f>
        <v>P-207</v>
      </c>
    </row>
    <row r="5667" spans="1:14" ht="20.25" x14ac:dyDescent="0.25">
      <c r="A5667" s="1">
        <v>6</v>
      </c>
      <c r="B5667" s="159">
        <v>4748</v>
      </c>
      <c r="C5667" s="1" t="s">
        <v>4975</v>
      </c>
      <c r="D5667" s="1"/>
      <c r="E5667" s="1" t="s">
        <v>2</v>
      </c>
      <c r="F5667" s="1" t="s">
        <v>5406</v>
      </c>
      <c r="G5667" s="1">
        <v>10</v>
      </c>
      <c r="H5667" s="1" t="s">
        <v>19</v>
      </c>
      <c r="I5667" s="1" t="s">
        <v>4834</v>
      </c>
      <c r="J5667" s="1">
        <v>20</v>
      </c>
      <c r="K5667" s="1">
        <v>200</v>
      </c>
      <c r="L5667" s="42">
        <v>1</v>
      </c>
      <c r="M5667" s="232">
        <v>46309</v>
      </c>
      <c r="N5667" s="1" t="str">
        <f>VLOOKUP(B5667,MICRO!E:L,8,0)</f>
        <v>P-207</v>
      </c>
    </row>
    <row r="5668" spans="1:14" ht="20.25" x14ac:dyDescent="0.25">
      <c r="A5668" s="1">
        <v>7</v>
      </c>
      <c r="B5668" s="159">
        <v>4497</v>
      </c>
      <c r="C5668" s="1" t="s">
        <v>4976</v>
      </c>
      <c r="D5668" s="1"/>
      <c r="E5668" s="1" t="s">
        <v>2</v>
      </c>
      <c r="F5668" s="1" t="s">
        <v>4977</v>
      </c>
      <c r="G5668" s="1">
        <v>1</v>
      </c>
      <c r="H5668" s="1" t="s">
        <v>19</v>
      </c>
      <c r="I5668" s="1" t="s">
        <v>4834</v>
      </c>
      <c r="J5668" s="1">
        <v>18.399999999999999</v>
      </c>
      <c r="K5668" s="1">
        <v>18.399999999999999</v>
      </c>
      <c r="L5668" s="42">
        <v>1</v>
      </c>
      <c r="M5668" s="232">
        <v>46309</v>
      </c>
      <c r="N5668" s="1" t="str">
        <f>VLOOKUP(B5668,MICRO!E:L,8,0)</f>
        <v>P-207</v>
      </c>
    </row>
    <row r="5669" spans="1:14" ht="20.25" x14ac:dyDescent="0.25">
      <c r="A5669" s="1">
        <v>8</v>
      </c>
      <c r="B5669" s="159">
        <v>4749</v>
      </c>
      <c r="C5669" s="1" t="s">
        <v>4976</v>
      </c>
      <c r="D5669" s="1"/>
      <c r="E5669" s="1" t="s">
        <v>43</v>
      </c>
      <c r="F5669" s="1" t="s">
        <v>5407</v>
      </c>
      <c r="G5669" s="1">
        <v>2</v>
      </c>
      <c r="H5669" s="1" t="s">
        <v>19</v>
      </c>
      <c r="I5669" s="1" t="s">
        <v>4834</v>
      </c>
      <c r="J5669" s="1">
        <v>20</v>
      </c>
      <c r="K5669" s="1">
        <v>40</v>
      </c>
      <c r="L5669" s="42">
        <v>1</v>
      </c>
      <c r="M5669" s="232">
        <v>46309</v>
      </c>
      <c r="N5669" s="1" t="str">
        <f>VLOOKUP(B5669,MICRO!E:L,8,0)</f>
        <v>P-207</v>
      </c>
    </row>
    <row r="5670" spans="1:14" ht="20.25" x14ac:dyDescent="0.25">
      <c r="A5670" s="1">
        <v>9</v>
      </c>
      <c r="B5670" s="159">
        <v>4498</v>
      </c>
      <c r="C5670" s="1" t="s">
        <v>4978</v>
      </c>
      <c r="D5670" s="1"/>
      <c r="E5670" s="1" t="s">
        <v>2</v>
      </c>
      <c r="F5670" s="1" t="s">
        <v>4979</v>
      </c>
      <c r="G5670" s="1">
        <v>2</v>
      </c>
      <c r="H5670" s="1" t="s">
        <v>19</v>
      </c>
      <c r="I5670" s="1" t="s">
        <v>4834</v>
      </c>
      <c r="J5670" s="1">
        <v>32.299999999999997</v>
      </c>
      <c r="K5670" s="1">
        <v>64.599999999999994</v>
      </c>
      <c r="L5670" s="42">
        <v>1</v>
      </c>
      <c r="M5670" s="232">
        <v>46309</v>
      </c>
      <c r="N5670" s="1" t="str">
        <f>VLOOKUP(B5670,MICRO!E:L,8,0)</f>
        <v>P-207</v>
      </c>
    </row>
    <row r="5671" spans="1:14" ht="20.25" x14ac:dyDescent="0.25">
      <c r="A5671" s="1">
        <v>10</v>
      </c>
      <c r="B5671" s="159">
        <v>4499</v>
      </c>
      <c r="C5671" s="1" t="s">
        <v>4978</v>
      </c>
      <c r="D5671" s="1"/>
      <c r="E5671" s="1" t="s">
        <v>43</v>
      </c>
      <c r="F5671" s="1" t="s">
        <v>4980</v>
      </c>
      <c r="G5671" s="1">
        <v>2</v>
      </c>
      <c r="H5671" s="1" t="s">
        <v>19</v>
      </c>
      <c r="I5671" s="1" t="s">
        <v>4834</v>
      </c>
      <c r="J5671" s="1">
        <v>28.8</v>
      </c>
      <c r="K5671" s="1">
        <v>57.6</v>
      </c>
      <c r="L5671" s="42">
        <v>1</v>
      </c>
      <c r="M5671" s="232">
        <v>46309</v>
      </c>
      <c r="N5671" s="1" t="str">
        <f>VLOOKUP(B5671,MICRO!E:L,8,0)</f>
        <v>P-207</v>
      </c>
    </row>
    <row r="5672" spans="1:14" ht="20.25" x14ac:dyDescent="0.25">
      <c r="A5672" s="1">
        <v>11</v>
      </c>
      <c r="B5672" s="159">
        <v>4500</v>
      </c>
      <c r="C5672" s="1" t="s">
        <v>4978</v>
      </c>
      <c r="D5672" s="1"/>
      <c r="E5672" s="1" t="s">
        <v>746</v>
      </c>
      <c r="F5672" s="1" t="s">
        <v>4981</v>
      </c>
      <c r="G5672" s="1">
        <v>2</v>
      </c>
      <c r="H5672" s="1" t="s">
        <v>19</v>
      </c>
      <c r="I5672" s="1" t="s">
        <v>4834</v>
      </c>
      <c r="J5672" s="1">
        <v>28.8</v>
      </c>
      <c r="K5672" s="1">
        <v>57.6</v>
      </c>
      <c r="L5672" s="42">
        <v>1</v>
      </c>
      <c r="M5672" s="232">
        <v>46309</v>
      </c>
      <c r="N5672" s="1" t="str">
        <f>VLOOKUP(B5672,MICRO!E:L,8,0)</f>
        <v>P-207</v>
      </c>
    </row>
    <row r="5673" spans="1:14" ht="20.25" x14ac:dyDescent="0.25">
      <c r="A5673" s="1">
        <v>12</v>
      </c>
      <c r="B5673" s="159">
        <v>4501</v>
      </c>
      <c r="C5673" s="1" t="s">
        <v>4978</v>
      </c>
      <c r="D5673" s="1"/>
      <c r="E5673" s="1" t="s">
        <v>1101</v>
      </c>
      <c r="F5673" s="1" t="s">
        <v>4982</v>
      </c>
      <c r="G5673" s="1">
        <v>4</v>
      </c>
      <c r="H5673" s="1" t="s">
        <v>19</v>
      </c>
      <c r="I5673" s="1" t="s">
        <v>4834</v>
      </c>
      <c r="J5673" s="1">
        <v>6.9</v>
      </c>
      <c r="K5673" s="1">
        <v>27.6</v>
      </c>
      <c r="L5673" s="42">
        <v>1</v>
      </c>
      <c r="M5673" s="232">
        <v>46309</v>
      </c>
      <c r="N5673" s="1" t="str">
        <f>VLOOKUP(B5673,MICRO!E:L,8,0)</f>
        <v>P-207</v>
      </c>
    </row>
    <row r="5674" spans="1:14" ht="20.25" x14ac:dyDescent="0.25">
      <c r="A5674" s="1">
        <v>9</v>
      </c>
      <c r="B5674" s="159">
        <v>4425</v>
      </c>
      <c r="C5674" s="1" t="s">
        <v>4837</v>
      </c>
      <c r="D5674" s="1"/>
      <c r="E5674" s="1"/>
      <c r="F5674" s="1" t="s">
        <v>4838</v>
      </c>
      <c r="G5674" s="1">
        <v>14</v>
      </c>
      <c r="H5674" s="1" t="s">
        <v>19</v>
      </c>
      <c r="I5674" s="1" t="s">
        <v>4834</v>
      </c>
      <c r="J5674" s="1">
        <v>3.6</v>
      </c>
      <c r="K5674" s="1">
        <v>50.4</v>
      </c>
      <c r="L5674" s="42">
        <v>1</v>
      </c>
      <c r="M5674" s="232">
        <v>46309</v>
      </c>
      <c r="N5674" s="1" t="str">
        <f>VLOOKUP(B5674,MICRO!E:L,8,0)</f>
        <v>P-207</v>
      </c>
    </row>
    <row r="5675" spans="1:14" ht="20.25" x14ac:dyDescent="0.25">
      <c r="A5675" s="1">
        <v>10</v>
      </c>
      <c r="B5675" s="159">
        <v>4422</v>
      </c>
      <c r="C5675" s="1" t="s">
        <v>4830</v>
      </c>
      <c r="D5675" s="1"/>
      <c r="E5675" s="1"/>
      <c r="F5675" s="1" t="s">
        <v>4832</v>
      </c>
      <c r="G5675" s="1">
        <v>14</v>
      </c>
      <c r="H5675" s="1" t="s">
        <v>19</v>
      </c>
      <c r="I5675" s="1" t="s">
        <v>4834</v>
      </c>
      <c r="J5675" s="1">
        <v>3</v>
      </c>
      <c r="K5675" s="1">
        <v>42</v>
      </c>
      <c r="L5675" s="42">
        <v>1</v>
      </c>
      <c r="M5675" s="232">
        <v>46309</v>
      </c>
      <c r="N5675" s="1" t="str">
        <f>VLOOKUP(B5675,MICRO!E:L,8,0)</f>
        <v>P-207</v>
      </c>
    </row>
    <row r="5676" spans="1:14" ht="20.25" x14ac:dyDescent="0.25">
      <c r="A5676" s="1">
        <v>11</v>
      </c>
      <c r="B5676" s="159">
        <v>4420</v>
      </c>
      <c r="C5676" s="1" t="s">
        <v>83</v>
      </c>
      <c r="D5676" s="1"/>
      <c r="E5676" s="1"/>
      <c r="F5676" s="1" t="s">
        <v>4827</v>
      </c>
      <c r="G5676" s="1">
        <v>2</v>
      </c>
      <c r="H5676" s="1" t="s">
        <v>19</v>
      </c>
      <c r="I5676" s="1" t="s">
        <v>4834</v>
      </c>
      <c r="J5676" s="1">
        <v>135</v>
      </c>
      <c r="K5676" s="1">
        <v>270</v>
      </c>
      <c r="L5676" s="42">
        <v>1</v>
      </c>
      <c r="M5676" s="232">
        <v>46309</v>
      </c>
      <c r="N5676" s="1" t="str">
        <f>VLOOKUP(B5676,MICRO!E:L,8,0)</f>
        <v>P-207</v>
      </c>
    </row>
    <row r="5677" spans="1:14" ht="20.25" x14ac:dyDescent="0.25">
      <c r="A5677" s="1">
        <v>12</v>
      </c>
      <c r="B5677" s="159">
        <v>4504</v>
      </c>
      <c r="C5677" s="1" t="s">
        <v>4988</v>
      </c>
      <c r="D5677" s="1"/>
      <c r="E5677" s="1"/>
      <c r="F5677" s="1" t="s">
        <v>4989</v>
      </c>
      <c r="G5677" s="1">
        <v>2</v>
      </c>
      <c r="H5677" s="1" t="s">
        <v>19</v>
      </c>
      <c r="I5677" s="1" t="s">
        <v>4834</v>
      </c>
      <c r="J5677" s="1">
        <v>7</v>
      </c>
      <c r="K5677" s="1">
        <v>14</v>
      </c>
      <c r="L5677" s="42">
        <v>1</v>
      </c>
      <c r="M5677" s="232">
        <v>46309</v>
      </c>
      <c r="N5677" s="1" t="str">
        <f>VLOOKUP(B5677,MICRO!E:L,8,0)</f>
        <v>P-207</v>
      </c>
    </row>
    <row r="5678" spans="1:14" ht="20.25" x14ac:dyDescent="0.25">
      <c r="A5678" s="1">
        <v>13</v>
      </c>
      <c r="B5678" s="159">
        <v>4421</v>
      </c>
      <c r="C5678" s="1" t="s">
        <v>4829</v>
      </c>
      <c r="D5678" s="1"/>
      <c r="E5678" s="1"/>
      <c r="F5678" s="1" t="s">
        <v>4828</v>
      </c>
      <c r="G5678" s="1">
        <v>2</v>
      </c>
      <c r="H5678" s="1" t="s">
        <v>19</v>
      </c>
      <c r="I5678" s="1" t="s">
        <v>4834</v>
      </c>
      <c r="J5678" s="1">
        <v>2.1</v>
      </c>
      <c r="K5678" s="1">
        <v>4.2</v>
      </c>
      <c r="L5678" s="42">
        <v>1</v>
      </c>
      <c r="M5678" s="232">
        <v>46309</v>
      </c>
      <c r="N5678" s="1" t="str">
        <f>VLOOKUP(B5678,MICRO!E:L,8,0)</f>
        <v>P-207</v>
      </c>
    </row>
    <row r="5679" spans="1:14" ht="20.25" x14ac:dyDescent="0.25">
      <c r="A5679" s="1">
        <v>14</v>
      </c>
      <c r="B5679" s="159">
        <v>4424</v>
      </c>
      <c r="C5679" s="1" t="s">
        <v>4835</v>
      </c>
      <c r="D5679" s="1"/>
      <c r="E5679" s="1"/>
      <c r="F5679" s="1" t="s">
        <v>4836</v>
      </c>
      <c r="G5679" s="1">
        <v>2</v>
      </c>
      <c r="H5679" s="1" t="s">
        <v>19</v>
      </c>
      <c r="I5679" s="1" t="s">
        <v>4834</v>
      </c>
      <c r="J5679" s="1">
        <v>4.2</v>
      </c>
      <c r="K5679" s="1">
        <v>8.4</v>
      </c>
      <c r="L5679" s="42">
        <v>1</v>
      </c>
      <c r="M5679" s="232">
        <v>46309</v>
      </c>
      <c r="N5679" s="1" t="str">
        <f>VLOOKUP(B5679,MICRO!E:L,8,0)</f>
        <v>P-207</v>
      </c>
    </row>
    <row r="5680" spans="1:14" ht="20.25" x14ac:dyDescent="0.25">
      <c r="A5680" s="1"/>
      <c r="B5680" s="159"/>
      <c r="C5680" s="1"/>
      <c r="D5680" s="1"/>
      <c r="E5680" s="1"/>
      <c r="F5680" s="1"/>
      <c r="G5680" s="1"/>
      <c r="H5680" s="1"/>
      <c r="I5680" s="1"/>
      <c r="J5680" s="1"/>
      <c r="K5680" s="1"/>
      <c r="L5680" s="42">
        <v>1</v>
      </c>
      <c r="M5680" s="232">
        <v>46309</v>
      </c>
      <c r="N5680" s="1" t="e">
        <f>VLOOKUP(B5680,MICRO!E:L,8,0)</f>
        <v>#N/A</v>
      </c>
    </row>
    <row r="5681" spans="1:14" ht="20.25" x14ac:dyDescent="0.25">
      <c r="A5681" s="1">
        <v>1</v>
      </c>
      <c r="B5681" s="159">
        <v>4694</v>
      </c>
      <c r="C5681" s="1" t="s">
        <v>5307</v>
      </c>
      <c r="D5681" s="1" t="s">
        <v>5308</v>
      </c>
      <c r="E5681" s="1" t="s">
        <v>2</v>
      </c>
      <c r="F5681" s="1" t="s">
        <v>5309</v>
      </c>
      <c r="G5681" s="1">
        <v>1</v>
      </c>
      <c r="H5681" s="1" t="s">
        <v>19</v>
      </c>
      <c r="I5681" s="1" t="s">
        <v>4834</v>
      </c>
      <c r="J5681" s="1">
        <v>586.79999999999995</v>
      </c>
      <c r="K5681" s="1">
        <v>586.79999999999995</v>
      </c>
      <c r="L5681" s="42">
        <v>1</v>
      </c>
      <c r="M5681" s="232">
        <v>46309</v>
      </c>
      <c r="N5681" s="1" t="str">
        <f>VLOOKUP(B5681,MICRO!E:L,8,0)</f>
        <v>P-207</v>
      </c>
    </row>
    <row r="5682" spans="1:14" ht="20.25" x14ac:dyDescent="0.25">
      <c r="A5682" s="1">
        <v>5</v>
      </c>
      <c r="B5682" s="159">
        <v>4496</v>
      </c>
      <c r="C5682" s="1" t="s">
        <v>4975</v>
      </c>
      <c r="D5682" s="1"/>
      <c r="E5682" s="1" t="s">
        <v>2</v>
      </c>
      <c r="F5682" s="1" t="s">
        <v>5405</v>
      </c>
      <c r="G5682" s="1">
        <v>3</v>
      </c>
      <c r="H5682" s="1" t="s">
        <v>19</v>
      </c>
      <c r="I5682" s="1" t="s">
        <v>4834</v>
      </c>
      <c r="J5682" s="1">
        <v>3</v>
      </c>
      <c r="K5682" s="1">
        <v>9</v>
      </c>
      <c r="L5682" s="42">
        <v>1</v>
      </c>
      <c r="M5682" s="232">
        <v>46309</v>
      </c>
      <c r="N5682" s="1" t="str">
        <f>VLOOKUP(B5682,MICRO!E:L,8,0)</f>
        <v>P-207</v>
      </c>
    </row>
    <row r="5683" spans="1:14" ht="20.25" x14ac:dyDescent="0.25">
      <c r="A5683" s="1">
        <v>6</v>
      </c>
      <c r="B5683" s="159">
        <v>4748</v>
      </c>
      <c r="C5683" s="1" t="s">
        <v>4975</v>
      </c>
      <c r="D5683" s="1"/>
      <c r="E5683" s="1" t="s">
        <v>2</v>
      </c>
      <c r="F5683" s="1" t="s">
        <v>5406</v>
      </c>
      <c r="G5683" s="1">
        <v>6</v>
      </c>
      <c r="H5683" s="1" t="s">
        <v>19</v>
      </c>
      <c r="I5683" s="1" t="s">
        <v>4834</v>
      </c>
      <c r="J5683" s="1">
        <v>6</v>
      </c>
      <c r="K5683" s="1">
        <v>36</v>
      </c>
      <c r="L5683" s="42">
        <v>1</v>
      </c>
      <c r="M5683" s="232">
        <v>46309</v>
      </c>
      <c r="N5683" s="1" t="str">
        <f>VLOOKUP(B5683,MICRO!E:L,8,0)</f>
        <v>P-207</v>
      </c>
    </row>
    <row r="5684" spans="1:14" ht="20.25" x14ac:dyDescent="0.25">
      <c r="A5684" s="1">
        <v>12</v>
      </c>
      <c r="B5684" s="159">
        <v>4504</v>
      </c>
      <c r="C5684" s="1" t="s">
        <v>4988</v>
      </c>
      <c r="D5684" s="1"/>
      <c r="E5684" s="1" t="s">
        <v>2</v>
      </c>
      <c r="F5684" s="1" t="s">
        <v>4989</v>
      </c>
      <c r="G5684" s="1">
        <v>2</v>
      </c>
      <c r="H5684" s="1" t="s">
        <v>19</v>
      </c>
      <c r="I5684" s="1" t="s">
        <v>4834</v>
      </c>
      <c r="J5684" s="1">
        <v>7</v>
      </c>
      <c r="K5684" s="1">
        <v>14</v>
      </c>
      <c r="L5684" s="42">
        <v>1</v>
      </c>
      <c r="M5684" s="232">
        <v>46309</v>
      </c>
      <c r="N5684" s="1" t="str">
        <f>VLOOKUP(B5684,MICRO!E:L,8,0)</f>
        <v>P-207</v>
      </c>
    </row>
    <row r="5685" spans="1:14" ht="20.25" x14ac:dyDescent="0.25">
      <c r="A5685" s="1">
        <v>9</v>
      </c>
      <c r="B5685" s="159">
        <v>4425</v>
      </c>
      <c r="C5685" s="1" t="s">
        <v>4837</v>
      </c>
      <c r="D5685" s="1"/>
      <c r="E5685" s="1"/>
      <c r="F5685" s="1" t="s">
        <v>4838</v>
      </c>
      <c r="G5685" s="1">
        <v>10</v>
      </c>
      <c r="H5685" s="1" t="s">
        <v>19</v>
      </c>
      <c r="I5685" s="1" t="s">
        <v>4834</v>
      </c>
      <c r="J5685" s="1">
        <v>3.6</v>
      </c>
      <c r="K5685" s="1">
        <v>36</v>
      </c>
      <c r="L5685" s="42">
        <v>1</v>
      </c>
      <c r="M5685" s="232">
        <v>46309</v>
      </c>
      <c r="N5685" s="1" t="str">
        <f>VLOOKUP(B5685,MICRO!E:L,8,0)</f>
        <v>P-207</v>
      </c>
    </row>
    <row r="5686" spans="1:14" ht="20.25" x14ac:dyDescent="0.25">
      <c r="A5686" s="1">
        <v>10</v>
      </c>
      <c r="B5686" s="159">
        <v>4422</v>
      </c>
      <c r="C5686" s="1" t="s">
        <v>4830</v>
      </c>
      <c r="D5686" s="1"/>
      <c r="E5686" s="1"/>
      <c r="F5686" s="1" t="s">
        <v>4832</v>
      </c>
      <c r="G5686" s="1">
        <v>6</v>
      </c>
      <c r="H5686" s="1" t="s">
        <v>19</v>
      </c>
      <c r="I5686" s="1" t="s">
        <v>4834</v>
      </c>
      <c r="J5686" s="1">
        <v>3</v>
      </c>
      <c r="K5686" s="1">
        <v>18</v>
      </c>
      <c r="L5686" s="42">
        <v>1</v>
      </c>
      <c r="M5686" s="232">
        <v>46309</v>
      </c>
      <c r="N5686" s="1" t="str">
        <f>VLOOKUP(B5686,MICRO!E:L,8,0)</f>
        <v>P-207</v>
      </c>
    </row>
    <row r="5687" spans="1:14" ht="20.25" x14ac:dyDescent="0.25">
      <c r="A5687" s="1">
        <v>11</v>
      </c>
      <c r="B5687" s="159">
        <v>4420</v>
      </c>
      <c r="C5687" s="1" t="s">
        <v>83</v>
      </c>
      <c r="D5687" s="1"/>
      <c r="E5687" s="1"/>
      <c r="F5687" s="1" t="s">
        <v>4827</v>
      </c>
      <c r="G5687" s="1">
        <v>2</v>
      </c>
      <c r="H5687" s="1" t="s">
        <v>19</v>
      </c>
      <c r="I5687" s="1" t="s">
        <v>4834</v>
      </c>
      <c r="J5687" s="1">
        <v>135</v>
      </c>
      <c r="K5687" s="1">
        <v>270</v>
      </c>
      <c r="L5687" s="42">
        <v>1</v>
      </c>
      <c r="M5687" s="232">
        <v>46309</v>
      </c>
      <c r="N5687" s="1" t="str">
        <f>VLOOKUP(B5687,MICRO!E:L,8,0)</f>
        <v>P-207</v>
      </c>
    </row>
    <row r="5688" spans="1:14" ht="20.25" x14ac:dyDescent="0.25">
      <c r="A5688" s="1">
        <v>12</v>
      </c>
      <c r="B5688" s="159">
        <v>4502</v>
      </c>
      <c r="C5688" s="1" t="s">
        <v>4983</v>
      </c>
      <c r="D5688" s="1"/>
      <c r="E5688" s="1" t="s">
        <v>2</v>
      </c>
      <c r="F5688" s="1" t="s">
        <v>4984</v>
      </c>
      <c r="G5688" s="1">
        <v>2</v>
      </c>
      <c r="H5688" s="1" t="s">
        <v>19</v>
      </c>
      <c r="I5688" s="1" t="s">
        <v>4834</v>
      </c>
      <c r="J5688" s="1">
        <v>18.399999999999999</v>
      </c>
      <c r="K5688" s="1">
        <v>36.799999999999997</v>
      </c>
      <c r="L5688" s="42">
        <v>1</v>
      </c>
      <c r="M5688" s="232">
        <v>46309</v>
      </c>
      <c r="N5688" s="1" t="str">
        <f>VLOOKUP(B5688,MICRO!E:L,8,0)</f>
        <v>P-207</v>
      </c>
    </row>
    <row r="5689" spans="1:14" ht="20.25" x14ac:dyDescent="0.25">
      <c r="A5689" s="1">
        <v>13</v>
      </c>
      <c r="B5689" s="159">
        <v>4502</v>
      </c>
      <c r="C5689" s="1" t="s">
        <v>4983</v>
      </c>
      <c r="D5689" s="1"/>
      <c r="E5689" s="1" t="s">
        <v>43</v>
      </c>
      <c r="F5689" s="1" t="s">
        <v>4985</v>
      </c>
      <c r="G5689" s="1">
        <v>4</v>
      </c>
      <c r="H5689" s="1" t="s">
        <v>19</v>
      </c>
      <c r="I5689" s="1" t="s">
        <v>4834</v>
      </c>
      <c r="J5689" s="1">
        <v>14.3</v>
      </c>
      <c r="K5689" s="1">
        <v>57.2</v>
      </c>
      <c r="L5689" s="42">
        <v>1</v>
      </c>
      <c r="M5689" s="232">
        <v>46309</v>
      </c>
      <c r="N5689" s="1" t="str">
        <f>VLOOKUP(B5689,MICRO!E:L,8,0)</f>
        <v>P-207</v>
      </c>
    </row>
    <row r="5690" spans="1:14" ht="20.25" x14ac:dyDescent="0.25">
      <c r="A5690" s="1"/>
      <c r="B5690" s="159"/>
      <c r="C5690" s="1"/>
      <c r="D5690" s="1"/>
      <c r="E5690" s="1"/>
      <c r="F5690" s="1"/>
      <c r="G5690" s="1"/>
      <c r="H5690" s="1"/>
      <c r="I5690" s="1"/>
      <c r="J5690" s="1"/>
      <c r="K5690" s="1"/>
      <c r="L5690" s="42">
        <v>1</v>
      </c>
      <c r="M5690" s="232">
        <v>46309</v>
      </c>
      <c r="N5690" s="1" t="e">
        <f>VLOOKUP(B5690,MICRO!E:L,8,0)</f>
        <v>#N/A</v>
      </c>
    </row>
    <row r="5691" spans="1:14" ht="20.25" x14ac:dyDescent="0.25">
      <c r="A5691" s="1">
        <v>1</v>
      </c>
      <c r="B5691" s="159">
        <v>4539</v>
      </c>
      <c r="C5691" s="1" t="s">
        <v>5063</v>
      </c>
      <c r="D5691" s="1" t="s">
        <v>5064</v>
      </c>
      <c r="E5691" s="1" t="s">
        <v>2</v>
      </c>
      <c r="F5691" s="1" t="s">
        <v>5065</v>
      </c>
      <c r="G5691" s="1">
        <v>1</v>
      </c>
      <c r="H5691" s="1" t="s">
        <v>19</v>
      </c>
      <c r="I5691" s="1" t="s">
        <v>4834</v>
      </c>
      <c r="J5691" s="1">
        <v>713.6</v>
      </c>
      <c r="K5691" s="1">
        <v>713.6</v>
      </c>
      <c r="L5691" s="42">
        <v>1</v>
      </c>
      <c r="M5691" s="232">
        <v>46309</v>
      </c>
      <c r="N5691" s="1" t="str">
        <f>VLOOKUP(B5691,MICRO!E:L,8,0)</f>
        <v>P-207</v>
      </c>
    </row>
    <row r="5692" spans="1:14" ht="20.25" x14ac:dyDescent="0.25">
      <c r="A5692" s="1">
        <v>7</v>
      </c>
      <c r="B5692" s="159">
        <v>4497</v>
      </c>
      <c r="C5692" s="1" t="s">
        <v>4976</v>
      </c>
      <c r="D5692" s="1"/>
      <c r="E5692" s="1" t="s">
        <v>2</v>
      </c>
      <c r="F5692" s="1" t="s">
        <v>4977</v>
      </c>
      <c r="G5692" s="1">
        <v>10</v>
      </c>
      <c r="H5692" s="1" t="s">
        <v>19</v>
      </c>
      <c r="I5692" s="1" t="s">
        <v>4834</v>
      </c>
      <c r="J5692" s="1">
        <v>18.399999999999999</v>
      </c>
      <c r="K5692" s="1">
        <v>184</v>
      </c>
      <c r="L5692" s="42">
        <v>1</v>
      </c>
      <c r="M5692" s="232">
        <v>46309</v>
      </c>
      <c r="N5692" s="1" t="str">
        <f>VLOOKUP(B5692,MICRO!E:L,8,0)</f>
        <v>P-207</v>
      </c>
    </row>
    <row r="5693" spans="1:14" ht="20.25" x14ac:dyDescent="0.25">
      <c r="A5693" s="1">
        <v>8</v>
      </c>
      <c r="B5693" s="159">
        <v>4749</v>
      </c>
      <c r="C5693" s="1" t="s">
        <v>4976</v>
      </c>
      <c r="D5693" s="1"/>
      <c r="E5693" s="1" t="s">
        <v>43</v>
      </c>
      <c r="F5693" s="1" t="s">
        <v>5407</v>
      </c>
      <c r="G5693" s="1">
        <v>20</v>
      </c>
      <c r="H5693" s="1" t="s">
        <v>19</v>
      </c>
      <c r="I5693" s="1" t="s">
        <v>4834</v>
      </c>
      <c r="J5693" s="1">
        <v>20</v>
      </c>
      <c r="K5693" s="1">
        <v>400</v>
      </c>
      <c r="L5693" s="42">
        <v>1</v>
      </c>
      <c r="M5693" s="232">
        <v>46309</v>
      </c>
      <c r="N5693" s="1" t="str">
        <f>VLOOKUP(B5693,MICRO!E:L,8,0)</f>
        <v>P-207</v>
      </c>
    </row>
    <row r="5694" spans="1:14" ht="20.25" x14ac:dyDescent="0.25">
      <c r="A5694" s="1">
        <v>13</v>
      </c>
      <c r="B5694" s="159">
        <v>4421</v>
      </c>
      <c r="C5694" s="1" t="s">
        <v>4829</v>
      </c>
      <c r="D5694" s="1"/>
      <c r="E5694" s="1"/>
      <c r="F5694" s="1" t="s">
        <v>4828</v>
      </c>
      <c r="G5694" s="1">
        <v>20</v>
      </c>
      <c r="H5694" s="1" t="s">
        <v>19</v>
      </c>
      <c r="I5694" s="1" t="s">
        <v>4834</v>
      </c>
      <c r="J5694" s="1">
        <v>2.1</v>
      </c>
      <c r="K5694" s="1">
        <v>42</v>
      </c>
      <c r="L5694" s="42">
        <v>1</v>
      </c>
      <c r="M5694" s="232">
        <v>46309</v>
      </c>
      <c r="N5694" s="1" t="str">
        <f>VLOOKUP(B5694,MICRO!E:L,8,0)</f>
        <v>P-207</v>
      </c>
    </row>
    <row r="5695" spans="1:14" ht="20.25" x14ac:dyDescent="0.25">
      <c r="A5695" s="1">
        <v>14</v>
      </c>
      <c r="B5695" s="159">
        <v>4424</v>
      </c>
      <c r="C5695" s="1" t="s">
        <v>4835</v>
      </c>
      <c r="D5695" s="1"/>
      <c r="E5695" s="1"/>
      <c r="F5695" s="1" t="s">
        <v>4836</v>
      </c>
      <c r="G5695" s="1">
        <v>20</v>
      </c>
      <c r="H5695" s="1" t="s">
        <v>19</v>
      </c>
      <c r="I5695" s="1" t="s">
        <v>4834</v>
      </c>
      <c r="J5695" s="1">
        <v>4.2</v>
      </c>
      <c r="K5695" s="1">
        <v>84</v>
      </c>
      <c r="L5695" s="42">
        <v>1</v>
      </c>
      <c r="M5695" s="232">
        <v>46309</v>
      </c>
      <c r="N5695" s="1" t="str">
        <f>VLOOKUP(B5695,MICRO!E:L,8,0)</f>
        <v>P-207</v>
      </c>
    </row>
    <row r="5696" spans="1:14" ht="20.25" x14ac:dyDescent="0.25">
      <c r="A5696" s="1">
        <v>11</v>
      </c>
      <c r="B5696" s="159">
        <v>4420</v>
      </c>
      <c r="C5696" s="1" t="s">
        <v>83</v>
      </c>
      <c r="D5696" s="1"/>
      <c r="E5696" s="1"/>
      <c r="F5696" s="1" t="s">
        <v>4827</v>
      </c>
      <c r="G5696" s="1">
        <v>2</v>
      </c>
      <c r="H5696" s="1" t="s">
        <v>19</v>
      </c>
      <c r="I5696" s="1" t="s">
        <v>4834</v>
      </c>
      <c r="J5696" s="1">
        <v>135</v>
      </c>
      <c r="K5696" s="1">
        <v>270</v>
      </c>
      <c r="L5696" s="42">
        <v>1</v>
      </c>
      <c r="M5696" s="232">
        <v>46309</v>
      </c>
      <c r="N5696" s="1" t="str">
        <f>VLOOKUP(B5696,MICRO!E:L,8,0)</f>
        <v>P-207</v>
      </c>
    </row>
    <row r="5697" spans="1:14" ht="20.25" x14ac:dyDescent="0.25">
      <c r="A5697" s="1">
        <v>12</v>
      </c>
      <c r="B5697" s="159">
        <v>4504</v>
      </c>
      <c r="C5697" s="1" t="s">
        <v>4988</v>
      </c>
      <c r="D5697" s="1"/>
      <c r="E5697" s="1" t="s">
        <v>2</v>
      </c>
      <c r="F5697" s="1" t="s">
        <v>4989</v>
      </c>
      <c r="G5697" s="1">
        <v>2</v>
      </c>
      <c r="H5697" s="1" t="s">
        <v>19</v>
      </c>
      <c r="I5697" s="1" t="s">
        <v>4834</v>
      </c>
      <c r="J5697" s="1">
        <v>7</v>
      </c>
      <c r="K5697" s="1">
        <v>14</v>
      </c>
      <c r="L5697" s="42">
        <v>1</v>
      </c>
      <c r="M5697" s="232">
        <v>46309</v>
      </c>
      <c r="N5697" s="1" t="str">
        <f>VLOOKUP(B5697,MICRO!E:L,8,0)</f>
        <v>P-207</v>
      </c>
    </row>
    <row r="5698" spans="1:14" ht="20.25" x14ac:dyDescent="0.25">
      <c r="A5698" s="1"/>
      <c r="B5698" s="159"/>
      <c r="C5698" s="1"/>
      <c r="D5698" s="1"/>
      <c r="E5698" s="1"/>
      <c r="F5698" s="1"/>
      <c r="G5698" s="1"/>
      <c r="H5698" s="1"/>
      <c r="I5698" s="1"/>
      <c r="J5698" s="1"/>
      <c r="K5698" s="1"/>
      <c r="L5698" s="42">
        <v>1</v>
      </c>
      <c r="M5698" s="232">
        <v>46309</v>
      </c>
      <c r="N5698" s="1" t="e">
        <f>VLOOKUP(B5698,MICRO!E:L,8,0)</f>
        <v>#N/A</v>
      </c>
    </row>
    <row r="5699" spans="1:14" ht="20.25" x14ac:dyDescent="0.25">
      <c r="A5699" s="1">
        <v>1</v>
      </c>
      <c r="B5699" s="159">
        <v>4693</v>
      </c>
      <c r="C5699" s="1" t="s">
        <v>5304</v>
      </c>
      <c r="D5699" s="1" t="s">
        <v>5305</v>
      </c>
      <c r="E5699" s="1" t="s">
        <v>2</v>
      </c>
      <c r="F5699" s="1" t="s">
        <v>5306</v>
      </c>
      <c r="G5699" s="1">
        <v>1</v>
      </c>
      <c r="H5699" s="1" t="s">
        <v>19</v>
      </c>
      <c r="I5699" s="1" t="s">
        <v>4834</v>
      </c>
      <c r="J5699" s="1">
        <v>425.4</v>
      </c>
      <c r="K5699" s="1">
        <v>425.4</v>
      </c>
      <c r="L5699" s="42">
        <v>1</v>
      </c>
      <c r="M5699" s="232">
        <v>46309</v>
      </c>
      <c r="N5699" s="1" t="str">
        <f>VLOOKUP(B5699,MICRO!E:L,8,0)</f>
        <v>P-207</v>
      </c>
    </row>
    <row r="5700" spans="1:14" ht="20.25" x14ac:dyDescent="0.25">
      <c r="A5700" s="1">
        <v>5</v>
      </c>
      <c r="B5700" s="159">
        <v>4496</v>
      </c>
      <c r="C5700" s="1" t="s">
        <v>4975</v>
      </c>
      <c r="D5700" s="1"/>
      <c r="E5700" s="1" t="s">
        <v>2</v>
      </c>
      <c r="F5700" s="1" t="s">
        <v>5405</v>
      </c>
      <c r="G5700" s="1">
        <v>5</v>
      </c>
      <c r="H5700" s="1" t="s">
        <v>19</v>
      </c>
      <c r="I5700" s="1" t="s">
        <v>4834</v>
      </c>
      <c r="J5700" s="1">
        <v>18.399999999999999</v>
      </c>
      <c r="K5700" s="1">
        <v>92</v>
      </c>
      <c r="L5700" s="42">
        <v>1</v>
      </c>
      <c r="M5700" s="232">
        <v>46309</v>
      </c>
      <c r="N5700" s="1" t="str">
        <f>VLOOKUP(B5700,MICRO!E:L,8,0)</f>
        <v>P-207</v>
      </c>
    </row>
    <row r="5701" spans="1:14" ht="20.25" x14ac:dyDescent="0.25">
      <c r="A5701" s="1">
        <v>6</v>
      </c>
      <c r="B5701" s="159">
        <v>4748</v>
      </c>
      <c r="C5701" s="1" t="s">
        <v>4975</v>
      </c>
      <c r="D5701" s="1"/>
      <c r="E5701" s="1" t="s">
        <v>2</v>
      </c>
      <c r="F5701" s="1" t="s">
        <v>5406</v>
      </c>
      <c r="G5701" s="1">
        <v>10</v>
      </c>
      <c r="H5701" s="1" t="s">
        <v>19</v>
      </c>
      <c r="I5701" s="1" t="s">
        <v>4834</v>
      </c>
      <c r="J5701" s="1">
        <v>20</v>
      </c>
      <c r="K5701" s="1">
        <v>200</v>
      </c>
      <c r="L5701" s="42">
        <v>1</v>
      </c>
      <c r="M5701" s="232">
        <v>46309</v>
      </c>
      <c r="N5701" s="1" t="str">
        <f>VLOOKUP(B5701,MICRO!E:L,8,0)</f>
        <v>P-207</v>
      </c>
    </row>
    <row r="5702" spans="1:14" ht="20.25" x14ac:dyDescent="0.25">
      <c r="A5702" s="1">
        <v>7</v>
      </c>
      <c r="B5702" s="159">
        <v>4503</v>
      </c>
      <c r="C5702" s="1" t="s">
        <v>4986</v>
      </c>
      <c r="D5702" s="1"/>
      <c r="E5702" s="1" t="s">
        <v>2</v>
      </c>
      <c r="F5702" s="1" t="s">
        <v>4987</v>
      </c>
      <c r="G5702" s="1">
        <v>1</v>
      </c>
      <c r="H5702" s="1" t="s">
        <v>19</v>
      </c>
      <c r="I5702" s="1" t="s">
        <v>4834</v>
      </c>
      <c r="J5702" s="1">
        <v>23.4</v>
      </c>
      <c r="K5702" s="1">
        <v>23.4</v>
      </c>
      <c r="L5702" s="42">
        <v>1</v>
      </c>
      <c r="M5702" s="232">
        <v>46309</v>
      </c>
      <c r="N5702" s="1" t="str">
        <f>VLOOKUP(B5702,MICRO!E:L,8,0)</f>
        <v>P-207</v>
      </c>
    </row>
    <row r="5703" spans="1:14" ht="20.25" x14ac:dyDescent="0.25">
      <c r="A5703" s="1">
        <v>9</v>
      </c>
      <c r="B5703" s="159">
        <v>4425</v>
      </c>
      <c r="C5703" s="1" t="s">
        <v>4837</v>
      </c>
      <c r="D5703" s="1"/>
      <c r="E5703" s="1"/>
      <c r="F5703" s="1" t="s">
        <v>4838</v>
      </c>
      <c r="G5703" s="1">
        <v>10</v>
      </c>
      <c r="H5703" s="1" t="s">
        <v>19</v>
      </c>
      <c r="I5703" s="1" t="s">
        <v>4834</v>
      </c>
      <c r="J5703" s="1">
        <v>3.6</v>
      </c>
      <c r="K5703" s="1">
        <v>36</v>
      </c>
      <c r="L5703" s="42">
        <v>1</v>
      </c>
      <c r="M5703" s="232">
        <v>46309</v>
      </c>
      <c r="N5703" s="1" t="str">
        <f>VLOOKUP(B5703,MICRO!E:L,8,0)</f>
        <v>P-207</v>
      </c>
    </row>
    <row r="5704" spans="1:14" ht="20.25" x14ac:dyDescent="0.25">
      <c r="A5704" s="1">
        <v>10</v>
      </c>
      <c r="B5704" s="159">
        <v>4422</v>
      </c>
      <c r="C5704" s="1" t="s">
        <v>4830</v>
      </c>
      <c r="D5704" s="1"/>
      <c r="E5704" s="1"/>
      <c r="F5704" s="1" t="s">
        <v>4832</v>
      </c>
      <c r="G5704" s="1">
        <v>10</v>
      </c>
      <c r="H5704" s="1" t="s">
        <v>19</v>
      </c>
      <c r="I5704" s="1" t="s">
        <v>4834</v>
      </c>
      <c r="J5704" s="1">
        <v>3</v>
      </c>
      <c r="K5704" s="1">
        <v>30</v>
      </c>
      <c r="L5704" s="42">
        <v>1</v>
      </c>
      <c r="M5704" s="232">
        <v>46309</v>
      </c>
      <c r="N5704" s="1" t="str">
        <f>VLOOKUP(B5704,MICRO!E:L,8,0)</f>
        <v>P-207</v>
      </c>
    </row>
    <row r="5705" spans="1:14" ht="20.25" x14ac:dyDescent="0.25">
      <c r="A5705" s="1">
        <v>11</v>
      </c>
      <c r="B5705" s="159">
        <v>4420</v>
      </c>
      <c r="C5705" s="1" t="s">
        <v>83</v>
      </c>
      <c r="D5705" s="1"/>
      <c r="E5705" s="1"/>
      <c r="F5705" s="1" t="s">
        <v>4827</v>
      </c>
      <c r="G5705" s="1">
        <v>1</v>
      </c>
      <c r="H5705" s="1" t="s">
        <v>19</v>
      </c>
      <c r="I5705" s="1" t="s">
        <v>4834</v>
      </c>
      <c r="J5705" s="1">
        <v>135</v>
      </c>
      <c r="K5705" s="1">
        <v>135</v>
      </c>
      <c r="L5705" s="42">
        <v>1</v>
      </c>
      <c r="M5705" s="232">
        <v>46309</v>
      </c>
      <c r="N5705" s="1" t="str">
        <f>VLOOKUP(B5705,MICRO!E:L,8,0)</f>
        <v>P-207</v>
      </c>
    </row>
    <row r="5706" spans="1:14" ht="20.25" x14ac:dyDescent="0.25">
      <c r="A5706" s="1">
        <v>12</v>
      </c>
      <c r="B5706" s="159">
        <v>4419</v>
      </c>
      <c r="C5706" s="1" t="s">
        <v>653</v>
      </c>
      <c r="D5706" s="1"/>
      <c r="E5706" s="1"/>
      <c r="F5706" s="1" t="s">
        <v>4831</v>
      </c>
      <c r="G5706" s="1">
        <v>2</v>
      </c>
      <c r="H5706" s="1" t="s">
        <v>19</v>
      </c>
      <c r="I5706" s="1" t="s">
        <v>4834</v>
      </c>
      <c r="J5706" s="1">
        <v>2.39</v>
      </c>
      <c r="K5706" s="1">
        <v>4.78</v>
      </c>
      <c r="L5706" s="42">
        <v>1</v>
      </c>
      <c r="M5706" s="232">
        <v>46309</v>
      </c>
      <c r="N5706" s="1" t="str">
        <f>VLOOKUP(B5706,MICRO!E:L,8,0)</f>
        <v>P-207</v>
      </c>
    </row>
    <row r="5707" spans="1:14" ht="20.25" x14ac:dyDescent="0.25">
      <c r="A5707" s="1"/>
      <c r="B5707" s="159"/>
      <c r="C5707" s="1"/>
      <c r="D5707" s="1"/>
      <c r="E5707" s="1"/>
      <c r="F5707" s="1"/>
      <c r="G5707" s="1"/>
      <c r="H5707" s="1"/>
      <c r="I5707" s="1"/>
      <c r="J5707" s="1"/>
      <c r="K5707" s="1"/>
      <c r="L5707" s="42">
        <v>1</v>
      </c>
      <c r="M5707" s="232">
        <v>46309</v>
      </c>
      <c r="N5707" s="1" t="e">
        <f>VLOOKUP(B5707,MICRO!E:L,8,0)</f>
        <v>#N/A</v>
      </c>
    </row>
    <row r="5708" spans="1:14" ht="20.25" x14ac:dyDescent="0.25">
      <c r="A5708" s="1">
        <v>1</v>
      </c>
      <c r="B5708" s="159"/>
      <c r="C5708" s="1" t="s">
        <v>6237</v>
      </c>
      <c r="D5708" s="1"/>
      <c r="E5708" s="1"/>
      <c r="F5708" s="1" t="s">
        <v>6238</v>
      </c>
      <c r="G5708" s="1">
        <v>6</v>
      </c>
      <c r="H5708" s="1" t="s">
        <v>19</v>
      </c>
      <c r="I5708" s="1"/>
      <c r="J5708" s="1">
        <v>0.1</v>
      </c>
      <c r="K5708" s="1">
        <v>0.60000000000000009</v>
      </c>
      <c r="L5708" s="42">
        <v>1</v>
      </c>
      <c r="M5708" s="232">
        <v>46309</v>
      </c>
      <c r="N5708" s="1" t="e">
        <f>VLOOKUP(B5708,MICRO!E:L,8,0)</f>
        <v>#N/A</v>
      </c>
    </row>
    <row r="5709" spans="1:14" ht="20.25" x14ac:dyDescent="0.25">
      <c r="A5709" s="1">
        <v>2</v>
      </c>
      <c r="B5709" s="159"/>
      <c r="C5709" s="1" t="s">
        <v>6237</v>
      </c>
      <c r="D5709" s="1"/>
      <c r="E5709" s="1"/>
      <c r="F5709" s="1" t="s">
        <v>6239</v>
      </c>
      <c r="G5709" s="1">
        <v>6</v>
      </c>
      <c r="H5709" s="1" t="s">
        <v>19</v>
      </c>
      <c r="I5709" s="1"/>
      <c r="J5709" s="1">
        <v>0.1</v>
      </c>
      <c r="K5709" s="1">
        <v>0.60000000000000009</v>
      </c>
      <c r="L5709" s="42">
        <v>1</v>
      </c>
      <c r="M5709" s="232">
        <v>46309</v>
      </c>
      <c r="N5709" s="1" t="e">
        <f>VLOOKUP(B5709,MICRO!E:L,8,0)</f>
        <v>#N/A</v>
      </c>
    </row>
    <row r="5710" spans="1:14" ht="20.25" x14ac:dyDescent="0.25">
      <c r="A5710" s="1">
        <v>3</v>
      </c>
      <c r="B5710" s="159"/>
      <c r="C5710" s="1" t="s">
        <v>5307</v>
      </c>
      <c r="D5710" s="1"/>
      <c r="E5710" s="1"/>
      <c r="F5710" s="1" t="s">
        <v>6240</v>
      </c>
      <c r="G5710" s="1">
        <v>8</v>
      </c>
      <c r="H5710" s="1" t="s">
        <v>19</v>
      </c>
      <c r="I5710" s="1"/>
      <c r="J5710" s="1">
        <v>0.1</v>
      </c>
      <c r="K5710" s="1">
        <v>0.8</v>
      </c>
      <c r="L5710" s="42">
        <v>1</v>
      </c>
      <c r="M5710" s="232">
        <v>46309</v>
      </c>
      <c r="N5710" s="1" t="e">
        <f>VLOOKUP(B5710,MICRO!E:L,8,0)</f>
        <v>#N/A</v>
      </c>
    </row>
    <row r="5711" spans="1:14" ht="20.25" x14ac:dyDescent="0.25">
      <c r="A5711" s="1">
        <v>4</v>
      </c>
      <c r="B5711" s="159"/>
      <c r="C5711" s="1" t="s">
        <v>5307</v>
      </c>
      <c r="D5711" s="1"/>
      <c r="E5711" s="1"/>
      <c r="F5711" s="1" t="s">
        <v>6241</v>
      </c>
      <c r="G5711" s="1">
        <v>8</v>
      </c>
      <c r="H5711" s="1" t="s">
        <v>19</v>
      </c>
      <c r="I5711" s="1"/>
      <c r="J5711" s="1">
        <v>0.1</v>
      </c>
      <c r="K5711" s="1">
        <v>0.8</v>
      </c>
      <c r="L5711" s="42">
        <v>1</v>
      </c>
      <c r="M5711" s="232">
        <v>46309</v>
      </c>
      <c r="N5711" s="1" t="e">
        <f>VLOOKUP(B5711,MICRO!E:L,8,0)</f>
        <v>#N/A</v>
      </c>
    </row>
    <row r="5712" spans="1:14" ht="20.25" x14ac:dyDescent="0.25">
      <c r="A5712" s="1">
        <v>5</v>
      </c>
      <c r="B5712" s="159"/>
      <c r="C5712" s="1" t="s">
        <v>5307</v>
      </c>
      <c r="D5712" s="1"/>
      <c r="E5712" s="1"/>
      <c r="F5712" s="1" t="s">
        <v>6242</v>
      </c>
      <c r="G5712" s="1">
        <v>8</v>
      </c>
      <c r="H5712" s="1" t="s">
        <v>19</v>
      </c>
      <c r="I5712" s="1"/>
      <c r="J5712" s="1">
        <v>0.1</v>
      </c>
      <c r="K5712" s="1">
        <v>0.8</v>
      </c>
      <c r="L5712" s="42">
        <v>1</v>
      </c>
      <c r="M5712" s="232">
        <v>46309</v>
      </c>
      <c r="N5712" s="1" t="e">
        <f>VLOOKUP(B5712,MICRO!E:L,8,0)</f>
        <v>#N/A</v>
      </c>
    </row>
    <row r="5713" spans="1:14" ht="20.25" x14ac:dyDescent="0.25">
      <c r="A5713" s="1">
        <v>6</v>
      </c>
      <c r="B5713" s="159"/>
      <c r="C5713" s="1" t="s">
        <v>5304</v>
      </c>
      <c r="D5713" s="1"/>
      <c r="E5713" s="1"/>
      <c r="F5713" s="1" t="s">
        <v>6243</v>
      </c>
      <c r="G5713" s="1">
        <v>8</v>
      </c>
      <c r="H5713" s="1" t="s">
        <v>19</v>
      </c>
      <c r="I5713" s="1"/>
      <c r="J5713" s="1">
        <v>0.1</v>
      </c>
      <c r="K5713" s="1">
        <v>0.8</v>
      </c>
      <c r="L5713" s="42">
        <v>1</v>
      </c>
      <c r="M5713" s="232">
        <v>46309</v>
      </c>
      <c r="N5713" s="1" t="e">
        <f>VLOOKUP(B5713,MICRO!E:L,8,0)</f>
        <v>#N/A</v>
      </c>
    </row>
    <row r="5714" spans="1:14" ht="20.25" x14ac:dyDescent="0.25">
      <c r="A5714" s="1">
        <v>7</v>
      </c>
      <c r="B5714" s="159"/>
      <c r="C5714" s="1" t="s">
        <v>5304</v>
      </c>
      <c r="D5714" s="1"/>
      <c r="E5714" s="1"/>
      <c r="F5714" s="1" t="s">
        <v>6244</v>
      </c>
      <c r="G5714" s="1">
        <v>8</v>
      </c>
      <c r="H5714" s="1" t="s">
        <v>19</v>
      </c>
      <c r="I5714" s="1"/>
      <c r="J5714" s="1">
        <v>0.1</v>
      </c>
      <c r="K5714" s="1">
        <v>0.8</v>
      </c>
      <c r="L5714" s="42">
        <v>1</v>
      </c>
      <c r="M5714" s="232">
        <v>46309</v>
      </c>
      <c r="N5714" s="1" t="e">
        <f>VLOOKUP(B5714,MICRO!E:L,8,0)</f>
        <v>#N/A</v>
      </c>
    </row>
    <row r="5715" spans="1:14" ht="20.25" x14ac:dyDescent="0.25">
      <c r="A5715" s="1">
        <v>8</v>
      </c>
      <c r="B5715" s="159"/>
      <c r="C5715" s="1" t="s">
        <v>5304</v>
      </c>
      <c r="D5715" s="1"/>
      <c r="E5715" s="1"/>
      <c r="F5715" s="1" t="s">
        <v>6245</v>
      </c>
      <c r="G5715" s="1">
        <v>8</v>
      </c>
      <c r="H5715" s="1" t="s">
        <v>19</v>
      </c>
      <c r="I5715" s="1"/>
      <c r="J5715" s="1">
        <v>0.1</v>
      </c>
      <c r="K5715" s="1">
        <v>0.8</v>
      </c>
      <c r="L5715" s="42">
        <v>1</v>
      </c>
      <c r="M5715" s="232">
        <v>46309</v>
      </c>
      <c r="N5715" s="1" t="e">
        <f>VLOOKUP(B5715,MICRO!E:L,8,0)</f>
        <v>#N/A</v>
      </c>
    </row>
    <row r="5716" spans="1:14" ht="20.25" x14ac:dyDescent="0.25">
      <c r="A5716" s="1">
        <v>9</v>
      </c>
      <c r="B5716" s="159"/>
      <c r="C5716" s="1" t="s">
        <v>6246</v>
      </c>
      <c r="D5716" s="1"/>
      <c r="E5716" s="1"/>
      <c r="F5716" s="1" t="s">
        <v>6247</v>
      </c>
      <c r="G5716" s="1">
        <v>120</v>
      </c>
      <c r="H5716" s="1" t="s">
        <v>19</v>
      </c>
      <c r="I5716" s="1"/>
      <c r="J5716" s="1">
        <v>0.1</v>
      </c>
      <c r="K5716" s="1">
        <v>12</v>
      </c>
      <c r="L5716" s="42">
        <v>1</v>
      </c>
      <c r="M5716" s="232">
        <v>46309</v>
      </c>
      <c r="N5716" s="1" t="e">
        <f>VLOOKUP(B5716,MICRO!E:L,8,0)</f>
        <v>#N/A</v>
      </c>
    </row>
    <row r="5717" spans="1:14" ht="20.25" x14ac:dyDescent="0.25">
      <c r="A5717" s="1">
        <v>10</v>
      </c>
      <c r="B5717" s="159"/>
      <c r="C5717" s="1" t="s">
        <v>6246</v>
      </c>
      <c r="D5717" s="1"/>
      <c r="E5717" s="1"/>
      <c r="F5717" s="1" t="s">
        <v>6248</v>
      </c>
      <c r="G5717" s="1">
        <v>120</v>
      </c>
      <c r="H5717" s="1" t="s">
        <v>19</v>
      </c>
      <c r="I5717" s="1"/>
      <c r="J5717" s="1">
        <v>0.1</v>
      </c>
      <c r="K5717" s="1">
        <v>12</v>
      </c>
      <c r="L5717" s="42">
        <v>1</v>
      </c>
      <c r="M5717" s="232">
        <v>46309</v>
      </c>
      <c r="N5717" s="1" t="e">
        <f>VLOOKUP(B5717,MICRO!E:L,8,0)</f>
        <v>#N/A</v>
      </c>
    </row>
    <row r="5718" spans="1:14" ht="20.25" x14ac:dyDescent="0.25">
      <c r="A5718" s="1"/>
      <c r="B5718" s="159"/>
      <c r="C5718" s="1" t="s">
        <v>6246</v>
      </c>
      <c r="D5718" s="1"/>
      <c r="E5718" s="1"/>
      <c r="F5718" s="1" t="s">
        <v>6249</v>
      </c>
      <c r="G5718" s="1">
        <v>222</v>
      </c>
      <c r="H5718" s="1"/>
      <c r="I5718" s="1"/>
      <c r="J5718" s="1">
        <v>0.1</v>
      </c>
      <c r="K5718" s="1">
        <v>22.200000000000003</v>
      </c>
      <c r="L5718" s="42">
        <v>1</v>
      </c>
      <c r="M5718" s="232">
        <v>46309</v>
      </c>
      <c r="N5718" s="1" t="e">
        <f>VLOOKUP(B5718,MICRO!E:L,8,0)</f>
        <v>#N/A</v>
      </c>
    </row>
    <row r="5719" spans="1:14" ht="20.25" x14ac:dyDescent="0.25">
      <c r="A5719" s="1">
        <v>11</v>
      </c>
      <c r="B5719" s="159"/>
      <c r="C5719" s="1" t="s">
        <v>6246</v>
      </c>
      <c r="D5719" s="1"/>
      <c r="E5719" s="1"/>
      <c r="F5719" s="1" t="s">
        <v>6250</v>
      </c>
      <c r="G5719" s="1">
        <v>122</v>
      </c>
      <c r="H5719" s="1" t="s">
        <v>19</v>
      </c>
      <c r="I5719" s="1"/>
      <c r="J5719" s="1">
        <v>0.1</v>
      </c>
      <c r="K5719" s="1">
        <v>12.200000000000001</v>
      </c>
      <c r="L5719" s="42">
        <v>1</v>
      </c>
      <c r="M5719" s="232">
        <v>46309</v>
      </c>
      <c r="N5719" s="1" t="e">
        <f>VLOOKUP(B5719,MICRO!E:L,8,0)</f>
        <v>#N/A</v>
      </c>
    </row>
    <row r="5720" spans="1:14" ht="20.25" x14ac:dyDescent="0.25">
      <c r="A5720" s="1">
        <v>12</v>
      </c>
      <c r="B5720" s="159"/>
      <c r="C5720" s="1" t="s">
        <v>6246</v>
      </c>
      <c r="D5720" s="1"/>
      <c r="E5720" s="1"/>
      <c r="F5720" s="1" t="s">
        <v>6248</v>
      </c>
      <c r="G5720" s="1">
        <v>122</v>
      </c>
      <c r="H5720" s="1" t="s">
        <v>19</v>
      </c>
      <c r="I5720" s="1"/>
      <c r="J5720" s="1">
        <v>0.1</v>
      </c>
      <c r="K5720" s="1">
        <v>12.200000000000001</v>
      </c>
      <c r="L5720" s="42">
        <v>1</v>
      </c>
      <c r="M5720" s="232">
        <v>46309</v>
      </c>
      <c r="N5720" s="1" t="e">
        <f>VLOOKUP(B5720,MICRO!E:L,8,0)</f>
        <v>#N/A</v>
      </c>
    </row>
    <row r="5721" spans="1:14" ht="20.25" x14ac:dyDescent="0.25">
      <c r="A5721" s="1">
        <v>13</v>
      </c>
      <c r="B5721" s="159"/>
      <c r="C5721" s="1" t="s">
        <v>5338</v>
      </c>
      <c r="D5721" s="1"/>
      <c r="E5721" s="1"/>
      <c r="F5721" s="1" t="s">
        <v>6251</v>
      </c>
      <c r="G5721" s="1">
        <v>36</v>
      </c>
      <c r="H5721" s="1" t="s">
        <v>19</v>
      </c>
      <c r="I5721" s="1"/>
      <c r="J5721" s="1">
        <v>0.1</v>
      </c>
      <c r="K5721" s="1">
        <v>3.6</v>
      </c>
      <c r="L5721" s="42">
        <v>1</v>
      </c>
      <c r="M5721" s="232">
        <v>46309</v>
      </c>
      <c r="N5721" s="1" t="e">
        <f>VLOOKUP(B5721,MICRO!E:L,8,0)</f>
        <v>#N/A</v>
      </c>
    </row>
    <row r="5722" spans="1:14" ht="20.25" x14ac:dyDescent="0.25">
      <c r="A5722" s="1">
        <v>14</v>
      </c>
      <c r="B5722" s="159"/>
      <c r="C5722" s="1" t="s">
        <v>5338</v>
      </c>
      <c r="D5722" s="1"/>
      <c r="E5722" s="1"/>
      <c r="F5722" s="1" t="s">
        <v>6252</v>
      </c>
      <c r="G5722" s="1">
        <v>36</v>
      </c>
      <c r="H5722" s="1" t="s">
        <v>19</v>
      </c>
      <c r="I5722" s="1"/>
      <c r="J5722" s="1">
        <v>0.1</v>
      </c>
      <c r="K5722" s="1">
        <v>3.6</v>
      </c>
      <c r="L5722" s="42">
        <v>1</v>
      </c>
      <c r="M5722" s="232">
        <v>46309</v>
      </c>
      <c r="N5722" s="1" t="e">
        <f>VLOOKUP(B5722,MICRO!E:L,8,0)</f>
        <v>#N/A</v>
      </c>
    </row>
    <row r="5723" spans="1:14" ht="20.25" x14ac:dyDescent="0.25">
      <c r="A5723" s="1">
        <v>15</v>
      </c>
      <c r="B5723" s="159"/>
      <c r="C5723" s="1" t="s">
        <v>5338</v>
      </c>
      <c r="D5723" s="1"/>
      <c r="E5723" s="1"/>
      <c r="F5723" s="1" t="s">
        <v>6253</v>
      </c>
      <c r="G5723" s="1">
        <v>36</v>
      </c>
      <c r="H5723" s="1" t="s">
        <v>19</v>
      </c>
      <c r="I5723" s="1"/>
      <c r="J5723" s="1">
        <v>0.1</v>
      </c>
      <c r="K5723" s="1">
        <v>3.6</v>
      </c>
      <c r="L5723" s="42">
        <v>1</v>
      </c>
      <c r="M5723" s="232">
        <v>46309</v>
      </c>
      <c r="N5723" s="1" t="e">
        <f>VLOOKUP(B5723,MICRO!E:L,8,0)</f>
        <v>#N/A</v>
      </c>
    </row>
    <row r="5724" spans="1:14" ht="20.25" x14ac:dyDescent="0.25">
      <c r="A5724" s="1">
        <v>16</v>
      </c>
      <c r="B5724" s="159"/>
      <c r="C5724" s="1" t="s">
        <v>5338</v>
      </c>
      <c r="D5724" s="1"/>
      <c r="E5724" s="1"/>
      <c r="F5724" s="1" t="s">
        <v>6254</v>
      </c>
      <c r="G5724" s="1">
        <v>38</v>
      </c>
      <c r="H5724" s="1" t="s">
        <v>19</v>
      </c>
      <c r="I5724" s="1"/>
      <c r="J5724" s="1">
        <v>0.1</v>
      </c>
      <c r="K5724" s="1">
        <v>3.8000000000000003</v>
      </c>
      <c r="L5724" s="42">
        <v>1</v>
      </c>
      <c r="M5724" s="232">
        <v>46309</v>
      </c>
      <c r="N5724" s="1" t="e">
        <f>VLOOKUP(B5724,MICRO!E:L,8,0)</f>
        <v>#N/A</v>
      </c>
    </row>
    <row r="5725" spans="1:14" ht="20.25" x14ac:dyDescent="0.25">
      <c r="A5725" s="1">
        <v>17</v>
      </c>
      <c r="B5725" s="159"/>
      <c r="C5725" s="1" t="s">
        <v>5338</v>
      </c>
      <c r="D5725" s="1"/>
      <c r="E5725" s="1"/>
      <c r="F5725" s="1" t="s">
        <v>6255</v>
      </c>
      <c r="G5725" s="1">
        <v>38</v>
      </c>
      <c r="H5725" s="1" t="s">
        <v>19</v>
      </c>
      <c r="I5725" s="1"/>
      <c r="J5725" s="1">
        <v>0.1</v>
      </c>
      <c r="K5725" s="1">
        <v>3.8000000000000003</v>
      </c>
      <c r="L5725" s="42">
        <v>1</v>
      </c>
      <c r="M5725" s="232">
        <v>46309</v>
      </c>
      <c r="N5725" s="1" t="e">
        <f>VLOOKUP(B5725,MICRO!E:L,8,0)</f>
        <v>#N/A</v>
      </c>
    </row>
    <row r="5726" spans="1:14" ht="20.25" x14ac:dyDescent="0.25">
      <c r="A5726" s="1">
        <v>18</v>
      </c>
      <c r="B5726" s="159"/>
      <c r="C5726" s="1" t="s">
        <v>5338</v>
      </c>
      <c r="D5726" s="1"/>
      <c r="E5726" s="1"/>
      <c r="F5726" s="1" t="s">
        <v>6256</v>
      </c>
      <c r="G5726" s="1">
        <v>38</v>
      </c>
      <c r="H5726" s="1" t="s">
        <v>19</v>
      </c>
      <c r="I5726" s="1"/>
      <c r="J5726" s="1">
        <v>0.1</v>
      </c>
      <c r="K5726" s="1">
        <v>3.8000000000000003</v>
      </c>
      <c r="L5726" s="42">
        <v>1</v>
      </c>
      <c r="M5726" s="232">
        <v>46309</v>
      </c>
      <c r="N5726" s="1" t="e">
        <f>VLOOKUP(B5726,MICRO!E:L,8,0)</f>
        <v>#N/A</v>
      </c>
    </row>
    <row r="5727" spans="1:14" ht="20.25" x14ac:dyDescent="0.25">
      <c r="A5727" s="1">
        <v>19</v>
      </c>
      <c r="B5727" s="159"/>
      <c r="C5727" s="1" t="s">
        <v>5356</v>
      </c>
      <c r="D5727" s="1"/>
      <c r="E5727" s="1"/>
      <c r="F5727" s="1" t="s">
        <v>6257</v>
      </c>
      <c r="G5727" s="1">
        <v>23</v>
      </c>
      <c r="H5727" s="1" t="s">
        <v>19</v>
      </c>
      <c r="I5727" s="1"/>
      <c r="J5727" s="1">
        <v>0.1</v>
      </c>
      <c r="K5727" s="1">
        <v>2.3000000000000003</v>
      </c>
      <c r="L5727" s="42">
        <v>1</v>
      </c>
      <c r="M5727" s="232">
        <v>46309</v>
      </c>
      <c r="N5727" s="1" t="e">
        <f>VLOOKUP(B5727,MICRO!E:L,8,0)</f>
        <v>#N/A</v>
      </c>
    </row>
    <row r="5728" spans="1:14" ht="20.25" x14ac:dyDescent="0.25">
      <c r="A5728" s="1">
        <v>20</v>
      </c>
      <c r="B5728" s="159"/>
      <c r="C5728" s="1" t="s">
        <v>5356</v>
      </c>
      <c r="D5728" s="1"/>
      <c r="E5728" s="1"/>
      <c r="F5728" s="1" t="s">
        <v>6258</v>
      </c>
      <c r="G5728" s="1">
        <v>23</v>
      </c>
      <c r="H5728" s="1" t="s">
        <v>19</v>
      </c>
      <c r="I5728" s="1"/>
      <c r="J5728" s="1">
        <v>0.1</v>
      </c>
      <c r="K5728" s="1">
        <v>2.3000000000000003</v>
      </c>
      <c r="L5728" s="42">
        <v>1</v>
      </c>
      <c r="M5728" s="232">
        <v>46309</v>
      </c>
      <c r="N5728" s="1" t="e">
        <f>VLOOKUP(B5728,MICRO!E:L,8,0)</f>
        <v>#N/A</v>
      </c>
    </row>
    <row r="5729" spans="1:14" ht="20.25" x14ac:dyDescent="0.25">
      <c r="A5729" s="1">
        <v>21</v>
      </c>
      <c r="B5729" s="159"/>
      <c r="C5729" s="1" t="s">
        <v>5356</v>
      </c>
      <c r="D5729" s="1"/>
      <c r="E5729" s="1"/>
      <c r="F5729" s="1" t="s">
        <v>6259</v>
      </c>
      <c r="G5729" s="1">
        <v>23</v>
      </c>
      <c r="H5729" s="1" t="s">
        <v>19</v>
      </c>
      <c r="I5729" s="1"/>
      <c r="J5729" s="1">
        <v>0.1</v>
      </c>
      <c r="K5729" s="1">
        <v>2.3000000000000003</v>
      </c>
      <c r="L5729" s="42">
        <v>1</v>
      </c>
      <c r="M5729" s="232">
        <v>46309</v>
      </c>
      <c r="N5729" s="1" t="e">
        <f>VLOOKUP(B5729,MICRO!E:L,8,0)</f>
        <v>#N/A</v>
      </c>
    </row>
    <row r="5730" spans="1:14" ht="20.25" x14ac:dyDescent="0.25">
      <c r="A5730" s="1">
        <v>22</v>
      </c>
      <c r="B5730" s="159"/>
      <c r="C5730" s="1" t="s">
        <v>4975</v>
      </c>
      <c r="D5730" s="1"/>
      <c r="E5730" s="1"/>
      <c r="F5730" s="1" t="s">
        <v>6260</v>
      </c>
      <c r="G5730" s="1">
        <v>128</v>
      </c>
      <c r="H5730" s="1" t="s">
        <v>19</v>
      </c>
      <c r="I5730" s="1"/>
      <c r="J5730" s="1">
        <v>0.1</v>
      </c>
      <c r="K5730" s="1">
        <v>12.8</v>
      </c>
      <c r="L5730" s="42">
        <v>1</v>
      </c>
      <c r="M5730" s="232">
        <v>46309</v>
      </c>
      <c r="N5730" s="1" t="e">
        <f>VLOOKUP(B5730,MICRO!E:L,8,0)</f>
        <v>#N/A</v>
      </c>
    </row>
    <row r="5731" spans="1:14" ht="20.25" x14ac:dyDescent="0.25">
      <c r="A5731" s="1">
        <v>23</v>
      </c>
      <c r="B5731" s="159"/>
      <c r="C5731" s="1" t="s">
        <v>4975</v>
      </c>
      <c r="D5731" s="1"/>
      <c r="E5731" s="1"/>
      <c r="F5731" s="1" t="s">
        <v>6261</v>
      </c>
      <c r="G5731" s="1">
        <v>128</v>
      </c>
      <c r="H5731" s="1" t="s">
        <v>19</v>
      </c>
      <c r="I5731" s="1"/>
      <c r="J5731" s="1">
        <v>0.1</v>
      </c>
      <c r="K5731" s="1">
        <v>12.8</v>
      </c>
      <c r="L5731" s="42">
        <v>1</v>
      </c>
      <c r="M5731" s="232">
        <v>46309</v>
      </c>
      <c r="N5731" s="1" t="e">
        <f>VLOOKUP(B5731,MICRO!E:L,8,0)</f>
        <v>#N/A</v>
      </c>
    </row>
    <row r="5732" spans="1:14" ht="20.25" x14ac:dyDescent="0.25">
      <c r="A5732" s="1">
        <v>24</v>
      </c>
      <c r="B5732" s="159"/>
      <c r="C5732" s="1" t="s">
        <v>4975</v>
      </c>
      <c r="D5732" s="1"/>
      <c r="E5732" s="1"/>
      <c r="F5732" s="1" t="s">
        <v>6262</v>
      </c>
      <c r="G5732" s="1">
        <v>128</v>
      </c>
      <c r="H5732" s="1" t="s">
        <v>19</v>
      </c>
      <c r="I5732" s="1"/>
      <c r="J5732" s="1">
        <v>0.1</v>
      </c>
      <c r="K5732" s="1">
        <v>12.8</v>
      </c>
      <c r="L5732" s="42">
        <v>1</v>
      </c>
      <c r="M5732" s="232">
        <v>46309</v>
      </c>
      <c r="N5732" s="1" t="e">
        <f>VLOOKUP(B5732,MICRO!E:L,8,0)</f>
        <v>#N/A</v>
      </c>
    </row>
    <row r="5733" spans="1:14" ht="20.25" x14ac:dyDescent="0.25">
      <c r="A5733" s="1">
        <v>25</v>
      </c>
      <c r="B5733" s="159"/>
      <c r="C5733" s="1" t="s">
        <v>4976</v>
      </c>
      <c r="D5733" s="1"/>
      <c r="E5733" s="1"/>
      <c r="F5733" s="1" t="s">
        <v>6263</v>
      </c>
      <c r="G5733" s="1">
        <v>44</v>
      </c>
      <c r="H5733" s="1" t="s">
        <v>19</v>
      </c>
      <c r="I5733" s="1"/>
      <c r="J5733" s="1">
        <v>0.1</v>
      </c>
      <c r="K5733" s="1">
        <v>4.4000000000000004</v>
      </c>
      <c r="L5733" s="42">
        <v>1</v>
      </c>
      <c r="M5733" s="232">
        <v>46309</v>
      </c>
      <c r="N5733" s="1" t="e">
        <f>VLOOKUP(B5733,MICRO!E:L,8,0)</f>
        <v>#N/A</v>
      </c>
    </row>
    <row r="5734" spans="1:14" ht="20.25" x14ac:dyDescent="0.25">
      <c r="A5734" s="1">
        <v>26</v>
      </c>
      <c r="B5734" s="159"/>
      <c r="C5734" s="1" t="s">
        <v>4976</v>
      </c>
      <c r="D5734" s="1"/>
      <c r="E5734" s="1"/>
      <c r="F5734" s="1" t="s">
        <v>6264</v>
      </c>
      <c r="G5734" s="1">
        <v>44</v>
      </c>
      <c r="H5734" s="1" t="s">
        <v>19</v>
      </c>
      <c r="I5734" s="1"/>
      <c r="J5734" s="1">
        <v>0.1</v>
      </c>
      <c r="K5734" s="1">
        <v>4.4000000000000004</v>
      </c>
      <c r="L5734" s="42">
        <v>1</v>
      </c>
      <c r="M5734" s="232">
        <v>46309</v>
      </c>
      <c r="N5734" s="1" t="e">
        <f>VLOOKUP(B5734,MICRO!E:L,8,0)</f>
        <v>#N/A</v>
      </c>
    </row>
    <row r="5735" spans="1:14" ht="20.25" x14ac:dyDescent="0.25">
      <c r="A5735" s="1">
        <v>27</v>
      </c>
      <c r="B5735" s="159"/>
      <c r="C5735" s="1" t="s">
        <v>4976</v>
      </c>
      <c r="D5735" s="1"/>
      <c r="E5735" s="1"/>
      <c r="F5735" s="1" t="s">
        <v>6265</v>
      </c>
      <c r="G5735" s="1">
        <v>44</v>
      </c>
      <c r="H5735" s="1" t="s">
        <v>19</v>
      </c>
      <c r="I5735" s="1"/>
      <c r="J5735" s="1">
        <v>0.1</v>
      </c>
      <c r="K5735" s="1">
        <v>4.4000000000000004</v>
      </c>
      <c r="L5735" s="42">
        <v>1</v>
      </c>
      <c r="M5735" s="232">
        <v>46309</v>
      </c>
      <c r="N5735" s="1" t="e">
        <f>VLOOKUP(B5735,MICRO!E:L,8,0)</f>
        <v>#N/A</v>
      </c>
    </row>
    <row r="5736" spans="1:14" ht="20.25" x14ac:dyDescent="0.25">
      <c r="A5736" s="1">
        <v>28</v>
      </c>
      <c r="B5736" s="159"/>
      <c r="C5736" s="1" t="s">
        <v>4978</v>
      </c>
      <c r="D5736" s="1"/>
      <c r="E5736" s="1"/>
      <c r="F5736" s="1" t="s">
        <v>6266</v>
      </c>
      <c r="G5736" s="1">
        <v>16</v>
      </c>
      <c r="H5736" s="1" t="s">
        <v>19</v>
      </c>
      <c r="I5736" s="1"/>
      <c r="J5736" s="1">
        <v>0.1</v>
      </c>
      <c r="K5736" s="1">
        <v>1.6</v>
      </c>
      <c r="L5736" s="42">
        <v>1</v>
      </c>
      <c r="M5736" s="232">
        <v>46309</v>
      </c>
      <c r="N5736" s="1" t="e">
        <f>VLOOKUP(B5736,MICRO!E:L,8,0)</f>
        <v>#N/A</v>
      </c>
    </row>
    <row r="5737" spans="1:14" ht="20.25" x14ac:dyDescent="0.25">
      <c r="A5737" s="1">
        <v>29</v>
      </c>
      <c r="B5737" s="159"/>
      <c r="C5737" s="1" t="s">
        <v>4978</v>
      </c>
      <c r="D5737" s="1"/>
      <c r="E5737" s="1"/>
      <c r="F5737" s="1" t="s">
        <v>6267</v>
      </c>
      <c r="G5737" s="1">
        <v>4</v>
      </c>
      <c r="H5737" s="1" t="s">
        <v>19</v>
      </c>
      <c r="I5737" s="1"/>
      <c r="J5737" s="1">
        <v>0.1</v>
      </c>
      <c r="K5737" s="1">
        <v>0.4</v>
      </c>
      <c r="L5737" s="42">
        <v>1</v>
      </c>
      <c r="M5737" s="232">
        <v>46309</v>
      </c>
      <c r="N5737" s="1" t="e">
        <f>VLOOKUP(B5737,MICRO!E:L,8,0)</f>
        <v>#N/A</v>
      </c>
    </row>
    <row r="5738" spans="1:14" ht="20.25" x14ac:dyDescent="0.25">
      <c r="A5738" s="1">
        <v>30</v>
      </c>
      <c r="B5738" s="159"/>
      <c r="C5738" s="1" t="s">
        <v>4978</v>
      </c>
      <c r="D5738" s="1"/>
      <c r="E5738" s="1"/>
      <c r="F5738" s="1" t="s">
        <v>6268</v>
      </c>
      <c r="G5738" s="1">
        <v>16</v>
      </c>
      <c r="H5738" s="1" t="s">
        <v>19</v>
      </c>
      <c r="I5738" s="1"/>
      <c r="J5738" s="1">
        <v>0.1</v>
      </c>
      <c r="K5738" s="1">
        <v>1.6</v>
      </c>
      <c r="L5738" s="42">
        <v>1</v>
      </c>
      <c r="M5738" s="232">
        <v>46309</v>
      </c>
      <c r="N5738" s="1" t="e">
        <f>VLOOKUP(B5738,MICRO!E:L,8,0)</f>
        <v>#N/A</v>
      </c>
    </row>
    <row r="5739" spans="1:14" ht="20.25" x14ac:dyDescent="0.25">
      <c r="A5739" s="1">
        <v>31</v>
      </c>
      <c r="B5739" s="159"/>
      <c r="C5739" s="1" t="s">
        <v>4978</v>
      </c>
      <c r="D5739" s="1"/>
      <c r="E5739" s="1"/>
      <c r="F5739" s="1" t="s">
        <v>6269</v>
      </c>
      <c r="G5739" s="1">
        <v>16</v>
      </c>
      <c r="H5739" s="1" t="s">
        <v>19</v>
      </c>
      <c r="I5739" s="1"/>
      <c r="J5739" s="1">
        <v>0.1</v>
      </c>
      <c r="K5739" s="1">
        <v>1.6</v>
      </c>
      <c r="L5739" s="42">
        <v>1</v>
      </c>
      <c r="M5739" s="232">
        <v>46309</v>
      </c>
      <c r="N5739" s="1" t="e">
        <f>VLOOKUP(B5739,MICRO!E:L,8,0)</f>
        <v>#N/A</v>
      </c>
    </row>
    <row r="5740" spans="1:14" ht="20.25" x14ac:dyDescent="0.25">
      <c r="A5740" s="1">
        <v>32</v>
      </c>
      <c r="B5740" s="159"/>
      <c r="C5740" s="1" t="s">
        <v>4978</v>
      </c>
      <c r="D5740" s="1"/>
      <c r="E5740" s="1"/>
      <c r="F5740" s="1" t="s">
        <v>6270</v>
      </c>
      <c r="G5740" s="1">
        <v>16</v>
      </c>
      <c r="H5740" s="1" t="s">
        <v>19</v>
      </c>
      <c r="I5740" s="1"/>
      <c r="J5740" s="1">
        <v>0.1</v>
      </c>
      <c r="K5740" s="1">
        <v>1.6</v>
      </c>
      <c r="L5740" s="42">
        <v>1</v>
      </c>
      <c r="M5740" s="232">
        <v>46309</v>
      </c>
      <c r="N5740" s="1" t="e">
        <f>VLOOKUP(B5740,MICRO!E:L,8,0)</f>
        <v>#N/A</v>
      </c>
    </row>
    <row r="5741" spans="1:14" ht="20.25" x14ac:dyDescent="0.25">
      <c r="A5741" s="1">
        <v>33</v>
      </c>
      <c r="B5741" s="159"/>
      <c r="C5741" s="1" t="s">
        <v>4978</v>
      </c>
      <c r="D5741" s="1"/>
      <c r="E5741" s="1"/>
      <c r="F5741" s="1" t="s">
        <v>6271</v>
      </c>
      <c r="G5741" s="1">
        <v>16</v>
      </c>
      <c r="H5741" s="1" t="s">
        <v>19</v>
      </c>
      <c r="I5741" s="1"/>
      <c r="J5741" s="1">
        <v>0.1</v>
      </c>
      <c r="K5741" s="1">
        <v>1.6</v>
      </c>
      <c r="L5741" s="42">
        <v>1</v>
      </c>
      <c r="M5741" s="232">
        <v>46309</v>
      </c>
      <c r="N5741" s="1" t="e">
        <f>VLOOKUP(B5741,MICRO!E:L,8,0)</f>
        <v>#N/A</v>
      </c>
    </row>
    <row r="5742" spans="1:14" ht="20.25" x14ac:dyDescent="0.25">
      <c r="A5742" s="1">
        <v>34</v>
      </c>
      <c r="B5742" s="159"/>
      <c r="C5742" s="1" t="s">
        <v>4983</v>
      </c>
      <c r="D5742" s="1"/>
      <c r="E5742" s="1"/>
      <c r="F5742" s="1" t="s">
        <v>6272</v>
      </c>
      <c r="G5742" s="1">
        <v>16</v>
      </c>
      <c r="H5742" s="1" t="s">
        <v>19</v>
      </c>
      <c r="I5742" s="1"/>
      <c r="J5742" s="1">
        <v>0.1</v>
      </c>
      <c r="K5742" s="1">
        <v>1.6</v>
      </c>
      <c r="L5742" s="42">
        <v>1</v>
      </c>
      <c r="M5742" s="232">
        <v>46309</v>
      </c>
      <c r="N5742" s="1" t="e">
        <f>VLOOKUP(B5742,MICRO!E:L,8,0)</f>
        <v>#N/A</v>
      </c>
    </row>
    <row r="5743" spans="1:14" ht="20.25" x14ac:dyDescent="0.25">
      <c r="A5743" s="1">
        <v>35</v>
      </c>
      <c r="B5743" s="159"/>
      <c r="C5743" s="1" t="s">
        <v>6273</v>
      </c>
      <c r="D5743" s="1"/>
      <c r="E5743" s="1"/>
      <c r="F5743" s="1" t="s">
        <v>6274</v>
      </c>
      <c r="G5743" s="1">
        <v>16</v>
      </c>
      <c r="H5743" s="1" t="s">
        <v>19</v>
      </c>
      <c r="I5743" s="1"/>
      <c r="J5743" s="1">
        <v>0.1</v>
      </c>
      <c r="K5743" s="1">
        <v>1.6</v>
      </c>
      <c r="L5743" s="42">
        <v>1</v>
      </c>
      <c r="M5743" s="232">
        <v>46309</v>
      </c>
      <c r="N5743" s="1" t="e">
        <f>VLOOKUP(B5743,MICRO!E:L,8,0)</f>
        <v>#N/A</v>
      </c>
    </row>
    <row r="5744" spans="1:14" ht="20.25" x14ac:dyDescent="0.25">
      <c r="A5744" s="1">
        <v>36</v>
      </c>
      <c r="B5744" s="159"/>
      <c r="C5744" s="1" t="s">
        <v>4983</v>
      </c>
      <c r="D5744" s="1"/>
      <c r="E5744" s="1"/>
      <c r="F5744" s="1" t="s">
        <v>6275</v>
      </c>
      <c r="G5744" s="1">
        <v>16</v>
      </c>
      <c r="H5744" s="1" t="s">
        <v>19</v>
      </c>
      <c r="I5744" s="1"/>
      <c r="J5744" s="1">
        <v>0.1</v>
      </c>
      <c r="K5744" s="1">
        <v>1.6</v>
      </c>
      <c r="L5744" s="42">
        <v>1</v>
      </c>
      <c r="M5744" s="232">
        <v>46309</v>
      </c>
      <c r="N5744" s="1" t="e">
        <f>VLOOKUP(B5744,MICRO!E:L,8,0)</f>
        <v>#N/A</v>
      </c>
    </row>
    <row r="5745" spans="1:14" ht="20.25" x14ac:dyDescent="0.25">
      <c r="A5745" s="1">
        <v>37</v>
      </c>
      <c r="B5745" s="159"/>
      <c r="C5745" s="1" t="s">
        <v>2277</v>
      </c>
      <c r="D5745" s="1"/>
      <c r="E5745" s="1"/>
      <c r="F5745" s="1" t="s">
        <v>6276</v>
      </c>
      <c r="G5745" s="1">
        <v>16</v>
      </c>
      <c r="H5745" s="1" t="s">
        <v>19</v>
      </c>
      <c r="I5745" s="1"/>
      <c r="J5745" s="1">
        <v>0.1</v>
      </c>
      <c r="K5745" s="1">
        <v>1.6</v>
      </c>
      <c r="L5745" s="42">
        <v>1</v>
      </c>
      <c r="M5745" s="232">
        <v>46309</v>
      </c>
      <c r="N5745" s="1" t="e">
        <f>VLOOKUP(B5745,MICRO!E:L,8,0)</f>
        <v>#N/A</v>
      </c>
    </row>
    <row r="5746" spans="1:14" ht="20.25" x14ac:dyDescent="0.25">
      <c r="A5746" s="1">
        <v>38</v>
      </c>
      <c r="B5746" s="159"/>
      <c r="C5746" s="1" t="s">
        <v>2277</v>
      </c>
      <c r="D5746" s="1"/>
      <c r="E5746" s="1"/>
      <c r="F5746" s="1" t="s">
        <v>6277</v>
      </c>
      <c r="G5746" s="1">
        <v>16</v>
      </c>
      <c r="H5746" s="1" t="s">
        <v>19</v>
      </c>
      <c r="I5746" s="1"/>
      <c r="J5746" s="1">
        <v>0.1</v>
      </c>
      <c r="K5746" s="1">
        <v>1.6</v>
      </c>
      <c r="L5746" s="42">
        <v>1</v>
      </c>
      <c r="M5746" s="232">
        <v>46309</v>
      </c>
      <c r="N5746" s="1" t="e">
        <f>VLOOKUP(B5746,MICRO!E:L,8,0)</f>
        <v>#N/A</v>
      </c>
    </row>
    <row r="5747" spans="1:14" ht="20.25" x14ac:dyDescent="0.25">
      <c r="A5747" s="1">
        <v>39</v>
      </c>
      <c r="B5747" s="159"/>
      <c r="C5747" s="1" t="s">
        <v>5948</v>
      </c>
      <c r="D5747" s="1"/>
      <c r="E5747" s="1"/>
      <c r="F5747" s="1" t="s">
        <v>6278</v>
      </c>
      <c r="G5747" s="1">
        <v>1</v>
      </c>
      <c r="H5747" s="1" t="s">
        <v>19</v>
      </c>
      <c r="I5747" s="1"/>
      <c r="J5747" s="1">
        <v>0.1</v>
      </c>
      <c r="K5747" s="1">
        <v>0.1</v>
      </c>
      <c r="L5747" s="42">
        <v>1</v>
      </c>
      <c r="M5747" s="232">
        <v>46309</v>
      </c>
      <c r="N5747" s="1" t="e">
        <f>VLOOKUP(B5747,MICRO!E:L,8,0)</f>
        <v>#N/A</v>
      </c>
    </row>
    <row r="5748" spans="1:14" ht="20.25" x14ac:dyDescent="0.25">
      <c r="A5748" s="1">
        <v>40</v>
      </c>
      <c r="B5748" s="159"/>
      <c r="C5748" s="1" t="s">
        <v>5948</v>
      </c>
      <c r="D5748" s="1"/>
      <c r="E5748" s="1"/>
      <c r="F5748" s="1" t="s">
        <v>6279</v>
      </c>
      <c r="G5748" s="1">
        <v>2</v>
      </c>
      <c r="H5748" s="1" t="s">
        <v>19</v>
      </c>
      <c r="I5748" s="1"/>
      <c r="J5748" s="1">
        <v>0.1</v>
      </c>
      <c r="K5748" s="1">
        <v>0.2</v>
      </c>
      <c r="L5748" s="42">
        <v>1</v>
      </c>
      <c r="M5748" s="232">
        <v>46309</v>
      </c>
      <c r="N5748" s="1" t="e">
        <f>VLOOKUP(B5748,MICRO!E:L,8,0)</f>
        <v>#N/A</v>
      </c>
    </row>
    <row r="5749" spans="1:14" ht="20.25" x14ac:dyDescent="0.25">
      <c r="A5749" s="1">
        <v>41</v>
      </c>
      <c r="B5749" s="159"/>
      <c r="C5749" s="1" t="s">
        <v>5948</v>
      </c>
      <c r="D5749" s="1"/>
      <c r="E5749" s="1"/>
      <c r="F5749" s="1" t="s">
        <v>6280</v>
      </c>
      <c r="G5749" s="1">
        <v>3</v>
      </c>
      <c r="H5749" s="1" t="s">
        <v>19</v>
      </c>
      <c r="I5749" s="1"/>
      <c r="J5749" s="1">
        <v>0.1</v>
      </c>
      <c r="K5749" s="1">
        <v>0.30000000000000004</v>
      </c>
      <c r="L5749" s="42">
        <v>1</v>
      </c>
      <c r="M5749" s="232">
        <v>46309</v>
      </c>
      <c r="N5749" s="1" t="e">
        <f>VLOOKUP(B5749,MICRO!E:L,8,0)</f>
        <v>#N/A</v>
      </c>
    </row>
    <row r="5750" spans="1:14" ht="20.25" x14ac:dyDescent="0.25">
      <c r="A5750" s="1">
        <v>42</v>
      </c>
      <c r="B5750" s="159"/>
      <c r="C5750" s="1" t="s">
        <v>5948</v>
      </c>
      <c r="D5750" s="1"/>
      <c r="E5750" s="1"/>
      <c r="F5750" s="1" t="s">
        <v>6281</v>
      </c>
      <c r="G5750" s="1">
        <v>2</v>
      </c>
      <c r="H5750" s="1" t="s">
        <v>19</v>
      </c>
      <c r="I5750" s="1"/>
      <c r="J5750" s="1">
        <v>0.1</v>
      </c>
      <c r="K5750" s="1">
        <v>0.2</v>
      </c>
      <c r="L5750" s="42">
        <v>1</v>
      </c>
      <c r="M5750" s="232">
        <v>46309</v>
      </c>
      <c r="N5750" s="1" t="e">
        <f>VLOOKUP(B5750,MICRO!E:L,8,0)</f>
        <v>#N/A</v>
      </c>
    </row>
    <row r="5751" spans="1:14" ht="20.25" x14ac:dyDescent="0.25">
      <c r="A5751" s="1">
        <v>43</v>
      </c>
      <c r="B5751" s="159"/>
      <c r="C5751" s="1" t="s">
        <v>5060</v>
      </c>
      <c r="D5751" s="1"/>
      <c r="E5751" s="1"/>
      <c r="F5751" s="1" t="s">
        <v>6282</v>
      </c>
      <c r="G5751" s="1">
        <v>8</v>
      </c>
      <c r="H5751" s="1" t="s">
        <v>19</v>
      </c>
      <c r="I5751" s="1"/>
      <c r="J5751" s="1">
        <v>0.1</v>
      </c>
      <c r="K5751" s="1">
        <v>0.8</v>
      </c>
      <c r="L5751" s="42">
        <v>1</v>
      </c>
      <c r="M5751" s="232">
        <v>46309</v>
      </c>
      <c r="N5751" s="1" t="e">
        <f>VLOOKUP(B5751,MICRO!E:L,8,0)</f>
        <v>#N/A</v>
      </c>
    </row>
    <row r="5752" spans="1:14" ht="20.25" x14ac:dyDescent="0.25">
      <c r="A5752" s="1">
        <v>44</v>
      </c>
      <c r="B5752" s="159"/>
      <c r="C5752" s="1" t="s">
        <v>5060</v>
      </c>
      <c r="D5752" s="1"/>
      <c r="E5752" s="1"/>
      <c r="F5752" s="1" t="s">
        <v>6283</v>
      </c>
      <c r="G5752" s="1">
        <v>8</v>
      </c>
      <c r="H5752" s="1" t="s">
        <v>19</v>
      </c>
      <c r="I5752" s="1"/>
      <c r="J5752" s="1">
        <v>0.1</v>
      </c>
      <c r="K5752" s="1">
        <v>0.8</v>
      </c>
      <c r="L5752" s="42">
        <v>1</v>
      </c>
      <c r="M5752" s="232">
        <v>46309</v>
      </c>
      <c r="N5752" s="1" t="e">
        <f>VLOOKUP(B5752,MICRO!E:L,8,0)</f>
        <v>#N/A</v>
      </c>
    </row>
    <row r="5753" spans="1:14" ht="20.25" x14ac:dyDescent="0.25">
      <c r="A5753" s="1">
        <v>45</v>
      </c>
      <c r="B5753" s="159"/>
      <c r="C5753" s="1" t="s">
        <v>5060</v>
      </c>
      <c r="D5753" s="1"/>
      <c r="E5753" s="1"/>
      <c r="F5753" s="1" t="s">
        <v>6284</v>
      </c>
      <c r="G5753" s="1">
        <v>8</v>
      </c>
      <c r="H5753" s="1" t="s">
        <v>19</v>
      </c>
      <c r="I5753" s="1"/>
      <c r="J5753" s="1">
        <v>0.1</v>
      </c>
      <c r="K5753" s="1">
        <v>0.8</v>
      </c>
      <c r="L5753" s="42">
        <v>1</v>
      </c>
      <c r="M5753" s="232">
        <v>46309</v>
      </c>
      <c r="N5753" s="1" t="e">
        <f>VLOOKUP(B5753,MICRO!E:L,8,0)</f>
        <v>#N/A</v>
      </c>
    </row>
    <row r="5754" spans="1:14" ht="20.25" x14ac:dyDescent="0.25">
      <c r="A5754" s="1">
        <v>46</v>
      </c>
      <c r="B5754" s="159"/>
      <c r="C5754" s="1" t="s">
        <v>5063</v>
      </c>
      <c r="D5754" s="1"/>
      <c r="E5754" s="1"/>
      <c r="F5754" s="1" t="s">
        <v>6285</v>
      </c>
      <c r="G5754" s="1">
        <v>16</v>
      </c>
      <c r="H5754" s="1" t="s">
        <v>19</v>
      </c>
      <c r="I5754" s="1"/>
      <c r="J5754" s="1">
        <v>0.1</v>
      </c>
      <c r="K5754" s="1">
        <v>1.6</v>
      </c>
      <c r="L5754" s="42">
        <v>1</v>
      </c>
      <c r="M5754" s="232">
        <v>46309</v>
      </c>
      <c r="N5754" s="1" t="e">
        <f>VLOOKUP(B5754,MICRO!E:L,8,0)</f>
        <v>#N/A</v>
      </c>
    </row>
    <row r="5755" spans="1:14" ht="20.25" x14ac:dyDescent="0.25">
      <c r="A5755" s="1">
        <v>47</v>
      </c>
      <c r="B5755" s="159"/>
      <c r="C5755" s="1" t="s">
        <v>5063</v>
      </c>
      <c r="D5755" s="1"/>
      <c r="E5755" s="1"/>
      <c r="F5755" s="1" t="s">
        <v>6286</v>
      </c>
      <c r="G5755" s="1">
        <v>16</v>
      </c>
      <c r="H5755" s="1" t="s">
        <v>19</v>
      </c>
      <c r="I5755" s="1"/>
      <c r="J5755" s="1">
        <v>0.1</v>
      </c>
      <c r="K5755" s="1">
        <v>1.6</v>
      </c>
      <c r="L5755" s="42">
        <v>1</v>
      </c>
      <c r="M5755" s="232">
        <v>46309</v>
      </c>
      <c r="N5755" s="1" t="e">
        <f>VLOOKUP(B5755,MICRO!E:L,8,0)</f>
        <v>#N/A</v>
      </c>
    </row>
    <row r="5756" spans="1:14" ht="20.25" x14ac:dyDescent="0.25">
      <c r="A5756" s="1">
        <v>48</v>
      </c>
      <c r="B5756" s="159"/>
      <c r="C5756" s="1" t="s">
        <v>5063</v>
      </c>
      <c r="D5756" s="1"/>
      <c r="E5756" s="1"/>
      <c r="F5756" s="1" t="s">
        <v>6287</v>
      </c>
      <c r="G5756" s="1">
        <v>16</v>
      </c>
      <c r="H5756" s="1" t="s">
        <v>19</v>
      </c>
      <c r="I5756" s="1"/>
      <c r="J5756" s="1">
        <v>0.1</v>
      </c>
      <c r="K5756" s="1">
        <v>1.6</v>
      </c>
      <c r="L5756" s="42">
        <v>1</v>
      </c>
      <c r="M5756" s="232">
        <v>46309</v>
      </c>
      <c r="N5756" s="1" t="e">
        <f>VLOOKUP(B5756,MICRO!E:L,8,0)</f>
        <v>#N/A</v>
      </c>
    </row>
    <row r="5757" spans="1:14" ht="20.25" x14ac:dyDescent="0.25">
      <c r="A5757" s="1">
        <v>49</v>
      </c>
      <c r="B5757" s="159"/>
      <c r="C5757" s="1" t="s">
        <v>5072</v>
      </c>
      <c r="D5757" s="1"/>
      <c r="E5757" s="1"/>
      <c r="F5757" s="1" t="s">
        <v>6288</v>
      </c>
      <c r="G5757" s="1">
        <v>8</v>
      </c>
      <c r="H5757" s="1" t="s">
        <v>19</v>
      </c>
      <c r="I5757" s="1"/>
      <c r="J5757" s="1">
        <v>0.1</v>
      </c>
      <c r="K5757" s="1">
        <v>0.8</v>
      </c>
      <c r="L5757" s="42">
        <v>1</v>
      </c>
      <c r="M5757" s="232">
        <v>46309</v>
      </c>
      <c r="N5757" s="1" t="e">
        <f>VLOOKUP(B5757,MICRO!E:L,8,0)</f>
        <v>#N/A</v>
      </c>
    </row>
    <row r="5758" spans="1:14" ht="20.25" x14ac:dyDescent="0.25">
      <c r="A5758" s="1">
        <v>50</v>
      </c>
      <c r="B5758" s="159"/>
      <c r="C5758" s="1" t="s">
        <v>5072</v>
      </c>
      <c r="D5758" s="1"/>
      <c r="E5758" s="1"/>
      <c r="F5758" s="1" t="s">
        <v>6289</v>
      </c>
      <c r="G5758" s="1">
        <v>8</v>
      </c>
      <c r="H5758" s="1" t="s">
        <v>19</v>
      </c>
      <c r="I5758" s="1"/>
      <c r="J5758" s="1">
        <v>0.1</v>
      </c>
      <c r="K5758" s="1">
        <v>0.8</v>
      </c>
      <c r="L5758" s="42">
        <v>1</v>
      </c>
      <c r="M5758" s="232">
        <v>46309</v>
      </c>
      <c r="N5758" s="1" t="e">
        <f>VLOOKUP(B5758,MICRO!E:L,8,0)</f>
        <v>#N/A</v>
      </c>
    </row>
    <row r="5759" spans="1:14" ht="20.25" x14ac:dyDescent="0.25">
      <c r="A5759" s="1">
        <v>51</v>
      </c>
      <c r="B5759" s="159"/>
      <c r="C5759" s="1" t="s">
        <v>5072</v>
      </c>
      <c r="D5759" s="1"/>
      <c r="E5759" s="1"/>
      <c r="F5759" s="1" t="s">
        <v>6290</v>
      </c>
      <c r="G5759" s="1">
        <v>8</v>
      </c>
      <c r="H5759" s="1" t="s">
        <v>19</v>
      </c>
      <c r="I5759" s="1"/>
      <c r="J5759" s="1">
        <v>0.1</v>
      </c>
      <c r="K5759" s="1">
        <v>0.8</v>
      </c>
      <c r="L5759" s="42">
        <v>1</v>
      </c>
      <c r="M5759" s="232">
        <v>46309</v>
      </c>
      <c r="N5759" s="1" t="e">
        <f>VLOOKUP(B5759,MICRO!E:L,8,0)</f>
        <v>#N/A</v>
      </c>
    </row>
    <row r="5760" spans="1:14" ht="20.25" x14ac:dyDescent="0.25">
      <c r="A5760" s="1">
        <v>52</v>
      </c>
      <c r="B5760" s="159"/>
      <c r="C5760" s="1" t="s">
        <v>5069</v>
      </c>
      <c r="D5760" s="1"/>
      <c r="E5760" s="1"/>
      <c r="F5760" s="1" t="s">
        <v>6291</v>
      </c>
      <c r="G5760" s="1">
        <v>8</v>
      </c>
      <c r="H5760" s="1" t="s">
        <v>19</v>
      </c>
      <c r="I5760" s="1"/>
      <c r="J5760" s="1">
        <v>0.1</v>
      </c>
      <c r="K5760" s="1">
        <v>0.8</v>
      </c>
      <c r="L5760" s="42">
        <v>1</v>
      </c>
      <c r="M5760" s="232">
        <v>46309</v>
      </c>
      <c r="N5760" s="1" t="e">
        <f>VLOOKUP(B5760,MICRO!E:L,8,0)</f>
        <v>#N/A</v>
      </c>
    </row>
    <row r="5761" spans="1:14" ht="20.25" x14ac:dyDescent="0.25">
      <c r="A5761" s="1">
        <v>53</v>
      </c>
      <c r="B5761" s="159"/>
      <c r="C5761" s="1" t="s">
        <v>5069</v>
      </c>
      <c r="D5761" s="1"/>
      <c r="E5761" s="1"/>
      <c r="F5761" s="1" t="s">
        <v>6292</v>
      </c>
      <c r="G5761" s="1">
        <v>8</v>
      </c>
      <c r="H5761" s="1" t="s">
        <v>19</v>
      </c>
      <c r="I5761" s="1"/>
      <c r="J5761" s="1">
        <v>0.1</v>
      </c>
      <c r="K5761" s="1">
        <v>0.8</v>
      </c>
      <c r="L5761" s="42">
        <v>1</v>
      </c>
      <c r="M5761" s="232">
        <v>46309</v>
      </c>
      <c r="N5761" s="1" t="e">
        <f>VLOOKUP(B5761,MICRO!E:L,8,0)</f>
        <v>#N/A</v>
      </c>
    </row>
    <row r="5762" spans="1:14" ht="20.25" x14ac:dyDescent="0.25">
      <c r="A5762" s="1">
        <v>54</v>
      </c>
      <c r="B5762" s="159"/>
      <c r="C5762" s="1" t="s">
        <v>6293</v>
      </c>
      <c r="D5762" s="1"/>
      <c r="E5762" s="1"/>
      <c r="F5762" s="1" t="s">
        <v>6294</v>
      </c>
      <c r="G5762" s="1">
        <v>8</v>
      </c>
      <c r="H5762" s="1" t="s">
        <v>19</v>
      </c>
      <c r="I5762" s="1"/>
      <c r="J5762" s="1">
        <v>0.1</v>
      </c>
      <c r="K5762" s="1">
        <v>0.8</v>
      </c>
      <c r="L5762" s="42">
        <v>1</v>
      </c>
      <c r="M5762" s="232">
        <v>46309</v>
      </c>
      <c r="N5762" s="1" t="e">
        <f>VLOOKUP(B5762,MICRO!E:L,8,0)</f>
        <v>#N/A</v>
      </c>
    </row>
    <row r="5763" spans="1:14" ht="20.25" x14ac:dyDescent="0.25">
      <c r="A5763" s="1">
        <v>55</v>
      </c>
      <c r="B5763" s="159"/>
      <c r="C5763" s="1" t="s">
        <v>5075</v>
      </c>
      <c r="D5763" s="1"/>
      <c r="E5763" s="1"/>
      <c r="F5763" s="1" t="s">
        <v>6295</v>
      </c>
      <c r="G5763" s="1">
        <v>12</v>
      </c>
      <c r="H5763" s="1" t="s">
        <v>19</v>
      </c>
      <c r="I5763" s="1"/>
      <c r="J5763" s="1">
        <v>0.1</v>
      </c>
      <c r="K5763" s="1">
        <v>1.2000000000000002</v>
      </c>
      <c r="L5763" s="42">
        <v>1</v>
      </c>
      <c r="M5763" s="232">
        <v>46309</v>
      </c>
      <c r="N5763" s="1" t="e">
        <f>VLOOKUP(B5763,MICRO!E:L,8,0)</f>
        <v>#N/A</v>
      </c>
    </row>
    <row r="5764" spans="1:14" ht="20.25" x14ac:dyDescent="0.25">
      <c r="A5764" s="1">
        <v>56</v>
      </c>
      <c r="B5764" s="159"/>
      <c r="C5764" s="1" t="s">
        <v>5075</v>
      </c>
      <c r="D5764" s="1"/>
      <c r="E5764" s="1"/>
      <c r="F5764" s="1" t="s">
        <v>6296</v>
      </c>
      <c r="G5764" s="1">
        <v>12</v>
      </c>
      <c r="H5764" s="1" t="s">
        <v>19</v>
      </c>
      <c r="I5764" s="1"/>
      <c r="J5764" s="1">
        <v>0.1</v>
      </c>
      <c r="K5764" s="1">
        <v>1.2000000000000002</v>
      </c>
      <c r="L5764" s="42">
        <v>1</v>
      </c>
      <c r="M5764" s="232">
        <v>46309</v>
      </c>
      <c r="N5764" s="1" t="e">
        <f>VLOOKUP(B5764,MICRO!E:L,8,0)</f>
        <v>#N/A</v>
      </c>
    </row>
    <row r="5765" spans="1:14" ht="20.25" x14ac:dyDescent="0.25">
      <c r="A5765" s="1">
        <v>57</v>
      </c>
      <c r="B5765" s="159"/>
      <c r="C5765" s="1" t="s">
        <v>6297</v>
      </c>
      <c r="D5765" s="1"/>
      <c r="E5765" s="1"/>
      <c r="F5765" s="1" t="s">
        <v>6298</v>
      </c>
      <c r="G5765" s="1">
        <v>12</v>
      </c>
      <c r="H5765" s="1" t="s">
        <v>19</v>
      </c>
      <c r="I5765" s="1"/>
      <c r="J5765" s="1">
        <v>0.1</v>
      </c>
      <c r="K5765" s="1">
        <v>1.2000000000000002</v>
      </c>
      <c r="L5765" s="42">
        <v>1</v>
      </c>
      <c r="M5765" s="232">
        <v>46309</v>
      </c>
      <c r="N5765" s="1" t="e">
        <f>VLOOKUP(B5765,MICRO!E:L,8,0)</f>
        <v>#N/A</v>
      </c>
    </row>
    <row r="5766" spans="1:14" ht="20.25" x14ac:dyDescent="0.25">
      <c r="A5766" s="1">
        <v>58</v>
      </c>
      <c r="B5766" s="159"/>
      <c r="C5766" s="1" t="s">
        <v>6299</v>
      </c>
      <c r="D5766" s="1"/>
      <c r="E5766" s="1"/>
      <c r="F5766" s="1" t="s">
        <v>6300</v>
      </c>
      <c r="G5766" s="1">
        <v>72</v>
      </c>
      <c r="H5766" s="1" t="s">
        <v>19</v>
      </c>
      <c r="I5766" s="1"/>
      <c r="J5766" s="1">
        <v>0.1</v>
      </c>
      <c r="K5766" s="1">
        <v>7.2</v>
      </c>
      <c r="L5766" s="42">
        <v>1</v>
      </c>
      <c r="M5766" s="232">
        <v>46309</v>
      </c>
      <c r="N5766" s="1" t="e">
        <f>VLOOKUP(B5766,MICRO!E:L,8,0)</f>
        <v>#N/A</v>
      </c>
    </row>
    <row r="5767" spans="1:14" ht="20.25" x14ac:dyDescent="0.25">
      <c r="A5767" s="1">
        <v>59</v>
      </c>
      <c r="B5767" s="159"/>
      <c r="C5767" s="1" t="s">
        <v>6299</v>
      </c>
      <c r="D5767" s="1"/>
      <c r="E5767" s="1"/>
      <c r="F5767" s="1" t="s">
        <v>6301</v>
      </c>
      <c r="G5767" s="1">
        <v>72</v>
      </c>
      <c r="H5767" s="1" t="s">
        <v>19</v>
      </c>
      <c r="I5767" s="1"/>
      <c r="J5767" s="1">
        <v>0.1</v>
      </c>
      <c r="K5767" s="1">
        <v>7.2</v>
      </c>
      <c r="L5767" s="42">
        <v>1</v>
      </c>
      <c r="M5767" s="232">
        <v>46309</v>
      </c>
      <c r="N5767" s="1" t="e">
        <f>VLOOKUP(B5767,MICRO!E:L,8,0)</f>
        <v>#N/A</v>
      </c>
    </row>
    <row r="5768" spans="1:14" ht="20.25" x14ac:dyDescent="0.25">
      <c r="A5768" s="1">
        <v>60</v>
      </c>
      <c r="B5768" s="159"/>
      <c r="C5768" s="1" t="s">
        <v>6299</v>
      </c>
      <c r="D5768" s="1"/>
      <c r="E5768" s="1"/>
      <c r="F5768" s="1" t="s">
        <v>6302</v>
      </c>
      <c r="G5768" s="1">
        <v>72</v>
      </c>
      <c r="H5768" s="1" t="s">
        <v>19</v>
      </c>
      <c r="I5768" s="1"/>
      <c r="J5768" s="1">
        <v>0.1</v>
      </c>
      <c r="K5768" s="1">
        <v>7.2</v>
      </c>
      <c r="L5768" s="42">
        <v>1</v>
      </c>
      <c r="M5768" s="232">
        <v>46309</v>
      </c>
      <c r="N5768" s="1" t="e">
        <f>VLOOKUP(B5768,MICRO!E:L,8,0)</f>
        <v>#N/A</v>
      </c>
    </row>
    <row r="5769" spans="1:14" ht="20.25" x14ac:dyDescent="0.25">
      <c r="A5769" s="1">
        <v>61</v>
      </c>
      <c r="B5769" s="159"/>
      <c r="C5769" s="1" t="s">
        <v>6299</v>
      </c>
      <c r="D5769" s="1"/>
      <c r="E5769" s="1"/>
      <c r="F5769" s="1" t="s">
        <v>6303</v>
      </c>
      <c r="G5769" s="1">
        <v>72</v>
      </c>
      <c r="H5769" s="1" t="s">
        <v>19</v>
      </c>
      <c r="I5769" s="1"/>
      <c r="J5769" s="1">
        <v>0.1</v>
      </c>
      <c r="K5769" s="1">
        <v>7.2</v>
      </c>
      <c r="L5769" s="42">
        <v>1</v>
      </c>
      <c r="M5769" s="232">
        <v>46309</v>
      </c>
      <c r="N5769" s="1" t="e">
        <f>VLOOKUP(B5769,MICRO!E:L,8,0)</f>
        <v>#N/A</v>
      </c>
    </row>
    <row r="5770" spans="1:14" ht="20.25" x14ac:dyDescent="0.25">
      <c r="A5770" s="1">
        <v>62</v>
      </c>
      <c r="B5770" s="159"/>
      <c r="C5770" s="1" t="s">
        <v>6304</v>
      </c>
      <c r="D5770" s="1"/>
      <c r="E5770" s="1"/>
      <c r="F5770" s="1" t="s">
        <v>6305</v>
      </c>
      <c r="G5770" s="1">
        <v>32</v>
      </c>
      <c r="H5770" s="1" t="s">
        <v>19</v>
      </c>
      <c r="I5770" s="1"/>
      <c r="J5770" s="1">
        <v>0.1</v>
      </c>
      <c r="K5770" s="1">
        <v>3.2</v>
      </c>
      <c r="L5770" s="42">
        <v>1</v>
      </c>
      <c r="M5770" s="232">
        <v>46309</v>
      </c>
      <c r="N5770" s="1" t="e">
        <f>VLOOKUP(B5770,MICRO!E:L,8,0)</f>
        <v>#N/A</v>
      </c>
    </row>
    <row r="5771" spans="1:14" ht="20.25" x14ac:dyDescent="0.25">
      <c r="A5771" s="1">
        <v>63</v>
      </c>
      <c r="B5771" s="159"/>
      <c r="C5771" s="1" t="s">
        <v>6304</v>
      </c>
      <c r="D5771" s="1"/>
      <c r="E5771" s="1"/>
      <c r="F5771" s="1" t="s">
        <v>6306</v>
      </c>
      <c r="G5771" s="1">
        <v>32</v>
      </c>
      <c r="H5771" s="1" t="s">
        <v>19</v>
      </c>
      <c r="I5771" s="1"/>
      <c r="J5771" s="1">
        <v>0.1</v>
      </c>
      <c r="K5771" s="1">
        <v>3.2</v>
      </c>
      <c r="L5771" s="42">
        <v>1</v>
      </c>
      <c r="M5771" s="232">
        <v>46309</v>
      </c>
      <c r="N5771" s="1" t="e">
        <f>VLOOKUP(B5771,MICRO!E:L,8,0)</f>
        <v>#N/A</v>
      </c>
    </row>
    <row r="5772" spans="1:14" ht="20.25" x14ac:dyDescent="0.25">
      <c r="A5772" s="1">
        <v>64</v>
      </c>
      <c r="B5772" s="159"/>
      <c r="C5772" s="1" t="s">
        <v>6304</v>
      </c>
      <c r="D5772" s="1"/>
      <c r="E5772" s="1"/>
      <c r="F5772" s="1" t="s">
        <v>6307</v>
      </c>
      <c r="G5772" s="1">
        <v>32</v>
      </c>
      <c r="H5772" s="1" t="s">
        <v>19</v>
      </c>
      <c r="I5772" s="1"/>
      <c r="J5772" s="1">
        <v>0.1</v>
      </c>
      <c r="K5772" s="1">
        <v>3.2</v>
      </c>
      <c r="L5772" s="42">
        <v>1</v>
      </c>
      <c r="M5772" s="232">
        <v>46309</v>
      </c>
      <c r="N5772" s="1" t="e">
        <f>VLOOKUP(B5772,MICRO!E:L,8,0)</f>
        <v>#N/A</v>
      </c>
    </row>
    <row r="5773" spans="1:14" ht="20.25" x14ac:dyDescent="0.25">
      <c r="A5773" s="1">
        <v>65</v>
      </c>
      <c r="B5773" s="159"/>
      <c r="C5773" s="1" t="s">
        <v>6304</v>
      </c>
      <c r="D5773" s="1"/>
      <c r="E5773" s="1"/>
      <c r="F5773" s="1" t="s">
        <v>6308</v>
      </c>
      <c r="G5773" s="1">
        <v>48</v>
      </c>
      <c r="H5773" s="1" t="s">
        <v>19</v>
      </c>
      <c r="I5773" s="1"/>
      <c r="J5773" s="1">
        <v>0.1</v>
      </c>
      <c r="K5773" s="1">
        <v>4.8000000000000007</v>
      </c>
      <c r="L5773" s="42">
        <v>1</v>
      </c>
      <c r="M5773" s="232">
        <v>46309</v>
      </c>
      <c r="N5773" s="1" t="e">
        <f>VLOOKUP(B5773,MICRO!E:L,8,0)</f>
        <v>#N/A</v>
      </c>
    </row>
    <row r="5774" spans="1:14" ht="20.25" x14ac:dyDescent="0.25">
      <c r="A5774" s="1">
        <v>66</v>
      </c>
      <c r="B5774" s="159"/>
      <c r="C5774" s="1" t="s">
        <v>6304</v>
      </c>
      <c r="D5774" s="1"/>
      <c r="E5774" s="1"/>
      <c r="F5774" s="1" t="s">
        <v>6309</v>
      </c>
      <c r="G5774" s="1">
        <v>48</v>
      </c>
      <c r="H5774" s="1" t="s">
        <v>19</v>
      </c>
      <c r="I5774" s="1"/>
      <c r="J5774" s="1">
        <v>0.1</v>
      </c>
      <c r="K5774" s="1">
        <v>4.8000000000000007</v>
      </c>
      <c r="L5774" s="42">
        <v>1</v>
      </c>
      <c r="M5774" s="232">
        <v>46309</v>
      </c>
      <c r="N5774" s="1" t="e">
        <f>VLOOKUP(B5774,MICRO!E:L,8,0)</f>
        <v>#N/A</v>
      </c>
    </row>
    <row r="5775" spans="1:14" ht="20.25" x14ac:dyDescent="0.25">
      <c r="A5775" s="1">
        <v>67</v>
      </c>
      <c r="B5775" s="159"/>
      <c r="C5775" s="1" t="s">
        <v>6304</v>
      </c>
      <c r="D5775" s="1"/>
      <c r="E5775" s="1"/>
      <c r="F5775" s="1" t="s">
        <v>6310</v>
      </c>
      <c r="G5775" s="1">
        <v>48</v>
      </c>
      <c r="H5775" s="1" t="s">
        <v>19</v>
      </c>
      <c r="I5775" s="1"/>
      <c r="J5775" s="1">
        <v>0.1</v>
      </c>
      <c r="K5775" s="1">
        <v>4.8000000000000007</v>
      </c>
      <c r="L5775" s="42">
        <v>1</v>
      </c>
      <c r="M5775" s="232">
        <v>46309</v>
      </c>
      <c r="N5775" s="1" t="e">
        <f>VLOOKUP(B5775,MICRO!E:L,8,0)</f>
        <v>#N/A</v>
      </c>
    </row>
    <row r="5776" spans="1:14" ht="20.25" x14ac:dyDescent="0.25">
      <c r="A5776" s="1">
        <v>68</v>
      </c>
      <c r="B5776" s="159"/>
      <c r="C5776" s="1" t="s">
        <v>6311</v>
      </c>
      <c r="D5776" s="1"/>
      <c r="E5776" s="1"/>
      <c r="F5776" s="1" t="s">
        <v>6312</v>
      </c>
      <c r="G5776" s="1">
        <v>12</v>
      </c>
      <c r="H5776" s="1" t="s">
        <v>19</v>
      </c>
      <c r="I5776" s="1"/>
      <c r="J5776" s="1">
        <v>0.1</v>
      </c>
      <c r="K5776" s="1">
        <v>1.2000000000000002</v>
      </c>
      <c r="L5776" s="42">
        <v>1</v>
      </c>
      <c r="M5776" s="232">
        <v>46309</v>
      </c>
      <c r="N5776" s="1" t="e">
        <f>VLOOKUP(B5776,MICRO!E:L,8,0)</f>
        <v>#N/A</v>
      </c>
    </row>
    <row r="5777" spans="1:14" ht="20.25" x14ac:dyDescent="0.25">
      <c r="A5777" s="1">
        <v>69</v>
      </c>
      <c r="B5777" s="159"/>
      <c r="C5777" s="1" t="s">
        <v>6313</v>
      </c>
      <c r="D5777" s="1"/>
      <c r="E5777" s="1"/>
      <c r="F5777" s="1" t="s">
        <v>6314</v>
      </c>
      <c r="G5777" s="1">
        <v>20</v>
      </c>
      <c r="H5777" s="1" t="s">
        <v>19</v>
      </c>
      <c r="I5777" s="1"/>
      <c r="J5777" s="1">
        <v>0.1</v>
      </c>
      <c r="K5777" s="1">
        <v>2</v>
      </c>
      <c r="L5777" s="42">
        <v>1</v>
      </c>
      <c r="M5777" s="232">
        <v>46309</v>
      </c>
      <c r="N5777" s="1" t="e">
        <f>VLOOKUP(B5777,MICRO!E:L,8,0)</f>
        <v>#N/A</v>
      </c>
    </row>
    <row r="5778" spans="1:14" ht="20.25" x14ac:dyDescent="0.25">
      <c r="A5778" s="1">
        <v>70</v>
      </c>
      <c r="B5778" s="159"/>
      <c r="C5778" s="1" t="s">
        <v>6313</v>
      </c>
      <c r="D5778" s="1"/>
      <c r="E5778" s="1"/>
      <c r="F5778" s="1" t="s">
        <v>6315</v>
      </c>
      <c r="G5778" s="1">
        <v>20</v>
      </c>
      <c r="H5778" s="1" t="s">
        <v>19</v>
      </c>
      <c r="I5778" s="1"/>
      <c r="J5778" s="1">
        <v>0.1</v>
      </c>
      <c r="K5778" s="1">
        <v>2</v>
      </c>
      <c r="L5778" s="42">
        <v>1</v>
      </c>
      <c r="M5778" s="232">
        <v>46309</v>
      </c>
      <c r="N5778" s="1" t="e">
        <f>VLOOKUP(B5778,MICRO!E:L,8,0)</f>
        <v>#N/A</v>
      </c>
    </row>
    <row r="5779" spans="1:14" ht="20.25" x14ac:dyDescent="0.25">
      <c r="A5779" s="1">
        <v>71</v>
      </c>
      <c r="B5779" s="159"/>
      <c r="C5779" s="1" t="s">
        <v>6311</v>
      </c>
      <c r="D5779" s="1"/>
      <c r="E5779" s="1"/>
      <c r="F5779" s="1" t="s">
        <v>6316</v>
      </c>
      <c r="G5779" s="1">
        <v>8</v>
      </c>
      <c r="H5779" s="1" t="s">
        <v>19</v>
      </c>
      <c r="I5779" s="1"/>
      <c r="J5779" s="1">
        <v>0.1</v>
      </c>
      <c r="K5779" s="1">
        <v>0.8</v>
      </c>
      <c r="L5779" s="42">
        <v>1</v>
      </c>
      <c r="M5779" s="232">
        <v>46309</v>
      </c>
      <c r="N5779" s="1" t="e">
        <f>VLOOKUP(B5779,MICRO!E:L,8,0)</f>
        <v>#N/A</v>
      </c>
    </row>
    <row r="5780" spans="1:14" ht="20.25" x14ac:dyDescent="0.25">
      <c r="A5780" s="1">
        <v>72</v>
      </c>
      <c r="B5780" s="159"/>
      <c r="C5780" s="1" t="s">
        <v>6311</v>
      </c>
      <c r="D5780" s="1"/>
      <c r="E5780" s="1"/>
      <c r="F5780" s="1" t="s">
        <v>6317</v>
      </c>
      <c r="G5780" s="1">
        <v>8</v>
      </c>
      <c r="H5780" s="1" t="s">
        <v>19</v>
      </c>
      <c r="I5780" s="1"/>
      <c r="J5780" s="1">
        <v>0.1</v>
      </c>
      <c r="K5780" s="1">
        <v>0.8</v>
      </c>
      <c r="L5780" s="42">
        <v>1</v>
      </c>
      <c r="M5780" s="232">
        <v>46309</v>
      </c>
      <c r="N5780" s="1" t="e">
        <f>VLOOKUP(B5780,MICRO!E:L,8,0)</f>
        <v>#N/A</v>
      </c>
    </row>
    <row r="5781" spans="1:14" ht="20.25" x14ac:dyDescent="0.25">
      <c r="A5781" s="1">
        <v>73</v>
      </c>
      <c r="B5781" s="159"/>
      <c r="C5781" s="1" t="s">
        <v>6311</v>
      </c>
      <c r="D5781" s="1"/>
      <c r="E5781" s="1"/>
      <c r="F5781" s="1" t="s">
        <v>6318</v>
      </c>
      <c r="G5781" s="1">
        <v>8</v>
      </c>
      <c r="H5781" s="1" t="s">
        <v>19</v>
      </c>
      <c r="I5781" s="1"/>
      <c r="J5781" s="1">
        <v>0.1</v>
      </c>
      <c r="K5781" s="1">
        <v>0.8</v>
      </c>
      <c r="L5781" s="42">
        <v>1</v>
      </c>
      <c r="M5781" s="232">
        <v>46309</v>
      </c>
      <c r="N5781" s="1" t="e">
        <f>VLOOKUP(B5781,MICRO!E:L,8,0)</f>
        <v>#N/A</v>
      </c>
    </row>
    <row r="5782" spans="1:14" ht="20.25" x14ac:dyDescent="0.25">
      <c r="A5782" s="1">
        <v>74</v>
      </c>
      <c r="B5782" s="159"/>
      <c r="C5782" s="1" t="s">
        <v>6311</v>
      </c>
      <c r="D5782" s="1"/>
      <c r="E5782" s="1"/>
      <c r="F5782" s="1" t="s">
        <v>6319</v>
      </c>
      <c r="G5782" s="1">
        <v>8</v>
      </c>
      <c r="H5782" s="1" t="s">
        <v>19</v>
      </c>
      <c r="I5782" s="1"/>
      <c r="J5782" s="1">
        <v>0.1</v>
      </c>
      <c r="K5782" s="1">
        <v>0.8</v>
      </c>
      <c r="L5782" s="42">
        <v>1</v>
      </c>
      <c r="M5782" s="232">
        <v>46309</v>
      </c>
      <c r="N5782" s="1" t="e">
        <f>VLOOKUP(B5782,MICRO!E:L,8,0)</f>
        <v>#N/A</v>
      </c>
    </row>
    <row r="5783" spans="1:14" ht="20.25" x14ac:dyDescent="0.25">
      <c r="A5783" s="1">
        <v>75</v>
      </c>
      <c r="B5783" s="159"/>
      <c r="C5783" s="1" t="s">
        <v>6311</v>
      </c>
      <c r="D5783" s="1"/>
      <c r="E5783" s="1"/>
      <c r="F5783" s="1" t="s">
        <v>6320</v>
      </c>
      <c r="G5783" s="1">
        <v>8</v>
      </c>
      <c r="H5783" s="1" t="s">
        <v>19</v>
      </c>
      <c r="I5783" s="1"/>
      <c r="J5783" s="1">
        <v>0.1</v>
      </c>
      <c r="K5783" s="1">
        <v>0.8</v>
      </c>
      <c r="L5783" s="42">
        <v>1</v>
      </c>
      <c r="M5783" s="232">
        <v>46309</v>
      </c>
      <c r="N5783" s="1" t="e">
        <f>VLOOKUP(B5783,MICRO!E:L,8,0)</f>
        <v>#N/A</v>
      </c>
    </row>
    <row r="5784" spans="1:14" ht="20.25" x14ac:dyDescent="0.25">
      <c r="A5784" s="1">
        <v>76</v>
      </c>
      <c r="B5784" s="159"/>
      <c r="C5784" s="1" t="s">
        <v>6311</v>
      </c>
      <c r="D5784" s="1"/>
      <c r="E5784" s="1"/>
      <c r="F5784" s="1" t="s">
        <v>6321</v>
      </c>
      <c r="G5784" s="1">
        <v>20</v>
      </c>
      <c r="H5784" s="1" t="s">
        <v>19</v>
      </c>
      <c r="I5784" s="1"/>
      <c r="J5784" s="1">
        <v>0.1</v>
      </c>
      <c r="K5784" s="1">
        <v>2</v>
      </c>
      <c r="L5784" s="42">
        <v>1</v>
      </c>
      <c r="M5784" s="232">
        <v>46309</v>
      </c>
      <c r="N5784" s="1" t="e">
        <f>VLOOKUP(B5784,MICRO!E:L,8,0)</f>
        <v>#N/A</v>
      </c>
    </row>
    <row r="5785" spans="1:14" ht="20.25" x14ac:dyDescent="0.25">
      <c r="A5785" s="1">
        <v>77</v>
      </c>
      <c r="B5785" s="159"/>
      <c r="C5785" s="1" t="s">
        <v>6311</v>
      </c>
      <c r="D5785" s="1"/>
      <c r="E5785" s="1"/>
      <c r="F5785" s="1" t="s">
        <v>6322</v>
      </c>
      <c r="G5785" s="1">
        <v>30</v>
      </c>
      <c r="H5785" s="1" t="s">
        <v>19</v>
      </c>
      <c r="I5785" s="1"/>
      <c r="J5785" s="1">
        <v>0.1</v>
      </c>
      <c r="K5785" s="1">
        <v>3</v>
      </c>
      <c r="L5785" s="42">
        <v>1</v>
      </c>
      <c r="M5785" s="232">
        <v>46309</v>
      </c>
      <c r="N5785" s="1" t="e">
        <f>VLOOKUP(B5785,MICRO!E:L,8,0)</f>
        <v>#N/A</v>
      </c>
    </row>
    <row r="5786" spans="1:14" ht="20.25" x14ac:dyDescent="0.25">
      <c r="A5786" s="1">
        <v>78</v>
      </c>
      <c r="B5786" s="159"/>
      <c r="C5786" s="1" t="s">
        <v>6311</v>
      </c>
      <c r="D5786" s="1"/>
      <c r="E5786" s="1"/>
      <c r="F5786" s="1" t="s">
        <v>6323</v>
      </c>
      <c r="G5786" s="1">
        <v>30</v>
      </c>
      <c r="H5786" s="1" t="s">
        <v>19</v>
      </c>
      <c r="I5786" s="1"/>
      <c r="J5786" s="1">
        <v>0.1</v>
      </c>
      <c r="K5786" s="1">
        <v>3</v>
      </c>
      <c r="L5786" s="42">
        <v>1</v>
      </c>
      <c r="M5786" s="232">
        <v>46309</v>
      </c>
      <c r="N5786" s="1" t="e">
        <f>VLOOKUP(B5786,MICRO!E:L,8,0)</f>
        <v>#N/A</v>
      </c>
    </row>
    <row r="5787" spans="1:14" ht="20.25" x14ac:dyDescent="0.25">
      <c r="A5787" s="1">
        <v>79</v>
      </c>
      <c r="B5787" s="159"/>
      <c r="C5787" s="1" t="s">
        <v>6311</v>
      </c>
      <c r="D5787" s="1"/>
      <c r="E5787" s="1"/>
      <c r="F5787" s="1" t="s">
        <v>6324</v>
      </c>
      <c r="G5787" s="1">
        <v>30</v>
      </c>
      <c r="H5787" s="1" t="s">
        <v>19</v>
      </c>
      <c r="I5787" s="1"/>
      <c r="J5787" s="1">
        <v>0.1</v>
      </c>
      <c r="K5787" s="1">
        <v>3</v>
      </c>
      <c r="L5787" s="42">
        <v>1</v>
      </c>
      <c r="M5787" s="232">
        <v>46309</v>
      </c>
      <c r="N5787" s="1" t="e">
        <f>VLOOKUP(B5787,MICRO!E:L,8,0)</f>
        <v>#N/A</v>
      </c>
    </row>
    <row r="5788" spans="1:14" ht="20.25" x14ac:dyDescent="0.25">
      <c r="A5788" s="1">
        <v>80</v>
      </c>
      <c r="B5788" s="159"/>
      <c r="C5788" s="1" t="s">
        <v>6325</v>
      </c>
      <c r="D5788" s="1"/>
      <c r="E5788" s="1"/>
      <c r="F5788" s="1" t="s">
        <v>6326</v>
      </c>
      <c r="G5788" s="1">
        <v>180</v>
      </c>
      <c r="H5788" s="1" t="s">
        <v>19</v>
      </c>
      <c r="I5788" s="1"/>
      <c r="J5788" s="1">
        <v>0.1</v>
      </c>
      <c r="K5788" s="1">
        <v>18</v>
      </c>
      <c r="L5788" s="42">
        <v>1</v>
      </c>
      <c r="M5788" s="232">
        <v>46309</v>
      </c>
      <c r="N5788" s="1" t="e">
        <f>VLOOKUP(B5788,MICRO!E:L,8,0)</f>
        <v>#N/A</v>
      </c>
    </row>
    <row r="5789" spans="1:14" ht="20.25" x14ac:dyDescent="0.25">
      <c r="A5789" s="1">
        <v>81</v>
      </c>
      <c r="B5789" s="159"/>
      <c r="C5789" s="1" t="s">
        <v>6325</v>
      </c>
      <c r="D5789" s="1"/>
      <c r="E5789" s="1"/>
      <c r="F5789" s="1" t="s">
        <v>6327</v>
      </c>
      <c r="G5789" s="1">
        <v>180</v>
      </c>
      <c r="H5789" s="1" t="s">
        <v>19</v>
      </c>
      <c r="I5789" s="1"/>
      <c r="J5789" s="1">
        <v>0.1</v>
      </c>
      <c r="K5789" s="1">
        <v>18</v>
      </c>
      <c r="L5789" s="42">
        <v>1</v>
      </c>
      <c r="M5789" s="232">
        <v>46309</v>
      </c>
      <c r="N5789" s="1" t="e">
        <f>VLOOKUP(B5789,MICRO!E:L,8,0)</f>
        <v>#N/A</v>
      </c>
    </row>
    <row r="5790" spans="1:14" ht="20.25" x14ac:dyDescent="0.25">
      <c r="A5790" s="1">
        <v>82</v>
      </c>
      <c r="B5790" s="159"/>
      <c r="C5790" s="1" t="s">
        <v>6311</v>
      </c>
      <c r="D5790" s="1"/>
      <c r="E5790" s="1"/>
      <c r="F5790" s="1" t="s">
        <v>6328</v>
      </c>
      <c r="G5790" s="1">
        <v>180</v>
      </c>
      <c r="H5790" s="1" t="s">
        <v>19</v>
      </c>
      <c r="I5790" s="1"/>
      <c r="J5790" s="1">
        <v>0.1</v>
      </c>
      <c r="K5790" s="1">
        <v>18</v>
      </c>
      <c r="L5790" s="42">
        <v>1</v>
      </c>
      <c r="M5790" s="232">
        <v>46309</v>
      </c>
      <c r="N5790" s="1" t="e">
        <f>VLOOKUP(B5790,MICRO!E:L,8,0)</f>
        <v>#N/A</v>
      </c>
    </row>
    <row r="5791" spans="1:14" ht="20.25" x14ac:dyDescent="0.25">
      <c r="A5791" s="1">
        <v>83</v>
      </c>
      <c r="B5791" s="159"/>
      <c r="C5791" s="1" t="s">
        <v>6325</v>
      </c>
      <c r="D5791" s="1"/>
      <c r="E5791" s="1"/>
      <c r="F5791" s="1" t="s">
        <v>6329</v>
      </c>
      <c r="G5791" s="1">
        <v>4</v>
      </c>
      <c r="H5791" s="1" t="s">
        <v>19</v>
      </c>
      <c r="I5791" s="1"/>
      <c r="J5791" s="1">
        <v>0.1</v>
      </c>
      <c r="K5791" s="1">
        <v>0.4</v>
      </c>
      <c r="L5791" s="42">
        <v>1</v>
      </c>
      <c r="M5791" s="232">
        <v>46309</v>
      </c>
      <c r="N5791" s="1" t="e">
        <f>VLOOKUP(B5791,MICRO!E:L,8,0)</f>
        <v>#N/A</v>
      </c>
    </row>
    <row r="5792" spans="1:14" ht="20.25" x14ac:dyDescent="0.25">
      <c r="A5792" s="1">
        <v>84</v>
      </c>
      <c r="B5792" s="159"/>
      <c r="C5792" s="1" t="s">
        <v>6325</v>
      </c>
      <c r="D5792" s="1"/>
      <c r="E5792" s="1"/>
      <c r="F5792" s="1" t="s">
        <v>6330</v>
      </c>
      <c r="G5792" s="1">
        <v>144</v>
      </c>
      <c r="H5792" s="1" t="s">
        <v>19</v>
      </c>
      <c r="I5792" s="1"/>
      <c r="J5792" s="1">
        <v>0.1</v>
      </c>
      <c r="K5792" s="1">
        <v>14.4</v>
      </c>
      <c r="L5792" s="42">
        <v>1</v>
      </c>
      <c r="M5792" s="232">
        <v>46309</v>
      </c>
      <c r="N5792" s="1" t="e">
        <f>VLOOKUP(B5792,MICRO!E:L,8,0)</f>
        <v>#N/A</v>
      </c>
    </row>
    <row r="5793" spans="1:14" ht="20.25" x14ac:dyDescent="0.25">
      <c r="A5793" s="1">
        <v>85</v>
      </c>
      <c r="B5793" s="159"/>
      <c r="C5793" s="1" t="s">
        <v>6325</v>
      </c>
      <c r="D5793" s="1"/>
      <c r="E5793" s="1"/>
      <c r="F5793" s="1" t="s">
        <v>6331</v>
      </c>
      <c r="G5793" s="1">
        <v>144</v>
      </c>
      <c r="H5793" s="1" t="s">
        <v>19</v>
      </c>
      <c r="I5793" s="1"/>
      <c r="J5793" s="1">
        <v>0.1</v>
      </c>
      <c r="K5793" s="1">
        <v>14.4</v>
      </c>
      <c r="L5793" s="42">
        <v>1</v>
      </c>
      <c r="M5793" s="232">
        <v>46309</v>
      </c>
      <c r="N5793" s="1" t="e">
        <f>VLOOKUP(B5793,MICRO!E:L,8,0)</f>
        <v>#N/A</v>
      </c>
    </row>
    <row r="5794" spans="1:14" ht="20.25" x14ac:dyDescent="0.25">
      <c r="A5794" s="1">
        <v>86</v>
      </c>
      <c r="B5794" s="159"/>
      <c r="C5794" s="1" t="s">
        <v>6325</v>
      </c>
      <c r="D5794" s="1"/>
      <c r="E5794" s="1"/>
      <c r="F5794" s="1" t="s">
        <v>6332</v>
      </c>
      <c r="G5794" s="1">
        <v>144</v>
      </c>
      <c r="H5794" s="1" t="s">
        <v>19</v>
      </c>
      <c r="I5794" s="1"/>
      <c r="J5794" s="1">
        <v>0.1</v>
      </c>
      <c r="K5794" s="1">
        <v>14.4</v>
      </c>
      <c r="L5794" s="42">
        <v>1</v>
      </c>
      <c r="M5794" s="232">
        <v>46309</v>
      </c>
      <c r="N5794" s="1" t="e">
        <f>VLOOKUP(B5794,MICRO!E:L,8,0)</f>
        <v>#N/A</v>
      </c>
    </row>
    <row r="5795" spans="1:14" ht="20.25" x14ac:dyDescent="0.25">
      <c r="A5795" s="1">
        <v>87</v>
      </c>
      <c r="B5795" s="159"/>
      <c r="C5795" s="1" t="s">
        <v>6325</v>
      </c>
      <c r="D5795" s="1"/>
      <c r="E5795" s="1"/>
      <c r="F5795" s="1" t="s">
        <v>6333</v>
      </c>
      <c r="G5795" s="1">
        <v>144</v>
      </c>
      <c r="H5795" s="1" t="s">
        <v>19</v>
      </c>
      <c r="I5795" s="1"/>
      <c r="J5795" s="1">
        <v>0.1</v>
      </c>
      <c r="K5795" s="1">
        <v>14.4</v>
      </c>
      <c r="L5795" s="42">
        <v>1</v>
      </c>
      <c r="M5795" s="232">
        <v>46309</v>
      </c>
      <c r="N5795" s="1" t="e">
        <f>VLOOKUP(B5795,MICRO!E:L,8,0)</f>
        <v>#N/A</v>
      </c>
    </row>
    <row r="5796" spans="1:14" ht="20.25" x14ac:dyDescent="0.25">
      <c r="A5796" s="1">
        <v>88</v>
      </c>
      <c r="B5796" s="159"/>
      <c r="C5796" s="1" t="s">
        <v>6334</v>
      </c>
      <c r="D5796" s="1"/>
      <c r="E5796" s="1"/>
      <c r="F5796" s="1" t="s">
        <v>6335</v>
      </c>
      <c r="G5796" s="1">
        <v>208</v>
      </c>
      <c r="H5796" s="1" t="s">
        <v>19</v>
      </c>
      <c r="I5796" s="1"/>
      <c r="J5796" s="1">
        <v>0.1</v>
      </c>
      <c r="K5796" s="1">
        <v>20.8</v>
      </c>
      <c r="L5796" s="42">
        <v>1</v>
      </c>
      <c r="M5796" s="232">
        <v>46309</v>
      </c>
      <c r="N5796" s="1" t="e">
        <f>VLOOKUP(B5796,MICRO!E:L,8,0)</f>
        <v>#N/A</v>
      </c>
    </row>
    <row r="5797" spans="1:14" ht="20.25" x14ac:dyDescent="0.25">
      <c r="A5797" s="1">
        <v>89</v>
      </c>
      <c r="B5797" s="159"/>
      <c r="C5797" s="1" t="s">
        <v>6334</v>
      </c>
      <c r="D5797" s="1"/>
      <c r="E5797" s="1"/>
      <c r="F5797" s="1" t="s">
        <v>6336</v>
      </c>
      <c r="G5797" s="1">
        <v>208</v>
      </c>
      <c r="H5797" s="1" t="s">
        <v>19</v>
      </c>
      <c r="I5797" s="1"/>
      <c r="J5797" s="1">
        <v>0.1</v>
      </c>
      <c r="K5797" s="1">
        <v>20.8</v>
      </c>
      <c r="L5797" s="42">
        <v>1</v>
      </c>
      <c r="M5797" s="232">
        <v>46309</v>
      </c>
      <c r="N5797" s="1" t="e">
        <f>VLOOKUP(B5797,MICRO!E:L,8,0)</f>
        <v>#N/A</v>
      </c>
    </row>
    <row r="5798" spans="1:14" ht="20.25" x14ac:dyDescent="0.25">
      <c r="A5798" s="1">
        <v>90</v>
      </c>
      <c r="B5798" s="159"/>
      <c r="C5798" s="1" t="s">
        <v>6325</v>
      </c>
      <c r="D5798" s="1"/>
      <c r="E5798" s="1"/>
      <c r="F5798" s="1" t="s">
        <v>6337</v>
      </c>
      <c r="G5798" s="1">
        <v>208</v>
      </c>
      <c r="H5798" s="1" t="s">
        <v>19</v>
      </c>
      <c r="I5798" s="1"/>
      <c r="J5798" s="1">
        <v>0.1</v>
      </c>
      <c r="K5798" s="1">
        <v>20.8</v>
      </c>
      <c r="L5798" s="42">
        <v>1</v>
      </c>
      <c r="M5798" s="232">
        <v>46309</v>
      </c>
      <c r="N5798" s="1" t="e">
        <f>VLOOKUP(B5798,MICRO!E:L,8,0)</f>
        <v>#N/A</v>
      </c>
    </row>
    <row r="5799" spans="1:14" ht="20.25" x14ac:dyDescent="0.25">
      <c r="A5799" s="1">
        <v>91</v>
      </c>
      <c r="B5799" s="159"/>
      <c r="C5799" s="1" t="s">
        <v>6325</v>
      </c>
      <c r="D5799" s="1"/>
      <c r="E5799" s="1"/>
      <c r="F5799" s="1" t="s">
        <v>6338</v>
      </c>
      <c r="G5799" s="1">
        <v>360</v>
      </c>
      <c r="H5799" s="1" t="s">
        <v>19</v>
      </c>
      <c r="I5799" s="1"/>
      <c r="J5799" s="1">
        <v>0.1</v>
      </c>
      <c r="K5799" s="1">
        <v>36</v>
      </c>
      <c r="L5799" s="42">
        <v>1</v>
      </c>
      <c r="M5799" s="232">
        <v>46309</v>
      </c>
      <c r="N5799" s="1" t="e">
        <f>VLOOKUP(B5799,MICRO!E:L,8,0)</f>
        <v>#N/A</v>
      </c>
    </row>
    <row r="5800" spans="1:14" ht="20.25" x14ac:dyDescent="0.25">
      <c r="A5800" s="1">
        <v>92</v>
      </c>
      <c r="B5800" s="159"/>
      <c r="C5800" s="1" t="s">
        <v>6339</v>
      </c>
      <c r="D5800" s="1"/>
      <c r="E5800" s="1"/>
      <c r="F5800" s="1" t="s">
        <v>6340</v>
      </c>
      <c r="G5800" s="1">
        <v>264</v>
      </c>
      <c r="H5800" s="1" t="s">
        <v>19</v>
      </c>
      <c r="I5800" s="1"/>
      <c r="J5800" s="1">
        <v>0.1</v>
      </c>
      <c r="K5800" s="1">
        <v>26.400000000000002</v>
      </c>
      <c r="L5800" s="42">
        <v>1</v>
      </c>
      <c r="M5800" s="232">
        <v>46309</v>
      </c>
      <c r="N5800" s="1" t="e">
        <f>VLOOKUP(B5800,MICRO!E:L,8,0)</f>
        <v>#N/A</v>
      </c>
    </row>
    <row r="5801" spans="1:14" ht="20.25" x14ac:dyDescent="0.25">
      <c r="A5801" s="1">
        <v>93</v>
      </c>
      <c r="B5801" s="159"/>
      <c r="C5801" s="1" t="s">
        <v>6339</v>
      </c>
      <c r="D5801" s="1"/>
      <c r="E5801" s="1"/>
      <c r="F5801" s="1" t="s">
        <v>6341</v>
      </c>
      <c r="G5801" s="1">
        <v>264</v>
      </c>
      <c r="H5801" s="1" t="s">
        <v>19</v>
      </c>
      <c r="I5801" s="1"/>
      <c r="J5801" s="1">
        <v>0.1</v>
      </c>
      <c r="K5801" s="1">
        <v>26.400000000000002</v>
      </c>
      <c r="L5801" s="42">
        <v>1</v>
      </c>
      <c r="M5801" s="232">
        <v>46309</v>
      </c>
      <c r="N5801" s="1" t="e">
        <f>VLOOKUP(B5801,MICRO!E:L,8,0)</f>
        <v>#N/A</v>
      </c>
    </row>
    <row r="5802" spans="1:14" ht="20.25" x14ac:dyDescent="0.25">
      <c r="A5802" s="1">
        <v>94</v>
      </c>
      <c r="B5802" s="159"/>
      <c r="C5802" s="1" t="s">
        <v>6339</v>
      </c>
      <c r="D5802" s="1"/>
      <c r="E5802" s="1"/>
      <c r="F5802" s="1" t="s">
        <v>6342</v>
      </c>
      <c r="G5802" s="1">
        <v>264</v>
      </c>
      <c r="H5802" s="1" t="s">
        <v>19</v>
      </c>
      <c r="I5802" s="1"/>
      <c r="J5802" s="1">
        <v>0.1</v>
      </c>
      <c r="K5802" s="1">
        <v>26.400000000000002</v>
      </c>
      <c r="L5802" s="42">
        <v>1</v>
      </c>
      <c r="M5802" s="232">
        <v>46309</v>
      </c>
      <c r="N5802" s="1" t="e">
        <f>VLOOKUP(B5802,MICRO!E:L,8,0)</f>
        <v>#N/A</v>
      </c>
    </row>
    <row r="5803" spans="1:14" ht="20.25" x14ac:dyDescent="0.25">
      <c r="A5803" s="1">
        <v>95</v>
      </c>
      <c r="B5803" s="159"/>
      <c r="C5803" s="1" t="s">
        <v>5546</v>
      </c>
      <c r="D5803" s="1"/>
      <c r="E5803" s="1"/>
      <c r="F5803" s="1" t="s">
        <v>6343</v>
      </c>
      <c r="G5803" s="1">
        <v>8</v>
      </c>
      <c r="H5803" s="1" t="s">
        <v>19</v>
      </c>
      <c r="I5803" s="1"/>
      <c r="J5803" s="1">
        <v>0.1</v>
      </c>
      <c r="K5803" s="1">
        <v>0.8</v>
      </c>
      <c r="L5803" s="42">
        <v>1</v>
      </c>
      <c r="M5803" s="232">
        <v>46309</v>
      </c>
      <c r="N5803" s="1" t="e">
        <f>VLOOKUP(B5803,MICRO!E:L,8,0)</f>
        <v>#N/A</v>
      </c>
    </row>
    <row r="5804" spans="1:14" ht="20.25" x14ac:dyDescent="0.25">
      <c r="A5804" s="1">
        <v>96</v>
      </c>
      <c r="B5804" s="159"/>
      <c r="C5804" s="1" t="s">
        <v>5546</v>
      </c>
      <c r="D5804" s="1"/>
      <c r="E5804" s="1"/>
      <c r="F5804" s="1" t="s">
        <v>6344</v>
      </c>
      <c r="G5804" s="1">
        <v>8</v>
      </c>
      <c r="H5804" s="1" t="s">
        <v>19</v>
      </c>
      <c r="I5804" s="1"/>
      <c r="J5804" s="1">
        <v>0.1</v>
      </c>
      <c r="K5804" s="1">
        <v>0.8</v>
      </c>
      <c r="L5804" s="42">
        <v>1</v>
      </c>
      <c r="M5804" s="232">
        <v>46309</v>
      </c>
      <c r="N5804" s="1" t="e">
        <f>VLOOKUP(B5804,MICRO!E:L,8,0)</f>
        <v>#N/A</v>
      </c>
    </row>
    <row r="5805" spans="1:14" ht="20.25" x14ac:dyDescent="0.25">
      <c r="A5805" s="1">
        <v>97</v>
      </c>
      <c r="B5805" s="159"/>
      <c r="C5805" s="1" t="s">
        <v>5546</v>
      </c>
      <c r="D5805" s="1"/>
      <c r="E5805" s="1"/>
      <c r="F5805" s="1" t="s">
        <v>6345</v>
      </c>
      <c r="G5805" s="1">
        <v>8</v>
      </c>
      <c r="H5805" s="1" t="s">
        <v>19</v>
      </c>
      <c r="I5805" s="1"/>
      <c r="J5805" s="1">
        <v>0.1</v>
      </c>
      <c r="K5805" s="1">
        <v>0.8</v>
      </c>
      <c r="L5805" s="42">
        <v>1</v>
      </c>
      <c r="M5805" s="232">
        <v>46309</v>
      </c>
      <c r="N5805" s="1" t="e">
        <f>VLOOKUP(B5805,MICRO!E:L,8,0)</f>
        <v>#N/A</v>
      </c>
    </row>
    <row r="5806" spans="1:14" ht="20.25" x14ac:dyDescent="0.25">
      <c r="A5806" s="1">
        <v>98</v>
      </c>
      <c r="B5806" s="159"/>
      <c r="C5806" s="1" t="s">
        <v>5546</v>
      </c>
      <c r="D5806" s="1"/>
      <c r="E5806" s="1"/>
      <c r="F5806" s="1" t="s">
        <v>6346</v>
      </c>
      <c r="G5806" s="1">
        <v>48</v>
      </c>
      <c r="H5806" s="1" t="s">
        <v>19</v>
      </c>
      <c r="I5806" s="1"/>
      <c r="J5806" s="1">
        <v>0.1</v>
      </c>
      <c r="K5806" s="1">
        <v>4.8000000000000007</v>
      </c>
      <c r="L5806" s="42">
        <v>1</v>
      </c>
      <c r="M5806" s="232">
        <v>46309</v>
      </c>
      <c r="N5806" s="1" t="e">
        <f>VLOOKUP(B5806,MICRO!E:L,8,0)</f>
        <v>#N/A</v>
      </c>
    </row>
    <row r="5807" spans="1:14" ht="20.25" x14ac:dyDescent="0.25">
      <c r="A5807" s="1">
        <v>99</v>
      </c>
      <c r="B5807" s="159"/>
      <c r="C5807" s="1" t="s">
        <v>5546</v>
      </c>
      <c r="D5807" s="1"/>
      <c r="E5807" s="1"/>
      <c r="F5807" s="1" t="s">
        <v>6347</v>
      </c>
      <c r="G5807" s="1">
        <v>48</v>
      </c>
      <c r="H5807" s="1" t="s">
        <v>19</v>
      </c>
      <c r="I5807" s="1"/>
      <c r="J5807" s="1">
        <v>0.1</v>
      </c>
      <c r="K5807" s="1">
        <v>4.8000000000000007</v>
      </c>
      <c r="L5807" s="42">
        <v>1</v>
      </c>
      <c r="M5807" s="232">
        <v>46309</v>
      </c>
      <c r="N5807" s="1" t="e">
        <f>VLOOKUP(B5807,MICRO!E:L,8,0)</f>
        <v>#N/A</v>
      </c>
    </row>
    <row r="5808" spans="1:14" ht="20.25" x14ac:dyDescent="0.25">
      <c r="A5808" s="1">
        <v>100</v>
      </c>
      <c r="B5808" s="159"/>
      <c r="C5808" s="1" t="s">
        <v>5546</v>
      </c>
      <c r="D5808" s="1"/>
      <c r="E5808" s="1"/>
      <c r="F5808" s="1" t="s">
        <v>6348</v>
      </c>
      <c r="G5808" s="1">
        <v>48</v>
      </c>
      <c r="H5808" s="1" t="s">
        <v>19</v>
      </c>
      <c r="I5808" s="1"/>
      <c r="J5808" s="1">
        <v>0.1</v>
      </c>
      <c r="K5808" s="1">
        <v>4.8000000000000007</v>
      </c>
      <c r="L5808" s="42">
        <v>1</v>
      </c>
      <c r="M5808" s="232">
        <v>46309</v>
      </c>
      <c r="N5808" s="1" t="e">
        <f>VLOOKUP(B5808,MICRO!E:L,8,0)</f>
        <v>#N/A</v>
      </c>
    </row>
    <row r="5809" spans="1:14" ht="20.25" x14ac:dyDescent="0.25">
      <c r="A5809" s="1">
        <v>101</v>
      </c>
      <c r="B5809" s="159"/>
      <c r="C5809" s="1" t="s">
        <v>6246</v>
      </c>
      <c r="D5809" s="1"/>
      <c r="E5809" s="1"/>
      <c r="F5809" s="1" t="s">
        <v>6349</v>
      </c>
      <c r="G5809" s="1">
        <v>120</v>
      </c>
      <c r="H5809" s="1" t="s">
        <v>19</v>
      </c>
      <c r="I5809" s="1"/>
      <c r="J5809" s="1">
        <v>0.1</v>
      </c>
      <c r="K5809" s="1">
        <v>12</v>
      </c>
      <c r="L5809" s="42">
        <v>1</v>
      </c>
      <c r="M5809" s="232">
        <v>46309</v>
      </c>
      <c r="N5809" s="1" t="e">
        <f>VLOOKUP(B5809,MICRO!E:L,8,0)</f>
        <v>#N/A</v>
      </c>
    </row>
    <row r="5810" spans="1:14" ht="20.25" x14ac:dyDescent="0.25">
      <c r="A5810" s="1">
        <v>102</v>
      </c>
      <c r="B5810" s="159"/>
      <c r="C5810" s="1" t="s">
        <v>6246</v>
      </c>
      <c r="D5810" s="1"/>
      <c r="E5810" s="1"/>
      <c r="F5810" s="1" t="s">
        <v>6350</v>
      </c>
      <c r="G5810" s="1">
        <v>242</v>
      </c>
      <c r="H5810" s="1" t="s">
        <v>19</v>
      </c>
      <c r="I5810" s="1"/>
      <c r="J5810" s="1">
        <v>0.1</v>
      </c>
      <c r="K5810" s="1">
        <v>24.200000000000003</v>
      </c>
      <c r="L5810" s="42">
        <v>1</v>
      </c>
      <c r="M5810" s="232">
        <v>46309</v>
      </c>
      <c r="N5810" s="1" t="e">
        <f>VLOOKUP(B5810,MICRO!E:L,8,0)</f>
        <v>#N/A</v>
      </c>
    </row>
    <row r="5811" spans="1:14" ht="20.25" x14ac:dyDescent="0.25">
      <c r="A5811" s="1">
        <v>103</v>
      </c>
      <c r="B5811" s="159"/>
      <c r="C5811" s="1" t="s">
        <v>6246</v>
      </c>
      <c r="D5811" s="1"/>
      <c r="E5811" s="1"/>
      <c r="F5811" s="1" t="s">
        <v>6351</v>
      </c>
      <c r="G5811" s="1">
        <v>242</v>
      </c>
      <c r="H5811" s="1" t="s">
        <v>19</v>
      </c>
      <c r="I5811" s="1"/>
      <c r="J5811" s="1">
        <v>0.1</v>
      </c>
      <c r="K5811" s="1">
        <v>24.200000000000003</v>
      </c>
      <c r="L5811" s="42">
        <v>1</v>
      </c>
      <c r="M5811" s="232">
        <v>46309</v>
      </c>
      <c r="N5811" s="1" t="e">
        <f>VLOOKUP(B5811,MICRO!E:L,8,0)</f>
        <v>#N/A</v>
      </c>
    </row>
    <row r="5812" spans="1:14" ht="20.25" x14ac:dyDescent="0.25">
      <c r="A5812" s="1">
        <v>104</v>
      </c>
      <c r="B5812" s="159"/>
      <c r="C5812" s="1" t="s">
        <v>6246</v>
      </c>
      <c r="D5812" s="1"/>
      <c r="E5812" s="1"/>
      <c r="F5812" s="1" t="s">
        <v>6352</v>
      </c>
      <c r="G5812" s="1">
        <v>122</v>
      </c>
      <c r="H5812" s="1" t="s">
        <v>19</v>
      </c>
      <c r="I5812" s="1"/>
      <c r="J5812" s="1">
        <v>0.1</v>
      </c>
      <c r="K5812" s="1">
        <v>12.200000000000001</v>
      </c>
      <c r="L5812" s="42">
        <v>1</v>
      </c>
      <c r="M5812" s="232">
        <v>46309</v>
      </c>
      <c r="N5812" s="1" t="e">
        <f>VLOOKUP(B5812,MICRO!E:L,8,0)</f>
        <v>#N/A</v>
      </c>
    </row>
    <row r="5813" spans="1:14" ht="20.25" x14ac:dyDescent="0.25">
      <c r="A5813" s="1">
        <v>105</v>
      </c>
      <c r="B5813" s="159"/>
      <c r="C5813" s="1" t="s">
        <v>5338</v>
      </c>
      <c r="D5813" s="1"/>
      <c r="E5813" s="1"/>
      <c r="F5813" s="1" t="s">
        <v>6353</v>
      </c>
      <c r="G5813" s="1">
        <v>36</v>
      </c>
      <c r="H5813" s="1" t="s">
        <v>19</v>
      </c>
      <c r="I5813" s="1"/>
      <c r="J5813" s="1">
        <v>0.1</v>
      </c>
      <c r="K5813" s="1">
        <v>3.6</v>
      </c>
      <c r="L5813" s="42">
        <v>1</v>
      </c>
      <c r="M5813" s="232">
        <v>46309</v>
      </c>
      <c r="N5813" s="1" t="e">
        <f>VLOOKUP(B5813,MICRO!E:L,8,0)</f>
        <v>#N/A</v>
      </c>
    </row>
    <row r="5814" spans="1:14" ht="20.25" x14ac:dyDescent="0.25">
      <c r="A5814" s="1">
        <v>106</v>
      </c>
      <c r="B5814" s="159"/>
      <c r="C5814" s="1" t="s">
        <v>5338</v>
      </c>
      <c r="D5814" s="1"/>
      <c r="E5814" s="1"/>
      <c r="F5814" s="1" t="s">
        <v>6354</v>
      </c>
      <c r="G5814" s="1">
        <v>36</v>
      </c>
      <c r="H5814" s="1" t="s">
        <v>19</v>
      </c>
      <c r="I5814" s="1"/>
      <c r="J5814" s="1">
        <v>0.1</v>
      </c>
      <c r="K5814" s="1">
        <v>3.6</v>
      </c>
      <c r="L5814" s="42">
        <v>1</v>
      </c>
      <c r="M5814" s="232">
        <v>46309</v>
      </c>
      <c r="N5814" s="1" t="e">
        <f>VLOOKUP(B5814,MICRO!E:L,8,0)</f>
        <v>#N/A</v>
      </c>
    </row>
    <row r="5815" spans="1:14" ht="20.25" x14ac:dyDescent="0.25">
      <c r="A5815" s="1">
        <v>107</v>
      </c>
      <c r="B5815" s="159"/>
      <c r="C5815" s="1" t="s">
        <v>5338</v>
      </c>
      <c r="D5815" s="1"/>
      <c r="E5815" s="1"/>
      <c r="F5815" s="1" t="s">
        <v>6355</v>
      </c>
      <c r="G5815" s="1">
        <v>36</v>
      </c>
      <c r="H5815" s="1" t="s">
        <v>19</v>
      </c>
      <c r="I5815" s="1"/>
      <c r="J5815" s="1">
        <v>0.1</v>
      </c>
      <c r="K5815" s="1">
        <v>3.6</v>
      </c>
      <c r="L5815" s="42">
        <v>1</v>
      </c>
      <c r="M5815" s="232">
        <v>46309</v>
      </c>
      <c r="N5815" s="1" t="e">
        <f>VLOOKUP(B5815,MICRO!E:L,8,0)</f>
        <v>#N/A</v>
      </c>
    </row>
    <row r="5816" spans="1:14" ht="20.25" x14ac:dyDescent="0.25">
      <c r="A5816" s="1">
        <v>108</v>
      </c>
      <c r="B5816" s="159"/>
      <c r="C5816" s="1" t="s">
        <v>5338</v>
      </c>
      <c r="D5816" s="1"/>
      <c r="E5816" s="1"/>
      <c r="F5816" s="1" t="s">
        <v>6356</v>
      </c>
      <c r="G5816" s="1">
        <v>38</v>
      </c>
      <c r="H5816" s="1" t="s">
        <v>19</v>
      </c>
      <c r="I5816" s="1"/>
      <c r="J5816" s="1">
        <v>0.1</v>
      </c>
      <c r="K5816" s="1">
        <v>3.8000000000000003</v>
      </c>
      <c r="L5816" s="42">
        <v>1</v>
      </c>
      <c r="M5816" s="232">
        <v>46309</v>
      </c>
      <c r="N5816" s="1" t="e">
        <f>VLOOKUP(B5816,MICRO!E:L,8,0)</f>
        <v>#N/A</v>
      </c>
    </row>
    <row r="5817" spans="1:14" ht="20.25" x14ac:dyDescent="0.25">
      <c r="A5817" s="1">
        <v>109</v>
      </c>
      <c r="B5817" s="159"/>
      <c r="C5817" s="1" t="s">
        <v>5338</v>
      </c>
      <c r="D5817" s="1"/>
      <c r="E5817" s="1"/>
      <c r="F5817" s="1" t="s">
        <v>6357</v>
      </c>
      <c r="G5817" s="1">
        <v>38</v>
      </c>
      <c r="H5817" s="1" t="s">
        <v>19</v>
      </c>
      <c r="I5817" s="1"/>
      <c r="J5817" s="1">
        <v>0.1</v>
      </c>
      <c r="K5817" s="1">
        <v>3.8000000000000003</v>
      </c>
      <c r="L5817" s="42">
        <v>1</v>
      </c>
      <c r="M5817" s="232">
        <v>46309</v>
      </c>
      <c r="N5817" s="1" t="e">
        <f>VLOOKUP(B5817,MICRO!E:L,8,0)</f>
        <v>#N/A</v>
      </c>
    </row>
    <row r="5818" spans="1:14" ht="20.25" x14ac:dyDescent="0.25">
      <c r="A5818" s="1">
        <v>110</v>
      </c>
      <c r="B5818" s="159"/>
      <c r="C5818" s="1" t="s">
        <v>5338</v>
      </c>
      <c r="D5818" s="1"/>
      <c r="E5818" s="1"/>
      <c r="F5818" s="1" t="s">
        <v>6358</v>
      </c>
      <c r="G5818" s="1">
        <v>38</v>
      </c>
      <c r="H5818" s="1" t="s">
        <v>19</v>
      </c>
      <c r="I5818" s="1"/>
      <c r="J5818" s="1">
        <v>0.1</v>
      </c>
      <c r="K5818" s="1">
        <v>3.8000000000000003</v>
      </c>
      <c r="L5818" s="42">
        <v>1</v>
      </c>
      <c r="M5818" s="232">
        <v>46309</v>
      </c>
      <c r="N5818" s="1" t="e">
        <f>VLOOKUP(B5818,MICRO!E:L,8,0)</f>
        <v>#N/A</v>
      </c>
    </row>
    <row r="5819" spans="1:14" ht="20.25" x14ac:dyDescent="0.25">
      <c r="A5819" s="1">
        <v>111</v>
      </c>
      <c r="B5819" s="159"/>
      <c r="C5819" s="1" t="s">
        <v>5356</v>
      </c>
      <c r="D5819" s="1"/>
      <c r="E5819" s="1"/>
      <c r="F5819" s="1" t="s">
        <v>6359</v>
      </c>
      <c r="G5819" s="1">
        <v>12</v>
      </c>
      <c r="H5819" s="1" t="s">
        <v>19</v>
      </c>
      <c r="I5819" s="1"/>
      <c r="J5819" s="1">
        <v>0.1</v>
      </c>
      <c r="K5819" s="1">
        <v>1.2000000000000002</v>
      </c>
      <c r="L5819" s="42">
        <v>1</v>
      </c>
      <c r="M5819" s="232">
        <v>46309</v>
      </c>
      <c r="N5819" s="1" t="e">
        <f>VLOOKUP(B5819,MICRO!E:L,8,0)</f>
        <v>#N/A</v>
      </c>
    </row>
    <row r="5820" spans="1:14" ht="20.25" x14ac:dyDescent="0.25">
      <c r="A5820" s="1">
        <v>112</v>
      </c>
      <c r="B5820" s="159"/>
      <c r="C5820" s="1" t="s">
        <v>5356</v>
      </c>
      <c r="D5820" s="1"/>
      <c r="E5820" s="1"/>
      <c r="F5820" s="1" t="s">
        <v>6360</v>
      </c>
      <c r="G5820" s="1">
        <v>12</v>
      </c>
      <c r="H5820" s="1" t="s">
        <v>19</v>
      </c>
      <c r="I5820" s="1"/>
      <c r="J5820" s="1">
        <v>0.1</v>
      </c>
      <c r="K5820" s="1">
        <v>1.2000000000000002</v>
      </c>
      <c r="L5820" s="42">
        <v>1</v>
      </c>
      <c r="M5820" s="232">
        <v>46309</v>
      </c>
      <c r="N5820" s="1" t="e">
        <f>VLOOKUP(B5820,MICRO!E:L,8,0)</f>
        <v>#N/A</v>
      </c>
    </row>
    <row r="5821" spans="1:14" ht="20.25" x14ac:dyDescent="0.25">
      <c r="A5821" s="1">
        <v>113</v>
      </c>
      <c r="B5821" s="159"/>
      <c r="C5821" s="1" t="s">
        <v>5356</v>
      </c>
      <c r="D5821" s="1"/>
      <c r="E5821" s="1"/>
      <c r="F5821" s="1" t="s">
        <v>6345</v>
      </c>
      <c r="G5821" s="1">
        <v>12</v>
      </c>
      <c r="H5821" s="1" t="s">
        <v>19</v>
      </c>
      <c r="I5821" s="1"/>
      <c r="J5821" s="1">
        <v>0.1</v>
      </c>
      <c r="K5821" s="1">
        <v>1.2000000000000002</v>
      </c>
      <c r="L5821" s="42">
        <v>1</v>
      </c>
      <c r="M5821" s="232">
        <v>46309</v>
      </c>
      <c r="N5821" s="1" t="e">
        <f>VLOOKUP(B5821,MICRO!E:L,8,0)</f>
        <v>#N/A</v>
      </c>
    </row>
    <row r="5822" spans="1:14" ht="20.25" x14ac:dyDescent="0.25">
      <c r="A5822" s="1"/>
      <c r="B5822" s="159"/>
      <c r="C5822" s="1"/>
      <c r="D5822" s="1"/>
      <c r="E5822" s="1"/>
      <c r="F5822" s="1"/>
      <c r="G5822" s="1"/>
      <c r="H5822" s="1"/>
      <c r="I5822" s="1"/>
      <c r="J5822" s="1"/>
      <c r="K5822" s="1"/>
      <c r="L5822" s="42">
        <v>1</v>
      </c>
      <c r="M5822" s="232">
        <v>46309</v>
      </c>
      <c r="N5822" s="1" t="e">
        <f>VLOOKUP(B5822,MICRO!E:L,8,0)</f>
        <v>#N/A</v>
      </c>
    </row>
    <row r="5823" spans="1:14" ht="20.25" x14ac:dyDescent="0.25">
      <c r="A5823" s="1">
        <v>114</v>
      </c>
      <c r="B5823" s="159">
        <v>4700</v>
      </c>
      <c r="C5823" s="1" t="s">
        <v>5315</v>
      </c>
      <c r="D5823" s="1" t="s">
        <v>5316</v>
      </c>
      <c r="E5823" s="1"/>
      <c r="F5823" s="1" t="s">
        <v>5319</v>
      </c>
      <c r="G5823" s="1">
        <v>1</v>
      </c>
      <c r="H5823" s="1" t="s">
        <v>19</v>
      </c>
      <c r="I5823" s="1" t="s">
        <v>4834</v>
      </c>
      <c r="J5823" s="1">
        <v>13.7</v>
      </c>
      <c r="K5823" s="1">
        <v>13.7</v>
      </c>
      <c r="L5823" s="42">
        <v>1</v>
      </c>
      <c r="M5823" s="232">
        <v>46309</v>
      </c>
      <c r="N5823" s="1" t="str">
        <f>VLOOKUP(B5823,MICRO!E:L,8,0)</f>
        <v>P-207</v>
      </c>
    </row>
    <row r="5824" spans="1:14" ht="20.25" x14ac:dyDescent="0.25">
      <c r="A5824" s="1">
        <v>115</v>
      </c>
      <c r="B5824" s="159">
        <v>4701</v>
      </c>
      <c r="C5824" s="1" t="s">
        <v>5315</v>
      </c>
      <c r="D5824" s="1" t="s">
        <v>5316</v>
      </c>
      <c r="E5824" s="1"/>
      <c r="F5824" s="1" t="s">
        <v>5320</v>
      </c>
      <c r="G5824" s="1">
        <v>12</v>
      </c>
      <c r="H5824" s="1" t="s">
        <v>19</v>
      </c>
      <c r="I5824" s="1" t="s">
        <v>4834</v>
      </c>
      <c r="J5824" s="1">
        <v>7</v>
      </c>
      <c r="K5824" s="1">
        <v>84</v>
      </c>
      <c r="L5824" s="42">
        <v>1</v>
      </c>
      <c r="M5824" s="232">
        <v>46309</v>
      </c>
      <c r="N5824" s="1" t="str">
        <f>VLOOKUP(B5824,MICRO!E:L,8,0)</f>
        <v>P-207</v>
      </c>
    </row>
    <row r="5825" spans="1:14" ht="20.25" x14ac:dyDescent="0.25">
      <c r="A5825" s="1">
        <v>116</v>
      </c>
      <c r="B5825" s="159">
        <v>4702</v>
      </c>
      <c r="C5825" s="1" t="s">
        <v>5315</v>
      </c>
      <c r="D5825" s="1" t="s">
        <v>5316</v>
      </c>
      <c r="E5825" s="1"/>
      <c r="F5825" s="1" t="s">
        <v>5321</v>
      </c>
      <c r="G5825" s="1">
        <v>12</v>
      </c>
      <c r="H5825" s="1" t="s">
        <v>19</v>
      </c>
      <c r="I5825" s="1" t="s">
        <v>4834</v>
      </c>
      <c r="J5825" s="1">
        <v>7</v>
      </c>
      <c r="K5825" s="1">
        <v>84</v>
      </c>
      <c r="L5825" s="42">
        <v>1</v>
      </c>
      <c r="M5825" s="232">
        <v>46309</v>
      </c>
      <c r="N5825" s="1" t="str">
        <f>VLOOKUP(B5825,MICRO!E:L,8,0)</f>
        <v>P-207</v>
      </c>
    </row>
    <row r="5826" spans="1:14" ht="20.25" x14ac:dyDescent="0.25">
      <c r="A5826" s="1">
        <v>117</v>
      </c>
      <c r="B5826" s="159">
        <v>4704</v>
      </c>
      <c r="C5826" s="1" t="s">
        <v>5315</v>
      </c>
      <c r="D5826" s="1" t="s">
        <v>5316</v>
      </c>
      <c r="E5826" s="1"/>
      <c r="F5826" s="1" t="s">
        <v>5325</v>
      </c>
      <c r="G5826" s="1">
        <v>12</v>
      </c>
      <c r="H5826" s="1" t="s">
        <v>19</v>
      </c>
      <c r="I5826" s="1" t="s">
        <v>4834</v>
      </c>
      <c r="J5826" s="1">
        <v>1.7</v>
      </c>
      <c r="K5826" s="1">
        <v>20.399999999999999</v>
      </c>
      <c r="L5826" s="42">
        <v>1</v>
      </c>
      <c r="M5826" s="232">
        <v>46309</v>
      </c>
      <c r="N5826" s="1" t="str">
        <f>VLOOKUP(B5826,MICRO!E:L,8,0)</f>
        <v>P-207</v>
      </c>
    </row>
    <row r="5827" spans="1:14" ht="20.25" x14ac:dyDescent="0.25">
      <c r="A5827" s="1">
        <v>118</v>
      </c>
      <c r="B5827" s="159">
        <v>4705</v>
      </c>
      <c r="C5827" s="1" t="s">
        <v>5315</v>
      </c>
      <c r="D5827" s="1" t="s">
        <v>5316</v>
      </c>
      <c r="E5827" s="1"/>
      <c r="F5827" s="1" t="s">
        <v>5324</v>
      </c>
      <c r="G5827" s="1">
        <v>24</v>
      </c>
      <c r="H5827" s="1" t="s">
        <v>19</v>
      </c>
      <c r="I5827" s="1" t="s">
        <v>4834</v>
      </c>
      <c r="J5827" s="1">
        <v>1.5</v>
      </c>
      <c r="K5827" s="1">
        <v>36</v>
      </c>
      <c r="L5827" s="42">
        <v>1</v>
      </c>
      <c r="M5827" s="232">
        <v>46309</v>
      </c>
      <c r="N5827" s="1" t="str">
        <f>VLOOKUP(B5827,MICRO!E:L,8,0)</f>
        <v>P-207</v>
      </c>
    </row>
    <row r="5828" spans="1:14" ht="20.25" x14ac:dyDescent="0.25">
      <c r="A5828" s="1">
        <v>119</v>
      </c>
      <c r="B5828" s="159">
        <v>4706</v>
      </c>
      <c r="C5828" s="1" t="s">
        <v>5315</v>
      </c>
      <c r="D5828" s="1" t="s">
        <v>5316</v>
      </c>
      <c r="E5828" s="1"/>
      <c r="F5828" s="1" t="s">
        <v>5323</v>
      </c>
      <c r="G5828" s="1">
        <v>1</v>
      </c>
      <c r="H5828" s="1" t="s">
        <v>19</v>
      </c>
      <c r="I5828" s="1" t="s">
        <v>4834</v>
      </c>
      <c r="J5828" s="1">
        <v>1.3</v>
      </c>
      <c r="K5828" s="1">
        <v>1.3</v>
      </c>
      <c r="L5828" s="42">
        <v>1</v>
      </c>
      <c r="M5828" s="232">
        <v>46309</v>
      </c>
      <c r="N5828" s="1" t="str">
        <f>VLOOKUP(B5828,MICRO!E:L,8,0)</f>
        <v>P-207</v>
      </c>
    </row>
    <row r="5829" spans="1:14" ht="20.25" x14ac:dyDescent="0.25">
      <c r="A5829" s="1">
        <v>120</v>
      </c>
      <c r="B5829" s="159">
        <v>4725</v>
      </c>
      <c r="C5829" s="1" t="s">
        <v>5351</v>
      </c>
      <c r="D5829" s="1" t="s">
        <v>5352</v>
      </c>
      <c r="E5829" s="1"/>
      <c r="F5829" s="1" t="s">
        <v>5353</v>
      </c>
      <c r="G5829" s="1">
        <v>1</v>
      </c>
      <c r="H5829" s="1" t="s">
        <v>19</v>
      </c>
      <c r="I5829" s="1" t="s">
        <v>4834</v>
      </c>
      <c r="J5829" s="1">
        <v>91</v>
      </c>
      <c r="K5829" s="1">
        <v>91</v>
      </c>
      <c r="L5829" s="42">
        <v>1</v>
      </c>
      <c r="M5829" s="232">
        <v>46309</v>
      </c>
      <c r="N5829" s="1" t="str">
        <f>VLOOKUP(B5829,MICRO!E:L,8,0)</f>
        <v>P-207</v>
      </c>
    </row>
    <row r="5830" spans="1:14" ht="20.25" x14ac:dyDescent="0.25">
      <c r="A5830" s="1">
        <v>1</v>
      </c>
      <c r="B5830" s="159">
        <v>4542</v>
      </c>
      <c r="C5830" s="1" t="s">
        <v>5072</v>
      </c>
      <c r="D5830" s="1" t="s">
        <v>5073</v>
      </c>
      <c r="E5830" s="1" t="s">
        <v>2</v>
      </c>
      <c r="F5830" s="1" t="s">
        <v>5074</v>
      </c>
      <c r="G5830" s="1">
        <v>1</v>
      </c>
      <c r="H5830" s="1" t="s">
        <v>19</v>
      </c>
      <c r="I5830" s="1" t="s">
        <v>4834</v>
      </c>
      <c r="J5830" s="1">
        <v>484.8</v>
      </c>
      <c r="K5830" s="1">
        <v>484.8</v>
      </c>
      <c r="L5830" s="42">
        <v>2</v>
      </c>
      <c r="M5830" s="232">
        <v>46309</v>
      </c>
      <c r="N5830" s="1" t="str">
        <f>VLOOKUP(B5830,MICRO!E:L,8,0)</f>
        <v>P-207</v>
      </c>
    </row>
    <row r="5831" spans="1:14" ht="20.25" x14ac:dyDescent="0.25">
      <c r="A5831" s="1">
        <v>2</v>
      </c>
      <c r="B5831" s="159">
        <v>4729</v>
      </c>
      <c r="C5831" s="1" t="s">
        <v>5356</v>
      </c>
      <c r="D5831" s="1" t="s">
        <v>5357</v>
      </c>
      <c r="E5831" s="1" t="s">
        <v>43</v>
      </c>
      <c r="F5831" s="1" t="s">
        <v>6361</v>
      </c>
      <c r="G5831" s="1">
        <v>4</v>
      </c>
      <c r="H5831" s="1" t="s">
        <v>19</v>
      </c>
      <c r="I5831" s="1" t="s">
        <v>4834</v>
      </c>
      <c r="J5831" s="1">
        <v>36.200000000000003</v>
      </c>
      <c r="K5831" s="1">
        <v>144.80000000000001</v>
      </c>
      <c r="L5831" s="42">
        <v>2</v>
      </c>
      <c r="M5831" s="232">
        <v>46309</v>
      </c>
      <c r="N5831" s="1" t="str">
        <f>VLOOKUP(B5831,MICRO!E:L,8,0)</f>
        <v>P-207</v>
      </c>
    </row>
    <row r="5832" spans="1:14" ht="20.25" x14ac:dyDescent="0.25">
      <c r="A5832" s="1">
        <v>3</v>
      </c>
      <c r="B5832" s="159">
        <v>4732</v>
      </c>
      <c r="C5832" s="1" t="s">
        <v>5360</v>
      </c>
      <c r="D5832" s="1" t="s">
        <v>5361</v>
      </c>
      <c r="E5832" s="1" t="s">
        <v>746</v>
      </c>
      <c r="F5832" s="1" t="s">
        <v>5364</v>
      </c>
      <c r="G5832" s="1">
        <v>2</v>
      </c>
      <c r="H5832" s="1" t="s">
        <v>19</v>
      </c>
      <c r="I5832" s="1" t="s">
        <v>4834</v>
      </c>
      <c r="J5832" s="1">
        <v>240.9</v>
      </c>
      <c r="K5832" s="1">
        <v>481.8</v>
      </c>
      <c r="L5832" s="42">
        <v>2</v>
      </c>
      <c r="M5832" s="232">
        <v>46309</v>
      </c>
      <c r="N5832" s="1" t="str">
        <f>VLOOKUP(B5832,MICRO!E:L,8,0)</f>
        <v>P-207</v>
      </c>
    </row>
    <row r="5833" spans="1:14" ht="20.25" x14ac:dyDescent="0.25">
      <c r="A5833" s="1">
        <v>4</v>
      </c>
      <c r="B5833" s="159">
        <v>4736</v>
      </c>
      <c r="C5833" s="1" t="s">
        <v>5366</v>
      </c>
      <c r="D5833" s="1" t="s">
        <v>5367</v>
      </c>
      <c r="E5833" s="1" t="s">
        <v>2</v>
      </c>
      <c r="F5833" s="1" t="s">
        <v>5370</v>
      </c>
      <c r="G5833" s="1">
        <v>2</v>
      </c>
      <c r="H5833" s="1" t="s">
        <v>19</v>
      </c>
      <c r="I5833" s="1" t="s">
        <v>4834</v>
      </c>
      <c r="J5833" s="1">
        <v>49.4</v>
      </c>
      <c r="K5833" s="1">
        <v>98.8</v>
      </c>
      <c r="L5833" s="42">
        <v>2</v>
      </c>
      <c r="M5833" s="232">
        <v>46309</v>
      </c>
      <c r="N5833" s="1" t="str">
        <f>VLOOKUP(B5833,MICRO!E:L,8,0)</f>
        <v>P-207</v>
      </c>
    </row>
    <row r="5834" spans="1:14" ht="20.25" x14ac:dyDescent="0.25">
      <c r="A5834" s="1">
        <v>5</v>
      </c>
      <c r="B5834" s="159">
        <v>4496</v>
      </c>
      <c r="C5834" s="1" t="s">
        <v>4975</v>
      </c>
      <c r="D5834" s="1"/>
      <c r="E5834" s="1" t="s">
        <v>2</v>
      </c>
      <c r="F5834" s="1" t="s">
        <v>5405</v>
      </c>
      <c r="G5834" s="1">
        <v>8</v>
      </c>
      <c r="H5834" s="1" t="s">
        <v>19</v>
      </c>
      <c r="I5834" s="1" t="s">
        <v>4834</v>
      </c>
      <c r="J5834" s="1">
        <v>18.399999999999999</v>
      </c>
      <c r="K5834" s="1">
        <v>147.19999999999999</v>
      </c>
      <c r="L5834" s="42">
        <v>2</v>
      </c>
      <c r="M5834" s="232">
        <v>46309</v>
      </c>
      <c r="N5834" s="1" t="str">
        <f>VLOOKUP(B5834,MICRO!E:L,8,0)</f>
        <v>P-207</v>
      </c>
    </row>
    <row r="5835" spans="1:14" ht="20.25" x14ac:dyDescent="0.25">
      <c r="A5835" s="1">
        <v>6</v>
      </c>
      <c r="B5835" s="159">
        <v>4748</v>
      </c>
      <c r="C5835" s="1" t="s">
        <v>4975</v>
      </c>
      <c r="D5835" s="1"/>
      <c r="E5835" s="1" t="s">
        <v>2</v>
      </c>
      <c r="F5835" s="1" t="s">
        <v>5406</v>
      </c>
      <c r="G5835" s="1">
        <v>16</v>
      </c>
      <c r="H5835" s="1" t="s">
        <v>19</v>
      </c>
      <c r="I5835" s="1" t="s">
        <v>4834</v>
      </c>
      <c r="J5835" s="1">
        <v>20</v>
      </c>
      <c r="K5835" s="1">
        <v>320</v>
      </c>
      <c r="L5835" s="42">
        <v>2</v>
      </c>
      <c r="M5835" s="232">
        <v>46309</v>
      </c>
      <c r="N5835" s="1" t="str">
        <f>VLOOKUP(B5835,MICRO!E:L,8,0)</f>
        <v>P-207</v>
      </c>
    </row>
    <row r="5836" spans="1:14" ht="20.25" x14ac:dyDescent="0.25">
      <c r="A5836" s="1">
        <v>7</v>
      </c>
      <c r="B5836" s="159">
        <v>4425</v>
      </c>
      <c r="C5836" s="1" t="s">
        <v>4837</v>
      </c>
      <c r="D5836" s="1"/>
      <c r="E5836" s="1"/>
      <c r="F5836" s="1" t="s">
        <v>4838</v>
      </c>
      <c r="G5836" s="1">
        <v>16</v>
      </c>
      <c r="H5836" s="1" t="s">
        <v>19</v>
      </c>
      <c r="I5836" s="1" t="s">
        <v>4834</v>
      </c>
      <c r="J5836" s="1">
        <v>3.6</v>
      </c>
      <c r="K5836" s="1">
        <v>57.6</v>
      </c>
      <c r="L5836" s="42">
        <v>2</v>
      </c>
      <c r="M5836" s="232">
        <v>46309</v>
      </c>
      <c r="N5836" s="1" t="str">
        <f>VLOOKUP(B5836,MICRO!E:L,8,0)</f>
        <v>P-207</v>
      </c>
    </row>
    <row r="5837" spans="1:14" ht="20.25" x14ac:dyDescent="0.25">
      <c r="A5837" s="1">
        <v>8</v>
      </c>
      <c r="B5837" s="159">
        <v>4422</v>
      </c>
      <c r="C5837" s="1" t="s">
        <v>4830</v>
      </c>
      <c r="D5837" s="1"/>
      <c r="E5837" s="1"/>
      <c r="F5837" s="1" t="s">
        <v>4832</v>
      </c>
      <c r="G5837" s="1">
        <v>16</v>
      </c>
      <c r="H5837" s="1" t="s">
        <v>19</v>
      </c>
      <c r="I5837" s="1" t="s">
        <v>4834</v>
      </c>
      <c r="J5837" s="1">
        <v>2.7</v>
      </c>
      <c r="K5837" s="1">
        <v>43.2</v>
      </c>
      <c r="L5837" s="42">
        <v>2</v>
      </c>
      <c r="M5837" s="232">
        <v>46309</v>
      </c>
      <c r="N5837" s="1" t="str">
        <f>VLOOKUP(B5837,MICRO!E:L,8,0)</f>
        <v>P-207</v>
      </c>
    </row>
    <row r="5838" spans="1:14" ht="20.25" x14ac:dyDescent="0.25">
      <c r="A5838" s="1">
        <v>9</v>
      </c>
      <c r="B5838" s="159">
        <v>4420</v>
      </c>
      <c r="C5838" s="1" t="s">
        <v>83</v>
      </c>
      <c r="D5838" s="1"/>
      <c r="E5838" s="1"/>
      <c r="F5838" s="1" t="s">
        <v>4827</v>
      </c>
      <c r="G5838" s="1">
        <v>2</v>
      </c>
      <c r="H5838" s="1" t="s">
        <v>19</v>
      </c>
      <c r="I5838" s="1" t="s">
        <v>4834</v>
      </c>
      <c r="J5838" s="1">
        <v>9</v>
      </c>
      <c r="K5838" s="1">
        <v>18</v>
      </c>
      <c r="L5838" s="42">
        <v>2</v>
      </c>
      <c r="M5838" s="232">
        <v>46309</v>
      </c>
      <c r="N5838" s="1" t="str">
        <f>VLOOKUP(B5838,MICRO!E:L,8,0)</f>
        <v>P-207</v>
      </c>
    </row>
    <row r="5839" spans="1:14" ht="20.25" x14ac:dyDescent="0.25">
      <c r="A5839" s="1">
        <v>10</v>
      </c>
      <c r="B5839" s="159">
        <v>4504</v>
      </c>
      <c r="C5839" s="1" t="s">
        <v>4988</v>
      </c>
      <c r="D5839" s="1"/>
      <c r="E5839" s="1"/>
      <c r="F5839" s="1" t="s">
        <v>4989</v>
      </c>
      <c r="G5839" s="1">
        <v>2</v>
      </c>
      <c r="H5839" s="1" t="s">
        <v>19</v>
      </c>
      <c r="I5839" s="1" t="s">
        <v>4834</v>
      </c>
      <c r="J5839" s="1">
        <v>3.1</v>
      </c>
      <c r="K5839" s="1">
        <v>6.2</v>
      </c>
      <c r="L5839" s="42">
        <v>2</v>
      </c>
      <c r="M5839" s="232">
        <v>46309</v>
      </c>
      <c r="N5839" s="1" t="str">
        <f>VLOOKUP(B5839,MICRO!E:L,8,0)</f>
        <v>P-207</v>
      </c>
    </row>
    <row r="5840" spans="1:14" ht="20.25" x14ac:dyDescent="0.25">
      <c r="A5840" s="1"/>
      <c r="B5840" s="159"/>
      <c r="C5840" s="1"/>
      <c r="D5840" s="1"/>
      <c r="E5840" s="1"/>
      <c r="F5840" s="1"/>
      <c r="G5840" s="1"/>
      <c r="H5840" s="1"/>
      <c r="I5840" s="1"/>
      <c r="J5840" s="1"/>
      <c r="K5840" s="1"/>
      <c r="L5840" s="42">
        <v>2</v>
      </c>
      <c r="M5840" s="232">
        <v>46309</v>
      </c>
      <c r="N5840" s="1" t="e">
        <f>VLOOKUP(B5840,MICRO!E:L,8,0)</f>
        <v>#N/A</v>
      </c>
    </row>
    <row r="5841" spans="1:14" ht="20.25" x14ac:dyDescent="0.25">
      <c r="A5841" s="1">
        <v>1</v>
      </c>
      <c r="B5841" s="159">
        <v>4785</v>
      </c>
      <c r="C5841" s="1" t="s">
        <v>5550</v>
      </c>
      <c r="D5841" s="1" t="s">
        <v>5551</v>
      </c>
      <c r="E5841" s="1" t="s">
        <v>2</v>
      </c>
      <c r="F5841" s="1" t="s">
        <v>5552</v>
      </c>
      <c r="G5841" s="1">
        <v>1</v>
      </c>
      <c r="H5841" s="1" t="s">
        <v>19</v>
      </c>
      <c r="I5841" s="1" t="s">
        <v>4834</v>
      </c>
      <c r="J5841" s="1">
        <v>675</v>
      </c>
      <c r="K5841" s="1">
        <v>675</v>
      </c>
      <c r="L5841" s="42">
        <v>2</v>
      </c>
      <c r="M5841" s="232">
        <v>46309</v>
      </c>
      <c r="N5841" s="1" t="str">
        <f>VLOOKUP(B5841,MICRO!E:L,8,0)</f>
        <v>P-207</v>
      </c>
    </row>
    <row r="5842" spans="1:14" ht="20.25" x14ac:dyDescent="0.25">
      <c r="A5842" s="1">
        <v>2</v>
      </c>
      <c r="B5842" s="159">
        <v>4735</v>
      </c>
      <c r="C5842" s="1" t="s">
        <v>5366</v>
      </c>
      <c r="D5842" s="1" t="s">
        <v>5367</v>
      </c>
      <c r="E5842" s="1" t="s">
        <v>43</v>
      </c>
      <c r="F5842" s="1" t="s">
        <v>5369</v>
      </c>
      <c r="G5842" s="1">
        <v>2</v>
      </c>
      <c r="H5842" s="1" t="s">
        <v>19</v>
      </c>
      <c r="I5842" s="1" t="s">
        <v>4834</v>
      </c>
      <c r="J5842" s="1">
        <v>92.4</v>
      </c>
      <c r="K5842" s="1">
        <v>184.8</v>
      </c>
      <c r="L5842" s="42">
        <v>2</v>
      </c>
      <c r="M5842" s="232">
        <v>46309</v>
      </c>
      <c r="N5842" s="1" t="str">
        <f>VLOOKUP(B5842,MICRO!E:L,8,0)</f>
        <v>P-207</v>
      </c>
    </row>
    <row r="5843" spans="1:14" ht="20.25" x14ac:dyDescent="0.25">
      <c r="A5843" s="1">
        <v>3</v>
      </c>
      <c r="B5843" s="159">
        <v>4730</v>
      </c>
      <c r="C5843" s="1" t="s">
        <v>5360</v>
      </c>
      <c r="D5843" s="1" t="s">
        <v>5361</v>
      </c>
      <c r="E5843" s="1" t="s">
        <v>2</v>
      </c>
      <c r="F5843" s="1" t="s">
        <v>5362</v>
      </c>
      <c r="G5843" s="1">
        <v>2</v>
      </c>
      <c r="H5843" s="1" t="s">
        <v>19</v>
      </c>
      <c r="I5843" s="1" t="s">
        <v>4834</v>
      </c>
      <c r="J5843" s="1">
        <v>36</v>
      </c>
      <c r="K5843" s="1">
        <v>72</v>
      </c>
      <c r="L5843" s="42">
        <v>2</v>
      </c>
      <c r="M5843" s="232">
        <v>46309</v>
      </c>
      <c r="N5843" s="1" t="str">
        <f>VLOOKUP(B5843,MICRO!E:L,8,0)</f>
        <v>P-207</v>
      </c>
    </row>
    <row r="5844" spans="1:14" ht="20.25" x14ac:dyDescent="0.25">
      <c r="A5844" s="1">
        <v>4</v>
      </c>
      <c r="B5844" s="159">
        <v>4729</v>
      </c>
      <c r="C5844" s="1" t="s">
        <v>5356</v>
      </c>
      <c r="D5844" s="1" t="s">
        <v>5357</v>
      </c>
      <c r="E5844" s="1" t="s">
        <v>43</v>
      </c>
      <c r="F5844" s="1" t="s">
        <v>6362</v>
      </c>
      <c r="G5844" s="1">
        <v>4</v>
      </c>
      <c r="H5844" s="1" t="s">
        <v>19</v>
      </c>
      <c r="I5844" s="1" t="s">
        <v>4834</v>
      </c>
      <c r="J5844" s="1">
        <v>36.200000000000003</v>
      </c>
      <c r="K5844" s="1">
        <v>144.80000000000001</v>
      </c>
      <c r="L5844" s="42">
        <v>2</v>
      </c>
      <c r="M5844" s="232">
        <v>46309</v>
      </c>
      <c r="N5844" s="1" t="str">
        <f>VLOOKUP(B5844,MICRO!E:L,8,0)</f>
        <v>P-207</v>
      </c>
    </row>
    <row r="5845" spans="1:14" ht="20.25" x14ac:dyDescent="0.25">
      <c r="A5845" s="1">
        <v>5</v>
      </c>
      <c r="B5845" s="159">
        <v>4496</v>
      </c>
      <c r="C5845" s="1" t="s">
        <v>4975</v>
      </c>
      <c r="D5845" s="1"/>
      <c r="E5845" s="1" t="s">
        <v>2</v>
      </c>
      <c r="F5845" s="1" t="s">
        <v>5405</v>
      </c>
      <c r="G5845" s="1">
        <v>5</v>
      </c>
      <c r="H5845" s="1" t="s">
        <v>19</v>
      </c>
      <c r="I5845" s="1" t="s">
        <v>4834</v>
      </c>
      <c r="J5845" s="1">
        <v>18.399999999999999</v>
      </c>
      <c r="K5845" s="1">
        <v>92</v>
      </c>
      <c r="L5845" s="42">
        <v>2</v>
      </c>
      <c r="M5845" s="232">
        <v>46309</v>
      </c>
      <c r="N5845" s="1" t="str">
        <f>VLOOKUP(B5845,MICRO!E:L,8,0)</f>
        <v>P-207</v>
      </c>
    </row>
    <row r="5846" spans="1:14" ht="20.25" x14ac:dyDescent="0.25">
      <c r="A5846" s="1">
        <v>6</v>
      </c>
      <c r="B5846" s="159">
        <v>4748</v>
      </c>
      <c r="C5846" s="1" t="s">
        <v>4975</v>
      </c>
      <c r="D5846" s="1"/>
      <c r="E5846" s="1"/>
      <c r="F5846" s="1" t="s">
        <v>5406</v>
      </c>
      <c r="G5846" s="1">
        <v>10</v>
      </c>
      <c r="H5846" s="1" t="s">
        <v>19</v>
      </c>
      <c r="I5846" s="1" t="s">
        <v>4834</v>
      </c>
      <c r="J5846" s="1">
        <v>20</v>
      </c>
      <c r="K5846" s="1">
        <v>200</v>
      </c>
      <c r="L5846" s="42">
        <v>2</v>
      </c>
      <c r="M5846" s="232">
        <v>46309</v>
      </c>
      <c r="N5846" s="1" t="str">
        <f>VLOOKUP(B5846,MICRO!E:L,8,0)</f>
        <v>P-207</v>
      </c>
    </row>
    <row r="5847" spans="1:14" ht="20.25" x14ac:dyDescent="0.25">
      <c r="A5847" s="1">
        <v>7</v>
      </c>
      <c r="B5847" s="159">
        <v>4425</v>
      </c>
      <c r="C5847" s="1" t="s">
        <v>4837</v>
      </c>
      <c r="D5847" s="1"/>
      <c r="E5847" s="1"/>
      <c r="F5847" s="1" t="s">
        <v>4838</v>
      </c>
      <c r="G5847" s="1">
        <v>10</v>
      </c>
      <c r="H5847" s="1" t="s">
        <v>19</v>
      </c>
      <c r="I5847" s="1" t="s">
        <v>4834</v>
      </c>
      <c r="J5847" s="1">
        <v>3.6</v>
      </c>
      <c r="K5847" s="1">
        <v>36</v>
      </c>
      <c r="L5847" s="42">
        <v>2</v>
      </c>
      <c r="M5847" s="232">
        <v>46309</v>
      </c>
      <c r="N5847" s="1" t="str">
        <f>VLOOKUP(B5847,MICRO!E:L,8,0)</f>
        <v>P-207</v>
      </c>
    </row>
    <row r="5848" spans="1:14" ht="20.25" x14ac:dyDescent="0.25">
      <c r="A5848" s="1">
        <v>8</v>
      </c>
      <c r="B5848" s="159">
        <v>4422</v>
      </c>
      <c r="C5848" s="1" t="s">
        <v>4830</v>
      </c>
      <c r="D5848" s="1"/>
      <c r="E5848" s="1"/>
      <c r="F5848" s="1" t="s">
        <v>4832</v>
      </c>
      <c r="G5848" s="1">
        <v>10</v>
      </c>
      <c r="H5848" s="1" t="s">
        <v>19</v>
      </c>
      <c r="I5848" s="1" t="s">
        <v>4834</v>
      </c>
      <c r="J5848" s="1">
        <v>3</v>
      </c>
      <c r="K5848" s="1">
        <v>30</v>
      </c>
      <c r="L5848" s="42">
        <v>2</v>
      </c>
      <c r="M5848" s="232">
        <v>46309</v>
      </c>
      <c r="N5848" s="1" t="str">
        <f>VLOOKUP(B5848,MICRO!E:L,8,0)</f>
        <v>P-207</v>
      </c>
    </row>
    <row r="5849" spans="1:14" ht="20.25" x14ac:dyDescent="0.25">
      <c r="A5849" s="1">
        <v>9</v>
      </c>
      <c r="B5849" s="159">
        <v>4420</v>
      </c>
      <c r="C5849" s="1" t="s">
        <v>83</v>
      </c>
      <c r="D5849" s="1"/>
      <c r="E5849" s="1"/>
      <c r="F5849" s="1" t="s">
        <v>4827</v>
      </c>
      <c r="G5849" s="1">
        <v>2</v>
      </c>
      <c r="H5849" s="1" t="s">
        <v>19</v>
      </c>
      <c r="I5849" s="1" t="s">
        <v>4834</v>
      </c>
      <c r="J5849" s="1">
        <v>135</v>
      </c>
      <c r="K5849" s="1">
        <v>270</v>
      </c>
      <c r="L5849" s="42">
        <v>2</v>
      </c>
      <c r="M5849" s="232">
        <v>46309</v>
      </c>
      <c r="N5849" s="1" t="str">
        <f>VLOOKUP(B5849,MICRO!E:L,8,0)</f>
        <v>P-207</v>
      </c>
    </row>
    <row r="5850" spans="1:14" ht="20.25" x14ac:dyDescent="0.25">
      <c r="A5850" s="1">
        <v>10</v>
      </c>
      <c r="B5850" s="159">
        <v>4504</v>
      </c>
      <c r="C5850" s="1" t="s">
        <v>4988</v>
      </c>
      <c r="D5850" s="1"/>
      <c r="E5850" s="1"/>
      <c r="F5850" s="1" t="s">
        <v>4989</v>
      </c>
      <c r="G5850" s="1">
        <v>2</v>
      </c>
      <c r="H5850" s="1" t="s">
        <v>19</v>
      </c>
      <c r="I5850" s="1" t="s">
        <v>4834</v>
      </c>
      <c r="J5850" s="1">
        <v>7</v>
      </c>
      <c r="K5850" s="1">
        <v>14</v>
      </c>
      <c r="L5850" s="42">
        <v>2</v>
      </c>
      <c r="M5850" s="232">
        <v>46309</v>
      </c>
      <c r="N5850" s="1" t="str">
        <f>VLOOKUP(B5850,MICRO!E:L,8,0)</f>
        <v>P-207</v>
      </c>
    </row>
    <row r="5851" spans="1:14" ht="20.25" x14ac:dyDescent="0.25">
      <c r="A5851" s="1">
        <v>11</v>
      </c>
      <c r="B5851" s="159">
        <v>4541</v>
      </c>
      <c r="C5851" s="1" t="s">
        <v>5069</v>
      </c>
      <c r="D5851" s="1" t="s">
        <v>5070</v>
      </c>
      <c r="E5851" s="1" t="s">
        <v>2</v>
      </c>
      <c r="F5851" s="1" t="s">
        <v>5071</v>
      </c>
      <c r="G5851" s="1">
        <v>1</v>
      </c>
      <c r="H5851" s="1" t="s">
        <v>19</v>
      </c>
      <c r="I5851" s="1" t="s">
        <v>4834</v>
      </c>
      <c r="J5851" s="1">
        <v>604.79999999999995</v>
      </c>
      <c r="K5851" s="1">
        <v>604.79999999999995</v>
      </c>
      <c r="L5851" s="42">
        <v>3</v>
      </c>
      <c r="M5851" s="232">
        <v>46309</v>
      </c>
      <c r="N5851" s="1" t="str">
        <f>VLOOKUP(B5851,MICRO!E:L,8,0)</f>
        <v>P-207</v>
      </c>
    </row>
    <row r="5852" spans="1:14" ht="20.25" x14ac:dyDescent="0.25">
      <c r="A5852" s="1">
        <v>12</v>
      </c>
      <c r="B5852" s="159">
        <v>4735</v>
      </c>
      <c r="C5852" s="1" t="s">
        <v>5366</v>
      </c>
      <c r="D5852" s="1" t="s">
        <v>5367</v>
      </c>
      <c r="E5852" s="1" t="s">
        <v>43</v>
      </c>
      <c r="F5852" s="1" t="s">
        <v>5369</v>
      </c>
      <c r="G5852" s="1">
        <v>2</v>
      </c>
      <c r="H5852" s="1" t="s">
        <v>19</v>
      </c>
      <c r="I5852" s="1" t="s">
        <v>4834</v>
      </c>
      <c r="J5852" s="1">
        <v>92.4</v>
      </c>
      <c r="K5852" s="1">
        <v>184.8</v>
      </c>
      <c r="L5852" s="42">
        <v>3</v>
      </c>
      <c r="M5852" s="232">
        <v>46309</v>
      </c>
      <c r="N5852" s="1" t="str">
        <f>VLOOKUP(B5852,MICRO!E:L,8,0)</f>
        <v>P-207</v>
      </c>
    </row>
    <row r="5853" spans="1:14" ht="20.25" x14ac:dyDescent="0.25">
      <c r="A5853" s="1">
        <v>13</v>
      </c>
      <c r="B5853" s="159">
        <v>4731</v>
      </c>
      <c r="C5853" s="1" t="s">
        <v>5360</v>
      </c>
      <c r="D5853" s="1" t="s">
        <v>5361</v>
      </c>
      <c r="E5853" s="1" t="s">
        <v>43</v>
      </c>
      <c r="F5853" s="1" t="s">
        <v>5363</v>
      </c>
      <c r="G5853" s="1">
        <v>2</v>
      </c>
      <c r="H5853" s="1" t="s">
        <v>19</v>
      </c>
      <c r="I5853" s="1" t="s">
        <v>4834</v>
      </c>
      <c r="J5853" s="1">
        <v>79.900000000000006</v>
      </c>
      <c r="K5853" s="1">
        <v>159.80000000000001</v>
      </c>
      <c r="L5853" s="42">
        <v>3</v>
      </c>
      <c r="M5853" s="232">
        <v>46309</v>
      </c>
      <c r="N5853" s="1" t="str">
        <f>VLOOKUP(B5853,MICRO!E:L,8,0)</f>
        <v>P-207</v>
      </c>
    </row>
    <row r="5854" spans="1:14" ht="20.25" x14ac:dyDescent="0.25">
      <c r="A5854" s="1">
        <v>14</v>
      </c>
      <c r="B5854" s="159">
        <v>4729</v>
      </c>
      <c r="C5854" s="1" t="s">
        <v>5356</v>
      </c>
      <c r="D5854" s="1" t="s">
        <v>5357</v>
      </c>
      <c r="E5854" s="1" t="s">
        <v>43</v>
      </c>
      <c r="F5854" s="1" t="s">
        <v>6363</v>
      </c>
      <c r="G5854" s="1">
        <v>4</v>
      </c>
      <c r="H5854" s="1" t="s">
        <v>19</v>
      </c>
      <c r="I5854" s="1" t="s">
        <v>4834</v>
      </c>
      <c r="J5854" s="1">
        <v>36.6</v>
      </c>
      <c r="K5854" s="1">
        <v>146.4</v>
      </c>
      <c r="L5854" s="42">
        <v>3</v>
      </c>
      <c r="M5854" s="232">
        <v>46309</v>
      </c>
      <c r="N5854" s="1" t="str">
        <f>VLOOKUP(B5854,MICRO!E:L,8,0)</f>
        <v>P-207</v>
      </c>
    </row>
    <row r="5855" spans="1:14" ht="20.25" x14ac:dyDescent="0.25">
      <c r="A5855" s="1">
        <v>15</v>
      </c>
      <c r="B5855" s="159">
        <v>4496</v>
      </c>
      <c r="C5855" s="1" t="s">
        <v>4975</v>
      </c>
      <c r="D5855" s="1"/>
      <c r="E5855" s="1" t="s">
        <v>2</v>
      </c>
      <c r="F5855" s="1" t="s">
        <v>5405</v>
      </c>
      <c r="G5855" s="1">
        <v>6</v>
      </c>
      <c r="H5855" s="1" t="s">
        <v>19</v>
      </c>
      <c r="I5855" s="1" t="s">
        <v>4834</v>
      </c>
      <c r="J5855" s="1">
        <v>18.399999999999999</v>
      </c>
      <c r="K5855" s="1">
        <v>110.39999999999999</v>
      </c>
      <c r="L5855" s="42">
        <v>3</v>
      </c>
      <c r="M5855" s="232">
        <v>46309</v>
      </c>
      <c r="N5855" s="1" t="str">
        <f>VLOOKUP(B5855,MICRO!E:L,8,0)</f>
        <v>P-207</v>
      </c>
    </row>
    <row r="5856" spans="1:14" ht="20.25" x14ac:dyDescent="0.25">
      <c r="A5856" s="1">
        <v>16</v>
      </c>
      <c r="B5856" s="159">
        <v>4748</v>
      </c>
      <c r="C5856" s="1" t="s">
        <v>4975</v>
      </c>
      <c r="D5856" s="1"/>
      <c r="E5856" s="1" t="s">
        <v>2</v>
      </c>
      <c r="F5856" s="1" t="s">
        <v>5406</v>
      </c>
      <c r="G5856" s="1">
        <v>12</v>
      </c>
      <c r="H5856" s="1" t="s">
        <v>19</v>
      </c>
      <c r="I5856" s="1" t="s">
        <v>4834</v>
      </c>
      <c r="J5856" s="1">
        <v>20</v>
      </c>
      <c r="K5856" s="1">
        <v>240</v>
      </c>
      <c r="L5856" s="42">
        <v>3</v>
      </c>
      <c r="M5856" s="232">
        <v>46309</v>
      </c>
      <c r="N5856" s="1" t="str">
        <f>VLOOKUP(B5856,MICRO!E:L,8,0)</f>
        <v>P-207</v>
      </c>
    </row>
    <row r="5857" spans="1:14" ht="20.25" x14ac:dyDescent="0.25">
      <c r="A5857" s="1">
        <v>17</v>
      </c>
      <c r="B5857" s="159">
        <v>4425</v>
      </c>
      <c r="C5857" s="1" t="s">
        <v>4837</v>
      </c>
      <c r="D5857" s="1"/>
      <c r="E5857" s="1"/>
      <c r="F5857" s="1" t="s">
        <v>4838</v>
      </c>
      <c r="G5857" s="1">
        <v>12</v>
      </c>
      <c r="H5857" s="1" t="s">
        <v>19</v>
      </c>
      <c r="I5857" s="1" t="s">
        <v>4834</v>
      </c>
      <c r="J5857" s="1">
        <v>3.6</v>
      </c>
      <c r="K5857" s="1">
        <v>43.2</v>
      </c>
      <c r="L5857" s="42">
        <v>3</v>
      </c>
      <c r="M5857" s="232">
        <v>46309</v>
      </c>
      <c r="N5857" s="1" t="str">
        <f>VLOOKUP(B5857,MICRO!E:L,8,0)</f>
        <v>P-207</v>
      </c>
    </row>
    <row r="5858" spans="1:14" ht="20.25" x14ac:dyDescent="0.25">
      <c r="A5858" s="1">
        <v>18</v>
      </c>
      <c r="B5858" s="159">
        <v>4422</v>
      </c>
      <c r="C5858" s="1" t="s">
        <v>4830</v>
      </c>
      <c r="D5858" s="1"/>
      <c r="E5858" s="1"/>
      <c r="F5858" s="1" t="s">
        <v>4832</v>
      </c>
      <c r="G5858" s="1">
        <v>12</v>
      </c>
      <c r="H5858" s="1" t="s">
        <v>19</v>
      </c>
      <c r="I5858" s="1" t="s">
        <v>4834</v>
      </c>
      <c r="J5858" s="1">
        <v>2.7</v>
      </c>
      <c r="K5858" s="1">
        <v>32.400000000000006</v>
      </c>
      <c r="L5858" s="42">
        <v>3</v>
      </c>
      <c r="M5858" s="232">
        <v>46309</v>
      </c>
      <c r="N5858" s="1" t="str">
        <f>VLOOKUP(B5858,MICRO!E:L,8,0)</f>
        <v>P-207</v>
      </c>
    </row>
    <row r="5859" spans="1:14" ht="20.25" x14ac:dyDescent="0.25">
      <c r="A5859" s="1">
        <v>19</v>
      </c>
      <c r="B5859" s="159">
        <v>4420</v>
      </c>
      <c r="C5859" s="1" t="s">
        <v>83</v>
      </c>
      <c r="D5859" s="1"/>
      <c r="E5859" s="1"/>
      <c r="F5859" s="1" t="s">
        <v>4827</v>
      </c>
      <c r="G5859" s="1">
        <v>2</v>
      </c>
      <c r="H5859" s="1" t="s">
        <v>19</v>
      </c>
      <c r="I5859" s="1" t="s">
        <v>4834</v>
      </c>
      <c r="J5859" s="1">
        <v>9</v>
      </c>
      <c r="K5859" s="1">
        <v>18</v>
      </c>
      <c r="L5859" s="42">
        <v>3</v>
      </c>
      <c r="M5859" s="232">
        <v>46309</v>
      </c>
      <c r="N5859" s="1" t="str">
        <f>VLOOKUP(B5859,MICRO!E:L,8,0)</f>
        <v>P-207</v>
      </c>
    </row>
    <row r="5860" spans="1:14" ht="20.25" x14ac:dyDescent="0.25">
      <c r="A5860" s="1">
        <v>20</v>
      </c>
      <c r="B5860" s="159">
        <v>4504</v>
      </c>
      <c r="C5860" s="1" t="s">
        <v>4988</v>
      </c>
      <c r="D5860" s="1"/>
      <c r="E5860" s="1"/>
      <c r="F5860" s="1" t="s">
        <v>4989</v>
      </c>
      <c r="G5860" s="1">
        <v>2</v>
      </c>
      <c r="H5860" s="1" t="s">
        <v>19</v>
      </c>
      <c r="I5860" s="1" t="s">
        <v>4834</v>
      </c>
      <c r="J5860" s="1">
        <v>3.1</v>
      </c>
      <c r="K5860" s="1">
        <v>6.2</v>
      </c>
      <c r="L5860" s="42">
        <v>3</v>
      </c>
      <c r="M5860" s="232">
        <v>46309</v>
      </c>
      <c r="N5860" s="1" t="str">
        <f>VLOOKUP(B5860,MICRO!E:L,8,0)</f>
        <v>P-207</v>
      </c>
    </row>
    <row r="5861" spans="1:14" ht="20.25" x14ac:dyDescent="0.25">
      <c r="A5861" s="1"/>
      <c r="B5861" s="159"/>
      <c r="C5861" s="1"/>
      <c r="D5861" s="1"/>
      <c r="E5861" s="1"/>
      <c r="F5861" s="1"/>
      <c r="G5861" s="1"/>
      <c r="H5861" s="1"/>
      <c r="I5861" s="1"/>
      <c r="J5861" s="1"/>
      <c r="K5861" s="1"/>
      <c r="L5861" s="42">
        <v>3</v>
      </c>
      <c r="M5861" s="232">
        <v>46309</v>
      </c>
      <c r="N5861" s="1" t="e">
        <f>VLOOKUP(B5861,MICRO!E:L,8,0)</f>
        <v>#N/A</v>
      </c>
    </row>
    <row r="5862" spans="1:14" ht="20.25" x14ac:dyDescent="0.25">
      <c r="A5862" s="1">
        <v>21</v>
      </c>
      <c r="B5862" s="159">
        <v>4543</v>
      </c>
      <c r="C5862" s="1" t="s">
        <v>5075</v>
      </c>
      <c r="D5862" s="1" t="s">
        <v>5076</v>
      </c>
      <c r="E5862" s="1"/>
      <c r="F5862" s="1" t="s">
        <v>5077</v>
      </c>
      <c r="G5862" s="1">
        <v>1</v>
      </c>
      <c r="H5862" s="1" t="s">
        <v>19</v>
      </c>
      <c r="I5862" s="1" t="s">
        <v>4834</v>
      </c>
      <c r="J5862" s="1">
        <v>1096.4000000000001</v>
      </c>
      <c r="K5862" s="1">
        <v>1096.4000000000001</v>
      </c>
      <c r="L5862" s="42">
        <v>3</v>
      </c>
      <c r="M5862" s="232">
        <v>46309</v>
      </c>
      <c r="N5862" s="1" t="str">
        <f>VLOOKUP(B5862,MICRO!E:L,8,0)</f>
        <v>P-207</v>
      </c>
    </row>
    <row r="5863" spans="1:14" ht="20.25" x14ac:dyDescent="0.25">
      <c r="A5863" s="1">
        <v>22</v>
      </c>
      <c r="B5863" s="159">
        <v>4729</v>
      </c>
      <c r="C5863" s="1" t="s">
        <v>5356</v>
      </c>
      <c r="D5863" s="1" t="s">
        <v>5357</v>
      </c>
      <c r="E5863" s="1"/>
      <c r="F5863" s="1" t="s">
        <v>6363</v>
      </c>
      <c r="G5863" s="1">
        <v>2</v>
      </c>
      <c r="H5863" s="1" t="s">
        <v>19</v>
      </c>
      <c r="I5863" s="1" t="s">
        <v>4834</v>
      </c>
      <c r="J5863" s="1">
        <v>36.200000000000003</v>
      </c>
      <c r="K5863" s="1">
        <v>72.400000000000006</v>
      </c>
      <c r="L5863" s="42">
        <v>3</v>
      </c>
      <c r="M5863" s="232">
        <v>46309</v>
      </c>
      <c r="N5863" s="1" t="str">
        <f>VLOOKUP(B5863,MICRO!E:L,8,0)</f>
        <v>P-207</v>
      </c>
    </row>
    <row r="5864" spans="1:14" ht="20.25" x14ac:dyDescent="0.25">
      <c r="A5864" s="1">
        <v>23</v>
      </c>
      <c r="B5864" s="159">
        <v>4733</v>
      </c>
      <c r="C5864" s="1" t="s">
        <v>5360</v>
      </c>
      <c r="D5864" s="1" t="s">
        <v>5361</v>
      </c>
      <c r="E5864" s="1"/>
      <c r="F5864" s="1" t="s">
        <v>5365</v>
      </c>
      <c r="G5864" s="1">
        <v>2</v>
      </c>
      <c r="H5864" s="1" t="s">
        <v>19</v>
      </c>
      <c r="I5864" s="1" t="s">
        <v>4834</v>
      </c>
      <c r="J5864" s="1">
        <v>90.5</v>
      </c>
      <c r="K5864" s="1">
        <v>181</v>
      </c>
      <c r="L5864" s="42">
        <v>3</v>
      </c>
      <c r="M5864" s="232">
        <v>46309</v>
      </c>
      <c r="N5864" s="1" t="str">
        <f>VLOOKUP(B5864,MICRO!E:L,8,0)</f>
        <v>P-207</v>
      </c>
    </row>
    <row r="5865" spans="1:14" ht="20.25" x14ac:dyDescent="0.25">
      <c r="A5865" s="1">
        <v>24</v>
      </c>
      <c r="B5865" s="159">
        <v>4737</v>
      </c>
      <c r="C5865" s="1" t="s">
        <v>5366</v>
      </c>
      <c r="D5865" s="1" t="s">
        <v>5367</v>
      </c>
      <c r="E5865" s="1"/>
      <c r="F5865" s="1" t="s">
        <v>5371</v>
      </c>
      <c r="G5865" s="1">
        <v>1</v>
      </c>
      <c r="H5865" s="1" t="s">
        <v>19</v>
      </c>
      <c r="I5865" s="1" t="s">
        <v>4834</v>
      </c>
      <c r="J5865" s="1">
        <v>57.6</v>
      </c>
      <c r="K5865" s="1">
        <v>57.6</v>
      </c>
      <c r="L5865" s="42">
        <v>3</v>
      </c>
      <c r="M5865" s="232">
        <v>46309</v>
      </c>
      <c r="N5865" s="1" t="str">
        <f>VLOOKUP(B5865,MICRO!E:L,8,0)</f>
        <v>P-207</v>
      </c>
    </row>
    <row r="5866" spans="1:14" ht="20.25" x14ac:dyDescent="0.25">
      <c r="A5866" s="1">
        <v>25</v>
      </c>
      <c r="B5866" s="159">
        <v>4738</v>
      </c>
      <c r="C5866" s="1" t="s">
        <v>5366</v>
      </c>
      <c r="D5866" s="1" t="s">
        <v>5367</v>
      </c>
      <c r="E5866" s="1"/>
      <c r="F5866" s="1" t="s">
        <v>5372</v>
      </c>
      <c r="G5866" s="1">
        <v>1</v>
      </c>
      <c r="H5866" s="1" t="s">
        <v>19</v>
      </c>
      <c r="I5866" s="1" t="s">
        <v>4834</v>
      </c>
      <c r="J5866" s="1">
        <v>57.6</v>
      </c>
      <c r="K5866" s="1">
        <v>57.6</v>
      </c>
      <c r="L5866" s="42">
        <v>3</v>
      </c>
      <c r="M5866" s="232">
        <v>46309</v>
      </c>
      <c r="N5866" s="1" t="str">
        <f>VLOOKUP(B5866,MICRO!E:L,8,0)</f>
        <v>P-207</v>
      </c>
    </row>
    <row r="5867" spans="1:14" ht="20.25" x14ac:dyDescent="0.25">
      <c r="A5867" s="1">
        <v>26</v>
      </c>
      <c r="B5867" s="159">
        <v>4739</v>
      </c>
      <c r="C5867" s="1" t="s">
        <v>5366</v>
      </c>
      <c r="D5867" s="1" t="s">
        <v>5367</v>
      </c>
      <c r="E5867" s="1"/>
      <c r="F5867" s="1" t="s">
        <v>5373</v>
      </c>
      <c r="G5867" s="1">
        <v>1</v>
      </c>
      <c r="H5867" s="1" t="s">
        <v>19</v>
      </c>
      <c r="I5867" s="1" t="s">
        <v>4834</v>
      </c>
      <c r="J5867" s="1">
        <v>79.5</v>
      </c>
      <c r="K5867" s="1">
        <v>79.5</v>
      </c>
      <c r="L5867" s="42">
        <v>3</v>
      </c>
      <c r="M5867" s="232">
        <v>46309</v>
      </c>
      <c r="N5867" s="1" t="str">
        <f>VLOOKUP(B5867,MICRO!E:L,8,0)</f>
        <v>P-207</v>
      </c>
    </row>
    <row r="5868" spans="1:14" ht="20.25" x14ac:dyDescent="0.25">
      <c r="A5868" s="1">
        <v>27</v>
      </c>
      <c r="B5868" s="159">
        <v>4740</v>
      </c>
      <c r="C5868" s="1" t="s">
        <v>5366</v>
      </c>
      <c r="D5868" s="1" t="s">
        <v>5367</v>
      </c>
      <c r="E5868" s="1"/>
      <c r="F5868" s="1" t="s">
        <v>5374</v>
      </c>
      <c r="G5868" s="1">
        <v>2</v>
      </c>
      <c r="H5868" s="1" t="s">
        <v>19</v>
      </c>
      <c r="I5868" s="1" t="s">
        <v>4834</v>
      </c>
      <c r="J5868" s="1">
        <v>68.400000000000006</v>
      </c>
      <c r="K5868" s="1">
        <v>136.80000000000001</v>
      </c>
      <c r="L5868" s="42">
        <v>3</v>
      </c>
      <c r="M5868" s="232">
        <v>46309</v>
      </c>
      <c r="N5868" s="1" t="str">
        <f>VLOOKUP(B5868,MICRO!E:L,8,0)</f>
        <v>P-207</v>
      </c>
    </row>
    <row r="5869" spans="1:14" ht="20.25" x14ac:dyDescent="0.25">
      <c r="A5869" s="1">
        <v>28</v>
      </c>
      <c r="B5869" s="159">
        <v>4425</v>
      </c>
      <c r="C5869" s="1" t="s">
        <v>4837</v>
      </c>
      <c r="D5869" s="1"/>
      <c r="E5869" s="1"/>
      <c r="F5869" s="1" t="s">
        <v>4838</v>
      </c>
      <c r="G5869" s="1">
        <v>4</v>
      </c>
      <c r="H5869" s="1" t="s">
        <v>19</v>
      </c>
      <c r="I5869" s="1" t="s">
        <v>4834</v>
      </c>
      <c r="J5869" s="1">
        <v>3.6</v>
      </c>
      <c r="K5869" s="1">
        <v>14.4</v>
      </c>
      <c r="L5869" s="42">
        <v>3</v>
      </c>
      <c r="M5869" s="232">
        <v>46309</v>
      </c>
      <c r="N5869" s="1" t="str">
        <f>VLOOKUP(B5869,MICRO!E:L,8,0)</f>
        <v>P-207</v>
      </c>
    </row>
    <row r="5870" spans="1:14" ht="20.25" x14ac:dyDescent="0.25">
      <c r="A5870" s="1">
        <v>29</v>
      </c>
      <c r="B5870" s="159">
        <v>4422</v>
      </c>
      <c r="C5870" s="1" t="s">
        <v>4830</v>
      </c>
      <c r="D5870" s="1"/>
      <c r="E5870" s="1"/>
      <c r="F5870" s="1" t="s">
        <v>4832</v>
      </c>
      <c r="G5870" s="1">
        <v>4</v>
      </c>
      <c r="H5870" s="1" t="s">
        <v>19</v>
      </c>
      <c r="I5870" s="1" t="s">
        <v>4834</v>
      </c>
      <c r="J5870" s="1">
        <v>2.7</v>
      </c>
      <c r="K5870" s="1">
        <v>10.8</v>
      </c>
      <c r="L5870" s="42">
        <v>3</v>
      </c>
      <c r="M5870" s="232">
        <v>46309</v>
      </c>
      <c r="N5870" s="1" t="str">
        <f>VLOOKUP(B5870,MICRO!E:L,8,0)</f>
        <v>P-207</v>
      </c>
    </row>
    <row r="5871" spans="1:14" ht="20.25" x14ac:dyDescent="0.25">
      <c r="A5871" s="1">
        <v>30</v>
      </c>
      <c r="B5871" s="159">
        <v>4420</v>
      </c>
      <c r="C5871" s="1" t="s">
        <v>83</v>
      </c>
      <c r="D5871" s="1"/>
      <c r="E5871" s="1"/>
      <c r="F5871" s="1" t="s">
        <v>4827</v>
      </c>
      <c r="G5871" s="1">
        <v>1</v>
      </c>
      <c r="H5871" s="1" t="s">
        <v>19</v>
      </c>
      <c r="I5871" s="1" t="s">
        <v>4834</v>
      </c>
      <c r="J5871" s="1">
        <v>9</v>
      </c>
      <c r="K5871" s="1">
        <v>9</v>
      </c>
      <c r="L5871" s="42">
        <v>3</v>
      </c>
      <c r="M5871" s="232">
        <v>46309</v>
      </c>
      <c r="N5871" s="1" t="str">
        <f>VLOOKUP(B5871,MICRO!E:L,8,0)</f>
        <v>P-207</v>
      </c>
    </row>
    <row r="5872" spans="1:14" ht="20.25" x14ac:dyDescent="0.25">
      <c r="A5872" s="1">
        <v>31</v>
      </c>
      <c r="B5872" s="159">
        <v>4504</v>
      </c>
      <c r="C5872" s="1" t="s">
        <v>4988</v>
      </c>
      <c r="D5872" s="1"/>
      <c r="E5872" s="1"/>
      <c r="F5872" s="1" t="s">
        <v>4989</v>
      </c>
      <c r="G5872" s="1">
        <v>1</v>
      </c>
      <c r="H5872" s="1" t="s">
        <v>19</v>
      </c>
      <c r="I5872" s="1" t="s">
        <v>4834</v>
      </c>
      <c r="J5872" s="1">
        <v>3.1</v>
      </c>
      <c r="K5872" s="1">
        <v>3.1</v>
      </c>
      <c r="L5872" s="42">
        <v>3</v>
      </c>
      <c r="M5872" s="232">
        <v>46309</v>
      </c>
      <c r="N5872" s="1" t="str">
        <f>VLOOKUP(B5872,MICRO!E:L,8,0)</f>
        <v>P-207</v>
      </c>
    </row>
    <row r="5873" spans="1:14" ht="20.25" x14ac:dyDescent="0.25">
      <c r="A5873" s="1">
        <v>32</v>
      </c>
      <c r="B5873" s="159">
        <v>4498</v>
      </c>
      <c r="C5873" s="1" t="s">
        <v>4978</v>
      </c>
      <c r="D5873" s="1"/>
      <c r="E5873" s="1"/>
      <c r="F5873" s="1" t="s">
        <v>4979</v>
      </c>
      <c r="G5873" s="1">
        <v>2</v>
      </c>
      <c r="H5873" s="1" t="s">
        <v>19</v>
      </c>
      <c r="I5873" s="1" t="s">
        <v>4834</v>
      </c>
      <c r="J5873" s="1">
        <v>32.299999999999997</v>
      </c>
      <c r="K5873" s="1">
        <v>64.599999999999994</v>
      </c>
      <c r="L5873" s="42">
        <v>3</v>
      </c>
      <c r="M5873" s="232">
        <v>46309</v>
      </c>
      <c r="N5873" s="1" t="str">
        <f>VLOOKUP(B5873,MICRO!E:L,8,0)</f>
        <v>P-207</v>
      </c>
    </row>
    <row r="5874" spans="1:14" ht="20.25" x14ac:dyDescent="0.25">
      <c r="A5874" s="1">
        <v>33</v>
      </c>
      <c r="B5874" s="159">
        <v>4499</v>
      </c>
      <c r="C5874" s="1" t="s">
        <v>4978</v>
      </c>
      <c r="D5874" s="1"/>
      <c r="E5874" s="1"/>
      <c r="F5874" s="1" t="s">
        <v>4980</v>
      </c>
      <c r="G5874" s="1">
        <v>2</v>
      </c>
      <c r="H5874" s="1" t="s">
        <v>19</v>
      </c>
      <c r="I5874" s="1" t="s">
        <v>4834</v>
      </c>
      <c r="J5874" s="1">
        <v>28.8</v>
      </c>
      <c r="K5874" s="1">
        <v>57.6</v>
      </c>
      <c r="L5874" s="42">
        <v>3</v>
      </c>
      <c r="M5874" s="232">
        <v>46309</v>
      </c>
      <c r="N5874" s="1" t="str">
        <f>VLOOKUP(B5874,MICRO!E:L,8,0)</f>
        <v>P-207</v>
      </c>
    </row>
    <row r="5875" spans="1:14" ht="20.25" x14ac:dyDescent="0.25">
      <c r="A5875" s="1">
        <v>34</v>
      </c>
      <c r="B5875" s="159">
        <v>4500</v>
      </c>
      <c r="C5875" s="1" t="s">
        <v>4978</v>
      </c>
      <c r="D5875" s="1"/>
      <c r="E5875" s="1"/>
      <c r="F5875" s="1" t="s">
        <v>4981</v>
      </c>
      <c r="G5875" s="1">
        <v>2</v>
      </c>
      <c r="H5875" s="1" t="s">
        <v>19</v>
      </c>
      <c r="I5875" s="1" t="s">
        <v>4834</v>
      </c>
      <c r="J5875" s="1">
        <v>28.8</v>
      </c>
      <c r="K5875" s="1">
        <v>57.6</v>
      </c>
      <c r="L5875" s="42">
        <v>3</v>
      </c>
      <c r="M5875" s="232">
        <v>46309</v>
      </c>
      <c r="N5875" s="1" t="str">
        <f>VLOOKUP(B5875,MICRO!E:L,8,0)</f>
        <v>P-207</v>
      </c>
    </row>
    <row r="5876" spans="1:14" ht="20.25" x14ac:dyDescent="0.25">
      <c r="A5876" s="1">
        <v>35</v>
      </c>
      <c r="B5876" s="159">
        <v>4501</v>
      </c>
      <c r="C5876" s="1" t="s">
        <v>4978</v>
      </c>
      <c r="D5876" s="1"/>
      <c r="E5876" s="1"/>
      <c r="F5876" s="1" t="s">
        <v>4982</v>
      </c>
      <c r="G5876" s="1">
        <v>4</v>
      </c>
      <c r="H5876" s="1" t="s">
        <v>19</v>
      </c>
      <c r="I5876" s="1" t="s">
        <v>4834</v>
      </c>
      <c r="J5876" s="1">
        <v>6.9</v>
      </c>
      <c r="K5876" s="1">
        <v>27.6</v>
      </c>
      <c r="L5876" s="42">
        <v>3</v>
      </c>
      <c r="M5876" s="232">
        <v>46309</v>
      </c>
      <c r="N5876" s="1" t="str">
        <f>VLOOKUP(B5876,MICRO!E:L,8,0)</f>
        <v>P-207</v>
      </c>
    </row>
  </sheetData>
  <autoFilter ref="A1:O5664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876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1128</v>
      </c>
      <c r="H333" s="113">
        <f>SUMIF(MICRO!AP:AP,O:O,MICRO!R:R)</f>
        <v>1128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0.9521276595744681</v>
      </c>
      <c r="M333" s="113">
        <f t="shared" si="122"/>
        <v>54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1128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1128</v>
      </c>
      <c r="H334" s="113">
        <f>SUMIF(MICRO!AP:AP,O:O,MICRO!R:R)</f>
        <v>1128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0.9521276595744681</v>
      </c>
      <c r="M334" s="113">
        <f t="shared" si="107"/>
        <v>54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1128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2026-10-15T14:53:03Z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