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6" i="2" l="1"/>
  <c r="K13" i="2"/>
  <c r="K12" i="2"/>
  <c r="L12" i="2"/>
  <c r="M12" i="2"/>
  <c r="L16" i="2"/>
  <c r="M16" i="2"/>
  <c r="K10" i="2" l="1"/>
  <c r="Q16" i="2"/>
  <c r="Q12" i="2"/>
  <c r="K7" i="2" l="1"/>
  <c r="C14" i="2" a="1"/>
  <c r="Q7" i="2"/>
  <c r="Q5" i="2"/>
  <c r="P7" i="2"/>
  <c r="Q6" i="2"/>
  <c r="C14" i="2" l="1"/>
  <c r="C16" i="2"/>
  <c r="C15" i="2"/>
  <c r="C17" i="2"/>
  <c r="M7" i="2" l="1"/>
  <c r="L10" i="2"/>
  <c r="M10" i="2"/>
  <c r="K15" i="2" l="1"/>
  <c r="K14" i="2"/>
  <c r="K11" i="2"/>
  <c r="L14" i="2"/>
  <c r="D14" i="2" a="1"/>
  <c r="L15" i="2"/>
  <c r="Q10" i="2"/>
  <c r="U5" i="2"/>
  <c r="L13" i="2"/>
  <c r="U6" i="2"/>
  <c r="L11" i="2"/>
  <c r="D14" i="2" l="1"/>
  <c r="D15" i="2"/>
  <c r="D16" i="2"/>
  <c r="D17" i="2"/>
  <c r="Q11" i="2"/>
  <c r="Q15" i="2"/>
  <c r="M13" i="2"/>
  <c r="M11" i="2"/>
  <c r="M15" i="2"/>
  <c r="Q13" i="2"/>
  <c r="Q14" i="2"/>
  <c r="M14" i="2"/>
</calcChain>
</file>

<file path=xl/sharedStrings.xml><?xml version="1.0" encoding="utf-8"?>
<sst xmlns="http://schemas.openxmlformats.org/spreadsheetml/2006/main" count="101" uniqueCount="58">
  <si>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</si>
  <si>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</si>
  <si>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</si>
  <si>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</si>
  <si>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</si>
  <si>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</si>
  <si>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</si>
  <si>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</si>
  <si>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</si>
  <si>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</si>
  <si>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</si>
  <si>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</si>
  <si>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</si>
  <si>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</si>
  <si>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</si>
  <si>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</si>
  <si>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</si>
  <si>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</si>
  <si>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</si>
  <si>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</si>
  <si>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</si>
  <si>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</si>
  <si>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</si>
  <si>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</si>
  <si>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</si>
  <si>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</si>
  <si>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</si>
  <si>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</si>
  <si>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</si>
  <si>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</si>
  <si>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</si>
  <si>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</si>
  <si>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</si>
  <si>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</si>
  <si>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</si>
  <si>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</si>
  <si>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</si>
  <si>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</si>
  <si>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</si>
  <si>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</si>
  <si>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</si>
  <si>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</si>
  <si>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</si>
  <si>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</si>
  <si>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</si>
  <si>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</si>
  <si>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</si>
  <si>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</si>
  <si>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</si>
  <si>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</si>
  <si>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</si>
  <si>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</si>
  <si>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FSSM5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</si>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</sst>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17:31:15</v>
        <stp/>
        <stp>{2B911FD7-C0F1-4FEA-A7B9-7C651CD09A4C}</stp>
        <tr r="Q5" s="2"/>
      </tp>
      <tp t="s">
        <v>Updated at 17:30:52</v>
        <stp/>
        <stp>{BE2EFEB2-3D36-49A6-8B66-358CFDE06EB5}</stp>
        <tr r="P7" s="2"/>
      </tp>
      <tp t="s">
        <v>Updated at 17:30:47</v>
        <stp/>
        <stp>{170EB86B-BB30-4FCD-9EE5-8DDCA9213CE7}</stp>
        <tr r="Q6" s="2"/>
      </tp>
      <tp t="s">
        <v>Updated at 17:30:52</v>
        <stp/>
        <stp>{D9938D73-0AF6-4E5D-8D5B-9F8E61C00761}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FLGc1</v>
      </c>
      <c r="L5" s="27">
        <v>42002</v>
      </c>
      <c r="M5" s="28">
        <v>114.59</v>
      </c>
      <c r="N5" s="28"/>
      <c r="O5" s="28"/>
      <c r="P5" s="28"/>
      <c r="Q5" s="29" t="str">
        <f>_xll.RData(K5,{"EXPIR_DATE","LAST"},,"FRQ:1S",,L5)</f>
        <v>Updated at 17:31:15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">
        <v>52</v>
      </c>
      <c r="L6" s="24">
        <v>42172</v>
      </c>
      <c r="M6" s="30">
        <v>99.070000000000007</v>
      </c>
      <c r="N6" s="30"/>
      <c r="O6" s="30"/>
      <c r="P6" s="30"/>
      <c r="Q6" s="31" t="str">
        <f>_xll.RData(K6,{"EXPIR_DATE","LAST"},,"FRQ:1S",,L6)</f>
        <v>Updated at 17:30:47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GBPSB6L10Y</v>
      </c>
      <c r="L7" s="24">
        <v>41919</v>
      </c>
      <c r="M7" s="33" t="str">
        <f>N7&amp;"/"&amp;O7</f>
        <v>2.327/2.377</v>
      </c>
      <c r="N7" s="30">
        <v>2.3270000000000004</v>
      </c>
      <c r="O7" s="30">
        <v>2.3770000000000002</v>
      </c>
      <c r="P7" s="30" t="str">
        <f>_xll.RData(K7&amp;"="&amp;VLOOKUP(Currency,FuturesTable,7,0),{"BID","ASK"},,"FRQ:1S",,N7)</f>
        <v>Updated at 17:30:52</v>
      </c>
      <c r="Q7" s="31" t="str">
        <f>_xll.RData(K7&amp;"="&amp;VLOOKUP(Currency,FuturesTable,7,0),"VALUE_DT1",,"FRQ:1S",,L7)</f>
        <v>Updated at 17:30:52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53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54</v>
      </c>
      <c r="E10" s="52" t="s">
        <v>42</v>
      </c>
      <c r="F10" s="52" t="s">
        <v>55</v>
      </c>
      <c r="G10" s="52" t="s">
        <v>56</v>
      </c>
      <c r="H10" s="53" t="s">
        <v>57</v>
      </c>
      <c r="I10" s="3"/>
      <c r="J10" s="7"/>
      <c r="K10" s="21" t="str">
        <f>PROPER(Currency)&amp;VLOOKUP(Currency,FuturesTable,8,0)&amp;VLOOKUP(Currency,FuturesTable,2,0)</f>
        <v>GbpLibor6M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54</v>
      </c>
      <c r="E11" s="52" t="s">
        <v>42</v>
      </c>
      <c r="F11" s="52" t="s">
        <v>43</v>
      </c>
      <c r="G11" s="52" t="s">
        <v>56</v>
      </c>
      <c r="H11" s="53" t="s">
        <v>37</v>
      </c>
      <c r="I11" s="3"/>
      <c r="J11" s="7"/>
      <c r="K11" s="23" t="str">
        <f>UPPER(Currency)&amp;"STD"</f>
        <v>GBPSTD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GBPON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GBP1M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GBP3M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GBP6M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3" t="str">
        <f>UPPER(Currency)&amp;"1Y"</f>
        <v>GBP1Y</v>
      </c>
      <c r="L16" s="44" t="e">
        <f ca="1">_xll.qlTermStructureReferenceDate(K16,Trigger)</f>
        <v>#NAME?</v>
      </c>
      <c r="M16" s="45" t="e">
        <f ca="1">_xll.qlYieldTSDiscount(K16,L16)</f>
        <v>#NAME?</v>
      </c>
      <c r="N16" s="45"/>
      <c r="O16" s="45"/>
      <c r="P16" s="45"/>
      <c r="Q16" s="46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2014-10-07T15:31:17Z</dcterms:modified>
</cp:coreProperties>
</file>