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 activeTab="3"/>
  </bookViews>
  <sheets>
    <sheet name="P Controller" sheetId="1" r:id="rId1"/>
    <sheet name="I Controller" sheetId="2" r:id="rId2"/>
    <sheet name="D Controller" sheetId="5" r:id="rId3"/>
    <sheet name="PI Controller" sheetId="4" r:id="rId4"/>
    <sheet name="PID Controller" sheetId="6" r:id="rId5"/>
  </sheets>
  <calcPr calcId="125725"/>
</workbook>
</file>

<file path=xl/calcChain.xml><?xml version="1.0" encoding="utf-8"?>
<calcChain xmlns="http://schemas.openxmlformats.org/spreadsheetml/2006/main">
  <c r="G15" i="6"/>
  <c r="G14"/>
  <c r="G13"/>
  <c r="G12"/>
  <c r="G11"/>
  <c r="G10"/>
  <c r="G9"/>
  <c r="G8"/>
  <c r="G7"/>
  <c r="G6"/>
  <c r="G5"/>
  <c r="G4"/>
  <c r="G3"/>
  <c r="G2"/>
  <c r="F15"/>
  <c r="F14"/>
  <c r="F13"/>
  <c r="F12"/>
  <c r="F11"/>
  <c r="F10"/>
  <c r="F9"/>
  <c r="F8"/>
  <c r="F7"/>
  <c r="F6"/>
  <c r="F5"/>
  <c r="F4"/>
  <c r="F3"/>
  <c r="F2"/>
  <c r="E15"/>
  <c r="E14"/>
  <c r="E13"/>
  <c r="E12"/>
  <c r="E11"/>
  <c r="E10"/>
  <c r="E9"/>
  <c r="E8"/>
  <c r="E7"/>
  <c r="E6"/>
  <c r="E5"/>
  <c r="E4"/>
  <c r="E3"/>
  <c r="E2"/>
  <c r="D15"/>
  <c r="D14"/>
  <c r="D13"/>
  <c r="D12"/>
  <c r="D11"/>
  <c r="D10"/>
  <c r="D9"/>
  <c r="D8"/>
  <c r="D7"/>
  <c r="D6"/>
  <c r="D5"/>
  <c r="D4"/>
  <c r="D3"/>
  <c r="D2"/>
  <c r="H15"/>
  <c r="B15"/>
  <c r="H14"/>
  <c r="B14"/>
  <c r="H13"/>
  <c r="B13"/>
  <c r="H12"/>
  <c r="B12"/>
  <c r="H11"/>
  <c r="B11"/>
  <c r="H10"/>
  <c r="B10"/>
  <c r="H9"/>
  <c r="B9"/>
  <c r="H8"/>
  <c r="B8"/>
  <c r="H7"/>
  <c r="B7"/>
  <c r="H6"/>
  <c r="B6"/>
  <c r="H5"/>
  <c r="B5"/>
  <c r="H4"/>
  <c r="B4"/>
  <c r="H3"/>
  <c r="B3"/>
  <c r="H2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B2"/>
  <c r="F15" i="5" l="1"/>
  <c r="F14"/>
  <c r="F13"/>
  <c r="F12"/>
  <c r="F11"/>
  <c r="F10"/>
  <c r="F9"/>
  <c r="F8"/>
  <c r="F7"/>
  <c r="F6"/>
  <c r="F5"/>
  <c r="F4"/>
  <c r="F3"/>
  <c r="F2"/>
  <c r="E15"/>
  <c r="E14"/>
  <c r="E13"/>
  <c r="E12"/>
  <c r="E11"/>
  <c r="E10"/>
  <c r="E9"/>
  <c r="E8"/>
  <c r="E7"/>
  <c r="E6"/>
  <c r="E5"/>
  <c r="E4"/>
  <c r="E3"/>
  <c r="E2"/>
  <c r="D15"/>
  <c r="D14"/>
  <c r="D13"/>
  <c r="D12"/>
  <c r="D11"/>
  <c r="D10"/>
  <c r="D9"/>
  <c r="D8"/>
  <c r="D7"/>
  <c r="D6"/>
  <c r="D5"/>
  <c r="D4"/>
  <c r="D3"/>
  <c r="D2"/>
  <c r="C15"/>
  <c r="C14"/>
  <c r="C13"/>
  <c r="C12"/>
  <c r="C11"/>
  <c r="C10"/>
  <c r="C9"/>
  <c r="C8"/>
  <c r="C7"/>
  <c r="C6"/>
  <c r="C5"/>
  <c r="C4"/>
  <c r="C3"/>
  <c r="E15" i="1"/>
  <c r="E14"/>
  <c r="E13"/>
  <c r="E12"/>
  <c r="E11"/>
  <c r="E10"/>
  <c r="E9"/>
  <c r="E8"/>
  <c r="E7"/>
  <c r="E6"/>
  <c r="E5"/>
  <c r="E4"/>
  <c r="E3"/>
  <c r="E2"/>
  <c r="D15"/>
  <c r="D14"/>
  <c r="D13"/>
  <c r="D12"/>
  <c r="D11"/>
  <c r="D10"/>
  <c r="D9"/>
  <c r="D8"/>
  <c r="D7"/>
  <c r="D6"/>
  <c r="D5"/>
  <c r="D4"/>
  <c r="D3"/>
  <c r="D2"/>
  <c r="F15" i="2"/>
  <c r="F14"/>
  <c r="F13"/>
  <c r="F12"/>
  <c r="F11"/>
  <c r="F10"/>
  <c r="F9"/>
  <c r="F8"/>
  <c r="F7"/>
  <c r="F6"/>
  <c r="F5"/>
  <c r="F4"/>
  <c r="F3"/>
  <c r="F2"/>
  <c r="G15" i="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B5"/>
  <c r="G4"/>
  <c r="B4"/>
  <c r="G3"/>
  <c r="B3"/>
  <c r="G2"/>
  <c r="B2"/>
  <c r="F3" i="4"/>
  <c r="F2"/>
  <c r="E3"/>
  <c r="E2"/>
  <c r="D2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B5"/>
  <c r="G4"/>
  <c r="B4"/>
  <c r="G3"/>
  <c r="B3"/>
  <c r="G2"/>
  <c r="C2"/>
  <c r="C3" s="1"/>
  <c r="D3" s="1"/>
  <c r="B2"/>
  <c r="C3" i="2"/>
  <c r="D3" s="1"/>
  <c r="E2"/>
  <c r="D2"/>
  <c r="C2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B5"/>
  <c r="G4"/>
  <c r="B4"/>
  <c r="G3"/>
  <c r="B3"/>
  <c r="G2"/>
  <c r="B2"/>
  <c r="C14" i="1"/>
  <c r="C12"/>
  <c r="C10"/>
  <c r="C7"/>
  <c r="C5"/>
  <c r="C4"/>
  <c r="B15"/>
  <c r="C15" s="1"/>
  <c r="B14"/>
  <c r="B13"/>
  <c r="C13" s="1"/>
  <c r="B12"/>
  <c r="B11"/>
  <c r="C11" s="1"/>
  <c r="B10"/>
  <c r="B9"/>
  <c r="C9" s="1"/>
  <c r="B8"/>
  <c r="C8" s="1"/>
  <c r="B7"/>
  <c r="B6"/>
  <c r="C6" s="1"/>
  <c r="B5"/>
  <c r="B4"/>
  <c r="B3"/>
  <c r="C3" s="1"/>
  <c r="B2"/>
  <c r="C2" s="1"/>
  <c r="F15"/>
  <c r="F14"/>
  <c r="F13"/>
  <c r="F12"/>
  <c r="F11"/>
  <c r="F10"/>
  <c r="F9"/>
  <c r="F8"/>
  <c r="F7"/>
  <c r="F6"/>
  <c r="F5"/>
  <c r="F4"/>
  <c r="F3"/>
  <c r="F2"/>
  <c r="C4" i="4" l="1"/>
  <c r="C4" i="2"/>
  <c r="C5" s="1"/>
  <c r="C6" s="1"/>
  <c r="C7" s="1"/>
  <c r="C8" s="1"/>
  <c r="C9" s="1"/>
  <c r="C10" s="1"/>
  <c r="C11" s="1"/>
  <c r="C12" s="1"/>
  <c r="C13" s="1"/>
  <c r="C14" s="1"/>
  <c r="C15" s="1"/>
  <c r="D15" s="1"/>
  <c r="E3"/>
  <c r="F4" i="4" l="1"/>
  <c r="D4"/>
  <c r="E4"/>
  <c r="C5"/>
  <c r="E12" i="2"/>
  <c r="D9"/>
  <c r="D11"/>
  <c r="D5"/>
  <c r="E9"/>
  <c r="E5"/>
  <c r="E15"/>
  <c r="D12"/>
  <c r="E7"/>
  <c r="D8"/>
  <c r="E8"/>
  <c r="E11"/>
  <c r="D6"/>
  <c r="E13"/>
  <c r="D13"/>
  <c r="D4"/>
  <c r="D7"/>
  <c r="D10"/>
  <c r="E4"/>
  <c r="D14"/>
  <c r="E14"/>
  <c r="E10"/>
  <c r="E6"/>
  <c r="D5" i="4" l="1"/>
  <c r="E5"/>
  <c r="F5"/>
  <c r="C6"/>
  <c r="E6" l="1"/>
  <c r="F6"/>
  <c r="D6"/>
  <c r="C7"/>
  <c r="F7" l="1"/>
  <c r="D7"/>
  <c r="E7"/>
  <c r="C8"/>
  <c r="D8" l="1"/>
  <c r="F8"/>
  <c r="E8"/>
  <c r="C9"/>
  <c r="F9" l="1"/>
  <c r="D9"/>
  <c r="E9"/>
  <c r="C10"/>
  <c r="F10" l="1"/>
  <c r="E10"/>
  <c r="D10"/>
  <c r="C11"/>
  <c r="F11" l="1"/>
  <c r="D11"/>
  <c r="E11"/>
  <c r="C12"/>
  <c r="E12" l="1"/>
  <c r="D12"/>
  <c r="F12"/>
  <c r="C13"/>
  <c r="F13" l="1"/>
  <c r="E13"/>
  <c r="D13"/>
  <c r="C14"/>
  <c r="D14" l="1"/>
  <c r="E14"/>
  <c r="F14"/>
  <c r="C15"/>
  <c r="E15" l="1"/>
  <c r="D15"/>
  <c r="F15"/>
</calcChain>
</file>

<file path=xl/sharedStrings.xml><?xml version="1.0" encoding="utf-8"?>
<sst xmlns="http://schemas.openxmlformats.org/spreadsheetml/2006/main" count="52" uniqueCount="24">
  <si>
    <t>kp</t>
  </si>
  <si>
    <t>y</t>
  </si>
  <si>
    <t>SetPoint</t>
  </si>
  <si>
    <t>Error</t>
  </si>
  <si>
    <t>u(kp=0,1)</t>
  </si>
  <si>
    <t>u(ki=0,1)</t>
  </si>
  <si>
    <t>ki</t>
  </si>
  <si>
    <t>Cumulative Error</t>
  </si>
  <si>
    <t>DT</t>
  </si>
  <si>
    <t>u(kp=0,1,ki=0,1)</t>
  </si>
  <si>
    <t>u (ki=0,8)</t>
  </si>
  <si>
    <t>u(Ki=0,5)</t>
  </si>
  <si>
    <t>u (kp=0,8)</t>
  </si>
  <si>
    <t>u(Kp=0,5)</t>
  </si>
  <si>
    <t>u (kp=0,8,ki=0,8)</t>
  </si>
  <si>
    <t>u(Kp=0,5,ki=0,5)</t>
  </si>
  <si>
    <t>u (kd=0,8)</t>
  </si>
  <si>
    <t>u(Kd=0,5)</t>
  </si>
  <si>
    <t>u(kd=0,1)</t>
  </si>
  <si>
    <t>kd</t>
  </si>
  <si>
    <t>Previous Error</t>
  </si>
  <si>
    <t>u (kp=0,8,ki=0,8, kd=0,8)</t>
  </si>
  <si>
    <t>u (kp=0,5,ki=0,5, kd=0,5)</t>
  </si>
  <si>
    <t>u (kp=0,1,ki=0,1, kd=0,1)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</si>
</sst>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'P Controller'!$C$1</c:f>
              <c:strCache>
                <c:ptCount val="1"/>
                <c:pt idx="0">
                  <c:v>u (kp=0,8)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'P Controller'!$C$2:$C$15</c:f>
              <c:numCache>
                <c:formatCode>0.0</c:formatCode>
                <c:ptCount val="14"/>
                <c:pt idx="0">
                  <c:v>3.2</c:v>
                </c:pt>
                <c:pt idx="1">
                  <c:v>1.6</c:v>
                </c:pt>
                <c:pt idx="2">
                  <c:v>0.8</c:v>
                </c:pt>
                <c:pt idx="3">
                  <c:v>0</c:v>
                </c:pt>
                <c:pt idx="4">
                  <c:v>-0.8</c:v>
                </c:pt>
                <c:pt idx="5">
                  <c:v>-4</c:v>
                </c:pt>
                <c:pt idx="6">
                  <c:v>-5.6000000000000005</c:v>
                </c:pt>
                <c:pt idx="7">
                  <c:v>-7.2</c:v>
                </c:pt>
                <c:pt idx="8">
                  <c:v>-8</c:v>
                </c:pt>
                <c:pt idx="9">
                  <c:v>-8.8000000000000007</c:v>
                </c:pt>
                <c:pt idx="10">
                  <c:v>-9.6000000000000014</c:v>
                </c:pt>
                <c:pt idx="11">
                  <c:v>-10.4</c:v>
                </c:pt>
                <c:pt idx="12">
                  <c:v>-11.200000000000001</c:v>
                </c:pt>
                <c:pt idx="13">
                  <c:v>-12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 Controller'!$D$1</c:f>
              <c:strCache>
                <c:ptCount val="1"/>
                <c:pt idx="0">
                  <c:v>u(Kp=0,5)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 Controller'!$D$2:$D$15</c:f>
              <c:numCache>
                <c:formatCode>0.0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-0.5</c:v>
                </c:pt>
                <c:pt idx="5">
                  <c:v>-2.5</c:v>
                </c:pt>
                <c:pt idx="6">
                  <c:v>-3.5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 Controller'!$E$1</c:f>
              <c:strCache>
                <c:ptCount val="1"/>
                <c:pt idx="0">
                  <c:v>u(kp=0,1)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 Controller'!$E$2:$E$15</c:f>
              <c:numCache>
                <c:formatCode>0.0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-0.1</c:v>
                </c:pt>
                <c:pt idx="5">
                  <c:v>-0.5</c:v>
                </c:pt>
                <c:pt idx="6">
                  <c:v>-0.70000000000000007</c:v>
                </c:pt>
                <c:pt idx="7">
                  <c:v>-0.9</c:v>
                </c:pt>
                <c:pt idx="8">
                  <c:v>-1</c:v>
                </c:pt>
                <c:pt idx="9">
                  <c:v>-1.1000000000000001</c:v>
                </c:pt>
                <c:pt idx="10">
                  <c:v>-1.2000000000000002</c:v>
                </c:pt>
                <c:pt idx="11">
                  <c:v>-1.3</c:v>
                </c:pt>
                <c:pt idx="12">
                  <c:v>-1.4000000000000001</c:v>
                </c:pt>
                <c:pt idx="13">
                  <c:v>-1.5</c:v>
                </c:pt>
              </c:numCache>
            </c:numRef>
          </c:val>
          <c:smooth val="1"/>
        </c:ser>
        <c:marker val="1"/>
        <c:axId val="101529088"/>
        <c:axId val="117244672"/>
      </c:lineChart>
      <c:catAx>
        <c:axId val="101529088"/>
        <c:scaling>
          <c:orientation val="minMax"/>
        </c:scaling>
        <c:axPos val="b"/>
        <c:numFmt formatCode="General" sourceLinked="1"/>
        <c:tickLblPos val="nextTo"/>
        <c:crossAx val="117244672"/>
        <c:crosses val="autoZero"/>
        <c:auto val="1"/>
        <c:lblAlgn val="ctr"/>
        <c:lblOffset val="100"/>
      </c:catAx>
      <c:valAx>
        <c:axId val="117244672"/>
        <c:scaling>
          <c:orientation val="minMax"/>
        </c:scaling>
        <c:axPos val="l"/>
        <c:majorGridlines/>
        <c:numFmt formatCode="0.0" sourceLinked="1"/>
        <c:tickLblPos val="nextTo"/>
        <c:crossAx val="10152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'I Controller'!$D$1</c:f>
              <c:strCache>
                <c:ptCount val="1"/>
                <c:pt idx="0">
                  <c:v>u (ki=0,8)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'I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'I Controller'!$D$2:$D$15</c:f>
              <c:numCache>
                <c:formatCode>0.0</c:formatCode>
                <c:ptCount val="14"/>
                <c:pt idx="0">
                  <c:v>3.2</c:v>
                </c:pt>
                <c:pt idx="1">
                  <c:v>3.3600000000000003</c:v>
                </c:pt>
                <c:pt idx="2">
                  <c:v>3.44</c:v>
                </c:pt>
                <c:pt idx="3">
                  <c:v>3.44</c:v>
                </c:pt>
                <c:pt idx="4">
                  <c:v>3.3600000000000003</c:v>
                </c:pt>
                <c:pt idx="5">
                  <c:v>2.9600000000000004</c:v>
                </c:pt>
                <c:pt idx="6">
                  <c:v>2.4000000000000004</c:v>
                </c:pt>
                <c:pt idx="7">
                  <c:v>1.6800000000000002</c:v>
                </c:pt>
                <c:pt idx="8">
                  <c:v>0.88000000000000012</c:v>
                </c:pt>
                <c:pt idx="9">
                  <c:v>0</c:v>
                </c:pt>
                <c:pt idx="10">
                  <c:v>-0.96000000000000019</c:v>
                </c:pt>
                <c:pt idx="11">
                  <c:v>-2</c:v>
                </c:pt>
                <c:pt idx="12">
                  <c:v>-3.1200000000000006</c:v>
                </c:pt>
                <c:pt idx="13">
                  <c:v>-4.32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 Controller'!$E$1</c:f>
              <c:strCache>
                <c:ptCount val="1"/>
                <c:pt idx="0">
                  <c:v>u(Ki=0,5)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'I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'I Controller'!$E$2:$E$15</c:f>
              <c:numCache>
                <c:formatCode>0.0</c:formatCode>
                <c:ptCount val="14"/>
                <c:pt idx="0">
                  <c:v>2</c:v>
                </c:pt>
                <c:pt idx="1">
                  <c:v>2.1</c:v>
                </c:pt>
                <c:pt idx="2">
                  <c:v>2.15</c:v>
                </c:pt>
                <c:pt idx="3">
                  <c:v>2.15</c:v>
                </c:pt>
                <c:pt idx="4">
                  <c:v>2.1</c:v>
                </c:pt>
                <c:pt idx="5">
                  <c:v>1.85</c:v>
                </c:pt>
                <c:pt idx="6">
                  <c:v>1.5</c:v>
                </c:pt>
                <c:pt idx="7">
                  <c:v>1.05</c:v>
                </c:pt>
                <c:pt idx="8">
                  <c:v>0.55000000000000004</c:v>
                </c:pt>
                <c:pt idx="9">
                  <c:v>0</c:v>
                </c:pt>
                <c:pt idx="10">
                  <c:v>-0.60000000000000009</c:v>
                </c:pt>
                <c:pt idx="11">
                  <c:v>-1.25</c:v>
                </c:pt>
                <c:pt idx="12">
                  <c:v>-1.9500000000000002</c:v>
                </c:pt>
                <c:pt idx="13">
                  <c:v>-2.7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'I Controller'!$F$1</c:f>
              <c:strCache>
                <c:ptCount val="1"/>
                <c:pt idx="0">
                  <c:v>u(ki=0,1)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'I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'I Controller'!$F$2:$F$15</c:f>
              <c:numCache>
                <c:formatCode>0.0</c:formatCode>
                <c:ptCount val="14"/>
                <c:pt idx="0">
                  <c:v>0.4</c:v>
                </c:pt>
                <c:pt idx="1">
                  <c:v>0.42000000000000004</c:v>
                </c:pt>
                <c:pt idx="2">
                  <c:v>0.43</c:v>
                </c:pt>
                <c:pt idx="3">
                  <c:v>0.43</c:v>
                </c:pt>
                <c:pt idx="4">
                  <c:v>0.42000000000000004</c:v>
                </c:pt>
                <c:pt idx="5">
                  <c:v>0.37000000000000005</c:v>
                </c:pt>
                <c:pt idx="6">
                  <c:v>0.30000000000000004</c:v>
                </c:pt>
                <c:pt idx="7">
                  <c:v>0.21000000000000002</c:v>
                </c:pt>
                <c:pt idx="8">
                  <c:v>0.11000000000000001</c:v>
                </c:pt>
                <c:pt idx="9">
                  <c:v>0</c:v>
                </c:pt>
                <c:pt idx="10">
                  <c:v>-0.12000000000000002</c:v>
                </c:pt>
                <c:pt idx="11">
                  <c:v>-0.25</c:v>
                </c:pt>
                <c:pt idx="12">
                  <c:v>-0.39000000000000007</c:v>
                </c:pt>
                <c:pt idx="13">
                  <c:v>-0.54</c:v>
                </c:pt>
              </c:numCache>
            </c:numRef>
          </c:val>
          <c:smooth val="1"/>
        </c:ser>
        <c:marker val="1"/>
        <c:axId val="124645376"/>
        <c:axId val="54891264"/>
      </c:lineChart>
      <c:catAx>
        <c:axId val="124645376"/>
        <c:scaling>
          <c:orientation val="minMax"/>
        </c:scaling>
        <c:axPos val="b"/>
        <c:numFmt formatCode="General" sourceLinked="1"/>
        <c:tickLblPos val="nextTo"/>
        <c:crossAx val="54891264"/>
        <c:crosses val="autoZero"/>
        <c:auto val="1"/>
        <c:lblAlgn val="ctr"/>
        <c:lblOffset val="100"/>
      </c:catAx>
      <c:valAx>
        <c:axId val="54891264"/>
        <c:scaling>
          <c:orientation val="minMax"/>
        </c:scaling>
        <c:axPos val="l"/>
        <c:majorGridlines/>
        <c:numFmt formatCode="0.0" sourceLinked="1"/>
        <c:tickLblPos val="nextTo"/>
        <c:crossAx val="12464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'D Controller'!$D$1</c:f>
              <c:strCache>
                <c:ptCount val="1"/>
                <c:pt idx="0">
                  <c:v>u (kd=0,8)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'D Controller'!$D$2:$D$15</c:f>
              <c:numCache>
                <c:formatCode>0.0</c:formatCode>
                <c:ptCount val="14"/>
                <c:pt idx="0">
                  <c:v>32</c:v>
                </c:pt>
                <c:pt idx="1">
                  <c:v>-16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-32</c:v>
                </c:pt>
                <c:pt idx="6">
                  <c:v>-16</c:v>
                </c:pt>
                <c:pt idx="7">
                  <c:v>-16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 Controller'!$E$1</c:f>
              <c:strCache>
                <c:ptCount val="1"/>
                <c:pt idx="0">
                  <c:v>u(Kd=0,5)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'D Controller'!$E$2:$E$15</c:f>
              <c:numCache>
                <c:formatCode>0.0</c:formatCode>
                <c:ptCount val="14"/>
                <c:pt idx="0">
                  <c:v>20</c:v>
                </c:pt>
                <c:pt idx="1">
                  <c:v>-10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-20</c:v>
                </c:pt>
                <c:pt idx="6">
                  <c:v>-10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 Controller'!$F$1</c:f>
              <c:strCache>
                <c:ptCount val="1"/>
                <c:pt idx="0">
                  <c:v>u(kd=0,1)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'D Controller'!$A$2:$A$15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cat>
          <c:val>
            <c:numRef>
              <c:f>'D Controller'!$F$2:$F$15</c:f>
              <c:numCache>
                <c:formatCode>0.0</c:formatCode>
                <c:ptCount val="14"/>
                <c:pt idx="0">
                  <c:v>4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smooth val="1"/>
        </c:ser>
        <c:marker val="1"/>
        <c:axId val="125092224"/>
        <c:axId val="125093760"/>
      </c:lineChart>
      <c:catAx>
        <c:axId val="125092224"/>
        <c:scaling>
          <c:orientation val="minMax"/>
        </c:scaling>
        <c:axPos val="b"/>
        <c:numFmt formatCode="General" sourceLinked="1"/>
        <c:tickLblPos val="nextTo"/>
        <c:crossAx val="125093760"/>
        <c:crosses val="autoZero"/>
        <c:auto val="1"/>
        <c:lblAlgn val="ctr"/>
        <c:lblOffset val="100"/>
      </c:catAx>
      <c:valAx>
        <c:axId val="125093760"/>
        <c:scaling>
          <c:orientation val="minMax"/>
        </c:scaling>
        <c:axPos val="l"/>
        <c:majorGridlines/>
        <c:numFmt formatCode="0.0" sourceLinked="1"/>
        <c:tickLblPos val="nextTo"/>
        <c:crossAx val="12509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'PI Controller'!$D$1</c:f>
              <c:strCache>
                <c:ptCount val="1"/>
                <c:pt idx="0">
                  <c:v>u (kp=0,8,ki=0,8)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 Controller'!$D$2:$D$15</c:f>
              <c:numCache>
                <c:formatCode>0.0</c:formatCode>
                <c:ptCount val="14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5.6000000000000005</c:v>
                </c:pt>
                <c:pt idx="4">
                  <c:v>4.0000000000000009</c:v>
                </c:pt>
                <c:pt idx="5">
                  <c:v>-3.2</c:v>
                </c:pt>
                <c:pt idx="6">
                  <c:v>-10.400000000000002</c:v>
                </c:pt>
                <c:pt idx="7">
                  <c:v>-19.2</c:v>
                </c:pt>
                <c:pt idx="8">
                  <c:v>-28</c:v>
                </c:pt>
                <c:pt idx="9">
                  <c:v>-37.6</c:v>
                </c:pt>
                <c:pt idx="10">
                  <c:v>-48.000000000000007</c:v>
                </c:pt>
                <c:pt idx="11">
                  <c:v>-59.2</c:v>
                </c:pt>
                <c:pt idx="12">
                  <c:v>-71.2</c:v>
                </c:pt>
                <c:pt idx="13">
                  <c:v>-84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 Controller'!$E$1</c:f>
              <c:strCache>
                <c:ptCount val="1"/>
                <c:pt idx="0">
                  <c:v>u(Kp=0,5,ki=0,5)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 Controller'!$E$2:$E$15</c:f>
              <c:numCache>
                <c:formatCode>0.0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2.5</c:v>
                </c:pt>
                <c:pt idx="5">
                  <c:v>-2</c:v>
                </c:pt>
                <c:pt idx="6">
                  <c:v>-6.5</c:v>
                </c:pt>
                <c:pt idx="7">
                  <c:v>-12</c:v>
                </c:pt>
                <c:pt idx="8">
                  <c:v>-17.5</c:v>
                </c:pt>
                <c:pt idx="9">
                  <c:v>-23.5</c:v>
                </c:pt>
                <c:pt idx="10">
                  <c:v>-30</c:v>
                </c:pt>
                <c:pt idx="11">
                  <c:v>-37</c:v>
                </c:pt>
                <c:pt idx="12">
                  <c:v>-44.5</c:v>
                </c:pt>
                <c:pt idx="13">
                  <c:v>-52.5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 Controller'!$F$1</c:f>
              <c:strCache>
                <c:ptCount val="1"/>
                <c:pt idx="0">
                  <c:v>u(kp=0,1,ki=0,1)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 Controller'!$F$2:$F$15</c:f>
              <c:numCache>
                <c:formatCode>0.0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0.70000000000000007</c:v>
                </c:pt>
                <c:pt idx="4">
                  <c:v>0.50000000000000011</c:v>
                </c:pt>
                <c:pt idx="5">
                  <c:v>-0.4</c:v>
                </c:pt>
                <c:pt idx="6">
                  <c:v>-1.3000000000000003</c:v>
                </c:pt>
                <c:pt idx="7">
                  <c:v>-2.4</c:v>
                </c:pt>
                <c:pt idx="8">
                  <c:v>-3.5</c:v>
                </c:pt>
                <c:pt idx="9">
                  <c:v>-4.7</c:v>
                </c:pt>
                <c:pt idx="10">
                  <c:v>-6.0000000000000009</c:v>
                </c:pt>
                <c:pt idx="11">
                  <c:v>-7.4</c:v>
                </c:pt>
                <c:pt idx="12">
                  <c:v>-8.9</c:v>
                </c:pt>
                <c:pt idx="13">
                  <c:v>-10.5</c:v>
                </c:pt>
              </c:numCache>
            </c:numRef>
          </c:val>
          <c:smooth val="1"/>
        </c:ser>
        <c:marker val="1"/>
        <c:axId val="128107648"/>
        <c:axId val="128109568"/>
      </c:lineChart>
      <c:catAx>
        <c:axId val="128107648"/>
        <c:scaling>
          <c:orientation val="minMax"/>
        </c:scaling>
        <c:axPos val="b"/>
        <c:tickLblPos val="nextTo"/>
        <c:crossAx val="128109568"/>
        <c:crosses val="autoZero"/>
        <c:auto val="1"/>
        <c:lblAlgn val="ctr"/>
        <c:lblOffset val="100"/>
      </c:catAx>
      <c:valAx>
        <c:axId val="128109568"/>
        <c:scaling>
          <c:orientation val="minMax"/>
        </c:scaling>
        <c:axPos val="l"/>
        <c:majorGridlines/>
        <c:numFmt formatCode="0.0" sourceLinked="1"/>
        <c:tickLblPos val="nextTo"/>
        <c:crossAx val="12810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'PID Controller'!$E$1</c:f>
              <c:strCache>
                <c:ptCount val="1"/>
                <c:pt idx="0">
                  <c:v>u (kp=0,8,ki=0,8, kd=0,8)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'PID Controller'!$E$2:$E$15</c:f>
              <c:numCache>
                <c:formatCode>0.0</c:formatCode>
                <c:ptCount val="14"/>
                <c:pt idx="0">
                  <c:v>6.4</c:v>
                </c:pt>
                <c:pt idx="1">
                  <c:v>6.7200000000000006</c:v>
                </c:pt>
                <c:pt idx="2">
                  <c:v>6.5600000000000005</c:v>
                </c:pt>
                <c:pt idx="3">
                  <c:v>5.6800000000000006</c:v>
                </c:pt>
                <c:pt idx="4">
                  <c:v>4.0000000000000009</c:v>
                </c:pt>
                <c:pt idx="5">
                  <c:v>-3.2800000000000002</c:v>
                </c:pt>
                <c:pt idx="6">
                  <c:v>-10.800000000000002</c:v>
                </c:pt>
                <c:pt idx="7">
                  <c:v>-19.759999999999998</c:v>
                </c:pt>
                <c:pt idx="8">
                  <c:v>-28.72</c:v>
                </c:pt>
                <c:pt idx="9">
                  <c:v>-38.4</c:v>
                </c:pt>
                <c:pt idx="10">
                  <c:v>-48.88000000000001</c:v>
                </c:pt>
                <c:pt idx="11">
                  <c:v>-60.160000000000004</c:v>
                </c:pt>
                <c:pt idx="12">
                  <c:v>-72.240000000000009</c:v>
                </c:pt>
                <c:pt idx="13">
                  <c:v>-85.12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'PID Controller'!$F$1</c:f>
              <c:strCache>
                <c:ptCount val="1"/>
                <c:pt idx="0">
                  <c:v>u (kp=0,5,ki=0,5, kd=0,5)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'PID Controller'!$F$2:$F$15</c:f>
              <c:numCache>
                <c:formatCode>0.0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2.5</c:v>
                </c:pt>
                <c:pt idx="5">
                  <c:v>-2.5</c:v>
                </c:pt>
                <c:pt idx="6">
                  <c:v>-9</c:v>
                </c:pt>
                <c:pt idx="7">
                  <c:v>-15.5</c:v>
                </c:pt>
                <c:pt idx="8">
                  <c:v>-22</c:v>
                </c:pt>
                <c:pt idx="9">
                  <c:v>-28.5</c:v>
                </c:pt>
                <c:pt idx="10">
                  <c:v>-35.5</c:v>
                </c:pt>
                <c:pt idx="11">
                  <c:v>-43</c:v>
                </c:pt>
                <c:pt idx="12">
                  <c:v>-51</c:v>
                </c:pt>
                <c:pt idx="13">
                  <c:v>-59.5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'PID Controller'!$G$1</c:f>
              <c:strCache>
                <c:ptCount val="1"/>
                <c:pt idx="0">
                  <c:v>u (kp=0,1,ki=0,1, kd=0,1)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'PID Controller'!$G$2:$G$15</c:f>
              <c:numCache>
                <c:formatCode>0.0</c:formatCode>
                <c:ptCount val="14"/>
                <c:pt idx="0">
                  <c:v>0.8</c:v>
                </c:pt>
                <c:pt idx="1">
                  <c:v>1.2000000000000002</c:v>
                </c:pt>
                <c:pt idx="2">
                  <c:v>1</c:v>
                </c:pt>
                <c:pt idx="3">
                  <c:v>0.8</c:v>
                </c:pt>
                <c:pt idx="4">
                  <c:v>0.50000000000000011</c:v>
                </c:pt>
                <c:pt idx="5">
                  <c:v>-0.5</c:v>
                </c:pt>
                <c:pt idx="6">
                  <c:v>-1.8000000000000003</c:v>
                </c:pt>
                <c:pt idx="7">
                  <c:v>-3.1</c:v>
                </c:pt>
                <c:pt idx="8">
                  <c:v>-4.4000000000000004</c:v>
                </c:pt>
                <c:pt idx="9">
                  <c:v>-5.7</c:v>
                </c:pt>
                <c:pt idx="10">
                  <c:v>-7.1000000000000014</c:v>
                </c:pt>
                <c:pt idx="11">
                  <c:v>-8.6000000000000014</c:v>
                </c:pt>
                <c:pt idx="12">
                  <c:v>-10.200000000000001</c:v>
                </c:pt>
                <c:pt idx="13">
                  <c:v>-11.9</c:v>
                </c:pt>
              </c:numCache>
            </c:numRef>
          </c:val>
          <c:smooth val="1"/>
        </c:ser>
        <c:marker val="1"/>
        <c:axId val="128322560"/>
        <c:axId val="128336640"/>
      </c:lineChart>
      <c:catAx>
        <c:axId val="128322560"/>
        <c:scaling>
          <c:orientation val="minMax"/>
        </c:scaling>
        <c:axPos val="b"/>
        <c:tickLblPos val="nextTo"/>
        <c:crossAx val="128336640"/>
        <c:crosses val="autoZero"/>
        <c:auto val="1"/>
        <c:lblAlgn val="ctr"/>
        <c:lblOffset val="100"/>
      </c:catAx>
      <c:valAx>
        <c:axId val="128336640"/>
        <c:scaling>
          <c:orientation val="minMax"/>
        </c:scaling>
        <c:axPos val="l"/>
        <c:majorGridlines/>
        <c:numFmt formatCode="0.0" sourceLinked="1"/>
        <c:tickLblPos val="nextTo"/>
        <c:crossAx val="12832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5</xdr:row>
      <xdr:rowOff>88900</xdr:rowOff>
    </xdr:from>
    <xdr:to>
      <xdr:col>16</xdr:col>
      <xdr:colOff>19050</xdr:colOff>
      <xdr:row>20</xdr:row>
      <xdr:rowOff>69850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5</xdr:row>
      <xdr:rowOff>31750</xdr:rowOff>
    </xdr:from>
    <xdr:to>
      <xdr:col>15</xdr:col>
      <xdr:colOff>184150</xdr:colOff>
      <xdr:row>20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5</xdr:row>
      <xdr:rowOff>31750</xdr:rowOff>
    </xdr:from>
    <xdr:to>
      <xdr:col>15</xdr:col>
      <xdr:colOff>184150</xdr:colOff>
      <xdr:row>20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5</xdr:row>
      <xdr:rowOff>31750</xdr:rowOff>
    </xdr:from>
    <xdr:to>
      <xdr:col>15</xdr:col>
      <xdr:colOff>184150</xdr:colOff>
      <xdr:row>20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7</xdr:row>
      <xdr:rowOff>63500</xdr:rowOff>
    </xdr:from>
    <xdr:to>
      <xdr:col>16</xdr:col>
      <xdr:colOff>336550</xdr:colOff>
      <xdr:row>22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2" sqref="E2"/>
    </sheetView>
  </sheetViews>
  <sheetFormatPr defaultRowHeight="14.5"/>
  <sheetData>
    <row r="1" spans="1:11">
      <c r="A1" s="3" t="s">
        <v>1</v>
      </c>
      <c r="B1" s="3" t="s">
        <v>3</v>
      </c>
      <c r="C1" s="3" t="s">
        <v>12</v>
      </c>
      <c r="D1" s="3" t="s">
        <v>13</v>
      </c>
      <c r="E1" s="3" t="s">
        <v>4</v>
      </c>
      <c r="F1" s="3" t="s">
        <v>2</v>
      </c>
      <c r="H1" s="5" t="s">
        <v>0</v>
      </c>
      <c r="I1" s="6">
        <v>0.8</v>
      </c>
      <c r="J1" s="1">
        <v>0.5</v>
      </c>
      <c r="K1" s="1">
        <v>0.1</v>
      </c>
    </row>
    <row r="2" spans="1:11">
      <c r="A2" s="1">
        <v>1</v>
      </c>
      <c r="B2" s="2">
        <f>$I$2-A2</f>
        <v>4</v>
      </c>
      <c r="C2" s="2">
        <f>B2*$I$1</f>
        <v>3.2</v>
      </c>
      <c r="D2" s="2">
        <f>B2*$J$1</f>
        <v>2</v>
      </c>
      <c r="E2" s="2">
        <f>B2*$K$1</f>
        <v>0.4</v>
      </c>
      <c r="F2" s="2">
        <f>$I$2</f>
        <v>5</v>
      </c>
      <c r="H2" s="5" t="s">
        <v>2</v>
      </c>
      <c r="I2" s="7">
        <v>5</v>
      </c>
      <c r="J2" s="1"/>
      <c r="K2" s="1"/>
    </row>
    <row r="3" spans="1:11">
      <c r="A3" s="1">
        <v>3</v>
      </c>
      <c r="B3" s="2">
        <f t="shared" ref="B3:B15" si="0">$I$2-A3</f>
        <v>2</v>
      </c>
      <c r="C3" s="2">
        <f t="shared" ref="C3:C15" si="1">B3*$I$1</f>
        <v>1.6</v>
      </c>
      <c r="D3" s="2">
        <f t="shared" ref="D3:D15" si="2">B3*$J$1</f>
        <v>1</v>
      </c>
      <c r="E3" s="2">
        <f t="shared" ref="E3:E15" si="3">B3*$K$1</f>
        <v>0.2</v>
      </c>
      <c r="F3" s="2">
        <f t="shared" ref="F3:F15" si="4">$I$2</f>
        <v>5</v>
      </c>
    </row>
    <row r="4" spans="1:11">
      <c r="A4" s="1">
        <v>4</v>
      </c>
      <c r="B4" s="2">
        <f t="shared" si="0"/>
        <v>1</v>
      </c>
      <c r="C4" s="2">
        <f t="shared" si="1"/>
        <v>0.8</v>
      </c>
      <c r="D4" s="2">
        <f t="shared" si="2"/>
        <v>0.5</v>
      </c>
      <c r="E4" s="2">
        <f t="shared" si="3"/>
        <v>0.1</v>
      </c>
      <c r="F4" s="2">
        <f t="shared" si="4"/>
        <v>5</v>
      </c>
    </row>
    <row r="5" spans="1:11">
      <c r="A5" s="1">
        <v>5</v>
      </c>
      <c r="B5" s="2">
        <f t="shared" si="0"/>
        <v>0</v>
      </c>
      <c r="C5" s="2">
        <f t="shared" si="1"/>
        <v>0</v>
      </c>
      <c r="D5" s="2">
        <f t="shared" si="2"/>
        <v>0</v>
      </c>
      <c r="E5" s="2">
        <f t="shared" si="3"/>
        <v>0</v>
      </c>
      <c r="F5" s="2">
        <f t="shared" si="4"/>
        <v>5</v>
      </c>
    </row>
    <row r="6" spans="1:11">
      <c r="A6" s="1">
        <v>6</v>
      </c>
      <c r="B6" s="2">
        <f t="shared" si="0"/>
        <v>-1</v>
      </c>
      <c r="C6" s="2">
        <f t="shared" si="1"/>
        <v>-0.8</v>
      </c>
      <c r="D6" s="2">
        <f t="shared" si="2"/>
        <v>-0.5</v>
      </c>
      <c r="E6" s="2">
        <f t="shared" si="3"/>
        <v>-0.1</v>
      </c>
      <c r="F6" s="2">
        <f t="shared" si="4"/>
        <v>5</v>
      </c>
    </row>
    <row r="7" spans="1:11">
      <c r="A7" s="1">
        <v>10</v>
      </c>
      <c r="B7" s="2">
        <f t="shared" si="0"/>
        <v>-5</v>
      </c>
      <c r="C7" s="2">
        <f t="shared" si="1"/>
        <v>-4</v>
      </c>
      <c r="D7" s="2">
        <f t="shared" si="2"/>
        <v>-2.5</v>
      </c>
      <c r="E7" s="2">
        <f t="shared" si="3"/>
        <v>-0.5</v>
      </c>
      <c r="F7" s="2">
        <f t="shared" si="4"/>
        <v>5</v>
      </c>
    </row>
    <row r="8" spans="1:11">
      <c r="A8" s="1">
        <v>12</v>
      </c>
      <c r="B8" s="2">
        <f t="shared" si="0"/>
        <v>-7</v>
      </c>
      <c r="C8" s="2">
        <f t="shared" si="1"/>
        <v>-5.6000000000000005</v>
      </c>
      <c r="D8" s="2">
        <f t="shared" si="2"/>
        <v>-3.5</v>
      </c>
      <c r="E8" s="2">
        <f t="shared" si="3"/>
        <v>-0.70000000000000007</v>
      </c>
      <c r="F8" s="2">
        <f t="shared" si="4"/>
        <v>5</v>
      </c>
    </row>
    <row r="9" spans="1:11">
      <c r="A9" s="1">
        <v>14</v>
      </c>
      <c r="B9" s="2">
        <f t="shared" si="0"/>
        <v>-9</v>
      </c>
      <c r="C9" s="2">
        <f t="shared" si="1"/>
        <v>-7.2</v>
      </c>
      <c r="D9" s="2">
        <f t="shared" si="2"/>
        <v>-4.5</v>
      </c>
      <c r="E9" s="2">
        <f t="shared" si="3"/>
        <v>-0.9</v>
      </c>
      <c r="F9" s="2">
        <f t="shared" si="4"/>
        <v>5</v>
      </c>
    </row>
    <row r="10" spans="1:11">
      <c r="A10" s="1">
        <v>15</v>
      </c>
      <c r="B10" s="2">
        <f t="shared" si="0"/>
        <v>-10</v>
      </c>
      <c r="C10" s="2">
        <f t="shared" si="1"/>
        <v>-8</v>
      </c>
      <c r="D10" s="2">
        <f t="shared" si="2"/>
        <v>-5</v>
      </c>
      <c r="E10" s="2">
        <f t="shared" si="3"/>
        <v>-1</v>
      </c>
      <c r="F10" s="2">
        <f t="shared" si="4"/>
        <v>5</v>
      </c>
    </row>
    <row r="11" spans="1:11">
      <c r="A11" s="1">
        <v>16</v>
      </c>
      <c r="B11" s="2">
        <f t="shared" si="0"/>
        <v>-11</v>
      </c>
      <c r="C11" s="2">
        <f t="shared" si="1"/>
        <v>-8.8000000000000007</v>
      </c>
      <c r="D11" s="2">
        <f t="shared" si="2"/>
        <v>-5.5</v>
      </c>
      <c r="E11" s="2">
        <f t="shared" si="3"/>
        <v>-1.1000000000000001</v>
      </c>
      <c r="F11" s="2">
        <f t="shared" si="4"/>
        <v>5</v>
      </c>
    </row>
    <row r="12" spans="1:11">
      <c r="A12" s="1">
        <v>17</v>
      </c>
      <c r="B12" s="2">
        <f t="shared" si="0"/>
        <v>-12</v>
      </c>
      <c r="C12" s="2">
        <f t="shared" si="1"/>
        <v>-9.6000000000000014</v>
      </c>
      <c r="D12" s="2">
        <f t="shared" si="2"/>
        <v>-6</v>
      </c>
      <c r="E12" s="2">
        <f t="shared" si="3"/>
        <v>-1.2000000000000002</v>
      </c>
      <c r="F12" s="2">
        <f t="shared" si="4"/>
        <v>5</v>
      </c>
    </row>
    <row r="13" spans="1:11">
      <c r="A13" s="1">
        <v>18</v>
      </c>
      <c r="B13" s="2">
        <f t="shared" si="0"/>
        <v>-13</v>
      </c>
      <c r="C13" s="2">
        <f t="shared" si="1"/>
        <v>-10.4</v>
      </c>
      <c r="D13" s="2">
        <f t="shared" si="2"/>
        <v>-6.5</v>
      </c>
      <c r="E13" s="2">
        <f t="shared" si="3"/>
        <v>-1.3</v>
      </c>
      <c r="F13" s="2">
        <f t="shared" si="4"/>
        <v>5</v>
      </c>
    </row>
    <row r="14" spans="1:11">
      <c r="A14" s="1">
        <v>19</v>
      </c>
      <c r="B14" s="2">
        <f t="shared" si="0"/>
        <v>-14</v>
      </c>
      <c r="C14" s="2">
        <f t="shared" si="1"/>
        <v>-11.200000000000001</v>
      </c>
      <c r="D14" s="2">
        <f t="shared" si="2"/>
        <v>-7</v>
      </c>
      <c r="E14" s="2">
        <f t="shared" si="3"/>
        <v>-1.4000000000000001</v>
      </c>
      <c r="F14" s="2">
        <f t="shared" si="4"/>
        <v>5</v>
      </c>
    </row>
    <row r="15" spans="1:11">
      <c r="A15" s="1">
        <v>20</v>
      </c>
      <c r="B15" s="2">
        <f t="shared" si="0"/>
        <v>-15</v>
      </c>
      <c r="C15" s="2">
        <f t="shared" si="1"/>
        <v>-12</v>
      </c>
      <c r="D15" s="2">
        <f t="shared" si="2"/>
        <v>-7.5</v>
      </c>
      <c r="E15" s="2">
        <f t="shared" si="3"/>
        <v>-1.5</v>
      </c>
      <c r="F15" s="2">
        <f t="shared" si="4"/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E2" sqref="E2"/>
    </sheetView>
  </sheetViews>
  <sheetFormatPr defaultRowHeight="14.5"/>
  <cols>
    <col min="3" max="3" width="15.08984375" bestFit="1" customWidth="1"/>
  </cols>
  <sheetData>
    <row r="1" spans="1:12">
      <c r="A1" s="3" t="s">
        <v>1</v>
      </c>
      <c r="B1" s="3" t="s">
        <v>3</v>
      </c>
      <c r="C1" s="3" t="s">
        <v>7</v>
      </c>
      <c r="D1" s="3" t="s">
        <v>10</v>
      </c>
      <c r="E1" s="3" t="s">
        <v>11</v>
      </c>
      <c r="F1" s="3" t="s">
        <v>5</v>
      </c>
      <c r="G1" s="3" t="s">
        <v>2</v>
      </c>
      <c r="I1" s="5" t="s">
        <v>6</v>
      </c>
      <c r="J1" s="7">
        <v>0.8</v>
      </c>
      <c r="K1" s="1">
        <v>0.5</v>
      </c>
      <c r="L1" s="1">
        <v>0.1</v>
      </c>
    </row>
    <row r="2" spans="1:12">
      <c r="A2" s="1">
        <v>1</v>
      </c>
      <c r="B2" s="2">
        <f>$J$2-A2</f>
        <v>4</v>
      </c>
      <c r="C2" s="2">
        <f>$J$2-A2</f>
        <v>4</v>
      </c>
      <c r="D2" s="2">
        <f>C2*$J$1</f>
        <v>3.2</v>
      </c>
      <c r="E2" s="2">
        <f>C2*$K$1</f>
        <v>2</v>
      </c>
      <c r="F2" s="2">
        <f>C2*$L$1</f>
        <v>0.4</v>
      </c>
      <c r="G2" s="2">
        <f>$J$2</f>
        <v>5</v>
      </c>
      <c r="I2" s="5" t="s">
        <v>2</v>
      </c>
      <c r="J2" s="7">
        <v>5</v>
      </c>
      <c r="K2" s="1"/>
      <c r="L2" s="1"/>
    </row>
    <row r="3" spans="1:12">
      <c r="A3" s="1">
        <v>3</v>
      </c>
      <c r="B3" s="2">
        <f t="shared" ref="B3:B15" si="0">$J$2-A3</f>
        <v>2</v>
      </c>
      <c r="C3" s="2">
        <f>C2+($J$2-A3)*$J$3</f>
        <v>4.2</v>
      </c>
      <c r="D3" s="2">
        <f t="shared" ref="D3:D15" si="1">C3*$J$1</f>
        <v>3.3600000000000003</v>
      </c>
      <c r="E3" s="2">
        <f t="shared" ref="E3:E15" si="2">C3*$K$1</f>
        <v>2.1</v>
      </c>
      <c r="F3" s="2">
        <f t="shared" ref="F3:F15" si="3">C3*$L$1</f>
        <v>0.42000000000000004</v>
      </c>
      <c r="G3" s="2">
        <f t="shared" ref="G3:G15" si="4">$J$2</f>
        <v>5</v>
      </c>
      <c r="I3" s="4" t="s">
        <v>8</v>
      </c>
      <c r="J3" s="2">
        <v>0.1</v>
      </c>
      <c r="K3" s="1"/>
      <c r="L3" s="1"/>
    </row>
    <row r="4" spans="1:12">
      <c r="A4" s="1">
        <v>4</v>
      </c>
      <c r="B4" s="2">
        <f t="shared" si="0"/>
        <v>1</v>
      </c>
      <c r="C4" s="2">
        <f t="shared" ref="C4:C15" si="5">C3+($J$2-A4)*$J$3</f>
        <v>4.3</v>
      </c>
      <c r="D4" s="2">
        <f t="shared" si="1"/>
        <v>3.44</v>
      </c>
      <c r="E4" s="2">
        <f t="shared" si="2"/>
        <v>2.15</v>
      </c>
      <c r="F4" s="2">
        <f t="shared" si="3"/>
        <v>0.43</v>
      </c>
      <c r="G4" s="2">
        <f t="shared" si="4"/>
        <v>5</v>
      </c>
    </row>
    <row r="5" spans="1:12">
      <c r="A5" s="1">
        <v>5</v>
      </c>
      <c r="B5" s="2">
        <f t="shared" si="0"/>
        <v>0</v>
      </c>
      <c r="C5" s="2">
        <f t="shared" si="5"/>
        <v>4.3</v>
      </c>
      <c r="D5" s="2">
        <f t="shared" si="1"/>
        <v>3.44</v>
      </c>
      <c r="E5" s="2">
        <f t="shared" si="2"/>
        <v>2.15</v>
      </c>
      <c r="F5" s="2">
        <f t="shared" si="3"/>
        <v>0.43</v>
      </c>
      <c r="G5" s="2">
        <f t="shared" si="4"/>
        <v>5</v>
      </c>
    </row>
    <row r="6" spans="1:12">
      <c r="A6" s="1">
        <v>6</v>
      </c>
      <c r="B6" s="2">
        <f t="shared" si="0"/>
        <v>-1</v>
      </c>
      <c r="C6" s="2">
        <f t="shared" si="5"/>
        <v>4.2</v>
      </c>
      <c r="D6" s="2">
        <f t="shared" si="1"/>
        <v>3.3600000000000003</v>
      </c>
      <c r="E6" s="2">
        <f t="shared" si="2"/>
        <v>2.1</v>
      </c>
      <c r="F6" s="2">
        <f t="shared" si="3"/>
        <v>0.42000000000000004</v>
      </c>
      <c r="G6" s="2">
        <f t="shared" si="4"/>
        <v>5</v>
      </c>
    </row>
    <row r="7" spans="1:12">
      <c r="A7" s="1">
        <v>10</v>
      </c>
      <c r="B7" s="2">
        <f t="shared" si="0"/>
        <v>-5</v>
      </c>
      <c r="C7" s="2">
        <f t="shared" si="5"/>
        <v>3.7</v>
      </c>
      <c r="D7" s="2">
        <f t="shared" si="1"/>
        <v>2.9600000000000004</v>
      </c>
      <c r="E7" s="2">
        <f t="shared" si="2"/>
        <v>1.85</v>
      </c>
      <c r="F7" s="2">
        <f t="shared" si="3"/>
        <v>0.37000000000000005</v>
      </c>
      <c r="G7" s="2">
        <f t="shared" si="4"/>
        <v>5</v>
      </c>
    </row>
    <row r="8" spans="1:12">
      <c r="A8" s="1">
        <v>12</v>
      </c>
      <c r="B8" s="2">
        <f t="shared" si="0"/>
        <v>-7</v>
      </c>
      <c r="C8" s="2">
        <f t="shared" si="5"/>
        <v>3</v>
      </c>
      <c r="D8" s="2">
        <f t="shared" si="1"/>
        <v>2.4000000000000004</v>
      </c>
      <c r="E8" s="2">
        <f t="shared" si="2"/>
        <v>1.5</v>
      </c>
      <c r="F8" s="2">
        <f t="shared" si="3"/>
        <v>0.30000000000000004</v>
      </c>
      <c r="G8" s="2">
        <f t="shared" si="4"/>
        <v>5</v>
      </c>
    </row>
    <row r="9" spans="1:12">
      <c r="A9" s="1">
        <v>14</v>
      </c>
      <c r="B9" s="2">
        <f t="shared" si="0"/>
        <v>-9</v>
      </c>
      <c r="C9" s="2">
        <f t="shared" si="5"/>
        <v>2.1</v>
      </c>
      <c r="D9" s="2">
        <f t="shared" si="1"/>
        <v>1.6800000000000002</v>
      </c>
      <c r="E9" s="2">
        <f t="shared" si="2"/>
        <v>1.05</v>
      </c>
      <c r="F9" s="2">
        <f t="shared" si="3"/>
        <v>0.21000000000000002</v>
      </c>
      <c r="G9" s="2">
        <f t="shared" si="4"/>
        <v>5</v>
      </c>
    </row>
    <row r="10" spans="1:12">
      <c r="A10" s="1">
        <v>15</v>
      </c>
      <c r="B10" s="2">
        <f t="shared" si="0"/>
        <v>-10</v>
      </c>
      <c r="C10" s="2">
        <f t="shared" si="5"/>
        <v>1.1000000000000001</v>
      </c>
      <c r="D10" s="2">
        <f t="shared" si="1"/>
        <v>0.88000000000000012</v>
      </c>
      <c r="E10" s="2">
        <f t="shared" si="2"/>
        <v>0.55000000000000004</v>
      </c>
      <c r="F10" s="2">
        <f t="shared" si="3"/>
        <v>0.11000000000000001</v>
      </c>
      <c r="G10" s="2">
        <f t="shared" si="4"/>
        <v>5</v>
      </c>
    </row>
    <row r="11" spans="1:12">
      <c r="A11" s="1">
        <v>16</v>
      </c>
      <c r="B11" s="2">
        <f t="shared" si="0"/>
        <v>-11</v>
      </c>
      <c r="C11" s="2">
        <f t="shared" si="5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2">
        <f t="shared" si="4"/>
        <v>5</v>
      </c>
    </row>
    <row r="12" spans="1:12">
      <c r="A12" s="1">
        <v>17</v>
      </c>
      <c r="B12" s="2">
        <f t="shared" si="0"/>
        <v>-12</v>
      </c>
      <c r="C12" s="2">
        <f t="shared" si="5"/>
        <v>-1.2000000000000002</v>
      </c>
      <c r="D12" s="2">
        <f t="shared" si="1"/>
        <v>-0.96000000000000019</v>
      </c>
      <c r="E12" s="2">
        <f t="shared" si="2"/>
        <v>-0.60000000000000009</v>
      </c>
      <c r="F12" s="2">
        <f t="shared" si="3"/>
        <v>-0.12000000000000002</v>
      </c>
      <c r="G12" s="2">
        <f t="shared" si="4"/>
        <v>5</v>
      </c>
    </row>
    <row r="13" spans="1:12">
      <c r="A13" s="1">
        <v>18</v>
      </c>
      <c r="B13" s="2">
        <f t="shared" si="0"/>
        <v>-13</v>
      </c>
      <c r="C13" s="2">
        <f t="shared" si="5"/>
        <v>-2.5</v>
      </c>
      <c r="D13" s="2">
        <f t="shared" si="1"/>
        <v>-2</v>
      </c>
      <c r="E13" s="2">
        <f t="shared" si="2"/>
        <v>-1.25</v>
      </c>
      <c r="F13" s="2">
        <f t="shared" si="3"/>
        <v>-0.25</v>
      </c>
      <c r="G13" s="2">
        <f t="shared" si="4"/>
        <v>5</v>
      </c>
    </row>
    <row r="14" spans="1:12">
      <c r="A14" s="1">
        <v>19</v>
      </c>
      <c r="B14" s="2">
        <f t="shared" si="0"/>
        <v>-14</v>
      </c>
      <c r="C14" s="2">
        <f t="shared" si="5"/>
        <v>-3.9000000000000004</v>
      </c>
      <c r="D14" s="2">
        <f t="shared" si="1"/>
        <v>-3.1200000000000006</v>
      </c>
      <c r="E14" s="2">
        <f t="shared" si="2"/>
        <v>-1.9500000000000002</v>
      </c>
      <c r="F14" s="2">
        <f t="shared" si="3"/>
        <v>-0.39000000000000007</v>
      </c>
      <c r="G14" s="2">
        <f t="shared" si="4"/>
        <v>5</v>
      </c>
    </row>
    <row r="15" spans="1:12">
      <c r="A15" s="1">
        <v>20</v>
      </c>
      <c r="B15" s="2">
        <f t="shared" si="0"/>
        <v>-15</v>
      </c>
      <c r="C15" s="2">
        <f t="shared" si="5"/>
        <v>-5.4</v>
      </c>
      <c r="D15" s="2">
        <f t="shared" si="1"/>
        <v>-4.32</v>
      </c>
      <c r="E15" s="2">
        <f t="shared" si="2"/>
        <v>-2.7</v>
      </c>
      <c r="F15" s="2">
        <f t="shared" si="3"/>
        <v>-0.54</v>
      </c>
      <c r="G15" s="2">
        <f t="shared" si="4"/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2" sqref="F2"/>
    </sheetView>
  </sheetViews>
  <sheetFormatPr defaultRowHeight="14.5"/>
  <cols>
    <col min="3" max="3" width="15.08984375" bestFit="1" customWidth="1"/>
  </cols>
  <sheetData>
    <row r="1" spans="1:12">
      <c r="A1" s="3" t="s">
        <v>1</v>
      </c>
      <c r="B1" s="3" t="s">
        <v>3</v>
      </c>
      <c r="C1" s="3" t="s">
        <v>20</v>
      </c>
      <c r="D1" s="3" t="s">
        <v>16</v>
      </c>
      <c r="E1" s="3" t="s">
        <v>17</v>
      </c>
      <c r="F1" s="3" t="s">
        <v>18</v>
      </c>
      <c r="G1" s="3" t="s">
        <v>2</v>
      </c>
      <c r="I1" s="5" t="s">
        <v>19</v>
      </c>
      <c r="J1" s="7">
        <v>0.8</v>
      </c>
      <c r="K1" s="1">
        <v>0.5</v>
      </c>
      <c r="L1" s="1">
        <v>0.1</v>
      </c>
    </row>
    <row r="2" spans="1:12">
      <c r="A2" s="1">
        <v>1</v>
      </c>
      <c r="B2" s="2">
        <f>$J$2-A2</f>
        <v>4</v>
      </c>
      <c r="C2" s="2">
        <v>0</v>
      </c>
      <c r="D2" s="2">
        <f>(B2-C2)*$J$1/$J$3</f>
        <v>32</v>
      </c>
      <c r="E2" s="2">
        <f>(B2-C2)*$K$1/$J$3</f>
        <v>20</v>
      </c>
      <c r="F2" s="2">
        <f>(B2-C2)*$L$1/$J$3</f>
        <v>4</v>
      </c>
      <c r="G2" s="2">
        <f>$J$2</f>
        <v>5</v>
      </c>
      <c r="I2" s="5" t="s">
        <v>2</v>
      </c>
      <c r="J2" s="7">
        <v>5</v>
      </c>
      <c r="K2" s="1"/>
      <c r="L2" s="1"/>
    </row>
    <row r="3" spans="1:12">
      <c r="A3" s="1">
        <v>3</v>
      </c>
      <c r="B3" s="2">
        <f t="shared" ref="B3:B15" si="0">$J$2-A3</f>
        <v>2</v>
      </c>
      <c r="C3" s="2">
        <f>B2</f>
        <v>4</v>
      </c>
      <c r="D3" s="2">
        <f t="shared" ref="D3:D15" si="1">(B3-C3)*$J$1/$J$3</f>
        <v>-16</v>
      </c>
      <c r="E3" s="2">
        <f t="shared" ref="E3:E15" si="2">(B3-C3)*$K$1/$J$3</f>
        <v>-10</v>
      </c>
      <c r="F3" s="2">
        <f t="shared" ref="F3:F15" si="3">(B3-C3)*$L$1/$J$3</f>
        <v>-2</v>
      </c>
      <c r="G3" s="2">
        <f t="shared" ref="G3:G15" si="4">$J$2</f>
        <v>5</v>
      </c>
      <c r="I3" s="4" t="s">
        <v>8</v>
      </c>
      <c r="J3" s="2">
        <v>0.1</v>
      </c>
      <c r="K3" s="1"/>
      <c r="L3" s="1"/>
    </row>
    <row r="4" spans="1:12">
      <c r="A4" s="1">
        <v>4</v>
      </c>
      <c r="B4" s="2">
        <f t="shared" si="0"/>
        <v>1</v>
      </c>
      <c r="C4" s="2">
        <f t="shared" ref="C4:C15" si="5">B3</f>
        <v>2</v>
      </c>
      <c r="D4" s="2">
        <f t="shared" si="1"/>
        <v>-8</v>
      </c>
      <c r="E4" s="2">
        <f t="shared" si="2"/>
        <v>-5</v>
      </c>
      <c r="F4" s="2">
        <f t="shared" si="3"/>
        <v>-1</v>
      </c>
      <c r="G4" s="2">
        <f t="shared" si="4"/>
        <v>5</v>
      </c>
    </row>
    <row r="5" spans="1:12">
      <c r="A5" s="1">
        <v>5</v>
      </c>
      <c r="B5" s="2">
        <f t="shared" si="0"/>
        <v>0</v>
      </c>
      <c r="C5" s="2">
        <f t="shared" si="5"/>
        <v>1</v>
      </c>
      <c r="D5" s="2">
        <f t="shared" si="1"/>
        <v>-8</v>
      </c>
      <c r="E5" s="2">
        <f t="shared" si="2"/>
        <v>-5</v>
      </c>
      <c r="F5" s="2">
        <f t="shared" si="3"/>
        <v>-1</v>
      </c>
      <c r="G5" s="2">
        <f t="shared" si="4"/>
        <v>5</v>
      </c>
    </row>
    <row r="6" spans="1:12">
      <c r="A6" s="1">
        <v>6</v>
      </c>
      <c r="B6" s="2">
        <f t="shared" si="0"/>
        <v>-1</v>
      </c>
      <c r="C6" s="2">
        <f t="shared" si="5"/>
        <v>0</v>
      </c>
      <c r="D6" s="2">
        <f t="shared" si="1"/>
        <v>-8</v>
      </c>
      <c r="E6" s="2">
        <f t="shared" si="2"/>
        <v>-5</v>
      </c>
      <c r="F6" s="2">
        <f t="shared" si="3"/>
        <v>-1</v>
      </c>
      <c r="G6" s="2">
        <f t="shared" si="4"/>
        <v>5</v>
      </c>
    </row>
    <row r="7" spans="1:12">
      <c r="A7" s="1">
        <v>10</v>
      </c>
      <c r="B7" s="2">
        <f t="shared" si="0"/>
        <v>-5</v>
      </c>
      <c r="C7" s="2">
        <f t="shared" si="5"/>
        <v>-1</v>
      </c>
      <c r="D7" s="2">
        <f t="shared" si="1"/>
        <v>-32</v>
      </c>
      <c r="E7" s="2">
        <f t="shared" si="2"/>
        <v>-20</v>
      </c>
      <c r="F7" s="2">
        <f t="shared" si="3"/>
        <v>-4</v>
      </c>
      <c r="G7" s="2">
        <f t="shared" si="4"/>
        <v>5</v>
      </c>
    </row>
    <row r="8" spans="1:12">
      <c r="A8" s="1">
        <v>12</v>
      </c>
      <c r="B8" s="2">
        <f t="shared" si="0"/>
        <v>-7</v>
      </c>
      <c r="C8" s="2">
        <f t="shared" si="5"/>
        <v>-5</v>
      </c>
      <c r="D8" s="2">
        <f t="shared" si="1"/>
        <v>-16</v>
      </c>
      <c r="E8" s="2">
        <f t="shared" si="2"/>
        <v>-10</v>
      </c>
      <c r="F8" s="2">
        <f t="shared" si="3"/>
        <v>-2</v>
      </c>
      <c r="G8" s="2">
        <f t="shared" si="4"/>
        <v>5</v>
      </c>
    </row>
    <row r="9" spans="1:12">
      <c r="A9" s="1">
        <v>14</v>
      </c>
      <c r="B9" s="2">
        <f t="shared" si="0"/>
        <v>-9</v>
      </c>
      <c r="C9" s="2">
        <f t="shared" si="5"/>
        <v>-7</v>
      </c>
      <c r="D9" s="2">
        <f t="shared" si="1"/>
        <v>-16</v>
      </c>
      <c r="E9" s="2">
        <f t="shared" si="2"/>
        <v>-10</v>
      </c>
      <c r="F9" s="2">
        <f t="shared" si="3"/>
        <v>-2</v>
      </c>
      <c r="G9" s="2">
        <f t="shared" si="4"/>
        <v>5</v>
      </c>
    </row>
    <row r="10" spans="1:12">
      <c r="A10" s="1">
        <v>15</v>
      </c>
      <c r="B10" s="2">
        <f t="shared" si="0"/>
        <v>-10</v>
      </c>
      <c r="C10" s="2">
        <f t="shared" si="5"/>
        <v>-9</v>
      </c>
      <c r="D10" s="2">
        <f t="shared" si="1"/>
        <v>-8</v>
      </c>
      <c r="E10" s="2">
        <f t="shared" si="2"/>
        <v>-5</v>
      </c>
      <c r="F10" s="2">
        <f t="shared" si="3"/>
        <v>-1</v>
      </c>
      <c r="G10" s="2">
        <f t="shared" si="4"/>
        <v>5</v>
      </c>
    </row>
    <row r="11" spans="1:12">
      <c r="A11" s="1">
        <v>16</v>
      </c>
      <c r="B11" s="2">
        <f t="shared" si="0"/>
        <v>-11</v>
      </c>
      <c r="C11" s="2">
        <f t="shared" si="5"/>
        <v>-10</v>
      </c>
      <c r="D11" s="2">
        <f t="shared" si="1"/>
        <v>-8</v>
      </c>
      <c r="E11" s="2">
        <f t="shared" si="2"/>
        <v>-5</v>
      </c>
      <c r="F11" s="2">
        <f t="shared" si="3"/>
        <v>-1</v>
      </c>
      <c r="G11" s="2">
        <f t="shared" si="4"/>
        <v>5</v>
      </c>
    </row>
    <row r="12" spans="1:12">
      <c r="A12" s="1">
        <v>17</v>
      </c>
      <c r="B12" s="2">
        <f t="shared" si="0"/>
        <v>-12</v>
      </c>
      <c r="C12" s="2">
        <f t="shared" si="5"/>
        <v>-11</v>
      </c>
      <c r="D12" s="2">
        <f t="shared" si="1"/>
        <v>-8</v>
      </c>
      <c r="E12" s="2">
        <f t="shared" si="2"/>
        <v>-5</v>
      </c>
      <c r="F12" s="2">
        <f t="shared" si="3"/>
        <v>-1</v>
      </c>
      <c r="G12" s="2">
        <f t="shared" si="4"/>
        <v>5</v>
      </c>
    </row>
    <row r="13" spans="1:12">
      <c r="A13" s="1">
        <v>18</v>
      </c>
      <c r="B13" s="2">
        <f t="shared" si="0"/>
        <v>-13</v>
      </c>
      <c r="C13" s="2">
        <f t="shared" si="5"/>
        <v>-12</v>
      </c>
      <c r="D13" s="2">
        <f t="shared" si="1"/>
        <v>-8</v>
      </c>
      <c r="E13" s="2">
        <f t="shared" si="2"/>
        <v>-5</v>
      </c>
      <c r="F13" s="2">
        <f t="shared" si="3"/>
        <v>-1</v>
      </c>
      <c r="G13" s="2">
        <f t="shared" si="4"/>
        <v>5</v>
      </c>
    </row>
    <row r="14" spans="1:12">
      <c r="A14" s="1">
        <v>19</v>
      </c>
      <c r="B14" s="2">
        <f t="shared" si="0"/>
        <v>-14</v>
      </c>
      <c r="C14" s="2">
        <f t="shared" si="5"/>
        <v>-13</v>
      </c>
      <c r="D14" s="2">
        <f t="shared" si="1"/>
        <v>-8</v>
      </c>
      <c r="E14" s="2">
        <f t="shared" si="2"/>
        <v>-5</v>
      </c>
      <c r="F14" s="2">
        <f t="shared" si="3"/>
        <v>-1</v>
      </c>
      <c r="G14" s="2">
        <f t="shared" si="4"/>
        <v>5</v>
      </c>
    </row>
    <row r="15" spans="1:12">
      <c r="A15" s="1">
        <v>20</v>
      </c>
      <c r="B15" s="2">
        <f t="shared" si="0"/>
        <v>-15</v>
      </c>
      <c r="C15" s="2">
        <f t="shared" si="5"/>
        <v>-14</v>
      </c>
      <c r="D15" s="2">
        <f t="shared" si="1"/>
        <v>-8</v>
      </c>
      <c r="E15" s="2">
        <f t="shared" si="2"/>
        <v>-5</v>
      </c>
      <c r="F15" s="2">
        <f t="shared" si="3"/>
        <v>-1</v>
      </c>
      <c r="G15" s="2">
        <f t="shared" si="4"/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J3" sqref="J3"/>
    </sheetView>
  </sheetViews>
  <sheetFormatPr defaultRowHeight="14.5"/>
  <cols>
    <col min="3" max="3" width="15.08984375" bestFit="1" customWidth="1"/>
    <col min="4" max="4" width="14.90625" bestFit="1" customWidth="1"/>
    <col min="5" max="5" width="14.54296875" bestFit="1" customWidth="1"/>
    <col min="6" max="6" width="14.453125" bestFit="1" customWidth="1"/>
  </cols>
  <sheetData>
    <row r="1" spans="1:12">
      <c r="A1" s="3" t="s">
        <v>1</v>
      </c>
      <c r="B1" s="3" t="s">
        <v>3</v>
      </c>
      <c r="C1" s="3" t="s">
        <v>7</v>
      </c>
      <c r="D1" s="3" t="s">
        <v>14</v>
      </c>
      <c r="E1" s="3" t="s">
        <v>15</v>
      </c>
      <c r="F1" s="3" t="s">
        <v>9</v>
      </c>
      <c r="G1" s="3" t="s">
        <v>2</v>
      </c>
      <c r="I1" s="5" t="s">
        <v>0</v>
      </c>
      <c r="J1" s="8">
        <v>0.8</v>
      </c>
      <c r="K1" s="8">
        <v>0.5</v>
      </c>
      <c r="L1" s="8">
        <v>0.1</v>
      </c>
    </row>
    <row r="2" spans="1:12">
      <c r="A2" s="1">
        <v>1</v>
      </c>
      <c r="B2" s="2">
        <f>$J$3-A2</f>
        <v>4</v>
      </c>
      <c r="C2" s="2">
        <f>$J$3-A2</f>
        <v>4</v>
      </c>
      <c r="D2" s="2">
        <f>B2*$J$1+C2*$J$2</f>
        <v>6.4</v>
      </c>
      <c r="E2" s="2">
        <f>B2*$K$1+C2*$K$2</f>
        <v>4</v>
      </c>
      <c r="F2" s="2">
        <f>B2*$L$1+C2*$L$2</f>
        <v>0.8</v>
      </c>
      <c r="G2" s="2">
        <f>$J$3</f>
        <v>5</v>
      </c>
      <c r="I2" s="5" t="s">
        <v>6</v>
      </c>
      <c r="J2" s="9">
        <v>0.8</v>
      </c>
      <c r="K2" s="8">
        <v>0.5</v>
      </c>
      <c r="L2" s="8">
        <v>0.1</v>
      </c>
    </row>
    <row r="3" spans="1:12">
      <c r="A3" s="1">
        <v>3</v>
      </c>
      <c r="B3" s="2">
        <f t="shared" ref="B3:B15" si="0">$J$3-A3</f>
        <v>2</v>
      </c>
      <c r="C3" s="2">
        <f>C2+($J$3-A3)*$J$4</f>
        <v>6</v>
      </c>
      <c r="D3" s="2">
        <f t="shared" ref="D3:D15" si="1">B3*$J$1+C3*$J$2</f>
        <v>6.4</v>
      </c>
      <c r="E3" s="2">
        <f t="shared" ref="E3:E15" si="2">B3*$K$1+C3*$K$2</f>
        <v>4</v>
      </c>
      <c r="F3" s="2">
        <f t="shared" ref="F3:F15" si="3">B3*$L$1+C3*$L$2</f>
        <v>0.8</v>
      </c>
      <c r="G3" s="2">
        <f t="shared" ref="G3:G15" si="4">$J$3</f>
        <v>5</v>
      </c>
      <c r="I3" s="5" t="s">
        <v>2</v>
      </c>
      <c r="J3" s="9">
        <v>5</v>
      </c>
      <c r="K3" s="8"/>
      <c r="L3" s="8"/>
    </row>
    <row r="4" spans="1:12">
      <c r="A4" s="1">
        <v>4</v>
      </c>
      <c r="B4" s="2">
        <f t="shared" si="0"/>
        <v>1</v>
      </c>
      <c r="C4" s="2">
        <f t="shared" ref="C4:C15" si="5">C3+($J$3-A4)*$J$4</f>
        <v>7</v>
      </c>
      <c r="D4" s="2">
        <f t="shared" si="1"/>
        <v>6.4</v>
      </c>
      <c r="E4" s="2">
        <f t="shared" si="2"/>
        <v>4</v>
      </c>
      <c r="F4" s="2">
        <f t="shared" si="3"/>
        <v>0.8</v>
      </c>
      <c r="G4" s="2">
        <f t="shared" si="4"/>
        <v>5</v>
      </c>
      <c r="I4" s="5" t="s">
        <v>8</v>
      </c>
      <c r="J4" s="8">
        <v>1</v>
      </c>
      <c r="K4" s="8"/>
      <c r="L4" s="8"/>
    </row>
    <row r="5" spans="1:12">
      <c r="A5" s="1">
        <v>5</v>
      </c>
      <c r="B5" s="2">
        <f t="shared" si="0"/>
        <v>0</v>
      </c>
      <c r="C5" s="2">
        <f t="shared" si="5"/>
        <v>7</v>
      </c>
      <c r="D5" s="2">
        <f t="shared" si="1"/>
        <v>5.6000000000000005</v>
      </c>
      <c r="E5" s="2">
        <f t="shared" si="2"/>
        <v>3.5</v>
      </c>
      <c r="F5" s="2">
        <f t="shared" si="3"/>
        <v>0.70000000000000007</v>
      </c>
      <c r="G5" s="2">
        <f t="shared" si="4"/>
        <v>5</v>
      </c>
    </row>
    <row r="6" spans="1:12">
      <c r="A6" s="1">
        <v>6</v>
      </c>
      <c r="B6" s="2">
        <f t="shared" si="0"/>
        <v>-1</v>
      </c>
      <c r="C6" s="2">
        <f t="shared" si="5"/>
        <v>6</v>
      </c>
      <c r="D6" s="2">
        <f t="shared" si="1"/>
        <v>4.0000000000000009</v>
      </c>
      <c r="E6" s="2">
        <f t="shared" si="2"/>
        <v>2.5</v>
      </c>
      <c r="F6" s="2">
        <f t="shared" si="3"/>
        <v>0.50000000000000011</v>
      </c>
      <c r="G6" s="2">
        <f t="shared" si="4"/>
        <v>5</v>
      </c>
    </row>
    <row r="7" spans="1:12">
      <c r="A7" s="1">
        <v>10</v>
      </c>
      <c r="B7" s="2">
        <f t="shared" si="0"/>
        <v>-5</v>
      </c>
      <c r="C7" s="2">
        <f t="shared" si="5"/>
        <v>1</v>
      </c>
      <c r="D7" s="2">
        <f t="shared" si="1"/>
        <v>-3.2</v>
      </c>
      <c r="E7" s="2">
        <f t="shared" si="2"/>
        <v>-2</v>
      </c>
      <c r="F7" s="2">
        <f t="shared" si="3"/>
        <v>-0.4</v>
      </c>
      <c r="G7" s="2">
        <f t="shared" si="4"/>
        <v>5</v>
      </c>
    </row>
    <row r="8" spans="1:12">
      <c r="A8" s="1">
        <v>12</v>
      </c>
      <c r="B8" s="2">
        <f t="shared" si="0"/>
        <v>-7</v>
      </c>
      <c r="C8" s="2">
        <f t="shared" si="5"/>
        <v>-6</v>
      </c>
      <c r="D8" s="2">
        <f t="shared" si="1"/>
        <v>-10.400000000000002</v>
      </c>
      <c r="E8" s="2">
        <f t="shared" si="2"/>
        <v>-6.5</v>
      </c>
      <c r="F8" s="2">
        <f t="shared" si="3"/>
        <v>-1.3000000000000003</v>
      </c>
      <c r="G8" s="2">
        <f t="shared" si="4"/>
        <v>5</v>
      </c>
    </row>
    <row r="9" spans="1:12">
      <c r="A9" s="1">
        <v>14</v>
      </c>
      <c r="B9" s="2">
        <f t="shared" si="0"/>
        <v>-9</v>
      </c>
      <c r="C9" s="2">
        <f t="shared" si="5"/>
        <v>-15</v>
      </c>
      <c r="D9" s="2">
        <f t="shared" si="1"/>
        <v>-19.2</v>
      </c>
      <c r="E9" s="2">
        <f t="shared" si="2"/>
        <v>-12</v>
      </c>
      <c r="F9" s="2">
        <f t="shared" si="3"/>
        <v>-2.4</v>
      </c>
      <c r="G9" s="2">
        <f t="shared" si="4"/>
        <v>5</v>
      </c>
    </row>
    <row r="10" spans="1:12">
      <c r="A10" s="1">
        <v>15</v>
      </c>
      <c r="B10" s="2">
        <f t="shared" si="0"/>
        <v>-10</v>
      </c>
      <c r="C10" s="2">
        <f t="shared" si="5"/>
        <v>-25</v>
      </c>
      <c r="D10" s="2">
        <f t="shared" si="1"/>
        <v>-28</v>
      </c>
      <c r="E10" s="2">
        <f t="shared" si="2"/>
        <v>-17.5</v>
      </c>
      <c r="F10" s="2">
        <f t="shared" si="3"/>
        <v>-3.5</v>
      </c>
      <c r="G10" s="2">
        <f t="shared" si="4"/>
        <v>5</v>
      </c>
    </row>
    <row r="11" spans="1:12">
      <c r="A11" s="1">
        <v>16</v>
      </c>
      <c r="B11" s="2">
        <f t="shared" si="0"/>
        <v>-11</v>
      </c>
      <c r="C11" s="2">
        <f t="shared" si="5"/>
        <v>-36</v>
      </c>
      <c r="D11" s="2">
        <f t="shared" si="1"/>
        <v>-37.6</v>
      </c>
      <c r="E11" s="2">
        <f t="shared" si="2"/>
        <v>-23.5</v>
      </c>
      <c r="F11" s="2">
        <f t="shared" si="3"/>
        <v>-4.7</v>
      </c>
      <c r="G11" s="2">
        <f t="shared" si="4"/>
        <v>5</v>
      </c>
    </row>
    <row r="12" spans="1:12">
      <c r="A12" s="1">
        <v>17</v>
      </c>
      <c r="B12" s="2">
        <f t="shared" si="0"/>
        <v>-12</v>
      </c>
      <c r="C12" s="2">
        <f t="shared" si="5"/>
        <v>-48</v>
      </c>
      <c r="D12" s="2">
        <f t="shared" si="1"/>
        <v>-48.000000000000007</v>
      </c>
      <c r="E12" s="2">
        <f t="shared" si="2"/>
        <v>-30</v>
      </c>
      <c r="F12" s="2">
        <f t="shared" si="3"/>
        <v>-6.0000000000000009</v>
      </c>
      <c r="G12" s="2">
        <f t="shared" si="4"/>
        <v>5</v>
      </c>
    </row>
    <row r="13" spans="1:12">
      <c r="A13" s="1">
        <v>18</v>
      </c>
      <c r="B13" s="2">
        <f t="shared" si="0"/>
        <v>-13</v>
      </c>
      <c r="C13" s="2">
        <f t="shared" si="5"/>
        <v>-61</v>
      </c>
      <c r="D13" s="2">
        <f t="shared" si="1"/>
        <v>-59.2</v>
      </c>
      <c r="E13" s="2">
        <f t="shared" si="2"/>
        <v>-37</v>
      </c>
      <c r="F13" s="2">
        <f t="shared" si="3"/>
        <v>-7.4</v>
      </c>
      <c r="G13" s="2">
        <f t="shared" si="4"/>
        <v>5</v>
      </c>
    </row>
    <row r="14" spans="1:12">
      <c r="A14" s="1">
        <v>19</v>
      </c>
      <c r="B14" s="2">
        <f t="shared" si="0"/>
        <v>-14</v>
      </c>
      <c r="C14" s="2">
        <f t="shared" si="5"/>
        <v>-75</v>
      </c>
      <c r="D14" s="2">
        <f t="shared" si="1"/>
        <v>-71.2</v>
      </c>
      <c r="E14" s="2">
        <f t="shared" si="2"/>
        <v>-44.5</v>
      </c>
      <c r="F14" s="2">
        <f t="shared" si="3"/>
        <v>-8.9</v>
      </c>
      <c r="G14" s="2">
        <f t="shared" si="4"/>
        <v>5</v>
      </c>
    </row>
    <row r="15" spans="1:12">
      <c r="A15" s="1">
        <v>20</v>
      </c>
      <c r="B15" s="2">
        <f t="shared" si="0"/>
        <v>-15</v>
      </c>
      <c r="C15" s="2">
        <f t="shared" si="5"/>
        <v>-90</v>
      </c>
      <c r="D15" s="2">
        <f t="shared" si="1"/>
        <v>-84</v>
      </c>
      <c r="E15" s="2">
        <f t="shared" si="2"/>
        <v>-52.5</v>
      </c>
      <c r="F15" s="2">
        <f t="shared" si="3"/>
        <v>-10.5</v>
      </c>
      <c r="G15" s="2">
        <f t="shared" si="4"/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"/>
  <sheetViews>
    <sheetView topLeftCell="E1" workbookViewId="0">
      <selection activeCell="G1" sqref="G1"/>
    </sheetView>
  </sheetViews>
  <sheetFormatPr defaultRowHeight="14.5"/>
  <cols>
    <col min="3" max="3" width="15.08984375" bestFit="1" customWidth="1"/>
    <col min="4" max="4" width="15.08984375" customWidth="1"/>
    <col min="5" max="7" width="21.7265625" bestFit="1" customWidth="1"/>
  </cols>
  <sheetData>
    <row r="1" spans="1:13">
      <c r="A1" s="3" t="s">
        <v>1</v>
      </c>
      <c r="B1" s="3" t="s">
        <v>3</v>
      </c>
      <c r="C1" s="3" t="s">
        <v>7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</v>
      </c>
      <c r="J1" s="5" t="s">
        <v>0</v>
      </c>
      <c r="K1" s="8">
        <v>0.8</v>
      </c>
      <c r="L1" s="8">
        <v>0.5</v>
      </c>
      <c r="M1" s="8">
        <v>0.1</v>
      </c>
    </row>
    <row r="2" spans="1:13">
      <c r="A2" s="1">
        <v>1</v>
      </c>
      <c r="B2" s="2">
        <f>$K$4-A2</f>
        <v>4</v>
      </c>
      <c r="C2" s="2">
        <f>$K$4-A2</f>
        <v>4</v>
      </c>
      <c r="D2" s="2">
        <f>0</f>
        <v>0</v>
      </c>
      <c r="E2" s="2">
        <f>B2*$K$1+C2*$K$2 +D2 * $K$3</f>
        <v>6.4</v>
      </c>
      <c r="F2" s="2">
        <f>B2*$L$1+C2*$L$2 +D2 * $L$3</f>
        <v>4</v>
      </c>
      <c r="G2" s="2">
        <f>B2*$M$1+C2*$M$2 +D2 * $M$3</f>
        <v>0.8</v>
      </c>
      <c r="H2" s="2">
        <f>$K$4</f>
        <v>5</v>
      </c>
      <c r="J2" s="5" t="s">
        <v>6</v>
      </c>
      <c r="K2" s="9">
        <v>0.8</v>
      </c>
      <c r="L2" s="8">
        <v>0.5</v>
      </c>
      <c r="M2" s="8">
        <v>0.1</v>
      </c>
    </row>
    <row r="3" spans="1:13">
      <c r="A3" s="1">
        <v>3</v>
      </c>
      <c r="B3" s="2">
        <f t="shared" ref="B3:B15" si="0">$K$4-A3</f>
        <v>2</v>
      </c>
      <c r="C3" s="2">
        <f>C2+($K$4-A3)*$K$5</f>
        <v>6</v>
      </c>
      <c r="D3" s="2">
        <f>B2</f>
        <v>4</v>
      </c>
      <c r="E3" s="2">
        <f t="shared" ref="E3:E15" si="1">B3*$K$1+C3*$K$2 +D3 * $K$3</f>
        <v>6.7200000000000006</v>
      </c>
      <c r="F3" s="2">
        <f t="shared" ref="F3:F15" si="2">B3*$L$1+C3*$L$2 +D3 * $L$3</f>
        <v>6</v>
      </c>
      <c r="G3" s="2">
        <f t="shared" ref="G3:G15" si="3">B3*$M$1+C3*$M$2 +D3 * $M$3</f>
        <v>1.2000000000000002</v>
      </c>
      <c r="H3" s="2">
        <f t="shared" ref="H3:H15" si="4">$K$4</f>
        <v>5</v>
      </c>
      <c r="J3" s="5" t="s">
        <v>19</v>
      </c>
      <c r="K3" s="9">
        <v>0.08</v>
      </c>
      <c r="L3" s="8">
        <v>0.5</v>
      </c>
      <c r="M3" s="8">
        <v>0.1</v>
      </c>
    </row>
    <row r="4" spans="1:13">
      <c r="A4" s="1">
        <v>4</v>
      </c>
      <c r="B4" s="2">
        <f t="shared" si="0"/>
        <v>1</v>
      </c>
      <c r="C4" s="2">
        <f t="shared" ref="C4:C15" si="5">C3+($K$4-A4)*$K$5</f>
        <v>7</v>
      </c>
      <c r="D4" s="2">
        <f t="shared" ref="D4:D15" si="6">B3</f>
        <v>2</v>
      </c>
      <c r="E4" s="2">
        <f t="shared" si="1"/>
        <v>6.5600000000000005</v>
      </c>
      <c r="F4" s="2">
        <f t="shared" si="2"/>
        <v>5</v>
      </c>
      <c r="G4" s="2">
        <f t="shared" si="3"/>
        <v>1</v>
      </c>
      <c r="H4" s="2">
        <f t="shared" si="4"/>
        <v>5</v>
      </c>
      <c r="J4" s="5" t="s">
        <v>2</v>
      </c>
      <c r="K4" s="9">
        <v>5</v>
      </c>
      <c r="L4" s="8"/>
      <c r="M4" s="8"/>
    </row>
    <row r="5" spans="1:13">
      <c r="A5" s="1">
        <v>5</v>
      </c>
      <c r="B5" s="2">
        <f t="shared" si="0"/>
        <v>0</v>
      </c>
      <c r="C5" s="2">
        <f t="shared" si="5"/>
        <v>7</v>
      </c>
      <c r="D5" s="2">
        <f t="shared" si="6"/>
        <v>1</v>
      </c>
      <c r="E5" s="2">
        <f t="shared" si="1"/>
        <v>5.6800000000000006</v>
      </c>
      <c r="F5" s="2">
        <f t="shared" si="2"/>
        <v>4</v>
      </c>
      <c r="G5" s="2">
        <f t="shared" si="3"/>
        <v>0.8</v>
      </c>
      <c r="H5" s="2">
        <f t="shared" si="4"/>
        <v>5</v>
      </c>
      <c r="J5" s="5" t="s">
        <v>8</v>
      </c>
      <c r="K5" s="8">
        <v>1</v>
      </c>
      <c r="L5" s="8"/>
      <c r="M5" s="8"/>
    </row>
    <row r="6" spans="1:13">
      <c r="A6" s="1">
        <v>6</v>
      </c>
      <c r="B6" s="2">
        <f t="shared" si="0"/>
        <v>-1</v>
      </c>
      <c r="C6" s="2">
        <f t="shared" si="5"/>
        <v>6</v>
      </c>
      <c r="D6" s="2">
        <f t="shared" si="6"/>
        <v>0</v>
      </c>
      <c r="E6" s="2">
        <f t="shared" si="1"/>
        <v>4.0000000000000009</v>
      </c>
      <c r="F6" s="2">
        <f t="shared" si="2"/>
        <v>2.5</v>
      </c>
      <c r="G6" s="2">
        <f t="shared" si="3"/>
        <v>0.50000000000000011</v>
      </c>
      <c r="H6" s="2">
        <f t="shared" si="4"/>
        <v>5</v>
      </c>
    </row>
    <row r="7" spans="1:13">
      <c r="A7" s="1">
        <v>10</v>
      </c>
      <c r="B7" s="2">
        <f t="shared" si="0"/>
        <v>-5</v>
      </c>
      <c r="C7" s="2">
        <f t="shared" si="5"/>
        <v>1</v>
      </c>
      <c r="D7" s="2">
        <f t="shared" si="6"/>
        <v>-1</v>
      </c>
      <c r="E7" s="2">
        <f t="shared" si="1"/>
        <v>-3.2800000000000002</v>
      </c>
      <c r="F7" s="2">
        <f t="shared" si="2"/>
        <v>-2.5</v>
      </c>
      <c r="G7" s="2">
        <f t="shared" si="3"/>
        <v>-0.5</v>
      </c>
      <c r="H7" s="2">
        <f t="shared" si="4"/>
        <v>5</v>
      </c>
    </row>
    <row r="8" spans="1:13">
      <c r="A8" s="1">
        <v>12</v>
      </c>
      <c r="B8" s="2">
        <f t="shared" si="0"/>
        <v>-7</v>
      </c>
      <c r="C8" s="2">
        <f t="shared" si="5"/>
        <v>-6</v>
      </c>
      <c r="D8" s="2">
        <f t="shared" si="6"/>
        <v>-5</v>
      </c>
      <c r="E8" s="2">
        <f t="shared" si="1"/>
        <v>-10.800000000000002</v>
      </c>
      <c r="F8" s="2">
        <f t="shared" si="2"/>
        <v>-9</v>
      </c>
      <c r="G8" s="2">
        <f t="shared" si="3"/>
        <v>-1.8000000000000003</v>
      </c>
      <c r="H8" s="2">
        <f t="shared" si="4"/>
        <v>5</v>
      </c>
    </row>
    <row r="9" spans="1:13">
      <c r="A9" s="1">
        <v>14</v>
      </c>
      <c r="B9" s="2">
        <f t="shared" si="0"/>
        <v>-9</v>
      </c>
      <c r="C9" s="2">
        <f t="shared" si="5"/>
        <v>-15</v>
      </c>
      <c r="D9" s="2">
        <f t="shared" si="6"/>
        <v>-7</v>
      </c>
      <c r="E9" s="2">
        <f t="shared" si="1"/>
        <v>-19.759999999999998</v>
      </c>
      <c r="F9" s="2">
        <f t="shared" si="2"/>
        <v>-15.5</v>
      </c>
      <c r="G9" s="2">
        <f t="shared" si="3"/>
        <v>-3.1</v>
      </c>
      <c r="H9" s="2">
        <f t="shared" si="4"/>
        <v>5</v>
      </c>
    </row>
    <row r="10" spans="1:13">
      <c r="A10" s="1">
        <v>15</v>
      </c>
      <c r="B10" s="2">
        <f t="shared" si="0"/>
        <v>-10</v>
      </c>
      <c r="C10" s="2">
        <f t="shared" si="5"/>
        <v>-25</v>
      </c>
      <c r="D10" s="2">
        <f t="shared" si="6"/>
        <v>-9</v>
      </c>
      <c r="E10" s="2">
        <f t="shared" si="1"/>
        <v>-28.72</v>
      </c>
      <c r="F10" s="2">
        <f t="shared" si="2"/>
        <v>-22</v>
      </c>
      <c r="G10" s="2">
        <f t="shared" si="3"/>
        <v>-4.4000000000000004</v>
      </c>
      <c r="H10" s="2">
        <f t="shared" si="4"/>
        <v>5</v>
      </c>
    </row>
    <row r="11" spans="1:13">
      <c r="A11" s="1">
        <v>16</v>
      </c>
      <c r="B11" s="2">
        <f t="shared" si="0"/>
        <v>-11</v>
      </c>
      <c r="C11" s="2">
        <f t="shared" si="5"/>
        <v>-36</v>
      </c>
      <c r="D11" s="2">
        <f t="shared" si="6"/>
        <v>-10</v>
      </c>
      <c r="E11" s="2">
        <f t="shared" si="1"/>
        <v>-38.4</v>
      </c>
      <c r="F11" s="2">
        <f t="shared" si="2"/>
        <v>-28.5</v>
      </c>
      <c r="G11" s="2">
        <f t="shared" si="3"/>
        <v>-5.7</v>
      </c>
      <c r="H11" s="2">
        <f t="shared" si="4"/>
        <v>5</v>
      </c>
    </row>
    <row r="12" spans="1:13">
      <c r="A12" s="1">
        <v>17</v>
      </c>
      <c r="B12" s="2">
        <f t="shared" si="0"/>
        <v>-12</v>
      </c>
      <c r="C12" s="2">
        <f t="shared" si="5"/>
        <v>-48</v>
      </c>
      <c r="D12" s="2">
        <f t="shared" si="6"/>
        <v>-11</v>
      </c>
      <c r="E12" s="2">
        <f t="shared" si="1"/>
        <v>-48.88000000000001</v>
      </c>
      <c r="F12" s="2">
        <f t="shared" si="2"/>
        <v>-35.5</v>
      </c>
      <c r="G12" s="2">
        <f t="shared" si="3"/>
        <v>-7.1000000000000014</v>
      </c>
      <c r="H12" s="2">
        <f t="shared" si="4"/>
        <v>5</v>
      </c>
    </row>
    <row r="13" spans="1:13">
      <c r="A13" s="1">
        <v>18</v>
      </c>
      <c r="B13" s="2">
        <f t="shared" si="0"/>
        <v>-13</v>
      </c>
      <c r="C13" s="2">
        <f t="shared" si="5"/>
        <v>-61</v>
      </c>
      <c r="D13" s="2">
        <f t="shared" si="6"/>
        <v>-12</v>
      </c>
      <c r="E13" s="2">
        <f t="shared" si="1"/>
        <v>-60.160000000000004</v>
      </c>
      <c r="F13" s="2">
        <f t="shared" si="2"/>
        <v>-43</v>
      </c>
      <c r="G13" s="2">
        <f t="shared" si="3"/>
        <v>-8.6000000000000014</v>
      </c>
      <c r="H13" s="2">
        <f t="shared" si="4"/>
        <v>5</v>
      </c>
    </row>
    <row r="14" spans="1:13">
      <c r="A14" s="1">
        <v>19</v>
      </c>
      <c r="B14" s="2">
        <f t="shared" si="0"/>
        <v>-14</v>
      </c>
      <c r="C14" s="2">
        <f t="shared" si="5"/>
        <v>-75</v>
      </c>
      <c r="D14" s="2">
        <f t="shared" si="6"/>
        <v>-13</v>
      </c>
      <c r="E14" s="2">
        <f t="shared" si="1"/>
        <v>-72.240000000000009</v>
      </c>
      <c r="F14" s="2">
        <f t="shared" si="2"/>
        <v>-51</v>
      </c>
      <c r="G14" s="2">
        <f t="shared" si="3"/>
        <v>-10.200000000000001</v>
      </c>
      <c r="H14" s="2">
        <f t="shared" si="4"/>
        <v>5</v>
      </c>
    </row>
    <row r="15" spans="1:13">
      <c r="A15" s="1">
        <v>20</v>
      </c>
      <c r="B15" s="2">
        <f t="shared" si="0"/>
        <v>-15</v>
      </c>
      <c r="C15" s="2">
        <f t="shared" si="5"/>
        <v>-90</v>
      </c>
      <c r="D15" s="2">
        <f t="shared" si="6"/>
        <v>-14</v>
      </c>
      <c r="E15" s="2">
        <f t="shared" si="1"/>
        <v>-85.12</v>
      </c>
      <c r="F15" s="2">
        <f t="shared" si="2"/>
        <v>-59.5</v>
      </c>
      <c r="G15" s="2">
        <f t="shared" si="3"/>
        <v>-11.9</v>
      </c>
      <c r="H15" s="2">
        <f t="shared" si="4"/>
        <v>5</v>
      </c>
    </row>
  </sheetData>
  <pageMargins left="0.511811024" right="0.511811024" top="0.78740157499999996" bottom="0.78740157499999996" header="0.31496062000000002" footer="0.31496062000000002"/>
  <ignoredErrors>
    <ignoredError sqref="F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 Controller</vt:lpstr>
      <vt:lpstr>I Controller</vt:lpstr>
      <vt:lpstr>D Controller</vt:lpstr>
      <vt:lpstr>PI Controller</vt:lpstr>
      <vt:lpstr>PID Controller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2022-12-09T12:49:20Z</dcterms:created>
  <dcterms:modified xsi:type="dcterms:W3CDTF">2022-12-09T14:36:59Z</dcterms:modified>
</cp:coreProperties>
</file>