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gfcm-devops\StockAssessmentResults\arni\"/>
    </mc:Choice>
  </mc:AlternateContent>
  <bookViews>
    <workbookView xWindow="0" yWindow="0" windowWidth="16200" windowHeight="24075" tabRatio="753"/>
  </bookViews>
  <sheets>
    <sheet name="Readme" sheetId="4" r:id="rId1"/>
    <sheet name="Metadata" sheetId="1" r:id="rId2"/>
    <sheet name="TimeSeries" sheetId="12" r:id="rId3"/>
    <sheet name="Forecast" sheetId="14" r:id="rId4"/>
    <sheet name="Other" sheetId="13" r:id="rId5"/>
    <sheet name="Vocabularies" sheetId="11" r:id="rId6"/>
    <sheet name="Advice" sheetId="15" r:id="rId7"/>
  </sheets>
  <calcPr calcId="162913"/>
</workbook>
</file>

<file path=xl/calcChain.xml><?xml version="1.0" encoding="utf-8"?>
<calcChain xmlns="http://schemas.openxmlformats.org/spreadsheetml/2006/main">
  <c r="A22" i="15" l="1"/>
  <c r="E11" i="15" l="1"/>
  <c r="E12" i="15"/>
  <c r="E13" i="15"/>
  <c r="E14" i="15"/>
  <c r="A15" i="15" l="1"/>
  <c r="A14" i="15"/>
  <c r="A13" i="15"/>
  <c r="A12" i="15"/>
  <c r="A11" i="15"/>
  <c r="A31" i="15"/>
  <c r="A32" i="15"/>
  <c r="A33" i="15"/>
  <c r="A34" i="15"/>
  <c r="A35" i="15"/>
  <c r="B31" i="15"/>
  <c r="B32" i="15"/>
  <c r="B33" i="15"/>
  <c r="B34" i="15"/>
  <c r="B35" i="15"/>
  <c r="B36" i="15"/>
  <c r="B22" i="15" l="1"/>
  <c r="A2" i="15" l="1"/>
  <c r="I25" i="1" l="1"/>
  <c r="I24" i="1"/>
  <c r="F5" i="12" l="1"/>
  <c r="I23" i="1" s="1"/>
  <c r="O5" i="12"/>
  <c r="I22" i="1" s="1"/>
  <c r="B22" i="1" s="1"/>
  <c r="F11" i="15" s="1"/>
  <c r="D11" i="15" l="1"/>
  <c r="B27" i="1"/>
  <c r="G12" i="15" s="1"/>
  <c r="B24" i="1"/>
  <c r="F13" i="15" s="1"/>
  <c r="B23" i="1"/>
  <c r="F12" i="15" s="1"/>
  <c r="B25" i="1"/>
  <c r="F14" i="15" s="1"/>
  <c r="E2" i="15" l="1"/>
  <c r="B26" i="1" l="1"/>
  <c r="G11" i="15" s="1"/>
  <c r="G2" i="15" s="1"/>
  <c r="O4" i="12"/>
  <c r="O3" i="12"/>
  <c r="F4" i="12"/>
  <c r="F3" i="12"/>
  <c r="D12" i="15" l="1"/>
  <c r="D2" i="15" s="1"/>
  <c r="I2" i="15"/>
  <c r="H2" i="15"/>
  <c r="F2" i="15" l="1"/>
  <c r="B2" i="15"/>
  <c r="C2" i="15"/>
</calcChain>
</file>

<file path=xl/sharedStrings.xml><?xml version="1.0" encoding="utf-8"?>
<sst xmlns="http://schemas.openxmlformats.org/spreadsheetml/2006/main" count="1223" uniqueCount="1190">
  <si>
    <t>Year</t>
  </si>
  <si>
    <t>Recruitment</t>
  </si>
  <si>
    <t>SSB</t>
  </si>
  <si>
    <t>Landings</t>
  </si>
  <si>
    <t>Catches</t>
  </si>
  <si>
    <t>Discards</t>
  </si>
  <si>
    <t>F</t>
  </si>
  <si>
    <t>Age</t>
  </si>
  <si>
    <t>Length</t>
  </si>
  <si>
    <t>B/Bmsy</t>
  </si>
  <si>
    <t>Harvest rate</t>
  </si>
  <si>
    <t>%</t>
  </si>
  <si>
    <t>Stock Size Indicator</t>
  </si>
  <si>
    <t>90%</t>
  </si>
  <si>
    <t>95%</t>
  </si>
  <si>
    <t>kg/trip</t>
  </si>
  <si>
    <t>Underwater TV index</t>
  </si>
  <si>
    <t>N/km2</t>
  </si>
  <si>
    <t>N/trap</t>
  </si>
  <si>
    <t>kg/hook</t>
  </si>
  <si>
    <t>kg/km2</t>
  </si>
  <si>
    <t>kg/trap</t>
  </si>
  <si>
    <t>N/trip</t>
  </si>
  <si>
    <t>N/hook</t>
  </si>
  <si>
    <t>percent</t>
  </si>
  <si>
    <t>d/100hp</t>
  </si>
  <si>
    <t>das</t>
  </si>
  <si>
    <t>dop</t>
  </si>
  <si>
    <t>fd</t>
  </si>
  <si>
    <t>fe</t>
  </si>
  <si>
    <t>gd</t>
  </si>
  <si>
    <t>hd</t>
  </si>
  <si>
    <t>hf</t>
  </si>
  <si>
    <t>hph</t>
  </si>
  <si>
    <t>kg</t>
  </si>
  <si>
    <t>kilogram</t>
  </si>
  <si>
    <t>kg/d</t>
  </si>
  <si>
    <t>kg/h</t>
  </si>
  <si>
    <t>kg/kWd</t>
  </si>
  <si>
    <t>kWd</t>
  </si>
  <si>
    <t>N/d</t>
  </si>
  <si>
    <t>N/h</t>
  </si>
  <si>
    <t>N/kWd</t>
  </si>
  <si>
    <t>nd</t>
  </si>
  <si>
    <t>nmd</t>
  </si>
  <si>
    <t>NoV</t>
  </si>
  <si>
    <t>ratio</t>
  </si>
  <si>
    <t>t</t>
  </si>
  <si>
    <t>t/h</t>
  </si>
  <si>
    <t>tr</t>
  </si>
  <si>
    <t>traps</t>
  </si>
  <si>
    <t>Confidence Interval</t>
  </si>
  <si>
    <t>UWTV_index</t>
  </si>
  <si>
    <t>A_index</t>
  </si>
  <si>
    <t>B_index</t>
  </si>
  <si>
    <t>D_index</t>
  </si>
  <si>
    <t>Biomass relative to Bmsy</t>
  </si>
  <si>
    <t>HR</t>
  </si>
  <si>
    <t>tonnes</t>
  </si>
  <si>
    <t>The purpose of this Excel workbook is to submit the</t>
  </si>
  <si>
    <t>Contact Person</t>
  </si>
  <si>
    <t>GSA</t>
  </si>
  <si>
    <t>1) Metadata</t>
  </si>
  <si>
    <t>Ammodytes tobianus</t>
  </si>
  <si>
    <t>Small sandeel</t>
  </si>
  <si>
    <t>Squatina squatina</t>
  </si>
  <si>
    <t>Angelshark</t>
  </si>
  <si>
    <t>Atherina hepsetus</t>
  </si>
  <si>
    <t>Mediterranean sand smelt</t>
  </si>
  <si>
    <t>Thunnus alalunga</t>
  </si>
  <si>
    <t>Albacore</t>
  </si>
  <si>
    <t>Alopias vulpinus</t>
  </si>
  <si>
    <t>Thresher</t>
  </si>
  <si>
    <t>Seriola dumerili</t>
  </si>
  <si>
    <t>Greater amberjack</t>
  </si>
  <si>
    <t>Engraulis anchoita</t>
  </si>
  <si>
    <t>Argentine anchovy</t>
  </si>
  <si>
    <t>Engraulis encrasicolus</t>
  </si>
  <si>
    <t>European anchovy</t>
  </si>
  <si>
    <t>Lophius budegassa</t>
  </si>
  <si>
    <t>Blackbellied angler</t>
  </si>
  <si>
    <t>Diplodus annularis</t>
  </si>
  <si>
    <t>Annular seabream</t>
  </si>
  <si>
    <t>Antimora rostrata</t>
  </si>
  <si>
    <t>Blue antimora</t>
  </si>
  <si>
    <t>Echelus myrus</t>
  </si>
  <si>
    <t>Painted eel</t>
  </si>
  <si>
    <t>Acipenser stellatus</t>
  </si>
  <si>
    <t>Starry sturgeon</t>
  </si>
  <si>
    <t>Acipenser gueldenstaedtii</t>
  </si>
  <si>
    <t>Danube sturgeon(=Osetr)</t>
  </si>
  <si>
    <t>Acipenser sturio</t>
  </si>
  <si>
    <t>Sturgeon</t>
  </si>
  <si>
    <t>Aristeus antennatus</t>
  </si>
  <si>
    <t>Blue and red shrimp</t>
  </si>
  <si>
    <t>Argentina spp</t>
  </si>
  <si>
    <t>Argentines</t>
  </si>
  <si>
    <t>Aristeidae</t>
  </si>
  <si>
    <t>Aristeid shrimps nei</t>
  </si>
  <si>
    <t>Aristaeomorpha foliacea</t>
  </si>
  <si>
    <t>Giant red shrimp</t>
  </si>
  <si>
    <t>Argentina sphyraena</t>
  </si>
  <si>
    <t>Argentine</t>
  </si>
  <si>
    <t>Alosa alosa</t>
  </si>
  <si>
    <t>Allis shad</t>
  </si>
  <si>
    <t>Squatinidae</t>
  </si>
  <si>
    <t>Angelsharks, sand devils nei</t>
  </si>
  <si>
    <t>Atherina boyeri</t>
  </si>
  <si>
    <t>Big-scale sand smelt</t>
  </si>
  <si>
    <t>Sphyraena spp</t>
  </si>
  <si>
    <t>Barracudas nei</t>
  </si>
  <si>
    <t>Serranus spp</t>
  </si>
  <si>
    <t>Combers nei</t>
  </si>
  <si>
    <t>Scorpaena porcus</t>
  </si>
  <si>
    <t>Black scorpionfish</t>
  </si>
  <si>
    <t>Belonidae</t>
  </si>
  <si>
    <t>Needlefishes, etc. nei</t>
  </si>
  <si>
    <t>Thunnus thynnus</t>
  </si>
  <si>
    <t>Atlantic bluefin tuna</t>
  </si>
  <si>
    <t>Trisopterus luscus</t>
  </si>
  <si>
    <t>Pouting(=Bib)</t>
  </si>
  <si>
    <t>Istiophoridae</t>
  </si>
  <si>
    <t>Marlins,sailfishes,etc. nei</t>
  </si>
  <si>
    <t>Blenniidae</t>
  </si>
  <si>
    <t>Combtooth blennies</t>
  </si>
  <si>
    <t>Molva dypterygia</t>
  </si>
  <si>
    <t>Blue ling</t>
  </si>
  <si>
    <t>Scophthalmus rhombus</t>
  </si>
  <si>
    <t>Brill</t>
  </si>
  <si>
    <t>Auxis rochei</t>
  </si>
  <si>
    <t>Bullet tuna</t>
  </si>
  <si>
    <t>Pomatomus saltatrix</t>
  </si>
  <si>
    <t>Bluefish</t>
  </si>
  <si>
    <t>Capros aper</t>
  </si>
  <si>
    <t>Boarfish</t>
  </si>
  <si>
    <t>Boops boops</t>
  </si>
  <si>
    <t>Bogue</t>
  </si>
  <si>
    <t>Sarda sarda</t>
  </si>
  <si>
    <t>Atlantic bonito</t>
  </si>
  <si>
    <t>Orcynopsis unicolor</t>
  </si>
  <si>
    <t>Plain bonito</t>
  </si>
  <si>
    <t>Bolinus brandaris</t>
  </si>
  <si>
    <t>Purple dye murex</t>
  </si>
  <si>
    <t>Spicara maena</t>
  </si>
  <si>
    <t>Blotched picarel</t>
  </si>
  <si>
    <t>Spondyliosoma cantharus</t>
  </si>
  <si>
    <t>Black seabream</t>
  </si>
  <si>
    <t>Helicolenus dactylopterus</t>
  </si>
  <si>
    <t>Blackbelly rosefish</t>
  </si>
  <si>
    <t>Dicentrarchus spp</t>
  </si>
  <si>
    <t>Seabasses nei</t>
  </si>
  <si>
    <t>Prionace glauca</t>
  </si>
  <si>
    <t>Blue shark</t>
  </si>
  <si>
    <t>Cetorhinus maximus</t>
  </si>
  <si>
    <t>Basking shark</t>
  </si>
  <si>
    <t>Dicentrarchus labrax</t>
  </si>
  <si>
    <t>European seabass</t>
  </si>
  <si>
    <t>Serranidae</t>
  </si>
  <si>
    <t>Groupers, seabasses nei</t>
  </si>
  <si>
    <t>Alopias superciliosus</t>
  </si>
  <si>
    <t>Bigeye thresher</t>
  </si>
  <si>
    <t>Makaira nigricans</t>
  </si>
  <si>
    <t>Blue marlin</t>
  </si>
  <si>
    <t>Cepola macrophthalma</t>
  </si>
  <si>
    <t>Red bandfish</t>
  </si>
  <si>
    <t>Sciaena umbra</t>
  </si>
  <si>
    <t>Brown meagre</t>
  </si>
  <si>
    <t>Serranus cabrilla</t>
  </si>
  <si>
    <t>Comber</t>
  </si>
  <si>
    <t>Carcharhinus plumbeus</t>
  </si>
  <si>
    <t>Sandbar shark</t>
  </si>
  <si>
    <t>Sciaenidae</t>
  </si>
  <si>
    <t>Croakers, drums nei</t>
  </si>
  <si>
    <t>Centrolophidae</t>
  </si>
  <si>
    <t>Ruffs, barrelfishes nei</t>
  </si>
  <si>
    <t>Centrolophus niger</t>
  </si>
  <si>
    <t>Rudderfish</t>
  </si>
  <si>
    <t>Cephalopoda</t>
  </si>
  <si>
    <t>Cephalopods nei</t>
  </si>
  <si>
    <t>Dicologlossa cuneata</t>
  </si>
  <si>
    <t>Wedge sole</t>
  </si>
  <si>
    <t>Carangidae</t>
  </si>
  <si>
    <t>Carangids nei</t>
  </si>
  <si>
    <t>Citharus linguatula</t>
  </si>
  <si>
    <t>Spotted flounder</t>
  </si>
  <si>
    <t>Citharidae</t>
  </si>
  <si>
    <t>Citharids nei</t>
  </si>
  <si>
    <t>Clupeonella cultriventris</t>
  </si>
  <si>
    <t>Black and Caspian Sea sprat</t>
  </si>
  <si>
    <t>Clupeoidei</t>
  </si>
  <si>
    <t>Clupeoids nei</t>
  </si>
  <si>
    <t>Veneridae</t>
  </si>
  <si>
    <t>Venus clams nei</t>
  </si>
  <si>
    <t>Bivalvia</t>
  </si>
  <si>
    <t>Clams, etc. nei</t>
  </si>
  <si>
    <t>Chromis chromis</t>
  </si>
  <si>
    <t>Damselfish</t>
  </si>
  <si>
    <t>Carcinus aestuarii</t>
  </si>
  <si>
    <t>Mediterranean shore crab</t>
  </si>
  <si>
    <t>Umbrina cirrosa</t>
  </si>
  <si>
    <t>Shi drum</t>
  </si>
  <si>
    <t>Cerastoderma edule</t>
  </si>
  <si>
    <t>Common edible cockle</t>
  </si>
  <si>
    <t>Gadus morhua</t>
  </si>
  <si>
    <t>Atlantic cod</t>
  </si>
  <si>
    <t>Conger conger</t>
  </si>
  <si>
    <t>European conger</t>
  </si>
  <si>
    <t>Corallium rubrum</t>
  </si>
  <si>
    <t>Sardinia coral</t>
  </si>
  <si>
    <t>Scomberomorus commerson</t>
  </si>
  <si>
    <t>Narrow-barred Spanish mackerel</t>
  </si>
  <si>
    <t>Coris julis</t>
  </si>
  <si>
    <t>Rainbow wrasse</t>
  </si>
  <si>
    <t>Cardiidae</t>
  </si>
  <si>
    <t>Cockles nei</t>
  </si>
  <si>
    <t>Palaemon serratus</t>
  </si>
  <si>
    <t>Common prawn</t>
  </si>
  <si>
    <t>Centrophorus uyato</t>
  </si>
  <si>
    <t>Little gulper shark</t>
  </si>
  <si>
    <t>Brachyura</t>
  </si>
  <si>
    <t>Marine crabs nei</t>
  </si>
  <si>
    <t>Callinectes sapidus</t>
  </si>
  <si>
    <t>Blue crab</t>
  </si>
  <si>
    <t>Cancer pagurus</t>
  </si>
  <si>
    <t>Edible crab</t>
  </si>
  <si>
    <t>Carcinus maenas</t>
  </si>
  <si>
    <t>Green crab</t>
  </si>
  <si>
    <t>Crustacea</t>
  </si>
  <si>
    <t>Marine crustaceans nei</t>
  </si>
  <si>
    <t>Palinurus spp</t>
  </si>
  <si>
    <t>Palinurid spiny lobsters nei</t>
  </si>
  <si>
    <t>Crangon crangon</t>
  </si>
  <si>
    <t>Common shrimp</t>
  </si>
  <si>
    <t>Diplodus vulgaris</t>
  </si>
  <si>
    <t>Common two-banded seabream</t>
  </si>
  <si>
    <t>Sepia officinalis</t>
  </si>
  <si>
    <t>Common cuttlefish</t>
  </si>
  <si>
    <t>Ruditapes decussatus</t>
  </si>
  <si>
    <t>Grooved carpet shell</t>
  </si>
  <si>
    <t>Sepiidae, Sepiolidae</t>
  </si>
  <si>
    <t>Cuttlefish, bobtail squids nei</t>
  </si>
  <si>
    <t>Chelidonichthys lastoviza</t>
  </si>
  <si>
    <t>Streaked gurnard</t>
  </si>
  <si>
    <t>Alosa caspia</t>
  </si>
  <si>
    <t>Caspian shad</t>
  </si>
  <si>
    <t>Trichiuridae</t>
  </si>
  <si>
    <t>Hairtails, scabbardfishes nei</t>
  </si>
  <si>
    <t>Centroscymnus coelolepis</t>
  </si>
  <si>
    <t>Portuguese dogfish</t>
  </si>
  <si>
    <t>Limanda limanda</t>
  </si>
  <si>
    <t>Common dab</t>
  </si>
  <si>
    <t>Natantia</t>
  </si>
  <si>
    <t>Natantian decapods nei</t>
  </si>
  <si>
    <t>Dentex dentex</t>
  </si>
  <si>
    <t>Common dentex</t>
  </si>
  <si>
    <t>Dentex macrophthalmus</t>
  </si>
  <si>
    <t>Large-eye dentex</t>
  </si>
  <si>
    <t>Dentex gibbosus</t>
  </si>
  <si>
    <t>Pink dentex</t>
  </si>
  <si>
    <t>Squalus acanthias</t>
  </si>
  <si>
    <t>Picked dogfish</t>
  </si>
  <si>
    <t>Squalidae</t>
  </si>
  <si>
    <t>Dogfish sharks nei</t>
  </si>
  <si>
    <t>Squalus spp</t>
  </si>
  <si>
    <t>Dogfishes nei</t>
  </si>
  <si>
    <t>Coryphaena hippurus</t>
  </si>
  <si>
    <t>Common dolphinfish</t>
  </si>
  <si>
    <t>Donax spp</t>
  </si>
  <si>
    <t>Donax clams</t>
  </si>
  <si>
    <t>Parapenaeus longirostris</t>
  </si>
  <si>
    <t>Deep-water rose shrimp</t>
  </si>
  <si>
    <t>Perciformes</t>
  </si>
  <si>
    <t>Demersal percomorphs nei</t>
  </si>
  <si>
    <t>Dactylopterus volitans</t>
  </si>
  <si>
    <t>Flying gurnard</t>
  </si>
  <si>
    <t>Myliobatidae</t>
  </si>
  <si>
    <t>Eagle rays nei</t>
  </si>
  <si>
    <t>Echinodermata</t>
  </si>
  <si>
    <t>Echinoderms</t>
  </si>
  <si>
    <t>Eledone moschata</t>
  </si>
  <si>
    <t>Musky octopus</t>
  </si>
  <si>
    <t>Epinephelus caninus</t>
  </si>
  <si>
    <t>Dogtooth grouper</t>
  </si>
  <si>
    <t>Solea aegyptiaca</t>
  </si>
  <si>
    <t>Egyptian sole</t>
  </si>
  <si>
    <t>Centracanthus cirrus</t>
  </si>
  <si>
    <t>Curled picarel</t>
  </si>
  <si>
    <t>Eriphia verrucosa</t>
  </si>
  <si>
    <t>Warty crab</t>
  </si>
  <si>
    <t>Anguilla anguilla</t>
  </si>
  <si>
    <t>European eel</t>
  </si>
  <si>
    <t>Eledone cirrosa</t>
  </si>
  <si>
    <t>Horned octopus</t>
  </si>
  <si>
    <t>Epigonus telescopus</t>
  </si>
  <si>
    <t>Black cardinal fish</t>
  </si>
  <si>
    <t>Epinephelus costae</t>
  </si>
  <si>
    <t>Goldblotch grouper</t>
  </si>
  <si>
    <t>Etmopterus spinax</t>
  </si>
  <si>
    <t>Velvet belly</t>
  </si>
  <si>
    <t>Cyprinus carpio</t>
  </si>
  <si>
    <t>Common carp</t>
  </si>
  <si>
    <t>Aphia minuta</t>
  </si>
  <si>
    <t>Transparent goby</t>
  </si>
  <si>
    <t>Fistularia commersonii</t>
  </si>
  <si>
    <t>Bluespotted cornetfish</t>
  </si>
  <si>
    <t>Platichthys flesus</t>
  </si>
  <si>
    <t>European flounder</t>
  </si>
  <si>
    <t>Pleuronectiformes</t>
  </si>
  <si>
    <t>Flatfishes nei</t>
  </si>
  <si>
    <t>Exocoetidae</t>
  </si>
  <si>
    <t>Flyingfishes nei</t>
  </si>
  <si>
    <t>Phalium saburon</t>
  </si>
  <si>
    <t>Saburon helmet</t>
  </si>
  <si>
    <t>Phyllonotus trunculus</t>
  </si>
  <si>
    <t>Banded murex</t>
  </si>
  <si>
    <t>Phycis phycis</t>
  </si>
  <si>
    <t>Forkbeard</t>
  </si>
  <si>
    <t>Phycis spp</t>
  </si>
  <si>
    <t>Forkbeards nei</t>
  </si>
  <si>
    <t>Sander lucioperca</t>
  </si>
  <si>
    <t>Pike-perch</t>
  </si>
  <si>
    <t>Auxis thazard</t>
  </si>
  <si>
    <t>Frigate tuna</t>
  </si>
  <si>
    <t>Auxis thazard, A. rochei</t>
  </si>
  <si>
    <t>Frigate and bullet tunas</t>
  </si>
  <si>
    <t>Gadiformes</t>
  </si>
  <si>
    <t>Gadiformes nei</t>
  </si>
  <si>
    <t>Galeorhinus galeus</t>
  </si>
  <si>
    <t>Tope shark</t>
  </si>
  <si>
    <t>Belone belone</t>
  </si>
  <si>
    <t>Garfish</t>
  </si>
  <si>
    <t>Gastropoda</t>
  </si>
  <si>
    <t>Gastropods nei</t>
  </si>
  <si>
    <t>Gobius cobitis</t>
  </si>
  <si>
    <t>Giant goby</t>
  </si>
  <si>
    <t>Gobius niger</t>
  </si>
  <si>
    <t>Black goby</t>
  </si>
  <si>
    <t>Zosterisessor ophiocephalus</t>
  </si>
  <si>
    <t>Grass goby</t>
  </si>
  <si>
    <t>Plectorhinchus mediterraneus</t>
  </si>
  <si>
    <t>Rubberlip grunt</t>
  </si>
  <si>
    <t>Phycis blennoides</t>
  </si>
  <si>
    <t>Greater forkbeard</t>
  </si>
  <si>
    <t>Penaeus monodon</t>
  </si>
  <si>
    <t>Giant tiger prawn</t>
  </si>
  <si>
    <t>Gobius spp</t>
  </si>
  <si>
    <t>Atlantic gobies nei</t>
  </si>
  <si>
    <t>Upeneus spp</t>
  </si>
  <si>
    <t>Goatfishes</t>
  </si>
  <si>
    <t>Gobiidae</t>
  </si>
  <si>
    <t>Gobies nei</t>
  </si>
  <si>
    <t>Epinephelus marginatus</t>
  </si>
  <si>
    <t>Dusky grouper</t>
  </si>
  <si>
    <t>Epinephelus aeneus</t>
  </si>
  <si>
    <t>White grouper</t>
  </si>
  <si>
    <t>Epinephelus spp</t>
  </si>
  <si>
    <t>Groupers nei</t>
  </si>
  <si>
    <t>Geryon longipes</t>
  </si>
  <si>
    <t>Mediterranean geryon</t>
  </si>
  <si>
    <t>Buglossidium luteum</t>
  </si>
  <si>
    <t>Solenette</t>
  </si>
  <si>
    <t>Rhinobatidae</t>
  </si>
  <si>
    <t>Guitarfishes, etc. nei</t>
  </si>
  <si>
    <t>Eutrigla gurnardus</t>
  </si>
  <si>
    <t>Grey gurnard</t>
  </si>
  <si>
    <t>Trigla lyra</t>
  </si>
  <si>
    <t>Piper gurnard</t>
  </si>
  <si>
    <t>Centrophorus granulosus</t>
  </si>
  <si>
    <t>Gulper shark</t>
  </si>
  <si>
    <t>Aspitrigla cuculus</t>
  </si>
  <si>
    <t>Red gurnard</t>
  </si>
  <si>
    <t>Chelidonichthys lucerna</t>
  </si>
  <si>
    <t>Tub gurnard</t>
  </si>
  <si>
    <t>Triglidae</t>
  </si>
  <si>
    <t>Gurnards, searobins nei</t>
  </si>
  <si>
    <t>Trigla spp</t>
  </si>
  <si>
    <t>Gurnards nei</t>
  </si>
  <si>
    <t>Holocentridae</t>
  </si>
  <si>
    <t>Squirrelfishes nei</t>
  </si>
  <si>
    <t>Clupea harengus</t>
  </si>
  <si>
    <t>Atlantic herring</t>
  </si>
  <si>
    <t>Merluccius merluccius</t>
  </si>
  <si>
    <t>European hake</t>
  </si>
  <si>
    <t>Trachurus mediterraneus</t>
  </si>
  <si>
    <t>Mediterranean horse mackerel</t>
  </si>
  <si>
    <t>Caranx rhonchus</t>
  </si>
  <si>
    <t>False scad</t>
  </si>
  <si>
    <t>Chimaeriformes</t>
  </si>
  <si>
    <t>Chimaeras, etc. nei</t>
  </si>
  <si>
    <t>Trachurus trachurus</t>
  </si>
  <si>
    <t>Atlantic horse mackerel</t>
  </si>
  <si>
    <t>Huso huso</t>
  </si>
  <si>
    <t>Beluga</t>
  </si>
  <si>
    <t>Heptranchias perlo</t>
  </si>
  <si>
    <t>Sharpnose sevengill shark</t>
  </si>
  <si>
    <t>Hydrolagus spp</t>
  </si>
  <si>
    <t>Ratfishes nei</t>
  </si>
  <si>
    <t>Sepia orbignyana</t>
  </si>
  <si>
    <t>Pink cuttlefish</t>
  </si>
  <si>
    <t>Siganus luridus</t>
  </si>
  <si>
    <t>Dusky spinefoot</t>
  </si>
  <si>
    <t>Invertebrata</t>
  </si>
  <si>
    <t>Aquatic invertebrates nei</t>
  </si>
  <si>
    <t>Liocarcinus depurator</t>
  </si>
  <si>
    <t>Blue-leg swimcrab</t>
  </si>
  <si>
    <t>Trachurus picturatus</t>
  </si>
  <si>
    <t>Blue jack mackerel</t>
  </si>
  <si>
    <t>Raja miraletus</t>
  </si>
  <si>
    <t>Brown ray</t>
  </si>
  <si>
    <t>Raja melitensis</t>
  </si>
  <si>
    <t>Maltese ray</t>
  </si>
  <si>
    <t>Trachurus spp</t>
  </si>
  <si>
    <t>Jack and horse mackerels nei</t>
  </si>
  <si>
    <t>Raja polystigma</t>
  </si>
  <si>
    <t>Speckled ray</t>
  </si>
  <si>
    <t>Stichopus regalis</t>
  </si>
  <si>
    <t>Royal cucumber</t>
  </si>
  <si>
    <t>Dasyatis pastinaca</t>
  </si>
  <si>
    <t>Common stingray</t>
  </si>
  <si>
    <t>Zeus faber</t>
  </si>
  <si>
    <t>John dory</t>
  </si>
  <si>
    <t>Raja asterias</t>
  </si>
  <si>
    <t>Mediterranean starry ray</t>
  </si>
  <si>
    <t>Callista chione</t>
  </si>
  <si>
    <t>Smooth callista</t>
  </si>
  <si>
    <t>Acanthocardia tuberculata</t>
  </si>
  <si>
    <t>Tuberculate cockle</t>
  </si>
  <si>
    <t>Penaeus japonicus</t>
  </si>
  <si>
    <t>Kuruma prawn</t>
  </si>
  <si>
    <t>Homarus gammarus</t>
  </si>
  <si>
    <t>European lobster</t>
  </si>
  <si>
    <t>Lepidorhombus boscii</t>
  </si>
  <si>
    <t>Four-spot megrim</t>
  </si>
  <si>
    <t>Lichia amia</t>
  </si>
  <si>
    <t>Leerfish</t>
  </si>
  <si>
    <t>Bothidae</t>
  </si>
  <si>
    <t>Lefteye flounders nei</t>
  </si>
  <si>
    <t>Microstomus kitt</t>
  </si>
  <si>
    <t>Lemon sole</t>
  </si>
  <si>
    <t>Lagocephalus spp</t>
  </si>
  <si>
    <t>Lagocephalus sceleratus</t>
  </si>
  <si>
    <t>Silver-cheeked toadfish</t>
  </si>
  <si>
    <t>Trichiurus lepturus</t>
  </si>
  <si>
    <t>Largehead hairtail</t>
  </si>
  <si>
    <t>Saurida undosquamis</t>
  </si>
  <si>
    <t>Brushtooth lizardfish</t>
  </si>
  <si>
    <t>Molva molva</t>
  </si>
  <si>
    <t>Ling</t>
  </si>
  <si>
    <t>Necora puber</t>
  </si>
  <si>
    <t>Velvet swimcrab</t>
  </si>
  <si>
    <t>Synodontidae</t>
  </si>
  <si>
    <t>Lizardfishes nei</t>
  </si>
  <si>
    <t>Plesionika martia</t>
  </si>
  <si>
    <t>Golden shrimp</t>
  </si>
  <si>
    <t>Scyllaridae</t>
  </si>
  <si>
    <t>Slipper lobsters nei</t>
  </si>
  <si>
    <t>Pyrrhulina filamentosa</t>
  </si>
  <si>
    <t>Alepes djedaba</t>
  </si>
  <si>
    <t>Shrimp scad</t>
  </si>
  <si>
    <t>Euthynnus alletteratus</t>
  </si>
  <si>
    <t>Little tunny(=Atl.black skipj)</t>
  </si>
  <si>
    <t>Liza saliens</t>
  </si>
  <si>
    <t>Leaping mullet</t>
  </si>
  <si>
    <t>Scomber scombrus</t>
  </si>
  <si>
    <t>Atlantic mackerel</t>
  </si>
  <si>
    <t>Scomber japonicus</t>
  </si>
  <si>
    <t>Pacific chub mackerel</t>
  </si>
  <si>
    <t>Scombridae</t>
  </si>
  <si>
    <t>Mackerels nei</t>
  </si>
  <si>
    <t>Scomber spp</t>
  </si>
  <si>
    <t>Scomber mackerels nei</t>
  </si>
  <si>
    <t>Mesogobius batrachocephalus</t>
  </si>
  <si>
    <t>Knout goby</t>
  </si>
  <si>
    <t>Lepidorhombus whiffiagonis</t>
  </si>
  <si>
    <t>Megrim</t>
  </si>
  <si>
    <t>Liza aurata</t>
  </si>
  <si>
    <t>Golden grey mullet</t>
  </si>
  <si>
    <t>Liza ramada</t>
  </si>
  <si>
    <t>Thinlip grey mullet</t>
  </si>
  <si>
    <t>Argyrosomus regius</t>
  </si>
  <si>
    <t>Meagre</t>
  </si>
  <si>
    <t>Microchirus variegatus</t>
  </si>
  <si>
    <t>Thickback sole</t>
  </si>
  <si>
    <t>Mycteroperca rubra</t>
  </si>
  <si>
    <t>Mottled grouper</t>
  </si>
  <si>
    <t>Chelon labrosus</t>
  </si>
  <si>
    <t>Thicklip grey mullet</t>
  </si>
  <si>
    <t>Muraena helena</t>
  </si>
  <si>
    <t>Mediterranean moray</t>
  </si>
  <si>
    <t>Metapenaeus stebbingi</t>
  </si>
  <si>
    <t>Peregrine shrimp</t>
  </si>
  <si>
    <t>Lophius spp</t>
  </si>
  <si>
    <t>Monkfishes nei</t>
  </si>
  <si>
    <t>Mollusca</t>
  </si>
  <si>
    <t>Marine molluscs nei</t>
  </si>
  <si>
    <t>Lophius piscatorius</t>
  </si>
  <si>
    <t>Angler(=Monk)</t>
  </si>
  <si>
    <t>Mola mola</t>
  </si>
  <si>
    <t>Ocean sunfish</t>
  </si>
  <si>
    <t>Metapenaeus monoceros</t>
  </si>
  <si>
    <t>Speckled shrimp</t>
  </si>
  <si>
    <t>Pteromylaeus bovinus</t>
  </si>
  <si>
    <t>Bull ray</t>
  </si>
  <si>
    <t>Mustelus punctulatus</t>
  </si>
  <si>
    <t>Blackspotted smooth-hound</t>
  </si>
  <si>
    <t>Ex Mollusca</t>
  </si>
  <si>
    <t>Marine shells nei</t>
  </si>
  <si>
    <t>Mytilus galloprovincialis</t>
  </si>
  <si>
    <t>Mediterranean mussel</t>
  </si>
  <si>
    <t>Tetrapturus belone</t>
  </si>
  <si>
    <t>Mediterranean spearfish</t>
  </si>
  <si>
    <t>Squilla mantis</t>
  </si>
  <si>
    <t>Spottail mantis squillid</t>
  </si>
  <si>
    <t>Murex spp</t>
  </si>
  <si>
    <t>Murex</t>
  </si>
  <si>
    <t>Mugil cephalus</t>
  </si>
  <si>
    <t>Flathead grey mullet</t>
  </si>
  <si>
    <t>Mugilidae</t>
  </si>
  <si>
    <t>Mullets nei</t>
  </si>
  <si>
    <t>Mullus surmuletus</t>
  </si>
  <si>
    <t>Surmullet</t>
  </si>
  <si>
    <t>Mullus barbatus</t>
  </si>
  <si>
    <t>Red mullet</t>
  </si>
  <si>
    <t>Mullus spp</t>
  </si>
  <si>
    <t>Surmullets(=Red mullets) nei</t>
  </si>
  <si>
    <t>Myliobatis aquila</t>
  </si>
  <si>
    <t>Common eagle ray</t>
  </si>
  <si>
    <t>Mugil soiuy</t>
  </si>
  <si>
    <t>So-iuy mullet</t>
  </si>
  <si>
    <t>Osteichthyes</t>
  </si>
  <si>
    <t>Marine fishes nei</t>
  </si>
  <si>
    <t>Naucrates ductor</t>
  </si>
  <si>
    <t>Pilotfish</t>
  </si>
  <si>
    <t>Nephrops norvegicus</t>
  </si>
  <si>
    <t>Norway lobster</t>
  </si>
  <si>
    <t>Nemipterus japonicus</t>
  </si>
  <si>
    <t>Japanese threadfin bream</t>
  </si>
  <si>
    <t>Nemipterus randalli</t>
  </si>
  <si>
    <t>Randall's threadfin bream</t>
  </si>
  <si>
    <t>Nassarius mutabilis</t>
  </si>
  <si>
    <t>Changeable nassa</t>
  </si>
  <si>
    <t>Solea senegalensis</t>
  </si>
  <si>
    <t>Senegalese sole</t>
  </si>
  <si>
    <t>Octopus vulgaris</t>
  </si>
  <si>
    <t>Common octopus</t>
  </si>
  <si>
    <t>Eledone spp</t>
  </si>
  <si>
    <t>Horned and musky octopuses</t>
  </si>
  <si>
    <t>Octopus macropus</t>
  </si>
  <si>
    <t>White-spotted octopus</t>
  </si>
  <si>
    <t>Octopodidae</t>
  </si>
  <si>
    <t>Octopuses, etc. nei</t>
  </si>
  <si>
    <t>Oedalechilus labeo</t>
  </si>
  <si>
    <t>Boxlip mullet</t>
  </si>
  <si>
    <t>Ruvettus pretiosus</t>
  </si>
  <si>
    <t>Oilfish</t>
  </si>
  <si>
    <t>Ommastrephidae</t>
  </si>
  <si>
    <t>Ommastrephidae squids nei</t>
  </si>
  <si>
    <t>Octopus defilippi</t>
  </si>
  <si>
    <t>Lilliput longarm octopus</t>
  </si>
  <si>
    <t>Erugosquilla massavensis</t>
  </si>
  <si>
    <t>Red sea mantis shrimp</t>
  </si>
  <si>
    <t>Octopus salutii</t>
  </si>
  <si>
    <t>Spider octopus</t>
  </si>
  <si>
    <t>Hoplostethus atlanticus</t>
  </si>
  <si>
    <t>Orange roughy</t>
  </si>
  <si>
    <t>Ostreidae</t>
  </si>
  <si>
    <t>Flat and cupped oysters nei</t>
  </si>
  <si>
    <t>Alloteuthis subulata</t>
  </si>
  <si>
    <t>European common squid</t>
  </si>
  <si>
    <t>Alloteuthis media</t>
  </si>
  <si>
    <t>Midsize squid</t>
  </si>
  <si>
    <t>Ostrea edulis</t>
  </si>
  <si>
    <t>European flat oyster</t>
  </si>
  <si>
    <t>Palaemon adspersus</t>
  </si>
  <si>
    <t>Baltic prawn</t>
  </si>
  <si>
    <t>Pagellus erythrinus</t>
  </si>
  <si>
    <t>Common pandora</t>
  </si>
  <si>
    <t>Pagellus spp</t>
  </si>
  <si>
    <t>Pandoras nei</t>
  </si>
  <si>
    <t>Pandalidae</t>
  </si>
  <si>
    <t>Pandalid shrimps nei</t>
  </si>
  <si>
    <t>Littorina littorea</t>
  </si>
  <si>
    <t>Common periwinkle</t>
  </si>
  <si>
    <t>Penaeus spp</t>
  </si>
  <si>
    <t>Penaeus shrimps nei</t>
  </si>
  <si>
    <t>Spicara spp</t>
  </si>
  <si>
    <t>Picarels nei</t>
  </si>
  <si>
    <t>Sardina pilchardus</t>
  </si>
  <si>
    <t>European pilchard(=Sardine)</t>
  </si>
  <si>
    <t>Pomadasys stridens</t>
  </si>
  <si>
    <t>Striped piggy</t>
  </si>
  <si>
    <t>Pleuronectes platessa</t>
  </si>
  <si>
    <t>European plaice</t>
  </si>
  <si>
    <t>Dasyatis violacea</t>
  </si>
  <si>
    <t>Pelagic stingray</t>
  </si>
  <si>
    <t>Brama brama</t>
  </si>
  <si>
    <t>Atlantic pomfret</t>
  </si>
  <si>
    <t>Trisopterus minutus</t>
  </si>
  <si>
    <t>Poor cod</t>
  </si>
  <si>
    <t>Pollachius pollachius</t>
  </si>
  <si>
    <t>Pollack</t>
  </si>
  <si>
    <t>Lamna nasus</t>
  </si>
  <si>
    <t>Porbeagle</t>
  </si>
  <si>
    <t>Trachinotus spp</t>
  </si>
  <si>
    <t>Pompanos nei</t>
  </si>
  <si>
    <t>Sparisoma cretense</t>
  </si>
  <si>
    <t>Parrotfish</t>
  </si>
  <si>
    <t>Palinurus mauritanicus</t>
  </si>
  <si>
    <t>Pink spiny lobster</t>
  </si>
  <si>
    <t>Tetraodontidae</t>
  </si>
  <si>
    <t>Puffers nei</t>
  </si>
  <si>
    <t>Scaridae</t>
  </si>
  <si>
    <t>Parrotfishes nei</t>
  </si>
  <si>
    <t>Polybius henslowii</t>
  </si>
  <si>
    <t>Henslow’s swimming crab</t>
  </si>
  <si>
    <t>Aequipecten opercularis</t>
  </si>
  <si>
    <t>Queen scallop</t>
  </si>
  <si>
    <t>Squalus blainville</t>
  </si>
  <si>
    <t>Longnose spurdog</t>
  </si>
  <si>
    <t>Rajidae</t>
  </si>
  <si>
    <t>Rays and skates nei</t>
  </si>
  <si>
    <t>Solen spp</t>
  </si>
  <si>
    <t>Solen razor clams nei</t>
  </si>
  <si>
    <t>Rhinobatos cemiculus</t>
  </si>
  <si>
    <t>Blackchin guitarfish</t>
  </si>
  <si>
    <t>Rhinobatos rhinobatos</t>
  </si>
  <si>
    <t>Common guitarfish</t>
  </si>
  <si>
    <t>Raja alba</t>
  </si>
  <si>
    <t>White skate</t>
  </si>
  <si>
    <t>Raja batis</t>
  </si>
  <si>
    <t>Blue skate</t>
  </si>
  <si>
    <t>Raja clavata</t>
  </si>
  <si>
    <t>Thornback ray</t>
  </si>
  <si>
    <t>Raja microocellata</t>
  </si>
  <si>
    <t>Small-eyed ray</t>
  </si>
  <si>
    <t>Raja fullonica</t>
  </si>
  <si>
    <t>Shagreen ray</t>
  </si>
  <si>
    <t>Raja brachyura</t>
  </si>
  <si>
    <t>Blonde ray</t>
  </si>
  <si>
    <t>Raja circularis</t>
  </si>
  <si>
    <t>Sandy ray</t>
  </si>
  <si>
    <t>Raja montagui</t>
  </si>
  <si>
    <t>Spotted ray</t>
  </si>
  <si>
    <t>Raja naevus</t>
  </si>
  <si>
    <t>Cuckoo ray</t>
  </si>
  <si>
    <t>Raja oxyrinchus</t>
  </si>
  <si>
    <t>Longnosed skate</t>
  </si>
  <si>
    <t>Raja undulata</t>
  </si>
  <si>
    <t>Undulate ray</t>
  </si>
  <si>
    <t>Arca noae</t>
  </si>
  <si>
    <t>Noah's ark</t>
  </si>
  <si>
    <t>Gaidropsarus spp</t>
  </si>
  <si>
    <t>Rocklings nei</t>
  </si>
  <si>
    <t>Pagrus pagrus</t>
  </si>
  <si>
    <t>Red porgy</t>
  </si>
  <si>
    <t>Rapana spp</t>
  </si>
  <si>
    <t>Sea snails</t>
  </si>
  <si>
    <t>Rapana venosa</t>
  </si>
  <si>
    <t>Thomas' rapa whelk</t>
  </si>
  <si>
    <t>Etrumeus teres</t>
  </si>
  <si>
    <t>Red-eye round herring</t>
  </si>
  <si>
    <t>Scorpaena scrofa</t>
  </si>
  <si>
    <t>Red scorpionfish</t>
  </si>
  <si>
    <t>Caranx crysos</t>
  </si>
  <si>
    <t>Blue runner</t>
  </si>
  <si>
    <t>Sardinella aurita</t>
  </si>
  <si>
    <t>Round sardinella</t>
  </si>
  <si>
    <t>Ammodytes spp</t>
  </si>
  <si>
    <t>Sandeels(=Sandlances) nei</t>
  </si>
  <si>
    <t>Scomberesox saurus</t>
  </si>
  <si>
    <t>Atlantic saury</t>
  </si>
  <si>
    <t>Pagellus acarne</t>
  </si>
  <si>
    <t>Axillary seabream</t>
  </si>
  <si>
    <t>Sparus aurata</t>
  </si>
  <si>
    <t>Gilthead seabream</t>
  </si>
  <si>
    <t>Hexanchus griseus</t>
  </si>
  <si>
    <t>Bluntnose sixgill shark</t>
  </si>
  <si>
    <t>Pagrus spp</t>
  </si>
  <si>
    <t>Pargo breams nei</t>
  </si>
  <si>
    <t>Pagellus bogaraveo</t>
  </si>
  <si>
    <t>Blackspot(=red) seabream</t>
  </si>
  <si>
    <t>Oblada melanura</t>
  </si>
  <si>
    <t>Saddled seabream</t>
  </si>
  <si>
    <t>Sparidae</t>
  </si>
  <si>
    <t>Porgies, seabreams nei</t>
  </si>
  <si>
    <t>Diplodus cervinus</t>
  </si>
  <si>
    <t>Zebra seabream</t>
  </si>
  <si>
    <t>Portunus pelagicus</t>
  </si>
  <si>
    <t>Blue swimming crab</t>
  </si>
  <si>
    <t>Scophthalmidae</t>
  </si>
  <si>
    <t>Turbots nei</t>
  </si>
  <si>
    <t>Dalatias licha</t>
  </si>
  <si>
    <t>Kitefin shark</t>
  </si>
  <si>
    <t>Scyliorhinus spp</t>
  </si>
  <si>
    <t>Catsharks, nursehounds nei</t>
  </si>
  <si>
    <t>Scorpaenidae</t>
  </si>
  <si>
    <t>Scorpionfishes, redfishes nei</t>
  </si>
  <si>
    <t>Maja squinado</t>
  </si>
  <si>
    <t>Spinous spider crab</t>
  </si>
  <si>
    <t>Scorpaena spp</t>
  </si>
  <si>
    <t>Scorpionfishes, rockfishes nei</t>
  </si>
  <si>
    <t>Pectinidae</t>
  </si>
  <si>
    <t>Scallops nei</t>
  </si>
  <si>
    <t>Synodus saurus</t>
  </si>
  <si>
    <t>Atlantic lizardfish</t>
  </si>
  <si>
    <t>Mustelus asterias</t>
  </si>
  <si>
    <t>Starry smooth-hound</t>
  </si>
  <si>
    <t>Mustelus spp</t>
  </si>
  <si>
    <t>Smooth-hounds nei</t>
  </si>
  <si>
    <t>Lepidopus caudatus</t>
  </si>
  <si>
    <t>Silver scabbardfish</t>
  </si>
  <si>
    <t>Alosa pontica</t>
  </si>
  <si>
    <t>Pontic shad</t>
  </si>
  <si>
    <t>Alosa alosa, A. fallax</t>
  </si>
  <si>
    <t>Allis and twaite shads</t>
  </si>
  <si>
    <t>Galeus melastomus</t>
  </si>
  <si>
    <t>Blackmouth catshark</t>
  </si>
  <si>
    <t>Diplodus puntazzo</t>
  </si>
  <si>
    <t>Sharpsnout seabream</t>
  </si>
  <si>
    <t>Alosa spp</t>
  </si>
  <si>
    <t>Shads nei</t>
  </si>
  <si>
    <t>Atherinidae</t>
  </si>
  <si>
    <t>Silversides(=Sand smelts) nei</t>
  </si>
  <si>
    <t>Sardinella spp</t>
  </si>
  <si>
    <t>Sardinellas nei</t>
  </si>
  <si>
    <t>Pecten jacobaeus</t>
  </si>
  <si>
    <t>Great Mediterranean scallop</t>
  </si>
  <si>
    <t>Raja spp</t>
  </si>
  <si>
    <t>Raja rays nei</t>
  </si>
  <si>
    <t>Katsuwonus pelamis</t>
  </si>
  <si>
    <t>Skipjack tuna</t>
  </si>
  <si>
    <t>Elasmobranchii</t>
  </si>
  <si>
    <t>Sharks, rays, skates, etc. nei</t>
  </si>
  <si>
    <t>Sarpa salpa</t>
  </si>
  <si>
    <t>Salema</t>
  </si>
  <si>
    <t>Palinurus elephas</t>
  </si>
  <si>
    <t>Common spiny lobster</t>
  </si>
  <si>
    <t>Hydrurga leptonyx</t>
  </si>
  <si>
    <t>Leopard seal</t>
  </si>
  <si>
    <t>Salmonoidei</t>
  </si>
  <si>
    <t>Salmonoids nei</t>
  </si>
  <si>
    <t>Isurus oxyrinchus</t>
  </si>
  <si>
    <t>Shortfin mako</t>
  </si>
  <si>
    <t>Mustelus mustelus</t>
  </si>
  <si>
    <t>Smooth-hound</t>
  </si>
  <si>
    <t>Scorpaena notata</t>
  </si>
  <si>
    <t>Small red scorpionfish</t>
  </si>
  <si>
    <t>Solenidae</t>
  </si>
  <si>
    <t>Razor clams, knife clams nei</t>
  </si>
  <si>
    <t>Solea solea</t>
  </si>
  <si>
    <t>Common sole</t>
  </si>
  <si>
    <t>Solea lascaris</t>
  </si>
  <si>
    <t>Sand sole</t>
  </si>
  <si>
    <t>Soleidae</t>
  </si>
  <si>
    <t>Soles nei</t>
  </si>
  <si>
    <t>Spicara smaris</t>
  </si>
  <si>
    <t>Picarel</t>
  </si>
  <si>
    <t>Siganus spp</t>
  </si>
  <si>
    <t>Spinefeet(=Rabbitfishes) nei</t>
  </si>
  <si>
    <t>Sphyrna lewini</t>
  </si>
  <si>
    <t>Scalloped hammerhead</t>
  </si>
  <si>
    <t>Spongiidae</t>
  </si>
  <si>
    <t>Sponges</t>
  </si>
  <si>
    <t>Sprattus sprattus</t>
  </si>
  <si>
    <t>European sprat</t>
  </si>
  <si>
    <t>Dicentrarchus punctatus</t>
  </si>
  <si>
    <t>Spotted seabass</t>
  </si>
  <si>
    <t>Sphyrna zygaena</t>
  </si>
  <si>
    <t>Smooth hammerhead</t>
  </si>
  <si>
    <t>Loligo spp</t>
  </si>
  <si>
    <t>Common squids nei</t>
  </si>
  <si>
    <t>Todarodes sagittatus</t>
  </si>
  <si>
    <t>European flying squid</t>
  </si>
  <si>
    <t>Illex coindetii</t>
  </si>
  <si>
    <t>Broadtail shortfin squid</t>
  </si>
  <si>
    <t>Loligo vulgaris</t>
  </si>
  <si>
    <t>European squid</t>
  </si>
  <si>
    <t>Loliginidae, Ommastrephidae</t>
  </si>
  <si>
    <t>Various squids nei</t>
  </si>
  <si>
    <t>Diplodus spp</t>
  </si>
  <si>
    <t>Sargo breams nei</t>
  </si>
  <si>
    <t>Siganus rivulatus</t>
  </si>
  <si>
    <t>Marbled spinefoot</t>
  </si>
  <si>
    <t>Serranus hepatus</t>
  </si>
  <si>
    <t>Brown comber</t>
  </si>
  <si>
    <t>Serranus scriba</t>
  </si>
  <si>
    <t>Painted comber</t>
  </si>
  <si>
    <t>Rajiformes</t>
  </si>
  <si>
    <t>Rays, stingrays, mantas nei</t>
  </si>
  <si>
    <t>Lithognathus mormyrus</t>
  </si>
  <si>
    <t>Sand steenbras</t>
  </si>
  <si>
    <t>Microcosmus sulcatus</t>
  </si>
  <si>
    <t>Grooved sea squirt</t>
  </si>
  <si>
    <t>Dasyatidae</t>
  </si>
  <si>
    <t>Stingrays, butterfly rays nei</t>
  </si>
  <si>
    <t>Chamelea gallina</t>
  </si>
  <si>
    <t>Striped venus</t>
  </si>
  <si>
    <t>Diplodus sargus</t>
  </si>
  <si>
    <t>White seabream</t>
  </si>
  <si>
    <t>Xiphias gladius</t>
  </si>
  <si>
    <t>Swordfish</t>
  </si>
  <si>
    <t>Scyliorhinus canicula</t>
  </si>
  <si>
    <t>Small-spotted catshark</t>
  </si>
  <si>
    <t>Scyliorhinus stellaris</t>
  </si>
  <si>
    <t>Nursehound</t>
  </si>
  <si>
    <t>Saurida lessepsianus</t>
  </si>
  <si>
    <t>Lessepsian lizardfish</t>
  </si>
  <si>
    <t>Penaeus kerathurus</t>
  </si>
  <si>
    <t>Caramote prawn</t>
  </si>
  <si>
    <t>Penaeus semisulcatus</t>
  </si>
  <si>
    <t>Green tiger prawn</t>
  </si>
  <si>
    <t>Trachinus vipera</t>
  </si>
  <si>
    <t>Lesser weever</t>
  </si>
  <si>
    <t>Ruditapes spp</t>
  </si>
  <si>
    <t>Carpet shells nei</t>
  </si>
  <si>
    <t>Trachinidae</t>
  </si>
  <si>
    <t>Weeverfishes nei</t>
  </si>
  <si>
    <t>Caranx spp</t>
  </si>
  <si>
    <t>Jacks, crevalles nei</t>
  </si>
  <si>
    <t>Balistes carolinensis</t>
  </si>
  <si>
    <t>Grey triggerfish</t>
  </si>
  <si>
    <t>Balistidae</t>
  </si>
  <si>
    <t>Triggerfishes, durgons nei</t>
  </si>
  <si>
    <t>Trachypenaeus curvirostris</t>
  </si>
  <si>
    <t>Southern rough shrimp</t>
  </si>
  <si>
    <t>Alosa fallax</t>
  </si>
  <si>
    <t>Twaite shad</t>
  </si>
  <si>
    <t>Torpedo marmorata</t>
  </si>
  <si>
    <t>Marbled electric ray</t>
  </si>
  <si>
    <t>Torpedo torpedo</t>
  </si>
  <si>
    <t>Common torpedo</t>
  </si>
  <si>
    <t>Scophthalmus maximus</t>
  </si>
  <si>
    <t>Turbot</t>
  </si>
  <si>
    <t>Scombroidei</t>
  </si>
  <si>
    <t>Tuna-like fishes nei</t>
  </si>
  <si>
    <t>Tellina spp</t>
  </si>
  <si>
    <t>Tellins nei</t>
  </si>
  <si>
    <t>Umbrina canariensis</t>
  </si>
  <si>
    <t>Canary drum(=Baardman)</t>
  </si>
  <si>
    <t>Scaeurgus unicirrhus</t>
  </si>
  <si>
    <t>Unihorn octopus</t>
  </si>
  <si>
    <t>Pterois miles</t>
  </si>
  <si>
    <t>Devil firefish</t>
  </si>
  <si>
    <t xml:space="preserve">Upeneus moluccensis </t>
  </si>
  <si>
    <t>Goldband goatfish</t>
  </si>
  <si>
    <t>Paracentrotus lividus</t>
  </si>
  <si>
    <t>Stony sea urchin</t>
  </si>
  <si>
    <t>Echinoidea</t>
  </si>
  <si>
    <t>Sea urchins, etc. nei</t>
  </si>
  <si>
    <t>Labrus bergylta</t>
  </si>
  <si>
    <t>Ballan wrasse</t>
  </si>
  <si>
    <t>Uranoscopus scaber</t>
  </si>
  <si>
    <t>Stargazer</t>
  </si>
  <si>
    <t>Venus verrucosa</t>
  </si>
  <si>
    <t>Warty venus</t>
  </si>
  <si>
    <t>Palinuridae</t>
  </si>
  <si>
    <t>Spiny lobsters nei</t>
  </si>
  <si>
    <t>Scomber colias</t>
  </si>
  <si>
    <t>Atlantic chub mackerel</t>
  </si>
  <si>
    <t>Trachinus draco</t>
  </si>
  <si>
    <t>Greater weever</t>
  </si>
  <si>
    <t>Trachinus spp</t>
  </si>
  <si>
    <t>Weevers nei</t>
  </si>
  <si>
    <t>Micromesistius poutassou</t>
  </si>
  <si>
    <t>Blue whiting(=Poutassou)</t>
  </si>
  <si>
    <t>Merlangius merlangus</t>
  </si>
  <si>
    <t>Whiting</t>
  </si>
  <si>
    <t>Labridae</t>
  </si>
  <si>
    <t>Wrasses, hogfishes, etc. nei</t>
  </si>
  <si>
    <t>Polyprion americanus</t>
  </si>
  <si>
    <t>Wreckfish</t>
  </si>
  <si>
    <t>Labrus merula</t>
  </si>
  <si>
    <t>Brown wrasse</t>
  </si>
  <si>
    <t>Xyrichtys novacula</t>
  </si>
  <si>
    <t>Pearly razorfish</t>
  </si>
  <si>
    <t>Scyllarides latus</t>
  </si>
  <si>
    <t>Mediterranean slipper lobster</t>
  </si>
  <si>
    <t>Sphyraena chrysotaenia</t>
  </si>
  <si>
    <t>Yellowstripe barracuda</t>
  </si>
  <si>
    <t>Sphyraena sphyraena</t>
  </si>
  <si>
    <t>European barracuda</t>
  </si>
  <si>
    <t>https://gfcm.sharepoint.com/sites/DCRF/Lists/Ref_Species/AllItems.aspx</t>
  </si>
  <si>
    <t>http://www.fao.org/gfcm/data/maps/gsas/en/</t>
  </si>
  <si>
    <t>Scientific Name</t>
  </si>
  <si>
    <t>Subarea Name</t>
  </si>
  <si>
    <t>1</t>
  </si>
  <si>
    <t>Northern Alboran Sea</t>
  </si>
  <si>
    <t>2</t>
  </si>
  <si>
    <t>Alboran Island</t>
  </si>
  <si>
    <t>3</t>
  </si>
  <si>
    <t>Southern Alboran Sea</t>
  </si>
  <si>
    <t>4</t>
  </si>
  <si>
    <t>Algeria</t>
  </si>
  <si>
    <t>5</t>
  </si>
  <si>
    <t>Balearic Islands</t>
  </si>
  <si>
    <t>6</t>
  </si>
  <si>
    <t>Northern Spain</t>
  </si>
  <si>
    <t>7</t>
  </si>
  <si>
    <t>Gulf of Lion</t>
  </si>
  <si>
    <t>8</t>
  </si>
  <si>
    <t>Corsica</t>
  </si>
  <si>
    <t>9</t>
  </si>
  <si>
    <t>Ligurian Sea and Northern Tyrrhenian Sea</t>
  </si>
  <si>
    <t>10</t>
  </si>
  <si>
    <t>Southern and Central Tyrrhenian Sea</t>
  </si>
  <si>
    <t>11.1</t>
  </si>
  <si>
    <t>Western Sardinia</t>
  </si>
  <si>
    <t>11.2</t>
  </si>
  <si>
    <t>Eastern Sardinia</t>
  </si>
  <si>
    <t>12</t>
  </si>
  <si>
    <t>Northern Tunisia</t>
  </si>
  <si>
    <t>13</t>
  </si>
  <si>
    <t>Gulf of Hammamet</t>
  </si>
  <si>
    <t>14</t>
  </si>
  <si>
    <t>Gulf of Gabes</t>
  </si>
  <si>
    <t>15</t>
  </si>
  <si>
    <t>Malta</t>
  </si>
  <si>
    <t>16</t>
  </si>
  <si>
    <t>Southern Sicily</t>
  </si>
  <si>
    <t>17</t>
  </si>
  <si>
    <t>Northern Adriatic Sea</t>
  </si>
  <si>
    <t>18</t>
  </si>
  <si>
    <t>Southern Adriatic Sea</t>
  </si>
  <si>
    <t>19</t>
  </si>
  <si>
    <t>Western Ionian Sea</t>
  </si>
  <si>
    <t>20</t>
  </si>
  <si>
    <t>Eastern Ionian Sea</t>
  </si>
  <si>
    <t>21</t>
  </si>
  <si>
    <t>Southern Ionian Sea</t>
  </si>
  <si>
    <t>22</t>
  </si>
  <si>
    <t>Aegean Sea</t>
  </si>
  <si>
    <t>23</t>
  </si>
  <si>
    <t>Crete</t>
  </si>
  <si>
    <t>24</t>
  </si>
  <si>
    <t>Northern Levant Sea</t>
  </si>
  <si>
    <t>25</t>
  </si>
  <si>
    <t>Cyprus</t>
  </si>
  <si>
    <t>26</t>
  </si>
  <si>
    <t>Southern Levant Sea</t>
  </si>
  <si>
    <t>27</t>
  </si>
  <si>
    <t>Eastern Levant Sea</t>
  </si>
  <si>
    <t>28</t>
  </si>
  <si>
    <t>Marmara Sea</t>
  </si>
  <si>
    <t>29</t>
  </si>
  <si>
    <t>Black Sea</t>
  </si>
  <si>
    <t>30</t>
  </si>
  <si>
    <t>Azov Sea</t>
  </si>
  <si>
    <t>English Name</t>
  </si>
  <si>
    <t>Scientific Advice</t>
  </si>
  <si>
    <t>WG Comments</t>
  </si>
  <si>
    <t>Year Benchmarked</t>
  </si>
  <si>
    <t>Validation Status</t>
  </si>
  <si>
    <t>Quantitative</t>
  </si>
  <si>
    <t>Qualitative</t>
  </si>
  <si>
    <t>Preliminary</t>
  </si>
  <si>
    <t>NA</t>
  </si>
  <si>
    <t>SE</t>
  </si>
  <si>
    <t>Fishing mortality rate</t>
  </si>
  <si>
    <t>Stock</t>
  </si>
  <si>
    <t>Expert Group</t>
  </si>
  <si>
    <t>Stock assessors are invited to use this sheet to submit additional tables from the stock assessment</t>
  </si>
  <si>
    <t>For example, age-specific results (N at age, F at age), fitted values, residuals, etc.</t>
  </si>
  <si>
    <t>This sheet is a free-format general container, where any rectangular area like this…</t>
  </si>
  <si>
    <t>Numbers at age</t>
  </si>
  <si>
    <t>…can be used to archive important results from the analysis</t>
  </si>
  <si>
    <t>Description</t>
  </si>
  <si>
    <t>TSB</t>
  </si>
  <si>
    <t>B/B0</t>
  </si>
  <si>
    <t>Depletion level</t>
  </si>
  <si>
    <t>2 x SE</t>
  </si>
  <si>
    <t>billions</t>
  </si>
  <si>
    <t>millions</t>
  </si>
  <si>
    <t>thousands</t>
  </si>
  <si>
    <t>individuals</t>
  </si>
  <si>
    <t>Assessment Method</t>
  </si>
  <si>
    <t>Stock Assessment Results (STAR)</t>
  </si>
  <si>
    <t>results of a GFCM stock assessment to the STAR database</t>
  </si>
  <si>
    <t>Further information about STAR can be found at</t>
  </si>
  <si>
    <t>https://github.com/gfcm/star</t>
  </si>
  <si>
    <t>Assessment</t>
  </si>
  <si>
    <t>GSA 1</t>
  </si>
  <si>
    <t>GSA 2</t>
  </si>
  <si>
    <t>GSA 3</t>
  </si>
  <si>
    <t>GSA 4</t>
  </si>
  <si>
    <t>GSA 5</t>
  </si>
  <si>
    <t>Information</t>
  </si>
  <si>
    <t>Table</t>
  </si>
  <si>
    <t>Dimensions</t>
  </si>
  <si>
    <t>When using this sheet, it's best to delete these comments and example first :)</t>
  </si>
  <si>
    <t>Spawning stock biomass</t>
  </si>
  <si>
    <t>Total stock biomass</t>
  </si>
  <si>
    <t>Abundance index</t>
  </si>
  <si>
    <t>Biomass index</t>
  </si>
  <si>
    <t>Density index</t>
  </si>
  <si>
    <t>kg per day</t>
  </si>
  <si>
    <t>kg per hour</t>
  </si>
  <si>
    <t>kg per hook</t>
  </si>
  <si>
    <t>kg per square kilometer</t>
  </si>
  <si>
    <t>kg per kilowatt day</t>
  </si>
  <si>
    <t>kg per trap</t>
  </si>
  <si>
    <t>kg per trip</t>
  </si>
  <si>
    <t>numbers per hook</t>
  </si>
  <si>
    <t>numbers per kilowatt day</t>
  </si>
  <si>
    <t>numbers per trip</t>
  </si>
  <si>
    <t>numbers per day</t>
  </si>
  <si>
    <t>numbers per hour</t>
  </si>
  <si>
    <t>numbers per square kilometer</t>
  </si>
  <si>
    <t>numbers per trap</t>
  </si>
  <si>
    <t>individuals in billions (1e9)</t>
  </si>
  <si>
    <t>individuals in millions (1e6)</t>
  </si>
  <si>
    <t>individuals in thousands (1e3)</t>
  </si>
  <si>
    <t>tonnes per hour</t>
  </si>
  <si>
    <t>days per 100 horsepower</t>
  </si>
  <si>
    <t>days at sea</t>
  </si>
  <si>
    <t>days out of port</t>
  </si>
  <si>
    <t>fishing days</t>
  </si>
  <si>
    <t>gear days for fyke/trap nets</t>
  </si>
  <si>
    <t>hook days for longlines</t>
  </si>
  <si>
    <t>hours fished</t>
  </si>
  <si>
    <t>horsepower hours</t>
  </si>
  <si>
    <t>kilowatt days</t>
  </si>
  <si>
    <t>net days</t>
  </si>
  <si>
    <t>number of vessels</t>
  </si>
  <si>
    <t>number of trips</t>
  </si>
  <si>
    <t>number of trap nets</t>
  </si>
  <si>
    <t>number of fishing events</t>
  </si>
  <si>
    <t>net meter day</t>
  </si>
  <si>
    <t>Rec</t>
  </si>
  <si>
    <t>Rec_upper</t>
  </si>
  <si>
    <t>Rec_lower</t>
  </si>
  <si>
    <t>Stock1_lower</t>
  </si>
  <si>
    <t>Stock1_upper</t>
  </si>
  <si>
    <t>Effort</t>
  </si>
  <si>
    <t>Stock2_lower</t>
  </si>
  <si>
    <t>Stock2</t>
  </si>
  <si>
    <t>Fishing_lower</t>
  </si>
  <si>
    <t>Fishing</t>
  </si>
  <si>
    <t>(if lower and upper limits are supplied)</t>
  </si>
  <si>
    <t>Fishing_upper</t>
  </si>
  <si>
    <t>Red cells must be filled in</t>
  </si>
  <si>
    <t>Green cells must be filled in if defined</t>
  </si>
  <si>
    <t>The information in this file will also become the information</t>
  </si>
  <si>
    <t>included in the Table of Advice produced at the end of a</t>
  </si>
  <si>
    <t>session of the GFCM WGs on Stock Assessment</t>
  </si>
  <si>
    <t>For Advice</t>
  </si>
  <si>
    <t>Quantitative Status (B/Btarget)</t>
  </si>
  <si>
    <t>Quantitative Status (B/Blimit)</t>
  </si>
  <si>
    <t>Forecast input and results must be included, if a short-term forecast analysis was run</t>
  </si>
  <si>
    <t>This part of the STAR template is still under development, but please try to paste</t>
  </si>
  <si>
    <t>the forecast table(s) below in the format that it has been presented in the past</t>
  </si>
  <si>
    <t>The submitted information is organized in four sheets:</t>
  </si>
  <si>
    <t>3) Forecast</t>
  </si>
  <si>
    <t>Boolean</t>
  </si>
  <si>
    <t>Yes</t>
  </si>
  <si>
    <t>No</t>
  </si>
  <si>
    <t>Age (or length) at recruitment</t>
  </si>
  <si>
    <t>Fbar first age (or length)</t>
  </si>
  <si>
    <t>Fbar last age (or length)</t>
  </si>
  <si>
    <t>All time series below must be filled in if available</t>
  </si>
  <si>
    <t>Forecast Included</t>
  </si>
  <si>
    <t>B target</t>
  </si>
  <si>
    <t>B threshold</t>
  </si>
  <si>
    <t>B limit</t>
  </si>
  <si>
    <t>Reference Point</t>
  </si>
  <si>
    <t>Fmsy</t>
  </si>
  <si>
    <t>F0.1</t>
  </si>
  <si>
    <t>E0.4</t>
  </si>
  <si>
    <t>Bmsy</t>
  </si>
  <si>
    <t>Bpa</t>
  </si>
  <si>
    <t>B0.66</t>
  </si>
  <si>
    <t>Blim</t>
  </si>
  <si>
    <t>B0.33</t>
  </si>
  <si>
    <t>Value</t>
  </si>
  <si>
    <t>F or E target</t>
  </si>
  <si>
    <t>Stock1</t>
  </si>
  <si>
    <t>VPA-Type Model</t>
  </si>
  <si>
    <t>Current F</t>
  </si>
  <si>
    <t>Current B</t>
  </si>
  <si>
    <t>Gray cells are calculated automatically and should not be edited</t>
  </si>
  <si>
    <t>Stock2_upper</t>
  </si>
  <si>
    <t>Species</t>
  </si>
  <si>
    <t>Method</t>
  </si>
  <si>
    <t>Quantitative Status</t>
  </si>
  <si>
    <t>Stock Status</t>
  </si>
  <si>
    <t>Exploitation</t>
  </si>
  <si>
    <t>Stock Status Text (Exploitation)</t>
  </si>
  <si>
    <t>The formatted advice appears on the Advice sheet</t>
  </si>
  <si>
    <t>Reference Points</t>
  </si>
  <si>
    <t>Recent B</t>
  </si>
  <si>
    <t>Recent F</t>
  </si>
  <si>
    <t>3 years when the assessment model is VPA-type</t>
  </si>
  <si>
    <t>Current F and B are calculated as average of last</t>
  </si>
  <si>
    <t>Select up to five GSA areas</t>
  </si>
  <si>
    <t>Current Levels</t>
  </si>
  <si>
    <t>Exploitation Unit</t>
  </si>
  <si>
    <t>Reference Year</t>
  </si>
  <si>
    <t>2) TimeSeries</t>
  </si>
  <si>
    <t>4) Other</t>
  </si>
  <si>
    <t>Column1</t>
  </si>
  <si>
    <t>From</t>
  </si>
  <si>
    <t>TimeSeries</t>
  </si>
  <si>
    <t>Version</t>
  </si>
  <si>
    <t>Stock Status Text (Biomass)</t>
  </si>
  <si>
    <t>Quantitative Status (B/Bthreshold)</t>
  </si>
  <si>
    <t>Quantitative Status (F/Fref)</t>
  </si>
  <si>
    <t>Fishing effort</t>
  </si>
  <si>
    <t>https://gfcm.sharepoint.com/EG/Lists/Country%20code/AllItems.aspx</t>
  </si>
  <si>
    <t>Name</t>
  </si>
  <si>
    <t>ALB</t>
  </si>
  <si>
    <t>Albania</t>
  </si>
  <si>
    <t>BGR</t>
  </si>
  <si>
    <t>Bulgaria</t>
  </si>
  <si>
    <t>CYP</t>
  </si>
  <si>
    <t>DZA</t>
  </si>
  <si>
    <t>EGY</t>
  </si>
  <si>
    <t>Egypt</t>
  </si>
  <si>
    <t>ESP</t>
  </si>
  <si>
    <t>Spain</t>
  </si>
  <si>
    <t>FRA</t>
  </si>
  <si>
    <t>France</t>
  </si>
  <si>
    <t>GRC</t>
  </si>
  <si>
    <t>Greece</t>
  </si>
  <si>
    <t>HRV</t>
  </si>
  <si>
    <t>Croatia</t>
  </si>
  <si>
    <t>ISR</t>
  </si>
  <si>
    <t>Israel</t>
  </si>
  <si>
    <t>ITA</t>
  </si>
  <si>
    <t>Italy</t>
  </si>
  <si>
    <t>JPN</t>
  </si>
  <si>
    <t>Japan</t>
  </si>
  <si>
    <t>LBN</t>
  </si>
  <si>
    <t>Lebanon</t>
  </si>
  <si>
    <t>LBY</t>
  </si>
  <si>
    <t>Libya</t>
  </si>
  <si>
    <t>MAR</t>
  </si>
  <si>
    <t>Morocco</t>
  </si>
  <si>
    <t>MCO</t>
  </si>
  <si>
    <t>Monaco</t>
  </si>
  <si>
    <t>MLT</t>
  </si>
  <si>
    <t>MNE</t>
  </si>
  <si>
    <t>Montenegro</t>
  </si>
  <si>
    <t>ROU</t>
  </si>
  <si>
    <t>Romania</t>
  </si>
  <si>
    <t>SVN</t>
  </si>
  <si>
    <t>Slovenia</t>
  </si>
  <si>
    <t>SYR</t>
  </si>
  <si>
    <t>Syria</t>
  </si>
  <si>
    <t>TUN</t>
  </si>
  <si>
    <t>Tunisia</t>
  </si>
  <si>
    <t>TUR</t>
  </si>
  <si>
    <t>Turkey</t>
  </si>
  <si>
    <t>GEO</t>
  </si>
  <si>
    <t>Georgia</t>
  </si>
  <si>
    <t>UKR</t>
  </si>
  <si>
    <t>Ukraine</t>
  </si>
  <si>
    <t>RUS</t>
  </si>
  <si>
    <t>Russian Federation</t>
  </si>
  <si>
    <t>PRT</t>
  </si>
  <si>
    <t>Portugal</t>
  </si>
  <si>
    <t>BIH</t>
  </si>
  <si>
    <t>Bosnia and Herzegovina</t>
  </si>
  <si>
    <t>PSE</t>
  </si>
  <si>
    <t>Palestine</t>
  </si>
  <si>
    <t>MDA</t>
  </si>
  <si>
    <t>Moldova</t>
  </si>
  <si>
    <t>Country Code</t>
  </si>
  <si>
    <t>Effort Unit</t>
  </si>
  <si>
    <t>Countries</t>
  </si>
  <si>
    <t>Country1</t>
  </si>
  <si>
    <t>Country2</t>
  </si>
  <si>
    <t>Country3</t>
  </si>
  <si>
    <t>Country4</t>
  </si>
  <si>
    <t>Country5</t>
  </si>
  <si>
    <t>Country6</t>
  </si>
  <si>
    <t>Reporting Year</t>
  </si>
  <si>
    <t xml:space="preserve"> </t>
  </si>
  <si>
    <t>GSA Names</t>
  </si>
  <si>
    <t>F maximum sustainable yield</t>
  </si>
  <si>
    <t>F based on YPR slope</t>
  </si>
  <si>
    <t>Effort 40%</t>
  </si>
  <si>
    <t>Unit</t>
  </si>
  <si>
    <t>Indicator</t>
  </si>
  <si>
    <t>Type of Confidence Intervals</t>
  </si>
  <si>
    <t>(if effort is used)</t>
  </si>
  <si>
    <t>Size Indicator #1</t>
  </si>
  <si>
    <t>Size Indicator #2</t>
  </si>
  <si>
    <t>2.0.0</t>
  </si>
  <si>
    <t>Assessment Type</t>
  </si>
  <si>
    <t>Standard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</si>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</sst>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ourier 10 cpi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scheme val="minor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9" tint="-0.2499465926084170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 style="thin">
        <color auto="1"/>
      </left>
      <right/>
      <top style="thin">
        <color auto="1"/>
      </top>
      <bottom style="medium">
        <color theme="6" tint="-0.24994659260841701"/>
      </bottom>
      <diagonal/>
    </border>
    <border>
      <left/>
      <right/>
      <top style="thin">
        <color auto="1"/>
      </top>
      <bottom style="medium">
        <color theme="6" tint="-0.24994659260841701"/>
      </bottom>
      <diagonal/>
    </border>
    <border>
      <left/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/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thin">
        <color theme="9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/>
      <diagonal/>
    </border>
    <border>
      <left style="thin">
        <color theme="9" tint="0.39994506668294322"/>
      </left>
      <right/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7558519241921"/>
      </top>
      <bottom/>
      <diagonal/>
    </border>
    <border>
      <left/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0"/>
      </left>
      <right style="medium">
        <color theme="9" tint="-0.24994659260841701"/>
      </right>
      <top style="thin">
        <color theme="0"/>
      </top>
      <bottom style="thin">
        <color theme="0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 style="medium">
        <color theme="6" tint="-0.24994659260841701"/>
      </left>
      <right style="medium">
        <color theme="0"/>
      </right>
      <top style="medium">
        <color theme="0"/>
      </top>
      <bottom/>
      <diagonal/>
    </border>
    <border>
      <left style="medium">
        <color theme="6" tint="-0.2499465926084170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6" tint="-0.2499465926084170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77">
    <xf numFmtId="0" fontId="0" fillId="0" borderId="0" xfId="0"/>
    <xf numFmtId="0" fontId="0" fillId="0" borderId="0" xfId="0" applyFill="1"/>
    <xf numFmtId="0" fontId="0" fillId="0" borderId="0" xfId="0"/>
    <xf numFmtId="0" fontId="1" fillId="0" borderId="0" xfId="0" applyFont="1" applyFill="1"/>
    <xf numFmtId="2" fontId="0" fillId="0" borderId="0" xfId="0" applyNumberFormat="1" applyFill="1" applyAlignment="1">
      <alignment horizontal="center"/>
    </xf>
    <xf numFmtId="0" fontId="7" fillId="5" borderId="3" xfId="0" applyFont="1" applyFill="1" applyBorder="1"/>
    <xf numFmtId="0" fontId="0" fillId="0" borderId="0" xfId="0" applyAlignment="1">
      <alignment horizontal="left"/>
    </xf>
    <xf numFmtId="0" fontId="0" fillId="2" borderId="0" xfId="0" applyFont="1" applyFill="1" applyBorder="1" applyAlignment="1"/>
    <xf numFmtId="0" fontId="9" fillId="2" borderId="0" xfId="0" applyFont="1" applyFill="1" applyAlignment="1"/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9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Border="1" applyAlignment="1"/>
    <xf numFmtId="0" fontId="9" fillId="2" borderId="0" xfId="0" applyFont="1" applyFill="1" applyBorder="1" applyAlignment="1"/>
    <xf numFmtId="0" fontId="13" fillId="2" borderId="0" xfId="0" applyFont="1" applyFill="1" applyBorder="1" applyAlignment="1">
      <alignment horizontal="right"/>
    </xf>
    <xf numFmtId="0" fontId="12" fillId="2" borderId="0" xfId="0" applyFont="1" applyFill="1" applyAlignment="1"/>
    <xf numFmtId="0" fontId="0" fillId="9" borderId="5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right"/>
    </xf>
    <xf numFmtId="0" fontId="14" fillId="0" borderId="0" xfId="0" applyFont="1"/>
    <xf numFmtId="0" fontId="0" fillId="2" borderId="0" xfId="0" applyFont="1" applyFill="1" applyBorder="1" applyAlignment="1">
      <alignment horizontal="left"/>
    </xf>
    <xf numFmtId="0" fontId="15" fillId="0" borderId="0" xfId="0" applyFont="1" applyFill="1" applyAlignment="1"/>
    <xf numFmtId="0" fontId="15" fillId="2" borderId="0" xfId="0" applyFont="1" applyFill="1" applyAlignment="1"/>
    <xf numFmtId="0" fontId="0" fillId="10" borderId="6" xfId="0" applyFont="1" applyFill="1" applyBorder="1" applyAlignment="1"/>
    <xf numFmtId="0" fontId="9" fillId="2" borderId="0" xfId="0" applyFont="1" applyFill="1" applyBorder="1" applyAlignment="1">
      <alignment horizontal="left"/>
    </xf>
    <xf numFmtId="0" fontId="0" fillId="11" borderId="14" xfId="0" applyFont="1" applyFill="1" applyBorder="1" applyAlignment="1">
      <alignment horizontal="left"/>
    </xf>
    <xf numFmtId="0" fontId="2" fillId="2" borderId="16" xfId="0" applyNumberFormat="1" applyFont="1" applyFill="1" applyBorder="1" applyAlignment="1">
      <alignment horizontal="center"/>
    </xf>
    <xf numFmtId="0" fontId="2" fillId="2" borderId="17" xfId="0" applyNumberFormat="1" applyFont="1" applyFill="1" applyBorder="1" applyAlignment="1">
      <alignment horizontal="center"/>
    </xf>
    <xf numFmtId="0" fontId="2" fillId="2" borderId="18" xfId="0" applyNumberFormat="1" applyFont="1" applyFill="1" applyBorder="1" applyAlignment="1">
      <alignment horizontal="center"/>
    </xf>
    <xf numFmtId="0" fontId="0" fillId="2" borderId="0" xfId="0" applyFont="1" applyFill="1" applyAlignment="1"/>
    <xf numFmtId="0" fontId="0" fillId="2" borderId="7" xfId="0" applyFont="1" applyFill="1" applyBorder="1" applyAlignment="1"/>
    <xf numFmtId="0" fontId="8" fillId="2" borderId="0" xfId="0" applyFont="1" applyFill="1" applyAlignment="1"/>
    <xf numFmtId="0" fontId="0" fillId="2" borderId="0" xfId="0" applyFill="1" applyAlignment="1"/>
    <xf numFmtId="0" fontId="3" fillId="2" borderId="0" xfId="1" applyFill="1" applyAlignment="1"/>
    <xf numFmtId="0" fontId="1" fillId="2" borderId="0" xfId="0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10" borderId="6" xfId="3" applyFont="1" applyFill="1" applyBorder="1" applyAlignment="1">
      <alignment horizontal="left"/>
    </xf>
    <xf numFmtId="0" fontId="2" fillId="2" borderId="15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left" wrapText="1"/>
    </xf>
    <xf numFmtId="0" fontId="0" fillId="10" borderId="19" xfId="0" applyFont="1" applyFill="1" applyBorder="1" applyAlignment="1"/>
    <xf numFmtId="0" fontId="14" fillId="2" borderId="0" xfId="0" applyFont="1" applyFill="1"/>
    <xf numFmtId="0" fontId="16" fillId="2" borderId="0" xfId="0" applyFont="1" applyFill="1" applyAlignment="1">
      <alignment horizontal="right"/>
    </xf>
    <xf numFmtId="0" fontId="17" fillId="2" borderId="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0" fontId="16" fillId="2" borderId="0" xfId="0" applyFont="1" applyFill="1" applyAlignment="1"/>
    <xf numFmtId="0" fontId="16" fillId="2" borderId="9" xfId="0" applyFont="1" applyFill="1" applyBorder="1" applyAlignment="1">
      <alignment horizontal="right"/>
    </xf>
    <xf numFmtId="0" fontId="17" fillId="2" borderId="9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right"/>
    </xf>
    <xf numFmtId="0" fontId="16" fillId="2" borderId="0" xfId="0" applyFont="1" applyFill="1" applyBorder="1" applyAlignment="1"/>
    <xf numFmtId="0" fontId="16" fillId="2" borderId="8" xfId="0" applyFont="1" applyFill="1" applyBorder="1" applyAlignment="1">
      <alignment horizontal="center"/>
    </xf>
    <xf numFmtId="0" fontId="17" fillId="2" borderId="9" xfId="0" applyFont="1" applyFill="1" applyBorder="1" applyAlignment="1"/>
    <xf numFmtId="0" fontId="16" fillId="2" borderId="12" xfId="0" applyFont="1" applyFill="1" applyBorder="1" applyAlignment="1"/>
    <xf numFmtId="0" fontId="16" fillId="2" borderId="12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7" fillId="2" borderId="13" xfId="0" applyFont="1" applyFill="1" applyBorder="1" applyAlignment="1"/>
    <xf numFmtId="0" fontId="16" fillId="2" borderId="0" xfId="0" applyFont="1" applyFill="1" applyAlignment="1">
      <alignment horizontal="center"/>
    </xf>
    <xf numFmtId="0" fontId="14" fillId="2" borderId="0" xfId="0" applyFont="1" applyFill="1" applyAlignment="1"/>
    <xf numFmtId="0" fontId="16" fillId="2" borderId="0" xfId="0" applyFont="1" applyFill="1" applyBorder="1" applyAlignment="1">
      <alignment horizontal="center"/>
    </xf>
    <xf numFmtId="0" fontId="16" fillId="0" borderId="0" xfId="0" applyFont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11" borderId="0" xfId="0" applyFont="1" applyFill="1" applyBorder="1" applyAlignment="1"/>
    <xf numFmtId="0" fontId="16" fillId="2" borderId="0" xfId="0" applyFont="1" applyFill="1" applyBorder="1" applyAlignment="1">
      <alignment horizontal="right"/>
    </xf>
    <xf numFmtId="0" fontId="17" fillId="2" borderId="23" xfId="0" applyFont="1" applyFill="1" applyBorder="1" applyAlignment="1"/>
    <xf numFmtId="0" fontId="17" fillId="2" borderId="23" xfId="0" applyFont="1" applyFill="1" applyBorder="1" applyAlignment="1">
      <alignment horizontal="right"/>
    </xf>
    <xf numFmtId="0" fontId="17" fillId="2" borderId="24" xfId="0" applyFont="1" applyFill="1" applyBorder="1" applyAlignment="1"/>
    <xf numFmtId="0" fontId="0" fillId="11" borderId="0" xfId="0" applyFill="1"/>
    <xf numFmtId="0" fontId="7" fillId="2" borderId="13" xfId="0" applyFont="1" applyFill="1" applyBorder="1" applyAlignment="1"/>
    <xf numFmtId="49" fontId="10" fillId="2" borderId="25" xfId="4" applyNumberFormat="1" applyFont="1" applyFill="1" applyBorder="1" applyAlignment="1"/>
    <xf numFmtId="49" fontId="10" fillId="2" borderId="27" xfId="4" applyNumberFormat="1" applyFont="1" applyFill="1" applyBorder="1" applyAlignment="1"/>
    <xf numFmtId="49" fontId="0" fillId="10" borderId="6" xfId="0" applyNumberFormat="1" applyFont="1" applyFill="1" applyBorder="1" applyAlignment="1"/>
    <xf numFmtId="0" fontId="0" fillId="9" borderId="5" xfId="0" applyFont="1" applyFill="1" applyBorder="1" applyAlignment="1"/>
    <xf numFmtId="0" fontId="0" fillId="2" borderId="8" xfId="0" applyFont="1" applyFill="1" applyBorder="1" applyAlignment="1"/>
    <xf numFmtId="0" fontId="12" fillId="2" borderId="8" xfId="0" applyFont="1" applyFill="1" applyBorder="1" applyAlignment="1"/>
    <xf numFmtId="0" fontId="0" fillId="2" borderId="27" xfId="0" applyFont="1" applyFill="1" applyBorder="1" applyAlignment="1"/>
    <xf numFmtId="0" fontId="16" fillId="2" borderId="9" xfId="0" applyFont="1" applyFill="1" applyBorder="1" applyAlignment="1"/>
    <xf numFmtId="0" fontId="14" fillId="11" borderId="26" xfId="0" applyNumberFormat="1" applyFont="1" applyFill="1" applyBorder="1" applyAlignment="1"/>
    <xf numFmtId="0" fontId="14" fillId="11" borderId="29" xfId="0" applyFont="1" applyFill="1" applyBorder="1" applyAlignment="1"/>
    <xf numFmtId="0" fontId="14" fillId="11" borderId="29" xfId="0" applyNumberFormat="1" applyFont="1" applyFill="1" applyBorder="1" applyAlignment="1"/>
    <xf numFmtId="0" fontId="13" fillId="2" borderId="30" xfId="0" applyFont="1" applyFill="1" applyBorder="1" applyAlignment="1"/>
    <xf numFmtId="0" fontId="17" fillId="2" borderId="11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49" fontId="14" fillId="2" borderId="8" xfId="4" applyNumberFormat="1" applyFont="1" applyFill="1" applyBorder="1" applyAlignment="1"/>
    <xf numFmtId="0" fontId="17" fillId="2" borderId="8" xfId="0" applyFont="1" applyFill="1" applyBorder="1" applyAlignment="1"/>
    <xf numFmtId="0" fontId="0" fillId="2" borderId="8" xfId="0" applyFill="1" applyBorder="1" applyAlignment="1"/>
    <xf numFmtId="0" fontId="7" fillId="7" borderId="31" xfId="0" applyFont="1" applyFill="1" applyBorder="1"/>
    <xf numFmtId="0" fontId="7" fillId="7" borderId="32" xfId="0" applyFont="1" applyFill="1" applyBorder="1"/>
    <xf numFmtId="49" fontId="0" fillId="8" borderId="33" xfId="0" applyNumberFormat="1" applyFont="1" applyFill="1" applyBorder="1" applyAlignment="1"/>
    <xf numFmtId="49" fontId="0" fillId="8" borderId="34" xfId="0" applyNumberFormat="1" applyFont="1" applyFill="1" applyBorder="1" applyAlignment="1"/>
    <xf numFmtId="49" fontId="0" fillId="0" borderId="33" xfId="0" applyNumberFormat="1" applyFont="1" applyBorder="1" applyAlignment="1"/>
    <xf numFmtId="49" fontId="0" fillId="0" borderId="34" xfId="0" applyNumberFormat="1" applyFont="1" applyBorder="1" applyAlignment="1"/>
    <xf numFmtId="49" fontId="0" fillId="0" borderId="35" xfId="0" applyNumberFormat="1" applyFont="1" applyBorder="1" applyAlignment="1"/>
    <xf numFmtId="49" fontId="0" fillId="0" borderId="36" xfId="0" applyNumberFormat="1" applyFont="1" applyBorder="1" applyAlignment="1"/>
    <xf numFmtId="0" fontId="7" fillId="7" borderId="37" xfId="0" applyNumberFormat="1" applyFont="1" applyFill="1" applyBorder="1"/>
    <xf numFmtId="0" fontId="7" fillId="7" borderId="38" xfId="0" applyFont="1" applyFill="1" applyBorder="1"/>
    <xf numFmtId="49" fontId="0" fillId="8" borderId="39" xfId="0" applyNumberFormat="1" applyFont="1" applyFill="1" applyBorder="1" applyAlignment="1"/>
    <xf numFmtId="49" fontId="0" fillId="8" borderId="40" xfId="0" applyNumberFormat="1" applyFont="1" applyFill="1" applyBorder="1" applyAlignment="1"/>
    <xf numFmtId="49" fontId="0" fillId="0" borderId="39" xfId="0" applyNumberFormat="1" applyFont="1" applyBorder="1" applyAlignment="1"/>
    <xf numFmtId="49" fontId="0" fillId="0" borderId="40" xfId="0" applyNumberFormat="1" applyFont="1" applyBorder="1" applyAlignment="1"/>
    <xf numFmtId="49" fontId="0" fillId="8" borderId="35" xfId="0" applyNumberFormat="1" applyFont="1" applyFill="1" applyBorder="1" applyAlignment="1"/>
    <xf numFmtId="49" fontId="0" fillId="8" borderId="36" xfId="0" applyNumberFormat="1" applyFont="1" applyFill="1" applyBorder="1" applyAlignment="1"/>
    <xf numFmtId="0" fontId="7" fillId="5" borderId="41" xfId="0" applyFont="1" applyFill="1" applyBorder="1"/>
    <xf numFmtId="0" fontId="0" fillId="0" borderId="42" xfId="0" applyFont="1" applyBorder="1"/>
    <xf numFmtId="0" fontId="0" fillId="6" borderId="42" xfId="0" applyFont="1" applyFill="1" applyBorder="1"/>
    <xf numFmtId="0" fontId="0" fillId="0" borderId="43" xfId="0" applyFont="1" applyBorder="1"/>
    <xf numFmtId="0" fontId="0" fillId="0" borderId="44" xfId="0" applyFont="1" applyBorder="1"/>
    <xf numFmtId="49" fontId="0" fillId="0" borderId="44" xfId="0" applyNumberFormat="1" applyFont="1" applyBorder="1"/>
    <xf numFmtId="49" fontId="0" fillId="6" borderId="44" xfId="0" applyNumberFormat="1" applyFont="1" applyFill="1" applyBorder="1"/>
    <xf numFmtId="0" fontId="0" fillId="6" borderId="45" xfId="0" applyFont="1" applyFill="1" applyBorder="1"/>
    <xf numFmtId="49" fontId="0" fillId="6" borderId="45" xfId="0" applyNumberFormat="1" applyFont="1" applyFill="1" applyBorder="1"/>
    <xf numFmtId="0" fontId="7" fillId="5" borderId="41" xfId="0" applyFont="1" applyFill="1" applyBorder="1" applyAlignment="1">
      <alignment horizontal="left"/>
    </xf>
    <xf numFmtId="0" fontId="0" fillId="0" borderId="46" xfId="0" applyFont="1" applyFill="1" applyBorder="1" applyAlignment="1">
      <alignment horizontal="left"/>
    </xf>
    <xf numFmtId="0" fontId="0" fillId="6" borderId="42" xfId="0" applyFont="1" applyFill="1" applyBorder="1" applyAlignment="1">
      <alignment horizontal="left"/>
    </xf>
    <xf numFmtId="0" fontId="0" fillId="6" borderId="43" xfId="0" applyFont="1" applyFill="1" applyBorder="1" applyAlignment="1">
      <alignment horizontal="left"/>
    </xf>
    <xf numFmtId="0" fontId="3" fillId="0" borderId="0" xfId="1" applyBorder="1" applyAlignment="1"/>
    <xf numFmtId="0" fontId="7" fillId="5" borderId="47" xfId="0" applyFont="1" applyFill="1" applyBorder="1"/>
    <xf numFmtId="0" fontId="7" fillId="5" borderId="48" xfId="0" applyFont="1" applyFill="1" applyBorder="1"/>
    <xf numFmtId="0" fontId="0" fillId="6" borderId="49" xfId="0" applyFont="1" applyFill="1" applyBorder="1"/>
    <xf numFmtId="0" fontId="0" fillId="6" borderId="50" xfId="0" applyFont="1" applyFill="1" applyBorder="1"/>
    <xf numFmtId="0" fontId="0" fillId="0" borderId="49" xfId="0" applyFont="1" applyBorder="1"/>
    <xf numFmtId="0" fontId="0" fillId="0" borderId="50" xfId="0" applyFont="1" applyBorder="1"/>
    <xf numFmtId="0" fontId="0" fillId="6" borderId="51" xfId="0" applyFont="1" applyFill="1" applyBorder="1"/>
    <xf numFmtId="0" fontId="0" fillId="6" borderId="52" xfId="0" applyFont="1" applyFill="1" applyBorder="1"/>
    <xf numFmtId="0" fontId="0" fillId="0" borderId="51" xfId="0" applyFont="1" applyBorder="1"/>
    <xf numFmtId="0" fontId="0" fillId="0" borderId="52" xfId="0" applyFont="1" applyBorder="1"/>
    <xf numFmtId="0" fontId="0" fillId="0" borderId="53" xfId="0" applyFont="1" applyBorder="1"/>
    <xf numFmtId="0" fontId="0" fillId="6" borderId="53" xfId="0" applyFont="1" applyFill="1" applyBorder="1"/>
    <xf numFmtId="0" fontId="0" fillId="6" borderId="54" xfId="0" applyFont="1" applyFill="1" applyBorder="1"/>
    <xf numFmtId="0" fontId="17" fillId="2" borderId="0" xfId="0" applyFont="1" applyFill="1" applyAlignment="1">
      <alignment horizontal="center"/>
    </xf>
    <xf numFmtId="0" fontId="17" fillId="2" borderId="10" xfId="0" applyFont="1" applyFill="1" applyBorder="1" applyAlignment="1"/>
    <xf numFmtId="0" fontId="0" fillId="0" borderId="0" xfId="0" quotePrefix="1"/>
    <xf numFmtId="0" fontId="18" fillId="2" borderId="55" xfId="0" applyFont="1" applyFill="1" applyBorder="1" applyAlignment="1">
      <alignment horizontal="left"/>
    </xf>
    <xf numFmtId="0" fontId="19" fillId="9" borderId="56" xfId="0" applyFont="1" applyFill="1" applyBorder="1" applyAlignment="1">
      <alignment horizontal="left"/>
    </xf>
    <xf numFmtId="0" fontId="0" fillId="2" borderId="20" xfId="0" applyFont="1" applyFill="1" applyBorder="1"/>
    <xf numFmtId="0" fontId="0" fillId="2" borderId="22" xfId="0" applyFont="1" applyFill="1" applyBorder="1"/>
    <xf numFmtId="0" fontId="0" fillId="9" borderId="57" xfId="0" applyNumberFormat="1" applyFont="1" applyFill="1" applyBorder="1" applyAlignment="1">
      <alignment horizontal="left"/>
    </xf>
    <xf numFmtId="49" fontId="0" fillId="9" borderId="57" xfId="0" applyNumberFormat="1" applyFont="1" applyFill="1" applyBorder="1" applyAlignment="1">
      <alignment horizontal="left"/>
    </xf>
    <xf numFmtId="49" fontId="0" fillId="10" borderId="58" xfId="0" applyNumberFormat="1" applyFont="1" applyFill="1" applyBorder="1" applyAlignment="1"/>
    <xf numFmtId="49" fontId="0" fillId="10" borderId="59" xfId="0" applyNumberFormat="1" applyFont="1" applyFill="1" applyBorder="1" applyAlignment="1"/>
    <xf numFmtId="0" fontId="0" fillId="9" borderId="57" xfId="0" applyFont="1" applyFill="1" applyBorder="1" applyAlignment="1">
      <alignment horizontal="left"/>
    </xf>
    <xf numFmtId="0" fontId="0" fillId="10" borderId="58" xfId="0" applyFont="1" applyFill="1" applyBorder="1" applyAlignment="1"/>
    <xf numFmtId="0" fontId="0" fillId="10" borderId="59" xfId="0" applyFont="1" applyFill="1" applyBorder="1" applyAlignment="1"/>
    <xf numFmtId="0" fontId="7" fillId="7" borderId="63" xfId="0" applyNumberFormat="1" applyFont="1" applyFill="1" applyBorder="1"/>
    <xf numFmtId="0" fontId="7" fillId="7" borderId="64" xfId="0" applyFont="1" applyFill="1" applyBorder="1"/>
    <xf numFmtId="49" fontId="0" fillId="8" borderId="63" xfId="0" applyNumberFormat="1" applyFont="1" applyFill="1" applyBorder="1" applyAlignment="1"/>
    <xf numFmtId="49" fontId="0" fillId="8" borderId="64" xfId="0" applyNumberFormat="1" applyFont="1" applyFill="1" applyBorder="1" applyAlignment="1"/>
    <xf numFmtId="49" fontId="0" fillId="0" borderId="63" xfId="0" applyNumberFormat="1" applyFont="1" applyBorder="1" applyAlignment="1"/>
    <xf numFmtId="49" fontId="0" fillId="0" borderId="64" xfId="0" applyNumberFormat="1" applyFont="1" applyBorder="1" applyAlignment="1"/>
    <xf numFmtId="0" fontId="0" fillId="10" borderId="65" xfId="0" applyFont="1" applyFill="1" applyBorder="1" applyAlignment="1"/>
    <xf numFmtId="0" fontId="0" fillId="2" borderId="66" xfId="0" applyFont="1" applyFill="1" applyBorder="1" applyAlignment="1"/>
    <xf numFmtId="0" fontId="0" fillId="2" borderId="67" xfId="0" applyFont="1" applyFill="1" applyBorder="1" applyAlignment="1"/>
    <xf numFmtId="0" fontId="17" fillId="2" borderId="62" xfId="0" applyFont="1" applyFill="1" applyBorder="1" applyAlignment="1"/>
    <xf numFmtId="0" fontId="17" fillId="10" borderId="6" xfId="0" applyFont="1" applyFill="1" applyBorder="1" applyAlignment="1"/>
    <xf numFmtId="0" fontId="17" fillId="2" borderId="68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right" indent="1"/>
    </xf>
    <xf numFmtId="0" fontId="17" fillId="2" borderId="10" xfId="0" applyFont="1" applyFill="1" applyBorder="1" applyAlignment="1">
      <alignment horizontal="right"/>
    </xf>
    <xf numFmtId="0" fontId="17" fillId="2" borderId="13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right"/>
    </xf>
    <xf numFmtId="0" fontId="13" fillId="2" borderId="8" xfId="0" applyFont="1" applyFill="1" applyBorder="1" applyAlignment="1"/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right" indent="1"/>
    </xf>
    <xf numFmtId="0" fontId="14" fillId="2" borderId="60" xfId="0" applyFont="1" applyFill="1" applyBorder="1"/>
    <xf numFmtId="0" fontId="14" fillId="2" borderId="61" xfId="0" applyFont="1" applyFill="1" applyBorder="1"/>
    <xf numFmtId="0" fontId="3" fillId="0" borderId="0" xfId="1" applyBorder="1" applyAlignment="1"/>
    <xf numFmtId="0" fontId="0" fillId="0" borderId="0" xfId="0" applyBorder="1" applyAlignment="1"/>
    <xf numFmtId="0" fontId="20" fillId="2" borderId="55" xfId="0" applyFont="1" applyFill="1" applyBorder="1" applyAlignment="1">
      <alignment horizontal="left"/>
    </xf>
    <xf numFmtId="0" fontId="21" fillId="9" borderId="56" xfId="0" applyFont="1" applyFill="1" applyBorder="1" applyAlignment="1">
      <alignment horizontal="left"/>
    </xf>
  </cellXfs>
  <cellStyles count="5">
    <cellStyle name="Good" xfId="4" builtinId="26"/>
    <cellStyle name="Hyperlink" xfId="1" builtinId="8"/>
    <cellStyle name="Neutral" xfId="3" builtinId="28"/>
    <cellStyle name="Normal" xfId="0" builtinId="0"/>
    <cellStyle name="Normal 3" xfId="2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auto="1"/>
        </right>
        <top/>
        <bottom/>
        <vertical style="thin">
          <color theme="0" tint="-0.1499679555650502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/>
        <right/>
        <top/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auto="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border outline="0"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/>
        <horizontal/>
      </border>
    </dxf>
    <dxf>
      <border outline="0"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/>
        <horizontal/>
      </border>
    </dxf>
    <dxf>
      <border outline="0">
        <top style="thin">
          <color theme="0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</dxf>
    <dxf>
      <border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/>
        <top style="medium">
          <color theme="6" tint="-0.24994659260841701"/>
        </top>
        <bottom/>
        <vertical/>
        <horizontal/>
      </border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0"/>
        </left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theme="9" tint="-0.24994659260841701"/>
        </left>
        <right style="medium">
          <color theme="9" tint="-0.24994659260841701"/>
        </right>
        <top/>
        <bottom/>
      </border>
    </dxf>
    <dxf>
      <border outline="0">
        <top style="medium">
          <color theme="9" tint="-0.24994659260841701"/>
        </top>
      </border>
    </dxf>
    <dxf>
      <border outline="0">
        <top style="medium">
          <color theme="0"/>
        </top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9" tint="-0.24994659260841701"/>
        </left>
        <right style="medium">
          <color theme="9" tint="-0.24994659260841701"/>
        </right>
        <top/>
        <bottom/>
        <vertical/>
        <horizontal/>
      </border>
    </dxf>
    <dxf>
      <border outline="0">
        <top style="medium">
          <color theme="9" tint="-0.24994659260841701"/>
        </top>
      </border>
    </dxf>
    <dxf>
      <border outline="0">
        <top style="medium">
          <color theme="0"/>
        </top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theme="9" tint="-0.24994659260841701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</font>
      <alignment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left style="thin">
          <color theme="0"/>
        </lef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FFF5D5"/>
      <color rgb="FFFFFF99"/>
      <color rgb="FFF8FFEB"/>
      <color rgb="FFF7FFE7"/>
      <color rgb="FFEEFFCD"/>
      <color rgb="FFFFFFC9"/>
      <color rgb="FFE8E8E8"/>
      <color rgb="FFFAE8FE"/>
      <color rgb="FFFFD5D5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1" name="Version" displayName="Version" ref="C1:C2" totalsRowShown="0" headerRowDxfId="98" dataDxfId="97" tableBorderDxfId="96" dataCellStyle="Good">
  <tableColumns count="1">
    <tableColumn id="1" name="Version" dataDxfId="95" dataCellStyle="Goo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ype_Confint" displayName="Type_Confint" ref="C3:C4" totalsRowShown="0" headerRowDxfId="42" dataDxfId="41" tableBorderDxfId="40" dataCellStyle="Neutral">
  <tableColumns count="1">
    <tableColumn id="1" name="Type of Confidence Intervals" dataDxfId="39" dataCellStyle="Neutr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Info_Rec" displayName="Info_Rec" ref="C11:C12" totalsRowShown="0" headerRowDxfId="38" dataDxfId="36" headerRowBorderDxfId="37" tableBorderDxfId="35" dataCellStyle="Neutral">
  <tableColumns count="1">
    <tableColumn id="1" name="Recruitment" dataDxfId="34" dataCellStyle="Neutr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Info_Stock1" displayName="Info_Stock1" ref="E11:F13" totalsRowShown="0" headerRowDxfId="33" headerRowBorderDxfId="32">
  <tableColumns count="2">
    <tableColumn id="1" name="Stock" dataDxfId="31"/>
    <tableColumn id="2" name="Size Indicator #1" dataDxfId="30" dataCellStyle="Neutr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Info_Stock2" displayName="Info_Stock2" ref="H11:I13" totalsRowShown="0" headerRowDxfId="29" headerRowBorderDxfId="28">
  <tableColumns count="2">
    <tableColumn id="1" name="Stock" dataDxfId="27"/>
    <tableColumn id="2" name="Size Indicator #2" dataDxfId="26" dataCellStyle="Neutr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Info_Catch" displayName="Info_Catch" ref="L11:L12" totalsRowShown="0" headerRowDxfId="25" dataDxfId="23" headerRowBorderDxfId="24" tableBorderDxfId="22" dataCellStyle="Neutral">
  <tableColumns count="1">
    <tableColumn id="1" name="Catches" dataDxfId="21" dataCellStyle="Neutr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Info_Exploitation" displayName="Info_Exploitation" ref="N11:O13" totalsRowShown="0" headerRowDxfId="20" headerRowBorderDxfId="19">
  <tableColumns count="2">
    <tableColumn id="1" name="Fishing" dataDxfId="18"/>
    <tableColumn id="2" name="Exploitation" dataDxfId="1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Advice_Export" displayName="Advice_Export" ref="A1:I2" totalsRowShown="0" headerRowDxfId="16" dataDxfId="15">
  <tableColumns count="9">
    <tableColumn id="1" name="GSA" dataDxfId="14">
      <calculatedColumnFormula>CONCATENATE(A11, A12, A13, A14, A15)</calculatedColumnFormula>
    </tableColumn>
    <tableColumn id="2" name="Species" dataDxfId="13">
      <calculatedColumnFormula>IF(Metadata!B4&lt;&gt;"", Metadata!B4, "")</calculatedColumnFormula>
    </tableColumn>
    <tableColumn id="3" name="Method" dataDxfId="12">
      <calculatedColumnFormula>IF(Metadata!B16&lt;&gt;"", Metadata!B16, "")</calculatedColumnFormula>
    </tableColumn>
    <tableColumn id="4" name="Current Levels" dataDxfId="11">
      <calculatedColumnFormula>CONCATENATE(D11, D12)</calculatedColumnFormula>
    </tableColumn>
    <tableColumn id="5" name="Reference Points" dataDxfId="10">
      <calculatedColumnFormula>CONCATENATE(E11, E12, E13, E14, E15, E16)</calculatedColumnFormula>
    </tableColumn>
    <tableColumn id="6" name="Quantitative Status" dataDxfId="9">
      <calculatedColumnFormula>CONCATENATE(F11, F12, F13, F14)</calculatedColumnFormula>
    </tableColumn>
    <tableColumn id="7" name="Stock Status" dataDxfId="8">
      <calculatedColumnFormula>CONCATENATE(G11, G12)</calculatedColumnFormula>
    </tableColumn>
    <tableColumn id="8" name="Scientific Advice" dataDxfId="7">
      <calculatedColumnFormula>IF(Metadata!B28&lt;&gt;"", Metadata!B28, "")</calculatedColumnFormula>
    </tableColumn>
    <tableColumn id="9" name="WG Comments" dataDxfId="6">
      <calculatedColumnFormula>IF(Metadata!B29&lt;&gt;"", Metadata!B29, 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GSA_Countries" displayName="GSA_Countries" ref="A21:B22" totalsRowShown="0" headerRowDxfId="5" dataDxfId="3" headerRowBorderDxfId="4" tableBorderDxfId="2">
  <tableColumns count="2">
    <tableColumn id="1" name="GSA Names" dataDxfId="1">
      <calculatedColumnFormula>CONCATENATE(A31, A32, A33, A34, A35)</calculatedColumnFormula>
    </tableColumn>
    <tableColumn id="2" name="Countries" dataDxfId="0">
      <calculatedColumnFormula>CONCATENATE(B31, B32, B33, B34, B35, B36)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ssessment_Info" displayName="Assessment_Info" ref="A10:B18" totalsRowShown="0" headerRowDxfId="94" dataDxfId="92" headerRowBorderDxfId="93">
  <tableColumns count="2">
    <tableColumn id="1" name="Assessment" dataDxfId="91"/>
    <tableColumn id="2" name="Information" dataDxfId="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r_Advice" displayName="For_Advice" ref="A21:B29" totalsRowShown="0" headerRowDxfId="89" dataDxfId="87" headerRowBorderDxfId="88">
  <tableColumns count="2">
    <tableColumn id="1" name="For Advice" dataDxfId="86"/>
    <tableColumn id="2" name="Table" dataDxfId="85">
      <calculatedColumnFormula>I22/Metadata!#REF!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Dimensions" displayName="Dimensions" ref="A32:C35" totalsRowShown="0" headerRowDxfId="84" dataDxfId="82" headerRowBorderDxfId="83">
  <tableColumns count="3">
    <tableColumn id="1" name="Dimensions" dataDxfId="81"/>
    <tableColumn id="2" name="Age" dataDxfId="80"/>
    <tableColumn id="3" name="Length" dataDxfId="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VPA_Model" displayName="VPA_Model" ref="E17:E18" totalsRowShown="0" headerRowDxfId="78" dataDxfId="76" headerRowBorderDxfId="77" tableBorderDxfId="75" totalsRowBorderDxfId="74">
  <tableColumns count="1">
    <tableColumn id="1" name="VPA-Type Model" dataDxfId="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Forecast_Included" displayName="Forecast_Included" ref="F17:F18" totalsRowShown="0" headerRowDxfId="72" dataDxfId="70" headerRowBorderDxfId="71" tableBorderDxfId="69" totalsRowBorderDxfId="68">
  <tableColumns count="1">
    <tableColumn id="1" name="Forecast Included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From_TimeSeries" displayName="From_TimeSeries" ref="H21:I25" totalsRowShown="0" tableBorderDxfId="66">
  <tableColumns count="2">
    <tableColumn id="1" name="From" dataDxfId="65"/>
    <tableColumn id="2" name="TimeSeri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Reference_Points" displayName="Reference_Points" ref="E21:F25" totalsRowShown="0" tableBorderDxfId="64">
  <tableColumns count="2">
    <tableColumn id="1" name="Reference Point"/>
    <tableColumn id="2" name="Value" dataDxfId="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S_Table" displayName="TS_Table" ref="A15:P16" totalsRowShown="0" headerRowDxfId="62" dataDxfId="60" headerRowBorderDxfId="61" tableBorderDxfId="59">
  <tableColumns count="16">
    <tableColumn id="1" name="Year" dataDxfId="58"/>
    <tableColumn id="2" name="Rec_lower" dataDxfId="57"/>
    <tableColumn id="3" name="Rec" dataDxfId="56"/>
    <tableColumn id="4" name="Rec_upper" dataDxfId="55"/>
    <tableColumn id="5" name="Stock1_lower" dataDxfId="54"/>
    <tableColumn id="6" name="Stock1" dataDxfId="53"/>
    <tableColumn id="7" name="Stock1_upper" dataDxfId="52"/>
    <tableColumn id="8" name="Stock2_lower" dataDxfId="51"/>
    <tableColumn id="9" name="Stock2" dataDxfId="50"/>
    <tableColumn id="10" name="Stock2_upper" dataDxfId="49"/>
    <tableColumn id="11" name="Catches" dataDxfId="48"/>
    <tableColumn id="12" name="Landings" dataDxfId="47"/>
    <tableColumn id="13" name="Discards" dataDxfId="46"/>
    <tableColumn id="14" name="Fishing_lower" dataDxfId="45"/>
    <tableColumn id="15" name="Fishing" dataDxfId="44"/>
    <tableColumn id="16" name="Fishing_upper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fcm/st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fcm.sharepoint.com/EG/Lists/Country%20code/AllItems.aspx" TargetMode="External"/><Relationship Id="rId2" Type="http://schemas.openxmlformats.org/officeDocument/2006/relationships/hyperlink" Target="http://www.fao.org/gfcm/data/maps/gsas/en/" TargetMode="External"/><Relationship Id="rId1" Type="http://schemas.openxmlformats.org/officeDocument/2006/relationships/hyperlink" Target="https://gfcm.sharepoint.com/sites/DCRF/Lists/Ref_Species/AllItems.aspx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"/>
  <sheetViews>
    <sheetView tabSelected="1" zoomScaleNormal="100" workbookViewId="0"/>
  </sheetViews>
  <sheetFormatPr defaultColWidth="9.140625" defaultRowHeight="15"/>
  <cols>
    <col min="1" max="1" width="55.85546875" style="36" bestFit="1" customWidth="1"/>
    <col min="2" max="4" width="10.7109375" style="36" customWidth="1"/>
    <col min="5" max="16384" width="9.140625" style="36"/>
  </cols>
  <sheetData>
    <row r="1" spans="1:4" ht="21">
      <c r="A1" s="35" t="s">
        <v>975</v>
      </c>
      <c r="B1" s="47"/>
      <c r="C1" s="92" t="s">
        <v>1101</v>
      </c>
      <c r="D1" s="93"/>
    </row>
    <row r="2" spans="1:4">
      <c r="C2" s="91" t="s">
        <v>1186</v>
      </c>
      <c r="D2" s="93"/>
    </row>
    <row r="3" spans="1:4">
      <c r="A3" s="36" t="s">
        <v>59</v>
      </c>
      <c r="C3" s="77"/>
      <c r="D3" s="78"/>
    </row>
    <row r="4" spans="1:4">
      <c r="A4" s="36" t="s">
        <v>976</v>
      </c>
    </row>
    <row r="6" spans="1:4">
      <c r="A6" s="36" t="s">
        <v>1041</v>
      </c>
    </row>
    <row r="7" spans="1:4">
      <c r="A7" s="36" t="s">
        <v>1042</v>
      </c>
    </row>
    <row r="8" spans="1:4">
      <c r="A8" s="36" t="s">
        <v>1043</v>
      </c>
    </row>
    <row r="10" spans="1:4">
      <c r="A10" s="36" t="s">
        <v>1050</v>
      </c>
    </row>
    <row r="11" spans="1:4">
      <c r="A11" s="36" t="s">
        <v>62</v>
      </c>
    </row>
    <row r="12" spans="1:4">
      <c r="A12" s="36" t="s">
        <v>1096</v>
      </c>
    </row>
    <row r="13" spans="1:4">
      <c r="A13" s="36" t="s">
        <v>1051</v>
      </c>
    </row>
    <row r="14" spans="1:4">
      <c r="A14" s="36" t="s">
        <v>1097</v>
      </c>
    </row>
    <row r="16" spans="1:4">
      <c r="A16" s="36" t="s">
        <v>1086</v>
      </c>
    </row>
    <row r="18" spans="1:1">
      <c r="A18" s="36" t="s">
        <v>977</v>
      </c>
    </row>
    <row r="19" spans="1:1">
      <c r="A19" s="37" t="s">
        <v>978</v>
      </c>
    </row>
  </sheetData>
  <hyperlinks>
    <hyperlink ref="A19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K35"/>
  <sheetViews>
    <sheetView zoomScaleNormal="100" workbookViewId="0"/>
  </sheetViews>
  <sheetFormatPr defaultColWidth="15.7109375" defaultRowHeight="15"/>
  <cols>
    <col min="1" max="1" width="33.28515625" style="33" bestFit="1" customWidth="1"/>
    <col min="2" max="2" width="30.7109375" style="33" customWidth="1"/>
    <col min="3" max="4" width="15.7109375" style="33"/>
    <col min="5" max="7" width="15.7109375" style="33" customWidth="1"/>
    <col min="8" max="16384" width="15.7109375" style="33"/>
  </cols>
  <sheetData>
    <row r="1" spans="1:10">
      <c r="A1" s="15"/>
      <c r="B1" s="15" t="s">
        <v>1039</v>
      </c>
      <c r="D1" s="20" t="s">
        <v>1040</v>
      </c>
      <c r="E1" s="20"/>
      <c r="H1" s="64"/>
      <c r="I1" s="8"/>
      <c r="J1" s="63" t="s">
        <v>1078</v>
      </c>
    </row>
    <row r="3" spans="1:10" ht="15.75" thickBot="1">
      <c r="A3" s="48" t="s">
        <v>958</v>
      </c>
      <c r="B3" s="49" t="s">
        <v>883</v>
      </c>
      <c r="C3" s="50" t="s">
        <v>980</v>
      </c>
      <c r="D3" s="50" t="s">
        <v>981</v>
      </c>
      <c r="E3" s="50" t="s">
        <v>982</v>
      </c>
      <c r="F3" s="50" t="s">
        <v>983</v>
      </c>
      <c r="G3" s="51" t="s">
        <v>984</v>
      </c>
    </row>
    <row r="4" spans="1:10" ht="15.75" thickBot="1">
      <c r="A4" s="48" t="s">
        <v>985</v>
      </c>
      <c r="B4" s="144"/>
      <c r="C4" s="145"/>
      <c r="D4" s="146"/>
      <c r="E4" s="147"/>
      <c r="F4" s="147"/>
      <c r="G4" s="79"/>
      <c r="I4" s="63" t="s">
        <v>1092</v>
      </c>
    </row>
    <row r="6" spans="1:10" ht="15.75" thickBot="1">
      <c r="B6" s="138" t="s">
        <v>1168</v>
      </c>
      <c r="C6" s="50" t="s">
        <v>1169</v>
      </c>
      <c r="D6" s="50" t="s">
        <v>1170</v>
      </c>
      <c r="E6" s="50" t="s">
        <v>1171</v>
      </c>
      <c r="F6" s="50" t="s">
        <v>1172</v>
      </c>
      <c r="G6" s="51" t="s">
        <v>1173</v>
      </c>
    </row>
    <row r="7" spans="1:10" ht="15.75" thickBot="1">
      <c r="A7" s="137" t="s">
        <v>1167</v>
      </c>
      <c r="B7" s="148"/>
      <c r="C7" s="149"/>
      <c r="D7" s="150"/>
      <c r="E7" s="150"/>
      <c r="F7" s="150"/>
      <c r="G7" s="27"/>
      <c r="I7" s="63"/>
    </row>
    <row r="10" spans="1:10" ht="15.75" thickBot="1">
      <c r="A10" s="53" t="s">
        <v>979</v>
      </c>
      <c r="B10" s="59" t="s">
        <v>985</v>
      </c>
    </row>
    <row r="11" spans="1:10" ht="15.75" thickBot="1">
      <c r="A11" s="175" t="s">
        <v>1187</v>
      </c>
      <c r="B11" s="176"/>
    </row>
    <row r="12" spans="1:10" ht="15.75" thickBot="1">
      <c r="A12" s="54" t="s">
        <v>1095</v>
      </c>
      <c r="B12" s="21"/>
      <c r="C12" s="34"/>
      <c r="D12" s="7"/>
      <c r="E12" s="63"/>
    </row>
    <row r="13" spans="1:10" ht="15.75" thickBot="1">
      <c r="A13" s="140" t="s">
        <v>1174</v>
      </c>
      <c r="B13" s="141"/>
      <c r="C13" s="34"/>
      <c r="D13" s="7"/>
      <c r="E13" s="63"/>
    </row>
    <row r="14" spans="1:10" ht="15.75" thickBot="1">
      <c r="A14" s="54" t="s">
        <v>951</v>
      </c>
      <c r="B14" s="21"/>
      <c r="C14" s="34"/>
      <c r="D14" s="7"/>
    </row>
    <row r="15" spans="1:10" ht="15.75" thickBot="1">
      <c r="A15" s="54" t="s">
        <v>950</v>
      </c>
      <c r="B15" s="21"/>
      <c r="C15" s="34"/>
      <c r="D15" s="7"/>
    </row>
    <row r="16" spans="1:10" ht="15.75" thickBot="1">
      <c r="A16" s="54" t="s">
        <v>974</v>
      </c>
      <c r="B16" s="21"/>
      <c r="C16" s="34"/>
      <c r="D16" s="7"/>
      <c r="F16" s="73"/>
      <c r="G16" s="72"/>
    </row>
    <row r="17" spans="1:11" ht="15.75" thickBot="1">
      <c r="A17" s="54" t="s">
        <v>959</v>
      </c>
      <c r="B17" s="21"/>
      <c r="C17" s="34"/>
      <c r="D17" s="7"/>
      <c r="E17" s="74" t="s">
        <v>1075</v>
      </c>
      <c r="F17" s="62" t="s">
        <v>1059</v>
      </c>
      <c r="I17" s="63" t="s">
        <v>1091</v>
      </c>
    </row>
    <row r="18" spans="1:11" ht="15.75" thickBot="1">
      <c r="A18" s="54" t="s">
        <v>60</v>
      </c>
      <c r="B18" s="21"/>
      <c r="C18" s="34"/>
      <c r="D18" s="7"/>
      <c r="E18" s="80"/>
      <c r="F18" s="80"/>
      <c r="I18" s="63" t="s">
        <v>1090</v>
      </c>
    </row>
    <row r="19" spans="1:11">
      <c r="A19" s="52"/>
      <c r="E19" s="8"/>
      <c r="F19" s="28"/>
      <c r="G19" s="28"/>
    </row>
    <row r="20" spans="1:11">
      <c r="A20" s="52"/>
    </row>
    <row r="21" spans="1:11" ht="15.75" thickBot="1">
      <c r="A21" s="55" t="s">
        <v>1044</v>
      </c>
      <c r="B21" s="59" t="s">
        <v>986</v>
      </c>
      <c r="D21" s="76" t="s">
        <v>1098</v>
      </c>
      <c r="E21" s="160" t="s">
        <v>1063</v>
      </c>
      <c r="F21" s="162" t="s">
        <v>1072</v>
      </c>
      <c r="H21" s="19" t="s">
        <v>1099</v>
      </c>
      <c r="I21" s="88" t="s">
        <v>1100</v>
      </c>
      <c r="J21" s="8"/>
    </row>
    <row r="22" spans="1:11" ht="15.75" thickBot="1">
      <c r="A22" s="54" t="s">
        <v>1104</v>
      </c>
      <c r="B22" s="29" t="str">
        <f>IF(AND(B$14="Quantitative", F22&lt;&gt;"", $I22&lt;&gt;""), $I22/F22, "")</f>
        <v/>
      </c>
      <c r="C22" s="24"/>
      <c r="D22" s="56" t="s">
        <v>1073</v>
      </c>
      <c r="E22" s="161"/>
      <c r="F22" s="27"/>
      <c r="H22" s="89" t="s">
        <v>1076</v>
      </c>
      <c r="I22" s="86" t="str">
        <f>IF(TimeSeries!O5&lt;&gt;"", IF(VPA_Model[]="Yes", AVERAGE(TimeSeries!O3:O5), TimeSeries!O5), "")</f>
        <v/>
      </c>
      <c r="J22" s="8"/>
      <c r="K22" s="8"/>
    </row>
    <row r="23" spans="1:11" ht="15.75" thickBot="1">
      <c r="A23" s="54" t="s">
        <v>1045</v>
      </c>
      <c r="B23" s="29" t="str">
        <f>IF(AND(B$14="Quantitative", F23&lt;&gt;"", I$23&lt;&gt;""), I$23/F23, "")</f>
        <v/>
      </c>
      <c r="C23" s="24"/>
      <c r="D23" s="56" t="s">
        <v>1060</v>
      </c>
      <c r="E23" s="160" t="s">
        <v>1067</v>
      </c>
      <c r="F23" s="157"/>
      <c r="G23" s="158"/>
      <c r="H23" s="89" t="s">
        <v>1077</v>
      </c>
      <c r="I23" s="86" t="str">
        <f>IF(TimeSeries!F5&lt;&gt;"", IF(VPA_Model[]="Yes", AVERAGE(TimeSeries!F3:F5), TimeSeries!F5), "")</f>
        <v/>
      </c>
    </row>
    <row r="24" spans="1:11" ht="15.75" thickBot="1">
      <c r="A24" s="54" t="s">
        <v>1103</v>
      </c>
      <c r="B24" s="29" t="str">
        <f>IF(AND(B$14="Quantitative", F24&lt;&gt;"", I$23&lt;&gt;""), I$23/F24, "")</f>
        <v/>
      </c>
      <c r="C24" s="24"/>
      <c r="D24" s="56" t="s">
        <v>1061</v>
      </c>
      <c r="E24" s="138" t="s">
        <v>1068</v>
      </c>
      <c r="F24" s="157"/>
      <c r="G24" s="158"/>
      <c r="H24" s="89" t="s">
        <v>1071</v>
      </c>
      <c r="I24" s="87" t="str">
        <f>IF(COUNT(TS_Table[Stock1])&gt;0, ROUND(PERCENTILE(TS_Table[Stock1], 0.33), 0), "")</f>
        <v/>
      </c>
    </row>
    <row r="25" spans="1:11" ht="15.75" thickBot="1">
      <c r="A25" s="54" t="s">
        <v>1046</v>
      </c>
      <c r="B25" s="29" t="str">
        <f>IF(AND(B$14="Quantitative", F25&lt;&gt;"", I$23&lt;&gt;""), I$23/F25, "")</f>
        <v/>
      </c>
      <c r="C25" s="24"/>
      <c r="D25" s="84" t="s">
        <v>1062</v>
      </c>
      <c r="E25" s="58" t="s">
        <v>1070</v>
      </c>
      <c r="F25" s="150"/>
      <c r="G25" s="159"/>
      <c r="H25" s="90" t="s">
        <v>1069</v>
      </c>
      <c r="I25" s="85" t="str">
        <f>IF(COUNT(TS_Table[Stock1])&gt;0, ROUND(PERCENTILE(TS_Table[Stock1], 0.66), 0), "")</f>
        <v/>
      </c>
    </row>
    <row r="26" spans="1:11" ht="15.75" thickBot="1">
      <c r="A26" s="54" t="s">
        <v>1085</v>
      </c>
      <c r="B26" s="29" t="str">
        <f>IF(B22&lt;&gt;"", IF(B22&gt;1, "In overexploitation", "Sustainably exploited"), "")</f>
        <v/>
      </c>
      <c r="C26" s="7"/>
      <c r="D26" s="7"/>
      <c r="E26" s="83"/>
    </row>
    <row r="27" spans="1:11" ht="15.75" thickBot="1">
      <c r="A27" s="54" t="s">
        <v>1102</v>
      </c>
      <c r="B27" s="29" t="str">
        <f>IF(AND(B14="Quantitative", I23&lt;&gt;""), "Relatively " &amp; IF(I23&lt;I24, "low", IF(I23&lt;I25, "intermediate", IF(I23&gt;=I25, "high", ""))) &amp; " biomass", "")</f>
        <v/>
      </c>
      <c r="C27" s="7"/>
      <c r="D27" s="81"/>
      <c r="E27" s="82"/>
      <c r="F27" s="8"/>
    </row>
    <row r="28" spans="1:11" ht="15.75" thickBot="1">
      <c r="A28" s="54" t="s">
        <v>948</v>
      </c>
      <c r="B28" s="21"/>
      <c r="C28" s="7"/>
    </row>
    <row r="29" spans="1:11" ht="15.75" thickBot="1">
      <c r="A29" s="54" t="s">
        <v>949</v>
      </c>
      <c r="B29" s="21"/>
      <c r="C29" s="7"/>
      <c r="D29" s="7"/>
    </row>
    <row r="30" spans="1:11">
      <c r="A30" s="56"/>
      <c r="B30" s="7"/>
      <c r="C30" s="7"/>
      <c r="D30" s="7"/>
    </row>
    <row r="31" spans="1:11">
      <c r="A31" s="56"/>
      <c r="B31" s="7"/>
      <c r="C31" s="7"/>
      <c r="D31" s="7"/>
    </row>
    <row r="32" spans="1:11" ht="15.75" thickBot="1">
      <c r="A32" s="57" t="s">
        <v>987</v>
      </c>
      <c r="B32" s="60" t="s">
        <v>7</v>
      </c>
      <c r="C32" s="61" t="s">
        <v>8</v>
      </c>
      <c r="D32" s="7"/>
    </row>
    <row r="33" spans="1:4" ht="15.75" thickBot="1">
      <c r="A33" s="58" t="s">
        <v>1055</v>
      </c>
      <c r="B33" s="22"/>
      <c r="C33" s="22"/>
      <c r="D33" s="7"/>
    </row>
    <row r="34" spans="1:4" ht="15.75" thickBot="1">
      <c r="A34" s="58" t="s">
        <v>1056</v>
      </c>
      <c r="B34" s="22"/>
      <c r="C34" s="22"/>
    </row>
    <row r="35" spans="1:4" ht="15.75" thickBot="1">
      <c r="A35" s="58" t="s">
        <v>1057</v>
      </c>
      <c r="B35" s="22"/>
      <c r="C35" s="22"/>
    </row>
  </sheetData>
  <dataValidations count="2">
    <dataValidation operator="greaterThan" allowBlank="1" showInputMessage="1" showErrorMessage="1" sqref="F19:G19 I22:I23 B22:B27"/>
    <dataValidation operator="greaterThan" allowBlank="1" showErrorMessage="1" sqref="B22:B27"/>
  </dataValidation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Vocabularies!$A$3:$A$412</xm:f>
          </x14:formula1>
          <xm:sqref>B4</xm:sqref>
        </x14:dataValidation>
        <x14:dataValidation type="list" allowBlank="1" showInputMessage="1" showErrorMessage="1">
          <x14:formula1>
            <xm:f>Vocabularies!$D$3:$D$33</xm:f>
          </x14:formula1>
          <xm:sqref>C4:G4</xm:sqref>
        </x14:dataValidation>
        <x14:dataValidation type="list" allowBlank="1" showInputMessage="1" showErrorMessage="1">
          <x14:formula1>
            <xm:f>Vocabularies!$J$27:$J$36</xm:f>
          </x14:formula1>
          <xm:sqref>B15 B12:B13</xm:sqref>
        </x14:dataValidation>
        <x14:dataValidation type="list" allowBlank="1" showInputMessage="1" showErrorMessage="1">
          <x14:formula1>
            <xm:f>Vocabularies!$J$3:$J$5</xm:f>
          </x14:formula1>
          <xm:sqref>B14</xm:sqref>
        </x14:dataValidation>
        <x14:dataValidation type="list" allowBlank="1" showInputMessage="1" showErrorMessage="1">
          <x14:formula1>
            <xm:f>Vocabularies!$J$20:$J$21</xm:f>
          </x14:formula1>
          <xm:sqref>E18:F18</xm:sqref>
        </x14:dataValidation>
        <x14:dataValidation type="list" allowBlank="1" showInputMessage="1" showErrorMessage="1">
          <x14:formula1>
            <xm:f>Vocabularies!$H$3:$H$32</xm:f>
          </x14:formula1>
          <xm:sqref>B7:G7</xm:sqref>
        </x14:dataValidation>
        <x14:dataValidation type="list" allowBlank="1" showInputMessage="1" showErrorMessage="1">
          <x14:formula1>
            <xm:f>Vocabularies!$L$24:$L$26</xm:f>
          </x14:formula1>
          <xm:sqref>E22</xm:sqref>
        </x14:dataValidation>
        <x14:dataValidation type="list" allowBlank="1" showInputMessage="1" showErrorMessage="1">
          <x14:formula1>
            <xm:f>Vocabularies!$J$42:$J$43</xm:f>
          </x14:formula1>
          <xm:sqref>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16"/>
  <sheetViews>
    <sheetView zoomScaleNormal="100" workbookViewId="0"/>
  </sheetViews>
  <sheetFormatPr defaultColWidth="20.7109375" defaultRowHeight="15" customHeight="1"/>
  <cols>
    <col min="1" max="1" width="15.7109375" style="39" customWidth="1"/>
    <col min="2" max="2" width="15.7109375" style="40" customWidth="1"/>
    <col min="3" max="3" width="15.7109375" style="7" customWidth="1"/>
    <col min="4" max="4" width="15.7109375" style="41" customWidth="1"/>
    <col min="5" max="5" width="15.7109375" style="40" customWidth="1"/>
    <col min="6" max="6" width="15.7109375" style="7" customWidth="1"/>
    <col min="7" max="7" width="15.7109375" style="41" customWidth="1"/>
    <col min="8" max="9" width="15.7109375" style="7" customWidth="1"/>
    <col min="10" max="10" width="15.7109375" style="41" customWidth="1"/>
    <col min="11" max="11" width="15.7109375" style="40" customWidth="1"/>
    <col min="12" max="12" width="15.7109375" style="7" customWidth="1"/>
    <col min="13" max="13" width="15.7109375" style="41" customWidth="1"/>
    <col min="14" max="14" width="15.7109375" style="40" customWidth="1"/>
    <col min="15" max="15" width="15.7109375" style="7" customWidth="1"/>
    <col min="16" max="16" width="15.7109375" style="41" customWidth="1"/>
    <col min="17" max="16384" width="20.7109375" style="7"/>
  </cols>
  <sheetData>
    <row r="1" spans="1:16" ht="15" customHeight="1">
      <c r="A1" s="9"/>
      <c r="B1" s="164"/>
      <c r="D1" s="7"/>
      <c r="E1" s="7"/>
      <c r="F1" s="11"/>
      <c r="G1" s="7"/>
      <c r="J1" s="7"/>
      <c r="K1" s="7"/>
      <c r="M1" s="7"/>
      <c r="N1" s="7"/>
      <c r="P1" s="7"/>
    </row>
    <row r="2" spans="1:16" ht="15" customHeight="1">
      <c r="A2" s="9"/>
      <c r="B2" s="7"/>
      <c r="C2" s="165"/>
      <c r="D2" s="7"/>
      <c r="E2" s="7"/>
      <c r="F2" s="71" t="s">
        <v>1088</v>
      </c>
      <c r="G2" s="7"/>
      <c r="J2" s="7"/>
      <c r="K2" s="7"/>
      <c r="M2" s="7"/>
      <c r="N2" s="7"/>
      <c r="O2" s="71" t="s">
        <v>1089</v>
      </c>
      <c r="P2" s="7"/>
    </row>
    <row r="3" spans="1:16" ht="15" customHeight="1" thickBot="1">
      <c r="A3" s="9"/>
      <c r="B3" s="7"/>
      <c r="C3" s="166" t="s">
        <v>1182</v>
      </c>
      <c r="D3" s="7"/>
      <c r="E3" s="7"/>
      <c r="F3" s="70" t="str">
        <f>IF(COUNT(TS_Table[Stock1])&gt;2, INDEX(TS_Table[Stock1], COUNT(TS_Table[Stock1])-2), "")</f>
        <v/>
      </c>
      <c r="G3" s="7"/>
      <c r="J3" s="7"/>
      <c r="K3" s="7"/>
      <c r="M3" s="7"/>
      <c r="N3" s="7"/>
      <c r="O3" s="70" t="str">
        <f>IF(COUNT(TS_Table[Fishing])&gt;2, INDEX(TS_Table[Fishing], COUNT(TS_Table[Fishing])-2), "")</f>
        <v/>
      </c>
      <c r="P3" s="7"/>
    </row>
    <row r="4" spans="1:16" ht="15" customHeight="1" thickBot="1">
      <c r="A4" s="9"/>
      <c r="B4" s="7"/>
      <c r="C4" s="42"/>
      <c r="D4" s="7"/>
      <c r="E4" s="7"/>
      <c r="F4" s="70" t="str">
        <f>IF(COUNT(TS_Table[Stock1])&gt;1, INDEX(TS_Table[Stock1], COUNT(TS_Table[Stock1])-1), "")</f>
        <v/>
      </c>
      <c r="G4" s="7"/>
      <c r="J4" s="7"/>
      <c r="K4" s="7"/>
      <c r="M4" s="7"/>
      <c r="N4" s="7"/>
      <c r="O4" s="70" t="str">
        <f>IF(COUNT(TS_Table[Fishing])&gt;1, INDEX(TS_Table[Fishing], COUNT(TS_Table[Fishing])-1), "")</f>
        <v/>
      </c>
      <c r="P4" s="7"/>
    </row>
    <row r="5" spans="1:16" ht="15" customHeight="1">
      <c r="A5" s="9"/>
      <c r="B5" s="7"/>
      <c r="C5" s="65" t="s">
        <v>1037</v>
      </c>
      <c r="D5" s="7"/>
      <c r="E5" s="7"/>
      <c r="F5" s="70" t="str">
        <f>IF(COUNT(TS_Table[Stock1])&gt;0, INDEX(TS_Table[Stock1], COUNT(TS_Table[Stock1])), "")</f>
        <v/>
      </c>
      <c r="G5" s="7"/>
      <c r="J5" s="7"/>
      <c r="K5" s="7"/>
      <c r="M5" s="7"/>
      <c r="N5" s="7"/>
      <c r="O5" s="70" t="str">
        <f>IF(COUNT(TS_Table[Fishing])&gt;0, INDEX(TS_Table[Fishing], COUNT(TS_Table[Fishing])), "")</f>
        <v/>
      </c>
      <c r="P5" s="7"/>
    </row>
    <row r="6" spans="1:16" ht="15" customHeight="1">
      <c r="A6" s="9"/>
      <c r="B6" s="7"/>
      <c r="C6" s="65"/>
      <c r="D6" s="7"/>
      <c r="E6" s="7"/>
      <c r="G6" s="7"/>
      <c r="J6" s="7"/>
      <c r="K6" s="7"/>
      <c r="M6" s="7"/>
      <c r="N6" s="7"/>
      <c r="P6" s="7"/>
    </row>
    <row r="7" spans="1:16" ht="15" customHeight="1">
      <c r="A7" s="9"/>
      <c r="B7" s="7"/>
      <c r="D7" s="7"/>
      <c r="E7" s="7"/>
      <c r="G7" s="7"/>
      <c r="J7" s="7"/>
      <c r="K7" s="7"/>
      <c r="M7" s="7"/>
      <c r="N7" s="7"/>
      <c r="P7" s="7"/>
    </row>
    <row r="8" spans="1:16">
      <c r="A8" s="9"/>
      <c r="B8" s="7"/>
      <c r="D8" s="7"/>
      <c r="E8" s="26" t="s">
        <v>1058</v>
      </c>
      <c r="G8" s="7"/>
      <c r="J8" s="7"/>
      <c r="K8" s="7"/>
      <c r="M8" s="7"/>
      <c r="N8" s="7"/>
      <c r="P8" s="7"/>
    </row>
    <row r="9" spans="1:16" ht="15" customHeight="1">
      <c r="A9" s="9"/>
      <c r="B9" s="38"/>
      <c r="D9" s="7"/>
      <c r="E9" s="11"/>
      <c r="G9" s="7"/>
      <c r="J9" s="7"/>
      <c r="K9" s="7"/>
      <c r="M9" s="7"/>
      <c r="N9" s="7"/>
      <c r="P9" s="7"/>
    </row>
    <row r="10" spans="1:16" s="9" customFormat="1" ht="15" customHeight="1">
      <c r="P10" s="7"/>
    </row>
    <row r="11" spans="1:16" s="14" customFormat="1" ht="15" customHeight="1" thickBot="1">
      <c r="C11" s="165" t="s">
        <v>1</v>
      </c>
      <c r="E11" s="167" t="s">
        <v>958</v>
      </c>
      <c r="F11" s="51" t="s">
        <v>1184</v>
      </c>
      <c r="G11" s="167"/>
      <c r="H11" s="167" t="s">
        <v>958</v>
      </c>
      <c r="I11" s="51" t="s">
        <v>1185</v>
      </c>
      <c r="J11" s="168"/>
      <c r="K11" s="169"/>
      <c r="L11" s="165" t="s">
        <v>4</v>
      </c>
      <c r="M11" s="169"/>
      <c r="N11" s="167" t="s">
        <v>1036</v>
      </c>
      <c r="O11" s="51" t="s">
        <v>1084</v>
      </c>
    </row>
    <row r="12" spans="1:16" s="14" customFormat="1" ht="15" customHeight="1" thickBot="1">
      <c r="B12" s="163" t="s">
        <v>1180</v>
      </c>
      <c r="C12" s="42" t="s">
        <v>972</v>
      </c>
      <c r="E12" s="170" t="s">
        <v>1181</v>
      </c>
      <c r="F12" s="42"/>
      <c r="G12" s="19"/>
      <c r="H12" s="170" t="s">
        <v>1181</v>
      </c>
      <c r="I12" s="42"/>
      <c r="J12" s="17"/>
      <c r="K12" s="163" t="s">
        <v>1180</v>
      </c>
      <c r="L12" s="42" t="s">
        <v>58</v>
      </c>
      <c r="N12" s="170" t="s">
        <v>1094</v>
      </c>
      <c r="O12" s="42"/>
    </row>
    <row r="13" spans="1:16" s="14" customFormat="1" ht="15" customHeight="1" thickBot="1">
      <c r="E13" s="170" t="s">
        <v>1180</v>
      </c>
      <c r="F13" s="42" t="s">
        <v>58</v>
      </c>
      <c r="G13" s="19"/>
      <c r="H13" s="170" t="s">
        <v>1180</v>
      </c>
      <c r="I13" s="42" t="s">
        <v>58</v>
      </c>
      <c r="J13" s="17"/>
      <c r="K13" s="17"/>
      <c r="L13" s="17"/>
      <c r="N13" s="170" t="s">
        <v>1166</v>
      </c>
      <c r="O13" s="44"/>
      <c r="P13" s="14" t="s">
        <v>1183</v>
      </c>
    </row>
    <row r="14" spans="1:16" s="14" customFormat="1" ht="15" customHeight="1">
      <c r="E14" s="17"/>
      <c r="F14" s="18"/>
      <c r="G14" s="19"/>
      <c r="H14" s="17"/>
      <c r="I14" s="18"/>
      <c r="J14" s="17"/>
    </row>
    <row r="15" spans="1:16" s="10" customFormat="1" ht="15" customHeight="1" thickBot="1">
      <c r="A15" s="43" t="s">
        <v>0</v>
      </c>
      <c r="B15" s="30" t="s">
        <v>1029</v>
      </c>
      <c r="C15" s="31" t="s">
        <v>1027</v>
      </c>
      <c r="D15" s="32" t="s">
        <v>1028</v>
      </c>
      <c r="E15" s="30" t="s">
        <v>1030</v>
      </c>
      <c r="F15" s="31" t="s">
        <v>1074</v>
      </c>
      <c r="G15" s="32" t="s">
        <v>1031</v>
      </c>
      <c r="H15" s="30" t="s">
        <v>1033</v>
      </c>
      <c r="I15" s="31" t="s">
        <v>1034</v>
      </c>
      <c r="J15" s="32" t="s">
        <v>1079</v>
      </c>
      <c r="K15" s="30" t="s">
        <v>4</v>
      </c>
      <c r="L15" s="31" t="s">
        <v>3</v>
      </c>
      <c r="M15" s="32" t="s">
        <v>5</v>
      </c>
      <c r="N15" s="30" t="s">
        <v>1035</v>
      </c>
      <c r="O15" s="31" t="s">
        <v>1036</v>
      </c>
      <c r="P15" s="32" t="s">
        <v>1038</v>
      </c>
    </row>
    <row r="16" spans="1:16" ht="1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Vocabularies!$P$21</xm:f>
          </x14:formula1>
          <xm:sqref>I13 L12 F13</xm:sqref>
        </x14:dataValidation>
        <x14:dataValidation type="list" allowBlank="1" showInputMessage="1" showErrorMessage="1">
          <x14:formula1>
            <xm:f>Vocabularies!$L$3:$L$10</xm:f>
          </x14:formula1>
          <xm:sqref>F12 I12</xm:sqref>
        </x14:dataValidation>
        <x14:dataValidation type="list" allowBlank="1" showInputMessage="1" showErrorMessage="1">
          <x14:formula1>
            <xm:f>Vocabularies!$O$19</xm:f>
          </x14:formula1>
          <xm:sqref>C12</xm:sqref>
        </x14:dataValidation>
        <x14:dataValidation type="list" allowBlank="1" showInputMessage="1" showErrorMessage="1">
          <x14:formula1>
            <xm:f>Vocabularies!$P$27:$P$40</xm:f>
          </x14:formula1>
          <xm:sqref>O13</xm:sqref>
        </x14:dataValidation>
        <x14:dataValidation type="list" allowBlank="1" showInputMessage="1" showErrorMessage="1">
          <x14:formula1>
            <xm:f>Vocabularies!$J$11:$J$14</xm:f>
          </x14:formula1>
          <xm:sqref>C4</xm:sqref>
        </x14:dataValidation>
        <x14:dataValidation type="list" allowBlank="1" showInputMessage="1" showErrorMessage="1">
          <x14:formula1>
            <xm:f>Vocabularies!$L$16:$L$18</xm:f>
          </x14:formula1>
          <xm:sqref>O12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4"/>
  <sheetViews>
    <sheetView workbookViewId="0"/>
  </sheetViews>
  <sheetFormatPr defaultColWidth="9.140625" defaultRowHeight="15"/>
  <cols>
    <col min="1" max="16384" width="9.140625" style="23"/>
  </cols>
  <sheetData>
    <row r="1" spans="1:1">
      <c r="A1" s="25" t="s">
        <v>1047</v>
      </c>
    </row>
    <row r="3" spans="1:1">
      <c r="A3" s="66" t="s">
        <v>1048</v>
      </c>
    </row>
    <row r="4" spans="1:1">
      <c r="A4" s="66" t="s">
        <v>1049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16"/>
  <sheetViews>
    <sheetView workbookViewId="0"/>
  </sheetViews>
  <sheetFormatPr defaultRowHeight="15"/>
  <sheetData>
    <row r="1" spans="1:5">
      <c r="A1" s="66" t="s">
        <v>960</v>
      </c>
    </row>
    <row r="3" spans="1:5">
      <c r="A3" s="66" t="s">
        <v>961</v>
      </c>
    </row>
    <row r="5" spans="1:5">
      <c r="A5" s="66" t="s">
        <v>962</v>
      </c>
    </row>
    <row r="7" spans="1:5">
      <c r="A7" s="2" t="s">
        <v>963</v>
      </c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16" t="s">
        <v>0</v>
      </c>
      <c r="B9" s="2">
        <v>3</v>
      </c>
      <c r="C9" s="2">
        <v>4</v>
      </c>
      <c r="D9" s="2">
        <v>5</v>
      </c>
      <c r="E9" s="2">
        <v>6</v>
      </c>
    </row>
    <row r="10" spans="1:5">
      <c r="A10" s="2">
        <v>1990</v>
      </c>
      <c r="B10" s="2">
        <v>3.1415899999999999</v>
      </c>
      <c r="C10" s="2">
        <v>3.1415899999999999</v>
      </c>
      <c r="D10" s="2">
        <v>3.1415899999999999</v>
      </c>
      <c r="E10" s="2">
        <v>3.1415899999999999</v>
      </c>
    </row>
    <row r="11" spans="1:5">
      <c r="A11" s="2">
        <v>1991</v>
      </c>
      <c r="B11" s="2">
        <v>3.1415899999999999</v>
      </c>
      <c r="C11" s="2">
        <v>3.1415899999999999</v>
      </c>
      <c r="D11" s="2">
        <v>3.1415899999999999</v>
      </c>
      <c r="E11" s="2">
        <v>3.1415899999999999</v>
      </c>
    </row>
    <row r="12" spans="1:5">
      <c r="A12" s="2">
        <v>1992</v>
      </c>
      <c r="B12" s="2">
        <v>3.1415899999999999</v>
      </c>
      <c r="C12" s="2">
        <v>3.1415899999999999</v>
      </c>
      <c r="D12" s="2">
        <v>3.1415899999999999</v>
      </c>
      <c r="E12" s="2">
        <v>3.1415899999999999</v>
      </c>
    </row>
    <row r="14" spans="1:5">
      <c r="A14" s="66" t="s">
        <v>964</v>
      </c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66" t="s">
        <v>988</v>
      </c>
      <c r="B16" s="2"/>
      <c r="C16" s="2"/>
      <c r="D16" s="2"/>
      <c r="E16" s="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12"/>
  <sheetViews>
    <sheetView zoomScaleNormal="100" workbookViewId="0">
      <selection sqref="A1:B1"/>
    </sheetView>
  </sheetViews>
  <sheetFormatPr defaultColWidth="9.140625" defaultRowHeight="15" customHeight="1"/>
  <cols>
    <col min="1" max="1" width="28.28515625" style="2" customWidth="1"/>
    <col min="2" max="2" width="30.7109375" style="2" bestFit="1" customWidth="1"/>
    <col min="3" max="3" width="10.7109375" style="2" customWidth="1"/>
    <col min="4" max="4" width="4.7109375" style="13" bestFit="1" customWidth="1"/>
    <col min="5" max="5" width="38.42578125" style="6" bestFit="1" customWidth="1"/>
    <col min="6" max="6" width="10.7109375" style="2" customWidth="1"/>
    <col min="7" max="7" width="13.140625" style="13" bestFit="1" customWidth="1"/>
    <col min="8" max="8" width="22.42578125" style="6" bestFit="1" customWidth="1"/>
    <col min="9" max="9" width="10.7109375" style="2" customWidth="1"/>
    <col min="10" max="10" width="18.7109375" style="2" bestFit="1" customWidth="1"/>
    <col min="11" max="11" width="10.7109375" style="2" customWidth="1"/>
    <col min="12" max="12" width="18.28515625" style="2" bestFit="1" customWidth="1"/>
    <col min="13" max="13" width="27.28515625" style="2" bestFit="1" customWidth="1"/>
    <col min="14" max="14" width="10.7109375" style="2" customWidth="1"/>
    <col min="15" max="15" width="10.7109375" style="2" bestFit="1" customWidth="1"/>
    <col min="16" max="16" width="28.42578125" style="2" bestFit="1" customWidth="1"/>
    <col min="17" max="16384" width="9.140625" style="2"/>
  </cols>
  <sheetData>
    <row r="1" spans="1:16" ht="15" customHeight="1">
      <c r="A1" s="173" t="s">
        <v>881</v>
      </c>
      <c r="B1" s="174"/>
      <c r="D1" s="173" t="s">
        <v>882</v>
      </c>
      <c r="E1" s="173"/>
      <c r="G1" s="173" t="s">
        <v>1106</v>
      </c>
      <c r="H1" s="173"/>
      <c r="L1" s="6"/>
      <c r="M1" s="123"/>
      <c r="P1" s="123"/>
    </row>
    <row r="2" spans="1:16" ht="15" customHeight="1">
      <c r="A2" s="94" t="s">
        <v>883</v>
      </c>
      <c r="B2" s="95" t="s">
        <v>947</v>
      </c>
      <c r="D2" s="102" t="s">
        <v>61</v>
      </c>
      <c r="E2" s="103" t="s">
        <v>884</v>
      </c>
      <c r="G2" s="102" t="s">
        <v>1165</v>
      </c>
      <c r="H2" s="103" t="s">
        <v>1107</v>
      </c>
      <c r="J2" s="110" t="s">
        <v>951</v>
      </c>
      <c r="K2" s="3"/>
      <c r="L2" s="124" t="s">
        <v>12</v>
      </c>
      <c r="M2" s="125" t="s">
        <v>965</v>
      </c>
      <c r="O2" s="124" t="s">
        <v>1166</v>
      </c>
      <c r="P2" s="125" t="s">
        <v>965</v>
      </c>
    </row>
    <row r="3" spans="1:16" ht="15" customHeight="1">
      <c r="A3" s="96" t="s">
        <v>425</v>
      </c>
      <c r="B3" s="97" t="s">
        <v>426</v>
      </c>
      <c r="D3" s="104" t="s">
        <v>885</v>
      </c>
      <c r="E3" s="105" t="s">
        <v>886</v>
      </c>
      <c r="G3" s="104" t="s">
        <v>1108</v>
      </c>
      <c r="H3" s="105" t="s">
        <v>1109</v>
      </c>
      <c r="J3" s="111" t="s">
        <v>952</v>
      </c>
      <c r="K3" s="1"/>
      <c r="L3" s="126" t="s">
        <v>2</v>
      </c>
      <c r="M3" s="127" t="s">
        <v>989</v>
      </c>
      <c r="O3" s="128" t="s">
        <v>36</v>
      </c>
      <c r="P3" s="134" t="s">
        <v>994</v>
      </c>
    </row>
    <row r="4" spans="1:16" ht="15" customHeight="1">
      <c r="A4" s="98" t="s">
        <v>89</v>
      </c>
      <c r="B4" s="99" t="s">
        <v>90</v>
      </c>
      <c r="D4" s="106" t="s">
        <v>887</v>
      </c>
      <c r="E4" s="107" t="s">
        <v>888</v>
      </c>
      <c r="G4" s="106" t="s">
        <v>1113</v>
      </c>
      <c r="H4" s="107" t="s">
        <v>892</v>
      </c>
      <c r="J4" s="112" t="s">
        <v>953</v>
      </c>
      <c r="K4" s="1"/>
      <c r="L4" s="128" t="s">
        <v>966</v>
      </c>
      <c r="M4" s="129" t="s">
        <v>990</v>
      </c>
      <c r="O4" s="126" t="s">
        <v>37</v>
      </c>
      <c r="P4" s="135" t="s">
        <v>995</v>
      </c>
    </row>
    <row r="5" spans="1:16" ht="15" customHeight="1">
      <c r="A5" s="96" t="s">
        <v>87</v>
      </c>
      <c r="B5" s="97" t="s">
        <v>88</v>
      </c>
      <c r="D5" s="104" t="s">
        <v>889</v>
      </c>
      <c r="E5" s="105" t="s">
        <v>890</v>
      </c>
      <c r="G5" s="104" t="s">
        <v>1159</v>
      </c>
      <c r="H5" s="105" t="s">
        <v>1160</v>
      </c>
      <c r="J5" s="113" t="s">
        <v>954</v>
      </c>
      <c r="K5" s="1"/>
      <c r="L5" s="126" t="s">
        <v>9</v>
      </c>
      <c r="M5" s="127" t="s">
        <v>56</v>
      </c>
      <c r="O5" s="128" t="s">
        <v>19</v>
      </c>
      <c r="P5" s="134" t="s">
        <v>996</v>
      </c>
    </row>
    <row r="6" spans="1:16" ht="15" customHeight="1">
      <c r="A6" s="98" t="s">
        <v>91</v>
      </c>
      <c r="B6" s="99" t="s">
        <v>92</v>
      </c>
      <c r="D6" s="106" t="s">
        <v>891</v>
      </c>
      <c r="E6" s="107" t="s">
        <v>892</v>
      </c>
      <c r="G6" s="106" t="s">
        <v>1110</v>
      </c>
      <c r="H6" s="107" t="s">
        <v>1111</v>
      </c>
      <c r="K6" s="1"/>
      <c r="L6" s="128" t="s">
        <v>967</v>
      </c>
      <c r="M6" s="129" t="s">
        <v>968</v>
      </c>
      <c r="O6" s="126" t="s">
        <v>20</v>
      </c>
      <c r="P6" s="135" t="s">
        <v>997</v>
      </c>
    </row>
    <row r="7" spans="1:16" ht="15" customHeight="1">
      <c r="A7" s="96" t="s">
        <v>615</v>
      </c>
      <c r="B7" s="97" t="s">
        <v>616</v>
      </c>
      <c r="D7" s="104" t="s">
        <v>893</v>
      </c>
      <c r="E7" s="105" t="s">
        <v>894</v>
      </c>
      <c r="G7" s="104" t="s">
        <v>1122</v>
      </c>
      <c r="H7" s="105" t="s">
        <v>1123</v>
      </c>
      <c r="K7" s="1"/>
      <c r="L7" s="126" t="s">
        <v>52</v>
      </c>
      <c r="M7" s="127" t="s">
        <v>16</v>
      </c>
      <c r="O7" s="128" t="s">
        <v>38</v>
      </c>
      <c r="P7" s="134" t="s">
        <v>998</v>
      </c>
    </row>
    <row r="8" spans="1:16" ht="15" customHeight="1">
      <c r="A8" s="98" t="s">
        <v>457</v>
      </c>
      <c r="B8" s="99" t="s">
        <v>458</v>
      </c>
      <c r="D8" s="106" t="s">
        <v>895</v>
      </c>
      <c r="E8" s="107" t="s">
        <v>896</v>
      </c>
      <c r="G8" s="106" t="s">
        <v>1112</v>
      </c>
      <c r="H8" s="107" t="s">
        <v>936</v>
      </c>
      <c r="K8" s="1"/>
      <c r="L8" s="128" t="s">
        <v>53</v>
      </c>
      <c r="M8" s="129" t="s">
        <v>991</v>
      </c>
      <c r="O8" s="126" t="s">
        <v>21</v>
      </c>
      <c r="P8" s="135" t="s">
        <v>999</v>
      </c>
    </row>
    <row r="9" spans="1:16" ht="15" customHeight="1">
      <c r="A9" s="96" t="s">
        <v>569</v>
      </c>
      <c r="B9" s="97" t="s">
        <v>570</v>
      </c>
      <c r="D9" s="104" t="s">
        <v>897</v>
      </c>
      <c r="E9" s="105" t="s">
        <v>898</v>
      </c>
      <c r="G9" s="104" t="s">
        <v>1114</v>
      </c>
      <c r="H9" s="105" t="s">
        <v>1115</v>
      </c>
      <c r="K9" s="1"/>
      <c r="L9" s="126" t="s">
        <v>54</v>
      </c>
      <c r="M9" s="127" t="s">
        <v>992</v>
      </c>
      <c r="O9" s="128" t="s">
        <v>15</v>
      </c>
      <c r="P9" s="134" t="s">
        <v>1000</v>
      </c>
    </row>
    <row r="10" spans="1:16" ht="15" customHeight="1">
      <c r="A10" s="98" t="s">
        <v>567</v>
      </c>
      <c r="B10" s="99" t="s">
        <v>568</v>
      </c>
      <c r="D10" s="106" t="s">
        <v>899</v>
      </c>
      <c r="E10" s="107" t="s">
        <v>900</v>
      </c>
      <c r="G10" s="106" t="s">
        <v>1118</v>
      </c>
      <c r="H10" s="107" t="s">
        <v>1119</v>
      </c>
      <c r="J10" s="5" t="s">
        <v>51</v>
      </c>
      <c r="K10" s="1"/>
      <c r="L10" s="132" t="s">
        <v>55</v>
      </c>
      <c r="M10" s="133" t="s">
        <v>993</v>
      </c>
      <c r="O10" s="126" t="s">
        <v>23</v>
      </c>
      <c r="P10" s="135" t="s">
        <v>1001</v>
      </c>
    </row>
    <row r="11" spans="1:16" ht="15" customHeight="1">
      <c r="A11" s="96" t="s">
        <v>159</v>
      </c>
      <c r="B11" s="97" t="s">
        <v>160</v>
      </c>
      <c r="D11" s="104" t="s">
        <v>901</v>
      </c>
      <c r="E11" s="105" t="s">
        <v>902</v>
      </c>
      <c r="G11" s="104" t="s">
        <v>1151</v>
      </c>
      <c r="H11" s="105" t="s">
        <v>1152</v>
      </c>
      <c r="J11" s="115" t="s">
        <v>13</v>
      </c>
      <c r="K11" s="1"/>
      <c r="L11" s="1"/>
      <c r="M11" s="1"/>
      <c r="O11" s="128" t="s">
        <v>42</v>
      </c>
      <c r="P11" s="134" t="s">
        <v>1002</v>
      </c>
    </row>
    <row r="12" spans="1:16" ht="15" customHeight="1">
      <c r="A12" s="98" t="s">
        <v>71</v>
      </c>
      <c r="B12" s="99" t="s">
        <v>72</v>
      </c>
      <c r="D12" s="106" t="s">
        <v>903</v>
      </c>
      <c r="E12" s="107" t="s">
        <v>904</v>
      </c>
      <c r="G12" s="106" t="s">
        <v>1120</v>
      </c>
      <c r="H12" s="107" t="s">
        <v>1121</v>
      </c>
      <c r="J12" s="116" t="s">
        <v>14</v>
      </c>
      <c r="K12" s="1"/>
      <c r="L12" s="1"/>
      <c r="M12" s="1"/>
      <c r="O12" s="126" t="s">
        <v>22</v>
      </c>
      <c r="P12" s="135" t="s">
        <v>1003</v>
      </c>
    </row>
    <row r="13" spans="1:16" ht="15" customHeight="1">
      <c r="A13" s="96" t="s">
        <v>103</v>
      </c>
      <c r="B13" s="97" t="s">
        <v>104</v>
      </c>
      <c r="D13" s="104" t="s">
        <v>905</v>
      </c>
      <c r="E13" s="105" t="s">
        <v>906</v>
      </c>
      <c r="G13" s="104" t="s">
        <v>1124</v>
      </c>
      <c r="H13" s="105" t="s">
        <v>1125</v>
      </c>
      <c r="J13" s="114" t="s">
        <v>956</v>
      </c>
      <c r="L13"/>
      <c r="M13"/>
      <c r="O13" s="128" t="s">
        <v>40</v>
      </c>
      <c r="P13" s="134" t="s">
        <v>1004</v>
      </c>
    </row>
    <row r="14" spans="1:16" ht="15" customHeight="1">
      <c r="A14" s="98" t="s">
        <v>713</v>
      </c>
      <c r="B14" s="99" t="s">
        <v>714</v>
      </c>
      <c r="D14" s="106" t="s">
        <v>907</v>
      </c>
      <c r="E14" s="107" t="s">
        <v>908</v>
      </c>
      <c r="G14" s="106" t="s">
        <v>1126</v>
      </c>
      <c r="H14" s="107" t="s">
        <v>1127</v>
      </c>
      <c r="J14" s="117" t="s">
        <v>969</v>
      </c>
      <c r="M14" s="123"/>
      <c r="O14" s="126" t="s">
        <v>41</v>
      </c>
      <c r="P14" s="135" t="s">
        <v>1005</v>
      </c>
    </row>
    <row r="15" spans="1:16" ht="15" customHeight="1">
      <c r="A15" s="96" t="s">
        <v>243</v>
      </c>
      <c r="B15" s="97" t="s">
        <v>244</v>
      </c>
      <c r="D15" s="104" t="s">
        <v>909</v>
      </c>
      <c r="E15" s="105" t="s">
        <v>910</v>
      </c>
      <c r="G15" s="104" t="s">
        <v>1128</v>
      </c>
      <c r="H15" s="105" t="s">
        <v>1129</v>
      </c>
      <c r="L15" s="124" t="s">
        <v>1094</v>
      </c>
      <c r="M15" s="125" t="s">
        <v>965</v>
      </c>
      <c r="O15" s="128" t="s">
        <v>17</v>
      </c>
      <c r="P15" s="134" t="s">
        <v>1006</v>
      </c>
    </row>
    <row r="16" spans="1:16" ht="15" customHeight="1">
      <c r="A16" s="98" t="s">
        <v>825</v>
      </c>
      <c r="B16" s="99" t="s">
        <v>826</v>
      </c>
      <c r="D16" s="106" t="s">
        <v>911</v>
      </c>
      <c r="E16" s="107" t="s">
        <v>912</v>
      </c>
      <c r="G16" s="106" t="s">
        <v>1130</v>
      </c>
      <c r="H16" s="107" t="s">
        <v>1131</v>
      </c>
      <c r="L16" s="126" t="s">
        <v>6</v>
      </c>
      <c r="M16" s="127" t="s">
        <v>957</v>
      </c>
      <c r="O16" s="126" t="s">
        <v>18</v>
      </c>
      <c r="P16" s="135" t="s">
        <v>1007</v>
      </c>
    </row>
    <row r="17" spans="1:16" ht="15" customHeight="1">
      <c r="A17" s="96" t="s">
        <v>711</v>
      </c>
      <c r="B17" s="97" t="s">
        <v>712</v>
      </c>
      <c r="D17" s="104" t="s">
        <v>913</v>
      </c>
      <c r="E17" s="105" t="s">
        <v>914</v>
      </c>
      <c r="G17" s="104" t="s">
        <v>1132</v>
      </c>
      <c r="H17" s="105" t="s">
        <v>1133</v>
      </c>
      <c r="L17" s="128" t="s">
        <v>57</v>
      </c>
      <c r="M17" s="129" t="s">
        <v>10</v>
      </c>
      <c r="O17" s="128" t="s">
        <v>970</v>
      </c>
      <c r="P17" s="134" t="s">
        <v>1008</v>
      </c>
    </row>
    <row r="18" spans="1:16" ht="15" customHeight="1">
      <c r="A18" s="98" t="s">
        <v>719</v>
      </c>
      <c r="B18" s="99" t="s">
        <v>720</v>
      </c>
      <c r="D18" s="106" t="s">
        <v>915</v>
      </c>
      <c r="E18" s="107" t="s">
        <v>916</v>
      </c>
      <c r="G18" s="106" t="s">
        <v>1138</v>
      </c>
      <c r="H18" s="107" t="s">
        <v>916</v>
      </c>
      <c r="L18" s="130" t="s">
        <v>1032</v>
      </c>
      <c r="M18" s="131" t="s">
        <v>1105</v>
      </c>
      <c r="O18" s="126" t="s">
        <v>971</v>
      </c>
      <c r="P18" s="135" t="s">
        <v>1009</v>
      </c>
    </row>
    <row r="19" spans="1:16" ht="15" customHeight="1">
      <c r="A19" s="96" t="s">
        <v>667</v>
      </c>
      <c r="B19" s="97" t="s">
        <v>668</v>
      </c>
      <c r="D19" s="104" t="s">
        <v>917</v>
      </c>
      <c r="E19" s="105" t="s">
        <v>918</v>
      </c>
      <c r="G19" s="104" t="s">
        <v>1163</v>
      </c>
      <c r="H19" s="105" t="s">
        <v>1164</v>
      </c>
      <c r="J19" s="5" t="s">
        <v>1052</v>
      </c>
      <c r="O19" s="128" t="s">
        <v>972</v>
      </c>
      <c r="P19" s="134" t="s">
        <v>1010</v>
      </c>
    </row>
    <row r="20" spans="1:16" ht="15" customHeight="1">
      <c r="A20" s="98" t="s">
        <v>63</v>
      </c>
      <c r="B20" s="99" t="s">
        <v>64</v>
      </c>
      <c r="D20" s="106" t="s">
        <v>919</v>
      </c>
      <c r="E20" s="107" t="s">
        <v>920</v>
      </c>
      <c r="G20" s="106" t="s">
        <v>1136</v>
      </c>
      <c r="H20" s="107" t="s">
        <v>1137</v>
      </c>
      <c r="J20" s="115" t="s">
        <v>1053</v>
      </c>
      <c r="O20" s="126" t="s">
        <v>973</v>
      </c>
      <c r="P20" s="135" t="s">
        <v>973</v>
      </c>
    </row>
    <row r="21" spans="1:16" ht="15" customHeight="1">
      <c r="A21" s="96" t="s">
        <v>289</v>
      </c>
      <c r="B21" s="97" t="s">
        <v>290</v>
      </c>
      <c r="D21" s="104" t="s">
        <v>921</v>
      </c>
      <c r="E21" s="105" t="s">
        <v>922</v>
      </c>
      <c r="G21" s="104" t="s">
        <v>1139</v>
      </c>
      <c r="H21" s="105" t="s">
        <v>1140</v>
      </c>
      <c r="J21" s="118" t="s">
        <v>1054</v>
      </c>
      <c r="O21" s="128" t="s">
        <v>47</v>
      </c>
      <c r="P21" s="134" t="s">
        <v>58</v>
      </c>
    </row>
    <row r="22" spans="1:16" ht="15" customHeight="1">
      <c r="A22" s="98" t="s">
        <v>83</v>
      </c>
      <c r="B22" s="99" t="s">
        <v>84</v>
      </c>
      <c r="D22" s="106" t="s">
        <v>923</v>
      </c>
      <c r="E22" s="107" t="s">
        <v>924</v>
      </c>
      <c r="G22" s="106" t="s">
        <v>1134</v>
      </c>
      <c r="H22" s="107" t="s">
        <v>1135</v>
      </c>
      <c r="O22" s="126" t="s">
        <v>34</v>
      </c>
      <c r="P22" s="135" t="s">
        <v>35</v>
      </c>
    </row>
    <row r="23" spans="1:16" ht="15" customHeight="1">
      <c r="A23" s="96" t="s">
        <v>301</v>
      </c>
      <c r="B23" s="97" t="s">
        <v>302</v>
      </c>
      <c r="D23" s="104" t="s">
        <v>925</v>
      </c>
      <c r="E23" s="105" t="s">
        <v>926</v>
      </c>
      <c r="G23" s="104" t="s">
        <v>1161</v>
      </c>
      <c r="H23" s="105" t="s">
        <v>1162</v>
      </c>
      <c r="L23" s="151" t="s">
        <v>1063</v>
      </c>
      <c r="M23" s="152" t="s">
        <v>965</v>
      </c>
      <c r="O23" s="128" t="s">
        <v>11</v>
      </c>
      <c r="P23" s="134" t="s">
        <v>24</v>
      </c>
    </row>
    <row r="24" spans="1:16" ht="15" customHeight="1">
      <c r="A24" s="98" t="s">
        <v>649</v>
      </c>
      <c r="B24" s="99" t="s">
        <v>650</v>
      </c>
      <c r="D24" s="106" t="s">
        <v>927</v>
      </c>
      <c r="E24" s="107" t="s">
        <v>928</v>
      </c>
      <c r="G24" s="106" t="s">
        <v>1157</v>
      </c>
      <c r="H24" s="107" t="s">
        <v>1158</v>
      </c>
      <c r="L24" s="153" t="s">
        <v>1064</v>
      </c>
      <c r="M24" s="154" t="s">
        <v>1177</v>
      </c>
      <c r="O24" s="126" t="s">
        <v>46</v>
      </c>
      <c r="P24" s="135" t="s">
        <v>46</v>
      </c>
    </row>
    <row r="25" spans="1:16" ht="15" customHeight="1">
      <c r="A25" s="96" t="s">
        <v>101</v>
      </c>
      <c r="B25" s="97" t="s">
        <v>102</v>
      </c>
      <c r="D25" s="104" t="s">
        <v>929</v>
      </c>
      <c r="E25" s="105" t="s">
        <v>930</v>
      </c>
      <c r="G25" s="104" t="s">
        <v>1141</v>
      </c>
      <c r="H25" s="105" t="s">
        <v>1142</v>
      </c>
      <c r="L25" s="155" t="s">
        <v>1065</v>
      </c>
      <c r="M25" s="156" t="s">
        <v>1178</v>
      </c>
      <c r="O25" s="128" t="s">
        <v>48</v>
      </c>
      <c r="P25" s="134" t="s">
        <v>1011</v>
      </c>
    </row>
    <row r="26" spans="1:16" ht="15" customHeight="1">
      <c r="A26" s="98" t="s">
        <v>95</v>
      </c>
      <c r="B26" s="99" t="s">
        <v>96</v>
      </c>
      <c r="D26" s="106" t="s">
        <v>931</v>
      </c>
      <c r="E26" s="107" t="s">
        <v>932</v>
      </c>
      <c r="G26" s="106" t="s">
        <v>1155</v>
      </c>
      <c r="H26" s="107" t="s">
        <v>1156</v>
      </c>
      <c r="J26" s="119" t="s">
        <v>0</v>
      </c>
      <c r="L26" s="153" t="s">
        <v>1066</v>
      </c>
      <c r="M26" s="154" t="s">
        <v>1179</v>
      </c>
      <c r="O26" s="126" t="s">
        <v>25</v>
      </c>
      <c r="P26" s="135" t="s">
        <v>1012</v>
      </c>
    </row>
    <row r="27" spans="1:16" ht="15" customHeight="1">
      <c r="A27" s="96" t="s">
        <v>479</v>
      </c>
      <c r="B27" s="97" t="s">
        <v>480</v>
      </c>
      <c r="D27" s="104" t="s">
        <v>933</v>
      </c>
      <c r="E27" s="105" t="s">
        <v>934</v>
      </c>
      <c r="G27" s="104" t="s">
        <v>1143</v>
      </c>
      <c r="H27" s="105" t="s">
        <v>1144</v>
      </c>
      <c r="J27" s="120" t="s">
        <v>955</v>
      </c>
      <c r="L27" s="4"/>
      <c r="M27" s="4"/>
      <c r="O27" s="128" t="s">
        <v>26</v>
      </c>
      <c r="P27" s="134" t="s">
        <v>1013</v>
      </c>
    </row>
    <row r="28" spans="1:16" ht="15" customHeight="1">
      <c r="A28" s="98" t="s">
        <v>99</v>
      </c>
      <c r="B28" s="99" t="s">
        <v>100</v>
      </c>
      <c r="D28" s="106" t="s">
        <v>935</v>
      </c>
      <c r="E28" s="107" t="s">
        <v>936</v>
      </c>
      <c r="G28" s="106" t="s">
        <v>1116</v>
      </c>
      <c r="H28" s="107" t="s">
        <v>1117</v>
      </c>
      <c r="J28" s="121">
        <v>2017</v>
      </c>
      <c r="L28" s="4"/>
      <c r="M28" s="4"/>
      <c r="O28" s="126" t="s">
        <v>27</v>
      </c>
      <c r="P28" s="135" t="s">
        <v>1014</v>
      </c>
    </row>
    <row r="29" spans="1:16" ht="15" customHeight="1">
      <c r="A29" s="96" t="s">
        <v>97</v>
      </c>
      <c r="B29" s="97" t="s">
        <v>98</v>
      </c>
      <c r="D29" s="104" t="s">
        <v>937</v>
      </c>
      <c r="E29" s="105" t="s">
        <v>938</v>
      </c>
      <c r="G29" s="104" t="s">
        <v>1145</v>
      </c>
      <c r="H29" s="105" t="s">
        <v>1146</v>
      </c>
      <c r="J29" s="120">
        <v>2018</v>
      </c>
      <c r="L29" s="4"/>
      <c r="M29" s="4"/>
      <c r="O29" s="128" t="s">
        <v>28</v>
      </c>
      <c r="P29" s="134" t="s">
        <v>1015</v>
      </c>
    </row>
    <row r="30" spans="1:16" ht="15" customHeight="1">
      <c r="A30" s="98" t="s">
        <v>93</v>
      </c>
      <c r="B30" s="99" t="s">
        <v>94</v>
      </c>
      <c r="D30" s="106" t="s">
        <v>939</v>
      </c>
      <c r="E30" s="107" t="s">
        <v>940</v>
      </c>
      <c r="G30" s="106" t="s">
        <v>1147</v>
      </c>
      <c r="H30" s="107" t="s">
        <v>1148</v>
      </c>
      <c r="J30" s="121">
        <v>2019</v>
      </c>
      <c r="L30" s="4"/>
      <c r="M30" s="4"/>
      <c r="O30" s="126" t="s">
        <v>29</v>
      </c>
      <c r="P30" s="135" t="s">
        <v>1025</v>
      </c>
    </row>
    <row r="31" spans="1:16" ht="15" customHeight="1">
      <c r="A31" s="96" t="s">
        <v>369</v>
      </c>
      <c r="B31" s="97" t="s">
        <v>370</v>
      </c>
      <c r="D31" s="104" t="s">
        <v>941</v>
      </c>
      <c r="E31" s="105" t="s">
        <v>942</v>
      </c>
      <c r="G31" s="104" t="s">
        <v>1149</v>
      </c>
      <c r="H31" s="105" t="s">
        <v>1150</v>
      </c>
      <c r="J31" s="120">
        <v>2020</v>
      </c>
      <c r="L31" s="4"/>
      <c r="M31" s="4"/>
      <c r="O31" s="128" t="s">
        <v>30</v>
      </c>
      <c r="P31" s="134" t="s">
        <v>1016</v>
      </c>
    </row>
    <row r="32" spans="1:16" ht="15" customHeight="1">
      <c r="A32" s="98" t="s">
        <v>107</v>
      </c>
      <c r="B32" s="99" t="s">
        <v>108</v>
      </c>
      <c r="D32" s="106" t="s">
        <v>943</v>
      </c>
      <c r="E32" s="107" t="s">
        <v>944</v>
      </c>
      <c r="G32" s="106" t="s">
        <v>1153</v>
      </c>
      <c r="H32" s="107" t="s">
        <v>1154</v>
      </c>
      <c r="J32" s="122">
        <v>2021</v>
      </c>
      <c r="L32" s="4"/>
      <c r="M32" s="4"/>
      <c r="O32" s="126" t="s">
        <v>31</v>
      </c>
      <c r="P32" s="135" t="s">
        <v>1017</v>
      </c>
    </row>
    <row r="33" spans="1:16" ht="15" customHeight="1">
      <c r="A33" s="96" t="s">
        <v>67</v>
      </c>
      <c r="B33" s="97" t="s">
        <v>68</v>
      </c>
      <c r="D33" s="108" t="s">
        <v>945</v>
      </c>
      <c r="E33" s="109" t="s">
        <v>946</v>
      </c>
      <c r="G33" s="12"/>
      <c r="H33" s="2"/>
      <c r="J33" s="120">
        <v>2022</v>
      </c>
      <c r="L33" s="4"/>
      <c r="M33" s="4"/>
      <c r="O33" s="128" t="s">
        <v>32</v>
      </c>
      <c r="P33" s="134" t="s">
        <v>1018</v>
      </c>
    </row>
    <row r="34" spans="1:16" ht="15" customHeight="1">
      <c r="A34" s="98" t="s">
        <v>721</v>
      </c>
      <c r="B34" s="99" t="s">
        <v>722</v>
      </c>
      <c r="D34" s="12"/>
      <c r="E34" s="2"/>
      <c r="G34" s="12"/>
      <c r="H34" s="2"/>
      <c r="J34" s="122">
        <v>2023</v>
      </c>
      <c r="O34" s="126" t="s">
        <v>33</v>
      </c>
      <c r="P34" s="135" t="s">
        <v>1019</v>
      </c>
    </row>
    <row r="35" spans="1:16" ht="15" customHeight="1">
      <c r="A35" s="96" t="s">
        <v>129</v>
      </c>
      <c r="B35" s="97" t="s">
        <v>130</v>
      </c>
      <c r="D35" s="12"/>
      <c r="E35" s="2"/>
      <c r="G35" s="12"/>
      <c r="H35" s="2"/>
      <c r="J35" s="120">
        <v>2024</v>
      </c>
      <c r="K35" s="1"/>
      <c r="O35" s="128" t="s">
        <v>39</v>
      </c>
      <c r="P35" s="134" t="s">
        <v>1020</v>
      </c>
    </row>
    <row r="36" spans="1:16" ht="15" customHeight="1">
      <c r="A36" s="98" t="s">
        <v>321</v>
      </c>
      <c r="B36" s="99" t="s">
        <v>322</v>
      </c>
      <c r="D36" s="12"/>
      <c r="E36" s="2"/>
      <c r="G36" s="12"/>
      <c r="H36" s="2"/>
      <c r="J36" s="122">
        <v>2025</v>
      </c>
      <c r="K36" s="1"/>
      <c r="O36" s="126" t="s">
        <v>43</v>
      </c>
      <c r="P36" s="135" t="s">
        <v>1021</v>
      </c>
    </row>
    <row r="37" spans="1:16" ht="15" customHeight="1">
      <c r="A37" s="96" t="s">
        <v>323</v>
      </c>
      <c r="B37" s="97" t="s">
        <v>324</v>
      </c>
      <c r="D37" s="12"/>
      <c r="E37" s="2"/>
      <c r="G37" s="12"/>
      <c r="H37" s="2"/>
      <c r="K37" s="1"/>
      <c r="O37" s="128" t="s">
        <v>44</v>
      </c>
      <c r="P37" s="134" t="s">
        <v>1026</v>
      </c>
    </row>
    <row r="38" spans="1:16" ht="15" customHeight="1">
      <c r="A38" s="98" t="s">
        <v>819</v>
      </c>
      <c r="B38" s="99" t="s">
        <v>820</v>
      </c>
      <c r="D38" s="12"/>
      <c r="E38" s="2"/>
      <c r="G38" s="12"/>
      <c r="H38" s="2"/>
      <c r="K38" s="1"/>
      <c r="O38" s="126" t="s">
        <v>45</v>
      </c>
      <c r="P38" s="135" t="s">
        <v>1022</v>
      </c>
    </row>
    <row r="39" spans="1:16" ht="15" customHeight="1">
      <c r="A39" s="96" t="s">
        <v>821</v>
      </c>
      <c r="B39" s="97" t="s">
        <v>822</v>
      </c>
      <c r="D39" s="12"/>
      <c r="E39" s="2"/>
      <c r="G39" s="12"/>
      <c r="H39" s="2"/>
      <c r="K39" s="1"/>
      <c r="O39" s="128" t="s">
        <v>49</v>
      </c>
      <c r="P39" s="134" t="s">
        <v>1023</v>
      </c>
    </row>
    <row r="40" spans="1:16" ht="15" customHeight="1">
      <c r="A40" s="98" t="s">
        <v>329</v>
      </c>
      <c r="B40" s="99" t="s">
        <v>330</v>
      </c>
      <c r="D40" s="12"/>
      <c r="E40" s="2"/>
      <c r="G40" s="12"/>
      <c r="H40" s="2"/>
      <c r="K40" s="1"/>
      <c r="O40" s="130" t="s">
        <v>50</v>
      </c>
      <c r="P40" s="136" t="s">
        <v>1024</v>
      </c>
    </row>
    <row r="41" spans="1:16" ht="15" customHeight="1">
      <c r="A41" s="96" t="s">
        <v>115</v>
      </c>
      <c r="B41" s="97" t="s">
        <v>116</v>
      </c>
      <c r="D41" s="12"/>
      <c r="E41" s="2"/>
      <c r="G41" s="12"/>
      <c r="H41" s="2"/>
      <c r="J41" s="152" t="s">
        <v>1187</v>
      </c>
    </row>
    <row r="42" spans="1:16" ht="15" customHeight="1">
      <c r="A42" s="98" t="s">
        <v>193</v>
      </c>
      <c r="B42" s="99" t="s">
        <v>194</v>
      </c>
      <c r="D42" s="12"/>
      <c r="E42" s="2"/>
      <c r="G42" s="12"/>
      <c r="H42" s="2"/>
      <c r="J42" s="154" t="s">
        <v>1188</v>
      </c>
    </row>
    <row r="43" spans="1:16" ht="15" customHeight="1">
      <c r="A43" s="96" t="s">
        <v>123</v>
      </c>
      <c r="B43" s="97" t="s">
        <v>124</v>
      </c>
      <c r="D43" s="12"/>
      <c r="E43" s="2"/>
      <c r="G43" s="12"/>
      <c r="H43" s="2"/>
      <c r="J43" s="156" t="s">
        <v>1189</v>
      </c>
    </row>
    <row r="44" spans="1:16" ht="15" customHeight="1">
      <c r="A44" s="98" t="s">
        <v>141</v>
      </c>
      <c r="B44" s="99" t="s">
        <v>142</v>
      </c>
      <c r="D44" s="12"/>
      <c r="E44" s="2"/>
      <c r="G44" s="12"/>
      <c r="H44" s="2"/>
    </row>
    <row r="45" spans="1:16" ht="15" customHeight="1">
      <c r="A45" s="96" t="s">
        <v>135</v>
      </c>
      <c r="B45" s="97" t="s">
        <v>136</v>
      </c>
      <c r="D45" s="12"/>
      <c r="E45" s="2"/>
      <c r="G45" s="12"/>
      <c r="H45" s="2"/>
    </row>
    <row r="46" spans="1:16" ht="15" customHeight="1">
      <c r="A46" s="98" t="s">
        <v>435</v>
      </c>
      <c r="B46" s="99" t="s">
        <v>436</v>
      </c>
      <c r="D46" s="12"/>
      <c r="E46" s="2"/>
      <c r="G46" s="12"/>
      <c r="H46" s="2"/>
    </row>
    <row r="47" spans="1:16" ht="15" customHeight="1">
      <c r="A47" s="96" t="s">
        <v>219</v>
      </c>
      <c r="B47" s="97" t="s">
        <v>220</v>
      </c>
      <c r="D47" s="12"/>
      <c r="E47" s="2"/>
      <c r="G47" s="12"/>
      <c r="H47" s="2"/>
    </row>
    <row r="48" spans="1:16" ht="15" customHeight="1">
      <c r="A48" s="98" t="s">
        <v>595</v>
      </c>
      <c r="B48" s="99" t="s">
        <v>596</v>
      </c>
      <c r="D48" s="12"/>
      <c r="E48" s="2"/>
      <c r="G48" s="12"/>
      <c r="H48" s="2"/>
    </row>
    <row r="49" spans="1:8" ht="15" customHeight="1">
      <c r="A49" s="96" t="s">
        <v>359</v>
      </c>
      <c r="B49" s="97" t="s">
        <v>360</v>
      </c>
      <c r="D49" s="12"/>
      <c r="E49" s="2"/>
      <c r="G49" s="12"/>
      <c r="H49" s="2"/>
    </row>
    <row r="50" spans="1:8" ht="15" customHeight="1">
      <c r="A50" s="98" t="s">
        <v>221</v>
      </c>
      <c r="B50" s="99" t="s">
        <v>222</v>
      </c>
      <c r="D50" s="12"/>
      <c r="E50" s="2"/>
      <c r="G50" s="12"/>
      <c r="H50" s="2"/>
    </row>
    <row r="51" spans="1:8" ht="15" customHeight="1">
      <c r="A51" s="96" t="s">
        <v>423</v>
      </c>
      <c r="B51" s="97" t="s">
        <v>424</v>
      </c>
      <c r="D51" s="12"/>
      <c r="E51" s="2"/>
      <c r="G51" s="12"/>
      <c r="H51" s="2"/>
    </row>
    <row r="52" spans="1:8" ht="15" customHeight="1">
      <c r="A52" s="98" t="s">
        <v>223</v>
      </c>
      <c r="B52" s="99" t="s">
        <v>224</v>
      </c>
      <c r="D52" s="12"/>
      <c r="E52" s="2"/>
      <c r="G52" s="12"/>
      <c r="H52" s="2"/>
    </row>
    <row r="53" spans="1:8" ht="15" customHeight="1">
      <c r="A53" s="96" t="s">
        <v>133</v>
      </c>
      <c r="B53" s="97" t="s">
        <v>134</v>
      </c>
      <c r="D53" s="12"/>
      <c r="E53" s="2"/>
      <c r="G53" s="12"/>
      <c r="H53" s="2"/>
    </row>
    <row r="54" spans="1:8" ht="15" customHeight="1">
      <c r="A54" s="98" t="s">
        <v>181</v>
      </c>
      <c r="B54" s="99" t="s">
        <v>182</v>
      </c>
      <c r="D54" s="12"/>
      <c r="E54" s="2"/>
      <c r="G54" s="12"/>
      <c r="H54" s="2"/>
    </row>
    <row r="55" spans="1:8" ht="15" customHeight="1">
      <c r="A55" s="96" t="s">
        <v>663</v>
      </c>
      <c r="B55" s="97" t="s">
        <v>664</v>
      </c>
      <c r="D55" s="12"/>
      <c r="E55" s="2"/>
      <c r="G55" s="12"/>
      <c r="H55" s="2"/>
    </row>
    <row r="56" spans="1:8" ht="15" customHeight="1">
      <c r="A56" s="98" t="s">
        <v>385</v>
      </c>
      <c r="B56" s="99" t="s">
        <v>386</v>
      </c>
      <c r="D56" s="12"/>
      <c r="E56" s="2"/>
      <c r="G56" s="12"/>
      <c r="H56" s="2"/>
    </row>
    <row r="57" spans="1:8" ht="15" customHeight="1">
      <c r="A57" s="96" t="s">
        <v>817</v>
      </c>
      <c r="B57" s="97" t="s">
        <v>818</v>
      </c>
      <c r="D57" s="12"/>
      <c r="E57" s="2"/>
      <c r="G57" s="12"/>
      <c r="H57" s="2"/>
    </row>
    <row r="58" spans="1:8" ht="15" customHeight="1">
      <c r="A58" s="98" t="s">
        <v>169</v>
      </c>
      <c r="B58" s="99" t="s">
        <v>170</v>
      </c>
      <c r="D58" s="12"/>
      <c r="E58" s="2"/>
      <c r="G58" s="12"/>
      <c r="H58" s="2"/>
    </row>
    <row r="59" spans="1:8" ht="15" customHeight="1">
      <c r="A59" s="96" t="s">
        <v>197</v>
      </c>
      <c r="B59" s="97" t="s">
        <v>198</v>
      </c>
      <c r="D59" s="12"/>
      <c r="E59" s="2"/>
      <c r="G59" s="12"/>
      <c r="H59" s="2"/>
    </row>
    <row r="60" spans="1:8" ht="15" customHeight="1">
      <c r="A60" s="98" t="s">
        <v>225</v>
      </c>
      <c r="B60" s="99" t="s">
        <v>226</v>
      </c>
      <c r="D60" s="12"/>
      <c r="E60" s="2"/>
      <c r="G60" s="12"/>
      <c r="H60" s="2"/>
    </row>
    <row r="61" spans="1:8" ht="15" customHeight="1">
      <c r="A61" s="96" t="s">
        <v>213</v>
      </c>
      <c r="B61" s="97" t="s">
        <v>214</v>
      </c>
      <c r="D61" s="12"/>
      <c r="E61" s="2"/>
      <c r="G61" s="12"/>
      <c r="H61" s="2"/>
    </row>
    <row r="62" spans="1:8" ht="15" customHeight="1">
      <c r="A62" s="98" t="s">
        <v>285</v>
      </c>
      <c r="B62" s="99" t="s">
        <v>286</v>
      </c>
      <c r="D62" s="12"/>
      <c r="E62" s="2"/>
      <c r="G62" s="12"/>
      <c r="H62" s="2"/>
    </row>
    <row r="63" spans="1:8" ht="15" customHeight="1">
      <c r="A63" s="96" t="s">
        <v>173</v>
      </c>
      <c r="B63" s="97" t="s">
        <v>174</v>
      </c>
      <c r="D63" s="12"/>
      <c r="E63" s="2"/>
      <c r="G63" s="12"/>
      <c r="H63" s="2"/>
    </row>
    <row r="64" spans="1:8" ht="15" customHeight="1">
      <c r="A64" s="98" t="s">
        <v>175</v>
      </c>
      <c r="B64" s="99" t="s">
        <v>176</v>
      </c>
      <c r="D64" s="12"/>
      <c r="E64" s="2"/>
      <c r="G64" s="12"/>
      <c r="H64" s="2"/>
    </row>
    <row r="65" spans="1:8" ht="15" customHeight="1">
      <c r="A65" s="96" t="s">
        <v>367</v>
      </c>
      <c r="B65" s="97" t="s">
        <v>368</v>
      </c>
      <c r="D65" s="12"/>
      <c r="E65" s="2"/>
      <c r="G65" s="12"/>
      <c r="H65" s="2"/>
    </row>
    <row r="66" spans="1:8" ht="15" customHeight="1">
      <c r="A66" s="98" t="s">
        <v>217</v>
      </c>
      <c r="B66" s="99" t="s">
        <v>218</v>
      </c>
      <c r="D66" s="12"/>
      <c r="E66" s="2"/>
      <c r="G66" s="12"/>
      <c r="H66" s="2"/>
    </row>
    <row r="67" spans="1:8" ht="15" customHeight="1">
      <c r="A67" s="96" t="s">
        <v>247</v>
      </c>
      <c r="B67" s="97" t="s">
        <v>248</v>
      </c>
      <c r="D67" s="12"/>
      <c r="E67" s="2"/>
      <c r="G67" s="12"/>
      <c r="H67" s="2"/>
    </row>
    <row r="68" spans="1:8" ht="15" customHeight="1">
      <c r="A68" s="98" t="s">
        <v>177</v>
      </c>
      <c r="B68" s="99" t="s">
        <v>178</v>
      </c>
      <c r="D68" s="12"/>
      <c r="E68" s="2"/>
      <c r="G68" s="12"/>
      <c r="H68" s="2"/>
    </row>
    <row r="69" spans="1:8" ht="15" customHeight="1">
      <c r="A69" s="96" t="s">
        <v>163</v>
      </c>
      <c r="B69" s="97" t="s">
        <v>164</v>
      </c>
      <c r="D69" s="12"/>
      <c r="E69" s="2"/>
      <c r="G69" s="12"/>
      <c r="H69" s="2"/>
    </row>
    <row r="70" spans="1:8" ht="15" customHeight="1">
      <c r="A70" s="98" t="s">
        <v>201</v>
      </c>
      <c r="B70" s="99" t="s">
        <v>202</v>
      </c>
      <c r="D70" s="12"/>
      <c r="E70" s="2"/>
      <c r="G70" s="12"/>
      <c r="H70" s="2"/>
    </row>
    <row r="71" spans="1:8" ht="15" customHeight="1">
      <c r="A71" s="96" t="s">
        <v>153</v>
      </c>
      <c r="B71" s="97" t="s">
        <v>154</v>
      </c>
      <c r="D71" s="12"/>
      <c r="E71" s="2"/>
      <c r="G71" s="12"/>
      <c r="H71" s="2"/>
    </row>
    <row r="72" spans="1:8" ht="15" customHeight="1">
      <c r="A72" s="98" t="s">
        <v>795</v>
      </c>
      <c r="B72" s="99" t="s">
        <v>796</v>
      </c>
      <c r="D72" s="12"/>
      <c r="E72" s="2"/>
      <c r="G72" s="12"/>
      <c r="H72" s="2"/>
    </row>
    <row r="73" spans="1:8" ht="15" customHeight="1">
      <c r="A73" s="96" t="s">
        <v>241</v>
      </c>
      <c r="B73" s="97" t="s">
        <v>242</v>
      </c>
      <c r="D73" s="12"/>
      <c r="E73" s="2"/>
      <c r="G73" s="12"/>
      <c r="H73" s="2"/>
    </row>
    <row r="74" spans="1:8" ht="15" customHeight="1">
      <c r="A74" s="98" t="s">
        <v>371</v>
      </c>
      <c r="B74" s="99" t="s">
        <v>372</v>
      </c>
      <c r="D74" s="12"/>
      <c r="E74" s="2"/>
      <c r="G74" s="12"/>
      <c r="H74" s="2"/>
    </row>
    <row r="75" spans="1:8" ht="15" customHeight="1">
      <c r="A75" s="96" t="s">
        <v>485</v>
      </c>
      <c r="B75" s="97" t="s">
        <v>486</v>
      </c>
      <c r="D75" s="12"/>
      <c r="E75" s="2"/>
      <c r="G75" s="12"/>
      <c r="H75" s="2"/>
    </row>
    <row r="76" spans="1:8" ht="15" customHeight="1">
      <c r="A76" s="98" t="s">
        <v>387</v>
      </c>
      <c r="B76" s="99" t="s">
        <v>388</v>
      </c>
      <c r="D76" s="12"/>
      <c r="E76" s="2"/>
      <c r="G76" s="12"/>
      <c r="H76" s="2"/>
    </row>
    <row r="77" spans="1:8" ht="15" customHeight="1">
      <c r="A77" s="96" t="s">
        <v>195</v>
      </c>
      <c r="B77" s="97" t="s">
        <v>196</v>
      </c>
      <c r="D77" s="12"/>
      <c r="E77" s="2"/>
      <c r="G77" s="12"/>
      <c r="H77" s="2"/>
    </row>
    <row r="78" spans="1:8" ht="15" customHeight="1">
      <c r="A78" s="98" t="s">
        <v>185</v>
      </c>
      <c r="B78" s="99" t="s">
        <v>186</v>
      </c>
      <c r="D78" s="12"/>
      <c r="E78" s="2"/>
      <c r="G78" s="12"/>
      <c r="H78" s="2"/>
    </row>
    <row r="79" spans="1:8" ht="15" customHeight="1">
      <c r="A79" s="96" t="s">
        <v>183</v>
      </c>
      <c r="B79" s="97" t="s">
        <v>184</v>
      </c>
      <c r="D79" s="12"/>
      <c r="E79" s="2"/>
      <c r="G79" s="12"/>
      <c r="H79" s="2"/>
    </row>
    <row r="80" spans="1:8" ht="15" customHeight="1">
      <c r="A80" s="98" t="s">
        <v>379</v>
      </c>
      <c r="B80" s="99" t="s">
        <v>380</v>
      </c>
      <c r="D80" s="12"/>
      <c r="E80" s="2"/>
      <c r="G80" s="12"/>
      <c r="H80" s="2"/>
    </row>
    <row r="81" spans="1:8" ht="15" customHeight="1">
      <c r="A81" s="96" t="s">
        <v>189</v>
      </c>
      <c r="B81" s="97" t="s">
        <v>190</v>
      </c>
      <c r="D81" s="12"/>
      <c r="E81" s="2"/>
      <c r="G81" s="12"/>
      <c r="H81" s="2"/>
    </row>
    <row r="82" spans="1:8" ht="15" customHeight="1">
      <c r="A82" s="98" t="s">
        <v>187</v>
      </c>
      <c r="B82" s="99" t="s">
        <v>188</v>
      </c>
      <c r="D82" s="12"/>
      <c r="E82" s="2"/>
      <c r="G82" s="12"/>
      <c r="H82" s="2"/>
    </row>
    <row r="83" spans="1:8" ht="15" customHeight="1">
      <c r="A83" s="96" t="s">
        <v>205</v>
      </c>
      <c r="B83" s="97" t="s">
        <v>206</v>
      </c>
      <c r="D83" s="12"/>
      <c r="E83" s="2"/>
      <c r="G83" s="12"/>
      <c r="H83" s="2"/>
    </row>
    <row r="84" spans="1:8" ht="15" customHeight="1">
      <c r="A84" s="98" t="s">
        <v>207</v>
      </c>
      <c r="B84" s="99" t="s">
        <v>208</v>
      </c>
      <c r="D84" s="12"/>
      <c r="E84" s="2"/>
      <c r="G84" s="12"/>
      <c r="H84" s="2"/>
    </row>
    <row r="85" spans="1:8" ht="15" customHeight="1">
      <c r="A85" s="96" t="s">
        <v>211</v>
      </c>
      <c r="B85" s="97" t="s">
        <v>212</v>
      </c>
      <c r="D85" s="12"/>
      <c r="E85" s="2"/>
      <c r="G85" s="12"/>
      <c r="H85" s="2"/>
    </row>
    <row r="86" spans="1:8" ht="15" customHeight="1">
      <c r="A86" s="98" t="s">
        <v>265</v>
      </c>
      <c r="B86" s="99" t="s">
        <v>266</v>
      </c>
      <c r="D86" s="12"/>
      <c r="E86" s="2"/>
      <c r="G86" s="12"/>
      <c r="H86" s="2"/>
    </row>
    <row r="87" spans="1:8" ht="15" customHeight="1">
      <c r="A87" s="96" t="s">
        <v>231</v>
      </c>
      <c r="B87" s="97" t="s">
        <v>232</v>
      </c>
      <c r="D87" s="12"/>
      <c r="E87" s="2"/>
      <c r="G87" s="12"/>
      <c r="H87" s="2"/>
    </row>
    <row r="88" spans="1:8" ht="15" customHeight="1">
      <c r="A88" s="98" t="s">
        <v>227</v>
      </c>
      <c r="B88" s="99" t="s">
        <v>228</v>
      </c>
      <c r="D88" s="12"/>
      <c r="E88" s="2"/>
      <c r="G88" s="12"/>
      <c r="H88" s="2"/>
    </row>
    <row r="89" spans="1:8" ht="15" customHeight="1">
      <c r="A89" s="96" t="s">
        <v>299</v>
      </c>
      <c r="B89" s="97" t="s">
        <v>300</v>
      </c>
      <c r="D89" s="12"/>
      <c r="E89" s="2"/>
      <c r="G89" s="12"/>
      <c r="H89" s="2"/>
    </row>
    <row r="90" spans="1:8" ht="15" customHeight="1">
      <c r="A90" s="98" t="s">
        <v>273</v>
      </c>
      <c r="B90" s="99" t="s">
        <v>274</v>
      </c>
      <c r="D90" s="12"/>
      <c r="E90" s="2"/>
      <c r="G90" s="12"/>
      <c r="H90" s="2"/>
    </row>
    <row r="91" spans="1:8" ht="15" customHeight="1">
      <c r="A91" s="96" t="s">
        <v>691</v>
      </c>
      <c r="B91" s="97" t="s">
        <v>692</v>
      </c>
      <c r="D91" s="12"/>
      <c r="E91" s="2"/>
      <c r="G91" s="12"/>
      <c r="H91" s="2"/>
    </row>
    <row r="92" spans="1:8" ht="15" customHeight="1">
      <c r="A92" s="98" t="s">
        <v>793</v>
      </c>
      <c r="B92" s="99" t="s">
        <v>794</v>
      </c>
      <c r="D92" s="12"/>
      <c r="E92" s="2"/>
      <c r="G92" s="12"/>
      <c r="H92" s="2"/>
    </row>
    <row r="93" spans="1:8" ht="15" customHeight="1">
      <c r="A93" s="96" t="s">
        <v>417</v>
      </c>
      <c r="B93" s="97" t="s">
        <v>418</v>
      </c>
      <c r="D93" s="12"/>
      <c r="E93" s="2"/>
      <c r="G93" s="12"/>
      <c r="H93" s="2"/>
    </row>
    <row r="94" spans="1:8" ht="15" customHeight="1">
      <c r="A94" s="98" t="s">
        <v>593</v>
      </c>
      <c r="B94" s="99" t="s">
        <v>594</v>
      </c>
      <c r="D94" s="12"/>
      <c r="E94" s="2"/>
      <c r="G94" s="12"/>
      <c r="H94" s="2"/>
    </row>
    <row r="95" spans="1:8" ht="15" customHeight="1">
      <c r="A95" s="96" t="s">
        <v>253</v>
      </c>
      <c r="B95" s="97" t="s">
        <v>254</v>
      </c>
      <c r="D95" s="12"/>
      <c r="E95" s="2"/>
      <c r="G95" s="12"/>
      <c r="H95" s="2"/>
    </row>
    <row r="96" spans="1:8" ht="15" customHeight="1">
      <c r="A96" s="98" t="s">
        <v>257</v>
      </c>
      <c r="B96" s="99" t="s">
        <v>258</v>
      </c>
      <c r="D96" s="12"/>
      <c r="E96" s="2"/>
      <c r="G96" s="12"/>
      <c r="H96" s="2"/>
    </row>
    <row r="97" spans="1:8" ht="15" customHeight="1">
      <c r="A97" s="96" t="s">
        <v>255</v>
      </c>
      <c r="B97" s="97" t="s">
        <v>256</v>
      </c>
      <c r="D97" s="12"/>
      <c r="E97" s="2"/>
      <c r="G97" s="12"/>
      <c r="H97" s="2"/>
    </row>
    <row r="98" spans="1:8" ht="15" customHeight="1">
      <c r="A98" s="98" t="s">
        <v>155</v>
      </c>
      <c r="B98" s="99" t="s">
        <v>156</v>
      </c>
      <c r="D98" s="12"/>
      <c r="E98" s="2"/>
      <c r="G98" s="12"/>
      <c r="H98" s="2"/>
    </row>
    <row r="99" spans="1:8" ht="15" customHeight="1">
      <c r="A99" s="96" t="s">
        <v>765</v>
      </c>
      <c r="B99" s="97" t="s">
        <v>766</v>
      </c>
      <c r="D99" s="12"/>
      <c r="E99" s="2"/>
      <c r="G99" s="12"/>
      <c r="H99" s="2"/>
    </row>
    <row r="100" spans="1:8" ht="15" customHeight="1">
      <c r="A100" s="98" t="s">
        <v>149</v>
      </c>
      <c r="B100" s="99" t="s">
        <v>150</v>
      </c>
      <c r="D100" s="12"/>
      <c r="E100" s="2"/>
      <c r="G100" s="12"/>
      <c r="H100" s="2"/>
    </row>
    <row r="101" spans="1:8" ht="15" customHeight="1">
      <c r="A101" s="96" t="s">
        <v>179</v>
      </c>
      <c r="B101" s="97" t="s">
        <v>180</v>
      </c>
      <c r="D101" s="12"/>
      <c r="E101" s="2"/>
      <c r="G101" s="12"/>
      <c r="H101" s="2"/>
    </row>
    <row r="102" spans="1:8" ht="15" customHeight="1">
      <c r="A102" s="98" t="s">
        <v>81</v>
      </c>
      <c r="B102" s="99" t="s">
        <v>82</v>
      </c>
      <c r="D102" s="12"/>
      <c r="E102" s="2"/>
      <c r="G102" s="12"/>
      <c r="H102" s="2"/>
    </row>
    <row r="103" spans="1:8" ht="15" customHeight="1">
      <c r="A103" s="96" t="s">
        <v>685</v>
      </c>
      <c r="B103" s="97" t="s">
        <v>686</v>
      </c>
      <c r="D103" s="12"/>
      <c r="E103" s="2"/>
      <c r="G103" s="12"/>
      <c r="H103" s="2"/>
    </row>
    <row r="104" spans="1:8" ht="15" customHeight="1">
      <c r="A104" s="98" t="s">
        <v>717</v>
      </c>
      <c r="B104" s="99" t="s">
        <v>718</v>
      </c>
      <c r="D104" s="12"/>
      <c r="E104" s="2"/>
      <c r="G104" s="12"/>
      <c r="H104" s="2"/>
    </row>
    <row r="105" spans="1:8" ht="15" customHeight="1">
      <c r="A105" s="96" t="s">
        <v>797</v>
      </c>
      <c r="B105" s="97" t="s">
        <v>798</v>
      </c>
      <c r="D105" s="12"/>
      <c r="E105" s="2"/>
      <c r="G105" s="12"/>
      <c r="H105" s="2"/>
    </row>
    <row r="106" spans="1:8" ht="15" customHeight="1">
      <c r="A106" s="98" t="s">
        <v>779</v>
      </c>
      <c r="B106" s="99" t="s">
        <v>780</v>
      </c>
      <c r="D106" s="12"/>
      <c r="E106" s="2"/>
      <c r="G106" s="12"/>
      <c r="H106" s="2"/>
    </row>
    <row r="107" spans="1:8" ht="15" customHeight="1">
      <c r="A107" s="96" t="s">
        <v>233</v>
      </c>
      <c r="B107" s="97" t="s">
        <v>234</v>
      </c>
      <c r="D107" s="12"/>
      <c r="E107" s="2"/>
      <c r="G107" s="12"/>
      <c r="H107" s="2"/>
    </row>
    <row r="108" spans="1:8" ht="15" customHeight="1">
      <c r="A108" s="98" t="s">
        <v>267</v>
      </c>
      <c r="B108" s="99" t="s">
        <v>268</v>
      </c>
      <c r="D108" s="12"/>
      <c r="E108" s="2"/>
      <c r="G108" s="12"/>
      <c r="H108" s="2"/>
    </row>
    <row r="109" spans="1:8" ht="15" customHeight="1">
      <c r="A109" s="96" t="s">
        <v>85</v>
      </c>
      <c r="B109" s="97" t="s">
        <v>86</v>
      </c>
      <c r="D109" s="12"/>
      <c r="E109" s="2"/>
      <c r="G109" s="12"/>
      <c r="H109" s="2"/>
    </row>
    <row r="110" spans="1:8" ht="15" customHeight="1">
      <c r="A110" s="98" t="s">
        <v>277</v>
      </c>
      <c r="B110" s="99" t="s">
        <v>278</v>
      </c>
      <c r="D110" s="12"/>
      <c r="E110" s="2"/>
      <c r="G110" s="12"/>
      <c r="H110" s="2"/>
    </row>
    <row r="111" spans="1:8" ht="15" customHeight="1">
      <c r="A111" s="96" t="s">
        <v>847</v>
      </c>
      <c r="B111" s="97" t="s">
        <v>848</v>
      </c>
      <c r="D111" s="12"/>
      <c r="E111" s="2"/>
      <c r="G111" s="12"/>
      <c r="H111" s="2"/>
    </row>
    <row r="112" spans="1:8" ht="15" customHeight="1">
      <c r="A112" s="98" t="s">
        <v>731</v>
      </c>
      <c r="B112" s="99" t="s">
        <v>732</v>
      </c>
      <c r="D112" s="12"/>
      <c r="E112" s="2"/>
      <c r="G112" s="12"/>
      <c r="H112" s="2"/>
    </row>
    <row r="113" spans="1:8" ht="15" customHeight="1">
      <c r="A113" s="96" t="s">
        <v>291</v>
      </c>
      <c r="B113" s="97" t="s">
        <v>292</v>
      </c>
      <c r="D113" s="12"/>
      <c r="E113" s="2"/>
      <c r="G113" s="12"/>
      <c r="H113" s="2"/>
    </row>
    <row r="114" spans="1:8" ht="15" customHeight="1">
      <c r="A114" s="98" t="s">
        <v>279</v>
      </c>
      <c r="B114" s="99" t="s">
        <v>280</v>
      </c>
      <c r="D114" s="12"/>
      <c r="E114" s="2"/>
      <c r="G114" s="12"/>
      <c r="H114" s="2"/>
    </row>
    <row r="115" spans="1:8" ht="15" customHeight="1">
      <c r="A115" s="96" t="s">
        <v>545</v>
      </c>
      <c r="B115" s="97" t="s">
        <v>546</v>
      </c>
      <c r="D115" s="12"/>
      <c r="E115" s="2"/>
      <c r="G115" s="12"/>
      <c r="H115" s="2"/>
    </row>
    <row r="116" spans="1:8" ht="15" customHeight="1">
      <c r="A116" s="98" t="s">
        <v>75</v>
      </c>
      <c r="B116" s="99" t="s">
        <v>76</v>
      </c>
      <c r="D116" s="12"/>
      <c r="E116" s="2"/>
      <c r="G116" s="12"/>
      <c r="H116" s="2"/>
    </row>
    <row r="117" spans="1:8" ht="15" customHeight="1">
      <c r="A117" s="96" t="s">
        <v>77</v>
      </c>
      <c r="B117" s="97" t="s">
        <v>78</v>
      </c>
      <c r="D117" s="12"/>
      <c r="E117" s="2"/>
      <c r="G117" s="12"/>
      <c r="H117" s="2"/>
    </row>
    <row r="118" spans="1:8" ht="15" customHeight="1">
      <c r="A118" s="98" t="s">
        <v>293</v>
      </c>
      <c r="B118" s="99" t="s">
        <v>294</v>
      </c>
      <c r="D118" s="12"/>
      <c r="E118" s="2"/>
      <c r="G118" s="12"/>
      <c r="H118" s="2"/>
    </row>
    <row r="119" spans="1:8" ht="15" customHeight="1">
      <c r="A119" s="96" t="s">
        <v>353</v>
      </c>
      <c r="B119" s="97" t="s">
        <v>354</v>
      </c>
      <c r="D119" s="12"/>
      <c r="E119" s="2"/>
      <c r="G119" s="12"/>
      <c r="H119" s="2"/>
    </row>
    <row r="120" spans="1:8" ht="15" customHeight="1">
      <c r="A120" s="98" t="s">
        <v>281</v>
      </c>
      <c r="B120" s="99" t="s">
        <v>282</v>
      </c>
      <c r="D120" s="12"/>
      <c r="E120" s="2"/>
      <c r="G120" s="12"/>
      <c r="H120" s="2"/>
    </row>
    <row r="121" spans="1:8" ht="15" customHeight="1">
      <c r="A121" s="96" t="s">
        <v>295</v>
      </c>
      <c r="B121" s="97" t="s">
        <v>296</v>
      </c>
      <c r="D121" s="12"/>
      <c r="E121" s="2"/>
      <c r="G121" s="12"/>
      <c r="H121" s="2"/>
    </row>
    <row r="122" spans="1:8" ht="15" customHeight="1">
      <c r="A122" s="98" t="s">
        <v>351</v>
      </c>
      <c r="B122" s="99" t="s">
        <v>352</v>
      </c>
      <c r="D122" s="12"/>
      <c r="E122" s="2"/>
      <c r="G122" s="12"/>
      <c r="H122" s="2"/>
    </row>
    <row r="123" spans="1:8" ht="15" customHeight="1">
      <c r="A123" s="96" t="s">
        <v>355</v>
      </c>
      <c r="B123" s="97" t="s">
        <v>356</v>
      </c>
      <c r="D123" s="12"/>
      <c r="E123" s="2"/>
      <c r="G123" s="12"/>
      <c r="H123" s="2"/>
    </row>
    <row r="124" spans="1:8" ht="15" customHeight="1">
      <c r="A124" s="98" t="s">
        <v>287</v>
      </c>
      <c r="B124" s="99" t="s">
        <v>288</v>
      </c>
      <c r="D124" s="12"/>
      <c r="E124" s="2"/>
      <c r="G124" s="12"/>
      <c r="H124" s="2"/>
    </row>
    <row r="125" spans="1:8" ht="15" customHeight="1">
      <c r="A125" s="96" t="s">
        <v>559</v>
      </c>
      <c r="B125" s="97" t="s">
        <v>560</v>
      </c>
      <c r="D125" s="12"/>
      <c r="E125" s="2"/>
      <c r="G125" s="12"/>
      <c r="H125" s="2"/>
    </row>
    <row r="126" spans="1:8" ht="15" customHeight="1">
      <c r="A126" s="98" t="s">
        <v>297</v>
      </c>
      <c r="B126" s="99" t="s">
        <v>298</v>
      </c>
      <c r="D126" s="12"/>
      <c r="E126" s="2"/>
      <c r="G126" s="12"/>
      <c r="H126" s="2"/>
    </row>
    <row r="127" spans="1:8" ht="15" customHeight="1">
      <c r="A127" s="96" t="s">
        <v>659</v>
      </c>
      <c r="B127" s="97" t="s">
        <v>660</v>
      </c>
      <c r="D127" s="12"/>
      <c r="E127" s="2"/>
      <c r="G127" s="12"/>
      <c r="H127" s="2"/>
    </row>
    <row r="128" spans="1:8" ht="15" customHeight="1">
      <c r="A128" s="98" t="s">
        <v>459</v>
      </c>
      <c r="B128" s="99" t="s">
        <v>460</v>
      </c>
      <c r="D128" s="12"/>
      <c r="E128" s="2"/>
      <c r="G128" s="12"/>
      <c r="H128" s="2"/>
    </row>
    <row r="129" spans="1:8" ht="15" customHeight="1">
      <c r="A129" s="96" t="s">
        <v>363</v>
      </c>
      <c r="B129" s="97" t="s">
        <v>364</v>
      </c>
      <c r="D129" s="12"/>
      <c r="E129" s="2"/>
      <c r="G129" s="12"/>
      <c r="H129" s="2"/>
    </row>
    <row r="130" spans="1:8" ht="15" customHeight="1">
      <c r="A130" s="98" t="s">
        <v>505</v>
      </c>
      <c r="B130" s="99" t="s">
        <v>506</v>
      </c>
      <c r="D130" s="12"/>
      <c r="E130" s="2"/>
      <c r="G130" s="12"/>
      <c r="H130" s="2"/>
    </row>
    <row r="131" spans="1:8" ht="15" customHeight="1">
      <c r="A131" s="96" t="s">
        <v>309</v>
      </c>
      <c r="B131" s="97" t="s">
        <v>310</v>
      </c>
      <c r="D131" s="12"/>
      <c r="E131" s="2"/>
      <c r="G131" s="12"/>
      <c r="H131" s="2"/>
    </row>
    <row r="132" spans="1:8" ht="15" customHeight="1">
      <c r="A132" s="98" t="s">
        <v>303</v>
      </c>
      <c r="B132" s="99" t="s">
        <v>304</v>
      </c>
      <c r="D132" s="12"/>
      <c r="E132" s="2"/>
      <c r="G132" s="12"/>
      <c r="H132" s="2"/>
    </row>
    <row r="133" spans="1:8" ht="15" customHeight="1">
      <c r="A133" s="96" t="s">
        <v>325</v>
      </c>
      <c r="B133" s="97" t="s">
        <v>326</v>
      </c>
      <c r="D133" s="12"/>
      <c r="E133" s="2"/>
      <c r="G133" s="12"/>
      <c r="H133" s="2"/>
    </row>
    <row r="134" spans="1:8" ht="15" customHeight="1">
      <c r="A134" s="98" t="s">
        <v>203</v>
      </c>
      <c r="B134" s="99" t="s">
        <v>204</v>
      </c>
      <c r="D134" s="12"/>
      <c r="E134" s="2"/>
      <c r="G134" s="12"/>
      <c r="H134" s="2"/>
    </row>
    <row r="135" spans="1:8" ht="15" customHeight="1">
      <c r="A135" s="96" t="s">
        <v>651</v>
      </c>
      <c r="B135" s="97" t="s">
        <v>652</v>
      </c>
      <c r="D135" s="12"/>
      <c r="E135" s="2"/>
      <c r="G135" s="12"/>
      <c r="H135" s="2"/>
    </row>
    <row r="136" spans="1:8" ht="15" customHeight="1">
      <c r="A136" s="98" t="s">
        <v>327</v>
      </c>
      <c r="B136" s="99" t="s">
        <v>328</v>
      </c>
      <c r="D136" s="12"/>
      <c r="E136" s="2"/>
      <c r="G136" s="12"/>
      <c r="H136" s="2"/>
    </row>
    <row r="137" spans="1:8" ht="15" customHeight="1">
      <c r="A137" s="96" t="s">
        <v>715</v>
      </c>
      <c r="B137" s="97" t="s">
        <v>716</v>
      </c>
      <c r="D137" s="12"/>
      <c r="E137" s="2"/>
      <c r="G137" s="12"/>
      <c r="H137" s="2"/>
    </row>
    <row r="138" spans="1:8" ht="15" customHeight="1">
      <c r="A138" s="98" t="s">
        <v>331</v>
      </c>
      <c r="B138" s="99" t="s">
        <v>332</v>
      </c>
      <c r="D138" s="12"/>
      <c r="E138" s="2"/>
      <c r="G138" s="12"/>
      <c r="H138" s="2"/>
    </row>
    <row r="139" spans="1:8" ht="15" customHeight="1">
      <c r="A139" s="96" t="s">
        <v>357</v>
      </c>
      <c r="B139" s="97" t="s">
        <v>358</v>
      </c>
      <c r="D139" s="12"/>
      <c r="E139" s="2"/>
      <c r="G139" s="12"/>
      <c r="H139" s="2"/>
    </row>
    <row r="140" spans="1:8" ht="15" customHeight="1">
      <c r="A140" s="98" t="s">
        <v>349</v>
      </c>
      <c r="B140" s="99" t="s">
        <v>350</v>
      </c>
      <c r="D140" s="12"/>
      <c r="E140" s="2"/>
      <c r="G140" s="12"/>
      <c r="H140" s="2"/>
    </row>
    <row r="141" spans="1:8" ht="15" customHeight="1">
      <c r="A141" s="96" t="s">
        <v>333</v>
      </c>
      <c r="B141" s="97" t="s">
        <v>334</v>
      </c>
      <c r="D141" s="12"/>
      <c r="E141" s="2"/>
      <c r="G141" s="12"/>
      <c r="H141" s="2"/>
    </row>
    <row r="142" spans="1:8" ht="15" customHeight="1">
      <c r="A142" s="98" t="s">
        <v>335</v>
      </c>
      <c r="B142" s="99" t="s">
        <v>336</v>
      </c>
      <c r="D142" s="12"/>
      <c r="E142" s="2"/>
      <c r="G142" s="12"/>
      <c r="H142" s="2"/>
    </row>
    <row r="143" spans="1:8" ht="15" customHeight="1">
      <c r="A143" s="96" t="s">
        <v>345</v>
      </c>
      <c r="B143" s="97" t="s">
        <v>346</v>
      </c>
      <c r="D143" s="12"/>
      <c r="E143" s="2"/>
      <c r="G143" s="12"/>
      <c r="H143" s="2"/>
    </row>
    <row r="144" spans="1:8" ht="15" customHeight="1">
      <c r="A144" s="98" t="s">
        <v>147</v>
      </c>
      <c r="B144" s="99" t="s">
        <v>148</v>
      </c>
      <c r="D144" s="12"/>
      <c r="E144" s="2"/>
      <c r="G144" s="12"/>
      <c r="H144" s="2"/>
    </row>
    <row r="145" spans="1:8" ht="15" customHeight="1">
      <c r="A145" s="96" t="s">
        <v>393</v>
      </c>
      <c r="B145" s="97" t="s">
        <v>394</v>
      </c>
      <c r="D145" s="12"/>
      <c r="E145" s="2"/>
      <c r="G145" s="12"/>
      <c r="H145" s="2"/>
    </row>
    <row r="146" spans="1:8" ht="15" customHeight="1">
      <c r="A146" s="98" t="s">
        <v>675</v>
      </c>
      <c r="B146" s="99" t="s">
        <v>676</v>
      </c>
      <c r="D146" s="12"/>
      <c r="E146" s="2"/>
      <c r="G146" s="12"/>
      <c r="H146" s="2"/>
    </row>
    <row r="147" spans="1:8" ht="15" customHeight="1">
      <c r="A147" s="96" t="s">
        <v>377</v>
      </c>
      <c r="B147" s="97" t="s">
        <v>378</v>
      </c>
      <c r="D147" s="12"/>
      <c r="E147" s="2"/>
      <c r="G147" s="12"/>
      <c r="H147" s="2"/>
    </row>
    <row r="148" spans="1:8" ht="15" customHeight="1">
      <c r="A148" s="98" t="s">
        <v>429</v>
      </c>
      <c r="B148" s="99" t="s">
        <v>430</v>
      </c>
      <c r="D148" s="12"/>
      <c r="E148" s="2"/>
      <c r="G148" s="12"/>
      <c r="H148" s="2"/>
    </row>
    <row r="149" spans="1:8" ht="15" customHeight="1">
      <c r="A149" s="96" t="s">
        <v>563</v>
      </c>
      <c r="B149" s="97" t="s">
        <v>564</v>
      </c>
      <c r="D149" s="12"/>
      <c r="E149" s="2"/>
      <c r="G149" s="12"/>
      <c r="H149" s="2"/>
    </row>
    <row r="150" spans="1:8" ht="15" customHeight="1">
      <c r="A150" s="98" t="s">
        <v>391</v>
      </c>
      <c r="B150" s="99" t="s">
        <v>392</v>
      </c>
      <c r="D150" s="12"/>
      <c r="E150" s="2"/>
      <c r="G150" s="12"/>
      <c r="H150" s="2"/>
    </row>
    <row r="151" spans="1:8" ht="15" customHeight="1">
      <c r="A151" s="96" t="s">
        <v>395</v>
      </c>
      <c r="B151" s="97" t="s">
        <v>396</v>
      </c>
      <c r="D151" s="12"/>
      <c r="E151" s="2"/>
      <c r="G151" s="12"/>
      <c r="H151" s="2"/>
    </row>
    <row r="152" spans="1:8" ht="15" customHeight="1">
      <c r="A152" s="98" t="s">
        <v>737</v>
      </c>
      <c r="B152" s="99" t="s">
        <v>738</v>
      </c>
      <c r="D152" s="12"/>
      <c r="E152" s="2"/>
      <c r="G152" s="12"/>
      <c r="H152" s="2"/>
    </row>
    <row r="153" spans="1:8" ht="15" customHeight="1">
      <c r="A153" s="96" t="s">
        <v>773</v>
      </c>
      <c r="B153" s="97" t="s">
        <v>774</v>
      </c>
      <c r="D153" s="12"/>
      <c r="E153" s="2"/>
      <c r="G153" s="12"/>
      <c r="H153" s="2"/>
    </row>
    <row r="154" spans="1:8" ht="15" customHeight="1">
      <c r="A154" s="98" t="s">
        <v>401</v>
      </c>
      <c r="B154" s="99" t="s">
        <v>402</v>
      </c>
      <c r="D154" s="12"/>
      <c r="E154" s="2"/>
      <c r="G154" s="12"/>
      <c r="H154" s="2"/>
    </row>
    <row r="155" spans="1:8" ht="15" customHeight="1">
      <c r="A155" s="96" t="s">
        <v>121</v>
      </c>
      <c r="B155" s="97" t="s">
        <v>122</v>
      </c>
      <c r="D155" s="12"/>
      <c r="E155" s="2"/>
      <c r="G155" s="12"/>
      <c r="H155" s="2"/>
    </row>
    <row r="156" spans="1:8" ht="15" customHeight="1">
      <c r="A156" s="98" t="s">
        <v>741</v>
      </c>
      <c r="B156" s="99" t="s">
        <v>742</v>
      </c>
      <c r="D156" s="12"/>
      <c r="E156" s="2"/>
      <c r="G156" s="12"/>
      <c r="H156" s="2"/>
    </row>
    <row r="157" spans="1:8" ht="15" customHeight="1">
      <c r="A157" s="96" t="s">
        <v>729</v>
      </c>
      <c r="B157" s="97" t="s">
        <v>730</v>
      </c>
      <c r="D157" s="12"/>
      <c r="E157" s="2"/>
      <c r="G157" s="12"/>
      <c r="H157" s="2"/>
    </row>
    <row r="158" spans="1:8" ht="15" customHeight="1">
      <c r="A158" s="98" t="s">
        <v>867</v>
      </c>
      <c r="B158" s="99" t="s">
        <v>868</v>
      </c>
      <c r="D158" s="12"/>
      <c r="E158" s="2"/>
      <c r="G158" s="12"/>
      <c r="H158" s="2"/>
    </row>
    <row r="159" spans="1:8" ht="15" customHeight="1">
      <c r="A159" s="96" t="s">
        <v>849</v>
      </c>
      <c r="B159" s="97" t="s">
        <v>850</v>
      </c>
      <c r="D159" s="12"/>
      <c r="E159" s="2"/>
      <c r="G159" s="12"/>
      <c r="H159" s="2"/>
    </row>
    <row r="160" spans="1:8" ht="15" customHeight="1">
      <c r="A160" s="98" t="s">
        <v>871</v>
      </c>
      <c r="B160" s="99" t="s">
        <v>872</v>
      </c>
      <c r="D160" s="12"/>
      <c r="E160" s="2"/>
      <c r="G160" s="12"/>
      <c r="H160" s="2"/>
    </row>
    <row r="161" spans="1:8" ht="15" customHeight="1">
      <c r="A161" s="96" t="s">
        <v>440</v>
      </c>
      <c r="B161" s="97" t="s">
        <v>441</v>
      </c>
      <c r="D161" s="12"/>
      <c r="E161" s="2"/>
      <c r="G161" s="12"/>
      <c r="H161" s="2"/>
    </row>
    <row r="162" spans="1:8" ht="15" customHeight="1">
      <c r="A162" s="98" t="s">
        <v>439</v>
      </c>
      <c r="B162" s="99"/>
      <c r="D162" s="12"/>
      <c r="E162" s="2"/>
      <c r="G162" s="12"/>
      <c r="H162" s="2"/>
    </row>
    <row r="163" spans="1:8" ht="15" customHeight="1">
      <c r="A163" s="96" t="s">
        <v>601</v>
      </c>
      <c r="B163" s="97" t="s">
        <v>602</v>
      </c>
      <c r="D163" s="12"/>
      <c r="E163" s="2"/>
      <c r="G163" s="12"/>
      <c r="H163" s="2"/>
    </row>
    <row r="164" spans="1:8" ht="15" customHeight="1">
      <c r="A164" s="98" t="s">
        <v>709</v>
      </c>
      <c r="B164" s="99" t="s">
        <v>710</v>
      </c>
      <c r="D164" s="12"/>
      <c r="E164" s="2"/>
      <c r="G164" s="12"/>
      <c r="H164" s="2"/>
    </row>
    <row r="165" spans="1:8" ht="15" customHeight="1">
      <c r="A165" s="96" t="s">
        <v>431</v>
      </c>
      <c r="B165" s="97" t="s">
        <v>432</v>
      </c>
      <c r="D165" s="12"/>
      <c r="E165" s="2"/>
      <c r="G165" s="12"/>
      <c r="H165" s="2"/>
    </row>
    <row r="166" spans="1:8" ht="15" customHeight="1">
      <c r="A166" s="98" t="s">
        <v>473</v>
      </c>
      <c r="B166" s="99" t="s">
        <v>474</v>
      </c>
      <c r="D166" s="12"/>
      <c r="E166" s="2"/>
      <c r="G166" s="12"/>
      <c r="H166" s="2"/>
    </row>
    <row r="167" spans="1:8" ht="15" customHeight="1">
      <c r="A167" s="96" t="s">
        <v>433</v>
      </c>
      <c r="B167" s="97" t="s">
        <v>434</v>
      </c>
      <c r="D167" s="12"/>
      <c r="E167" s="2"/>
      <c r="G167" s="12"/>
      <c r="H167" s="2"/>
    </row>
    <row r="168" spans="1:8" ht="15" customHeight="1">
      <c r="A168" s="98" t="s">
        <v>249</v>
      </c>
      <c r="B168" s="99" t="s">
        <v>250</v>
      </c>
      <c r="D168" s="12"/>
      <c r="E168" s="2"/>
      <c r="G168" s="12"/>
      <c r="H168" s="2"/>
    </row>
    <row r="169" spans="1:8" ht="15" customHeight="1">
      <c r="A169" s="96" t="s">
        <v>403</v>
      </c>
      <c r="B169" s="97" t="s">
        <v>404</v>
      </c>
      <c r="D169" s="12"/>
      <c r="E169" s="2"/>
      <c r="G169" s="12"/>
      <c r="H169" s="2"/>
    </row>
    <row r="170" spans="1:8" ht="15" customHeight="1">
      <c r="A170" s="98" t="s">
        <v>789</v>
      </c>
      <c r="B170" s="99" t="s">
        <v>790</v>
      </c>
      <c r="D170" s="12"/>
      <c r="E170" s="2"/>
      <c r="G170" s="12"/>
      <c r="H170" s="2"/>
    </row>
    <row r="171" spans="1:8" ht="15" customHeight="1">
      <c r="A171" s="96" t="s">
        <v>581</v>
      </c>
      <c r="B171" s="97" t="s">
        <v>582</v>
      </c>
      <c r="D171" s="12"/>
      <c r="E171" s="2"/>
      <c r="G171" s="12"/>
      <c r="H171" s="2"/>
    </row>
    <row r="172" spans="1:8" ht="15" customHeight="1">
      <c r="A172" s="98" t="s">
        <v>475</v>
      </c>
      <c r="B172" s="99" t="s">
        <v>476</v>
      </c>
      <c r="D172" s="12"/>
      <c r="E172" s="2"/>
      <c r="G172" s="12"/>
      <c r="H172" s="2"/>
    </row>
    <row r="173" spans="1:8" ht="15" customHeight="1">
      <c r="A173" s="96" t="s">
        <v>477</v>
      </c>
      <c r="B173" s="97" t="s">
        <v>478</v>
      </c>
      <c r="D173" s="12"/>
      <c r="E173" s="2"/>
      <c r="G173" s="12"/>
      <c r="H173" s="2"/>
    </row>
    <row r="174" spans="1:8" ht="15" customHeight="1">
      <c r="A174" s="98" t="s">
        <v>461</v>
      </c>
      <c r="B174" s="99" t="s">
        <v>462</v>
      </c>
      <c r="D174" s="12"/>
      <c r="E174" s="2"/>
      <c r="G174" s="12"/>
      <c r="H174" s="2"/>
    </row>
    <row r="175" spans="1:8" ht="15" customHeight="1">
      <c r="A175" s="96" t="s">
        <v>777</v>
      </c>
      <c r="B175" s="97" t="s">
        <v>778</v>
      </c>
      <c r="D175" s="12"/>
      <c r="E175" s="2"/>
      <c r="G175" s="12"/>
      <c r="H175" s="2"/>
    </row>
    <row r="176" spans="1:8" ht="15" customHeight="1">
      <c r="A176" s="98" t="s">
        <v>769</v>
      </c>
      <c r="B176" s="99" t="s">
        <v>770</v>
      </c>
      <c r="D176" s="12"/>
      <c r="E176" s="2"/>
      <c r="G176" s="12"/>
      <c r="H176" s="2"/>
    </row>
    <row r="177" spans="1:8" ht="15" customHeight="1">
      <c r="A177" s="96" t="s">
        <v>775</v>
      </c>
      <c r="B177" s="97" t="s">
        <v>776</v>
      </c>
      <c r="D177" s="12"/>
      <c r="E177" s="2"/>
      <c r="G177" s="12"/>
      <c r="H177" s="2"/>
    </row>
    <row r="178" spans="1:8" ht="15" customHeight="1">
      <c r="A178" s="98" t="s">
        <v>79</v>
      </c>
      <c r="B178" s="99" t="s">
        <v>80</v>
      </c>
      <c r="D178" s="12"/>
      <c r="E178" s="2"/>
      <c r="G178" s="12"/>
      <c r="H178" s="2"/>
    </row>
    <row r="179" spans="1:8" ht="15" customHeight="1">
      <c r="A179" s="96" t="s">
        <v>495</v>
      </c>
      <c r="B179" s="97" t="s">
        <v>496</v>
      </c>
      <c r="D179" s="12"/>
      <c r="E179" s="2"/>
      <c r="G179" s="12"/>
      <c r="H179" s="2"/>
    </row>
    <row r="180" spans="1:8" ht="15" customHeight="1">
      <c r="A180" s="98" t="s">
        <v>491</v>
      </c>
      <c r="B180" s="99" t="s">
        <v>492</v>
      </c>
      <c r="D180" s="12"/>
      <c r="E180" s="2"/>
      <c r="G180" s="12"/>
      <c r="H180" s="2"/>
    </row>
    <row r="181" spans="1:8" ht="15" customHeight="1">
      <c r="A181" s="96" t="s">
        <v>697</v>
      </c>
      <c r="B181" s="97" t="s">
        <v>698</v>
      </c>
      <c r="D181" s="12"/>
      <c r="E181" s="2"/>
      <c r="G181" s="12"/>
      <c r="H181" s="2"/>
    </row>
    <row r="182" spans="1:8" ht="15" customHeight="1">
      <c r="A182" s="98" t="s">
        <v>161</v>
      </c>
      <c r="B182" s="99" t="s">
        <v>162</v>
      </c>
      <c r="D182" s="12"/>
      <c r="E182" s="2"/>
      <c r="G182" s="12"/>
      <c r="H182" s="2"/>
    </row>
    <row r="183" spans="1:8" ht="15" customHeight="1">
      <c r="A183" s="96" t="s">
        <v>865</v>
      </c>
      <c r="B183" s="97" t="s">
        <v>866</v>
      </c>
      <c r="D183" s="12"/>
      <c r="E183" s="2"/>
      <c r="G183" s="12"/>
      <c r="H183" s="2"/>
    </row>
    <row r="184" spans="1:8" ht="15" customHeight="1">
      <c r="A184" s="98" t="s">
        <v>381</v>
      </c>
      <c r="B184" s="99" t="s">
        <v>382</v>
      </c>
      <c r="D184" s="12"/>
      <c r="E184" s="2"/>
      <c r="G184" s="12"/>
      <c r="H184" s="2"/>
    </row>
    <row r="185" spans="1:8" ht="15" customHeight="1">
      <c r="A185" s="96" t="s">
        <v>471</v>
      </c>
      <c r="B185" s="97" t="s">
        <v>472</v>
      </c>
      <c r="D185" s="12"/>
      <c r="E185" s="2"/>
      <c r="G185" s="12"/>
      <c r="H185" s="2"/>
    </row>
    <row r="186" spans="1:8" ht="15" customHeight="1">
      <c r="A186" s="98" t="s">
        <v>499</v>
      </c>
      <c r="B186" s="99" t="s">
        <v>500</v>
      </c>
      <c r="D186" s="12"/>
      <c r="E186" s="2"/>
      <c r="G186" s="12"/>
      <c r="H186" s="2"/>
    </row>
    <row r="187" spans="1:8" ht="15" customHeight="1">
      <c r="A187" s="96" t="s">
        <v>489</v>
      </c>
      <c r="B187" s="97" t="s">
        <v>490</v>
      </c>
      <c r="D187" s="12"/>
      <c r="E187" s="2"/>
      <c r="G187" s="12"/>
      <c r="H187" s="2"/>
    </row>
    <row r="188" spans="1:8" ht="15" customHeight="1">
      <c r="A188" s="98" t="s">
        <v>481</v>
      </c>
      <c r="B188" s="99" t="s">
        <v>482</v>
      </c>
      <c r="D188" s="12"/>
      <c r="E188" s="2"/>
      <c r="G188" s="12"/>
      <c r="H188" s="2"/>
    </row>
    <row r="189" spans="1:8" ht="15" customHeight="1">
      <c r="A189" s="96" t="s">
        <v>791</v>
      </c>
      <c r="B189" s="97" t="s">
        <v>792</v>
      </c>
      <c r="D189" s="12"/>
      <c r="E189" s="2"/>
      <c r="G189" s="12"/>
      <c r="H189" s="2"/>
    </row>
    <row r="190" spans="1:8" ht="15" customHeight="1">
      <c r="A190" s="98" t="s">
        <v>863</v>
      </c>
      <c r="B190" s="99" t="s">
        <v>864</v>
      </c>
      <c r="D190" s="12"/>
      <c r="E190" s="2"/>
      <c r="G190" s="12"/>
      <c r="H190" s="2"/>
    </row>
    <row r="191" spans="1:8" ht="15" customHeight="1">
      <c r="A191" s="96" t="s">
        <v>437</v>
      </c>
      <c r="B191" s="97" t="s">
        <v>438</v>
      </c>
      <c r="D191" s="12"/>
      <c r="E191" s="2"/>
      <c r="G191" s="12"/>
      <c r="H191" s="2"/>
    </row>
    <row r="192" spans="1:8" ht="15" customHeight="1">
      <c r="A192" s="98" t="s">
        <v>497</v>
      </c>
      <c r="B192" s="99" t="s">
        <v>498</v>
      </c>
      <c r="D192" s="12"/>
      <c r="E192" s="2"/>
      <c r="G192" s="12"/>
      <c r="H192" s="2"/>
    </row>
    <row r="193" spans="1:8" ht="15" customHeight="1">
      <c r="A193" s="96" t="s">
        <v>493</v>
      </c>
      <c r="B193" s="97" t="s">
        <v>494</v>
      </c>
      <c r="D193" s="12"/>
      <c r="E193" s="2"/>
      <c r="G193" s="12"/>
      <c r="H193" s="2"/>
    </row>
    <row r="194" spans="1:8" ht="15" customHeight="1">
      <c r="A194" s="98" t="s">
        <v>125</v>
      </c>
      <c r="B194" s="99" t="s">
        <v>126</v>
      </c>
      <c r="D194" s="12"/>
      <c r="E194" s="2"/>
      <c r="G194" s="12"/>
      <c r="H194" s="2"/>
    </row>
    <row r="195" spans="1:8" ht="15" customHeight="1">
      <c r="A195" s="96" t="s">
        <v>446</v>
      </c>
      <c r="B195" s="97" t="s">
        <v>447</v>
      </c>
      <c r="D195" s="12"/>
      <c r="E195" s="2"/>
      <c r="G195" s="12"/>
      <c r="H195" s="2"/>
    </row>
    <row r="196" spans="1:8" ht="15" customHeight="1">
      <c r="A196" s="98" t="s">
        <v>515</v>
      </c>
      <c r="B196" s="99" t="s">
        <v>516</v>
      </c>
      <c r="D196" s="12"/>
      <c r="E196" s="2"/>
      <c r="G196" s="12"/>
      <c r="H196" s="2"/>
    </row>
    <row r="197" spans="1:8" ht="15" customHeight="1">
      <c r="A197" s="96" t="s">
        <v>527</v>
      </c>
      <c r="B197" s="97" t="s">
        <v>528</v>
      </c>
      <c r="D197" s="12"/>
      <c r="E197" s="2"/>
      <c r="G197" s="12"/>
      <c r="H197" s="2"/>
    </row>
    <row r="198" spans="1:8" ht="15" customHeight="1">
      <c r="A198" s="98" t="s">
        <v>517</v>
      </c>
      <c r="B198" s="99" t="s">
        <v>518</v>
      </c>
      <c r="D198" s="12"/>
      <c r="E198" s="2"/>
      <c r="G198" s="12"/>
      <c r="H198" s="2"/>
    </row>
    <row r="199" spans="1:8" ht="15" customHeight="1">
      <c r="A199" s="96" t="s">
        <v>521</v>
      </c>
      <c r="B199" s="97" t="s">
        <v>522</v>
      </c>
      <c r="D199" s="12"/>
      <c r="E199" s="2"/>
      <c r="G199" s="12"/>
      <c r="H199" s="2"/>
    </row>
    <row r="200" spans="1:8" ht="15" customHeight="1">
      <c r="A200" s="98" t="s">
        <v>523</v>
      </c>
      <c r="B200" s="99" t="s">
        <v>524</v>
      </c>
      <c r="D200" s="12"/>
      <c r="E200" s="2"/>
      <c r="G200" s="12"/>
      <c r="H200" s="2"/>
    </row>
    <row r="201" spans="1:8" ht="15" customHeight="1">
      <c r="A201" s="96" t="s">
        <v>519</v>
      </c>
      <c r="B201" s="97" t="s">
        <v>520</v>
      </c>
      <c r="D201" s="12"/>
      <c r="E201" s="2"/>
      <c r="G201" s="12"/>
      <c r="H201" s="2"/>
    </row>
    <row r="202" spans="1:8" ht="15" customHeight="1">
      <c r="A202" s="98" t="s">
        <v>487</v>
      </c>
      <c r="B202" s="99" t="s">
        <v>488</v>
      </c>
      <c r="D202" s="12"/>
      <c r="E202" s="2"/>
      <c r="G202" s="12"/>
      <c r="H202" s="2"/>
    </row>
    <row r="203" spans="1:8" ht="15" customHeight="1">
      <c r="A203" s="96" t="s">
        <v>513</v>
      </c>
      <c r="B203" s="97" t="s">
        <v>514</v>
      </c>
      <c r="D203" s="12"/>
      <c r="E203" s="2"/>
      <c r="G203" s="12"/>
      <c r="H203" s="2"/>
    </row>
    <row r="204" spans="1:8" ht="15" customHeight="1">
      <c r="A204" s="98" t="s">
        <v>705</v>
      </c>
      <c r="B204" s="99" t="s">
        <v>706</v>
      </c>
      <c r="D204" s="12"/>
      <c r="E204" s="2"/>
      <c r="G204" s="12"/>
      <c r="H204" s="2"/>
    </row>
    <row r="205" spans="1:8" ht="15" customHeight="1">
      <c r="A205" s="96" t="s">
        <v>743</v>
      </c>
      <c r="B205" s="97" t="s">
        <v>744</v>
      </c>
      <c r="D205" s="12"/>
      <c r="E205" s="2"/>
      <c r="G205" s="12"/>
      <c r="H205" s="2"/>
    </row>
    <row r="206" spans="1:8" ht="15" customHeight="1">
      <c r="A206" s="98" t="s">
        <v>503</v>
      </c>
      <c r="B206" s="99" t="s">
        <v>504</v>
      </c>
      <c r="D206" s="12"/>
      <c r="E206" s="2"/>
      <c r="G206" s="12"/>
      <c r="H206" s="2"/>
    </row>
    <row r="207" spans="1:8" ht="15" customHeight="1">
      <c r="A207" s="96" t="s">
        <v>707</v>
      </c>
      <c r="B207" s="97" t="s">
        <v>708</v>
      </c>
      <c r="D207" s="12"/>
      <c r="E207" s="2"/>
      <c r="G207" s="12"/>
      <c r="H207" s="2"/>
    </row>
    <row r="208" spans="1:8" ht="15" customHeight="1">
      <c r="A208" s="98" t="s">
        <v>483</v>
      </c>
      <c r="B208" s="99" t="s">
        <v>484</v>
      </c>
      <c r="D208" s="12"/>
      <c r="E208" s="2"/>
      <c r="G208" s="12"/>
      <c r="H208" s="2"/>
    </row>
    <row r="209" spans="1:8" ht="15" customHeight="1">
      <c r="A209" s="96" t="s">
        <v>275</v>
      </c>
      <c r="B209" s="97" t="s">
        <v>276</v>
      </c>
      <c r="D209" s="12"/>
      <c r="E209" s="2"/>
      <c r="G209" s="12"/>
      <c r="H209" s="2"/>
    </row>
    <row r="210" spans="1:8" ht="15" customHeight="1">
      <c r="A210" s="98" t="s">
        <v>525</v>
      </c>
      <c r="B210" s="99" t="s">
        <v>526</v>
      </c>
      <c r="D210" s="12"/>
      <c r="E210" s="2"/>
      <c r="G210" s="12"/>
      <c r="H210" s="2"/>
    </row>
    <row r="211" spans="1:8" ht="15" customHeight="1">
      <c r="A211" s="96" t="s">
        <v>507</v>
      </c>
      <c r="B211" s="97" t="s">
        <v>508</v>
      </c>
      <c r="D211" s="12"/>
      <c r="E211" s="2"/>
      <c r="G211" s="12"/>
      <c r="H211" s="2"/>
    </row>
    <row r="212" spans="1:8" ht="15" customHeight="1">
      <c r="A212" s="98" t="s">
        <v>539</v>
      </c>
      <c r="B212" s="99" t="s">
        <v>540</v>
      </c>
      <c r="D212" s="12"/>
      <c r="E212" s="2"/>
      <c r="G212" s="12"/>
      <c r="H212" s="2"/>
    </row>
    <row r="213" spans="1:8" ht="15" customHeight="1">
      <c r="A213" s="96" t="s">
        <v>251</v>
      </c>
      <c r="B213" s="97" t="s">
        <v>252</v>
      </c>
      <c r="D213" s="12"/>
      <c r="E213" s="2"/>
      <c r="G213" s="12"/>
      <c r="H213" s="2"/>
    </row>
    <row r="214" spans="1:8" ht="15" customHeight="1">
      <c r="A214" s="98" t="s">
        <v>531</v>
      </c>
      <c r="B214" s="99" t="s">
        <v>532</v>
      </c>
      <c r="D214" s="12"/>
      <c r="E214" s="2"/>
      <c r="G214" s="12"/>
      <c r="H214" s="2"/>
    </row>
    <row r="215" spans="1:8" ht="15" customHeight="1">
      <c r="A215" s="96" t="s">
        <v>448</v>
      </c>
      <c r="B215" s="97" t="s">
        <v>449</v>
      </c>
      <c r="D215" s="12"/>
      <c r="E215" s="2"/>
      <c r="G215" s="12"/>
      <c r="H215" s="2"/>
    </row>
    <row r="216" spans="1:8" ht="15" customHeight="1">
      <c r="A216" s="98" t="s">
        <v>535</v>
      </c>
      <c r="B216" s="99" t="s">
        <v>536</v>
      </c>
      <c r="D216" s="12"/>
      <c r="E216" s="2"/>
      <c r="G216" s="12"/>
      <c r="H216" s="2"/>
    </row>
    <row r="217" spans="1:8" ht="15" customHeight="1">
      <c r="A217" s="96" t="s">
        <v>537</v>
      </c>
      <c r="B217" s="97" t="s">
        <v>538</v>
      </c>
      <c r="D217" s="12"/>
      <c r="E217" s="2"/>
      <c r="G217" s="12"/>
      <c r="H217" s="2"/>
    </row>
    <row r="218" spans="1:8" ht="15" customHeight="1">
      <c r="A218" s="98" t="s">
        <v>533</v>
      </c>
      <c r="B218" s="99" t="s">
        <v>534</v>
      </c>
      <c r="D218" s="12"/>
      <c r="E218" s="2"/>
      <c r="G218" s="12"/>
      <c r="H218" s="2"/>
    </row>
    <row r="219" spans="1:8" ht="15" customHeight="1">
      <c r="A219" s="96" t="s">
        <v>681</v>
      </c>
      <c r="B219" s="97" t="s">
        <v>682</v>
      </c>
      <c r="D219" s="12"/>
      <c r="E219" s="2"/>
      <c r="G219" s="12"/>
      <c r="H219" s="2"/>
    </row>
    <row r="220" spans="1:8" ht="15" customHeight="1">
      <c r="A220" s="98" t="s">
        <v>549</v>
      </c>
      <c r="B220" s="99" t="s">
        <v>550</v>
      </c>
      <c r="D220" s="12"/>
      <c r="E220" s="2"/>
      <c r="G220" s="12"/>
      <c r="H220" s="2"/>
    </row>
    <row r="221" spans="1:8" ht="15" customHeight="1">
      <c r="A221" s="96" t="s">
        <v>557</v>
      </c>
      <c r="B221" s="97" t="s">
        <v>558</v>
      </c>
      <c r="D221" s="12"/>
      <c r="E221" s="2"/>
      <c r="G221" s="12"/>
      <c r="H221" s="2"/>
    </row>
    <row r="222" spans="1:8" ht="15" customHeight="1">
      <c r="A222" s="98" t="s">
        <v>547</v>
      </c>
      <c r="B222" s="99" t="s">
        <v>548</v>
      </c>
      <c r="D222" s="12"/>
      <c r="E222" s="2"/>
      <c r="G222" s="12"/>
      <c r="H222" s="2"/>
    </row>
    <row r="223" spans="1:8" ht="15" customHeight="1">
      <c r="A223" s="96" t="s">
        <v>561</v>
      </c>
      <c r="B223" s="97" t="s">
        <v>562</v>
      </c>
      <c r="D223" s="12"/>
      <c r="E223" s="2"/>
      <c r="G223" s="12"/>
      <c r="H223" s="2"/>
    </row>
    <row r="224" spans="1:8" ht="15" customHeight="1">
      <c r="A224" s="98" t="s">
        <v>543</v>
      </c>
      <c r="B224" s="99" t="s">
        <v>544</v>
      </c>
      <c r="D224" s="12"/>
      <c r="E224" s="2"/>
      <c r="G224" s="12"/>
      <c r="H224" s="2"/>
    </row>
    <row r="225" spans="1:8" ht="15" customHeight="1">
      <c r="A225" s="96" t="s">
        <v>551</v>
      </c>
      <c r="B225" s="97" t="s">
        <v>552</v>
      </c>
      <c r="D225" s="12"/>
      <c r="E225" s="2"/>
      <c r="G225" s="12"/>
      <c r="H225" s="2"/>
    </row>
    <row r="226" spans="1:8" ht="15" customHeight="1">
      <c r="A226" s="98" t="s">
        <v>555</v>
      </c>
      <c r="B226" s="99" t="s">
        <v>556</v>
      </c>
      <c r="D226" s="12"/>
      <c r="E226" s="2"/>
      <c r="G226" s="12"/>
      <c r="H226" s="2"/>
    </row>
    <row r="227" spans="1:8" ht="15" customHeight="1">
      <c r="A227" s="96" t="s">
        <v>139</v>
      </c>
      <c r="B227" s="97" t="s">
        <v>140</v>
      </c>
      <c r="D227" s="12"/>
      <c r="E227" s="2"/>
      <c r="G227" s="12"/>
      <c r="H227" s="2"/>
    </row>
    <row r="228" spans="1:8" ht="15" customHeight="1">
      <c r="A228" s="98" t="s">
        <v>529</v>
      </c>
      <c r="B228" s="99" t="s">
        <v>530</v>
      </c>
      <c r="D228" s="12"/>
      <c r="E228" s="2"/>
      <c r="G228" s="12"/>
      <c r="H228" s="2"/>
    </row>
    <row r="229" spans="1:8" ht="15" customHeight="1">
      <c r="A229" s="96" t="s">
        <v>571</v>
      </c>
      <c r="B229" s="97" t="s">
        <v>572</v>
      </c>
      <c r="D229" s="12"/>
      <c r="E229" s="2"/>
      <c r="G229" s="12"/>
      <c r="H229" s="2"/>
    </row>
    <row r="230" spans="1:8" ht="15" customHeight="1">
      <c r="A230" s="98" t="s">
        <v>565</v>
      </c>
      <c r="B230" s="99" t="s">
        <v>566</v>
      </c>
      <c r="D230" s="12"/>
      <c r="E230" s="2"/>
      <c r="G230" s="12"/>
      <c r="H230" s="2"/>
    </row>
    <row r="231" spans="1:8" ht="15" customHeight="1">
      <c r="A231" s="96" t="s">
        <v>671</v>
      </c>
      <c r="B231" s="97" t="s">
        <v>672</v>
      </c>
      <c r="D231" s="12"/>
      <c r="E231" s="2"/>
      <c r="G231" s="12"/>
      <c r="H231" s="2"/>
    </row>
    <row r="232" spans="1:8" ht="15" customHeight="1">
      <c r="A232" s="98" t="s">
        <v>679</v>
      </c>
      <c r="B232" s="99" t="s">
        <v>680</v>
      </c>
      <c r="D232" s="12"/>
      <c r="E232" s="2"/>
      <c r="G232" s="12"/>
      <c r="H232" s="2"/>
    </row>
    <row r="233" spans="1:8" ht="15" customHeight="1">
      <c r="A233" s="96" t="s">
        <v>575</v>
      </c>
      <c r="B233" s="97" t="s">
        <v>576</v>
      </c>
      <c r="D233" s="12"/>
      <c r="E233" s="2"/>
      <c r="G233" s="12"/>
      <c r="H233" s="2"/>
    </row>
    <row r="234" spans="1:8" ht="15" customHeight="1">
      <c r="A234" s="98" t="s">
        <v>577</v>
      </c>
      <c r="B234" s="99" t="s">
        <v>578</v>
      </c>
      <c r="D234" s="12"/>
      <c r="E234" s="2"/>
      <c r="G234" s="12"/>
      <c r="H234" s="2"/>
    </row>
    <row r="235" spans="1:8" ht="15" customHeight="1">
      <c r="A235" s="96" t="s">
        <v>653</v>
      </c>
      <c r="B235" s="97" t="s">
        <v>654</v>
      </c>
      <c r="D235" s="12"/>
      <c r="E235" s="2"/>
      <c r="G235" s="12"/>
      <c r="H235" s="2"/>
    </row>
    <row r="236" spans="1:8" ht="15" customHeight="1">
      <c r="A236" s="98" t="s">
        <v>677</v>
      </c>
      <c r="B236" s="99" t="s">
        <v>678</v>
      </c>
      <c r="D236" s="12"/>
      <c r="E236" s="2"/>
      <c r="G236" s="12"/>
      <c r="H236" s="2"/>
    </row>
    <row r="237" spans="1:8" ht="15" customHeight="1">
      <c r="A237" s="96" t="s">
        <v>573</v>
      </c>
      <c r="B237" s="97" t="s">
        <v>574</v>
      </c>
      <c r="D237" s="12"/>
      <c r="E237" s="2"/>
      <c r="G237" s="12"/>
      <c r="H237" s="2"/>
    </row>
    <row r="238" spans="1:8" ht="15" customHeight="1">
      <c r="A238" s="98" t="s">
        <v>215</v>
      </c>
      <c r="B238" s="99" t="s">
        <v>216</v>
      </c>
      <c r="D238" s="12"/>
      <c r="E238" s="2"/>
      <c r="G238" s="12"/>
      <c r="H238" s="2"/>
    </row>
    <row r="239" spans="1:8" ht="15" customHeight="1">
      <c r="A239" s="96" t="s">
        <v>855</v>
      </c>
      <c r="B239" s="97" t="s">
        <v>856</v>
      </c>
      <c r="D239" s="12"/>
      <c r="E239" s="2"/>
      <c r="G239" s="12"/>
      <c r="H239" s="2"/>
    </row>
    <row r="240" spans="1:8" ht="15" customHeight="1">
      <c r="A240" s="98" t="s">
        <v>735</v>
      </c>
      <c r="B240" s="99" t="s">
        <v>736</v>
      </c>
      <c r="D240" s="12"/>
      <c r="E240" s="2"/>
      <c r="G240" s="12"/>
      <c r="H240" s="2"/>
    </row>
    <row r="241" spans="1:8" ht="15" customHeight="1">
      <c r="A241" s="96" t="s">
        <v>607</v>
      </c>
      <c r="B241" s="97" t="s">
        <v>608</v>
      </c>
      <c r="D241" s="12"/>
      <c r="E241" s="2"/>
      <c r="G241" s="12"/>
      <c r="H241" s="2"/>
    </row>
    <row r="242" spans="1:8" ht="15" customHeight="1">
      <c r="A242" s="98" t="s">
        <v>229</v>
      </c>
      <c r="B242" s="99" t="s">
        <v>230</v>
      </c>
      <c r="D242" s="12"/>
      <c r="E242" s="2"/>
      <c r="G242" s="12"/>
      <c r="H242" s="2"/>
    </row>
    <row r="243" spans="1:8" ht="15" customHeight="1">
      <c r="A243" s="96" t="s">
        <v>579</v>
      </c>
      <c r="B243" s="97" t="s">
        <v>580</v>
      </c>
      <c r="D243" s="12"/>
      <c r="E243" s="2"/>
      <c r="G243" s="12"/>
      <c r="H243" s="2"/>
    </row>
    <row r="244" spans="1:8" ht="15" customHeight="1">
      <c r="A244" s="98" t="s">
        <v>845</v>
      </c>
      <c r="B244" s="99" t="s">
        <v>846</v>
      </c>
      <c r="D244" s="12"/>
      <c r="E244" s="2"/>
      <c r="G244" s="12"/>
      <c r="H244" s="2"/>
    </row>
    <row r="245" spans="1:8" ht="15" customHeight="1">
      <c r="A245" s="96" t="s">
        <v>269</v>
      </c>
      <c r="B245" s="97" t="s">
        <v>270</v>
      </c>
      <c r="D245" s="12"/>
      <c r="E245" s="2"/>
      <c r="G245" s="12"/>
      <c r="H245" s="2"/>
    </row>
    <row r="246" spans="1:8" ht="15" customHeight="1">
      <c r="A246" s="98" t="s">
        <v>725</v>
      </c>
      <c r="B246" s="99" t="s">
        <v>726</v>
      </c>
      <c r="D246" s="12"/>
      <c r="E246" s="2"/>
      <c r="G246" s="12"/>
      <c r="H246" s="2"/>
    </row>
    <row r="247" spans="1:8" ht="15" customHeight="1">
      <c r="A247" s="96" t="s">
        <v>701</v>
      </c>
      <c r="B247" s="97" t="s">
        <v>702</v>
      </c>
      <c r="D247" s="12"/>
      <c r="E247" s="2"/>
      <c r="G247" s="12"/>
      <c r="H247" s="2"/>
    </row>
    <row r="248" spans="1:8" ht="15" customHeight="1">
      <c r="A248" s="98" t="s">
        <v>427</v>
      </c>
      <c r="B248" s="99" t="s">
        <v>428</v>
      </c>
      <c r="D248" s="12"/>
      <c r="E248" s="2"/>
      <c r="G248" s="12"/>
      <c r="H248" s="2"/>
    </row>
    <row r="249" spans="1:8" ht="15" customHeight="1">
      <c r="A249" s="96" t="s">
        <v>807</v>
      </c>
      <c r="B249" s="97" t="s">
        <v>808</v>
      </c>
      <c r="D249" s="12"/>
      <c r="E249" s="2"/>
      <c r="G249" s="12"/>
      <c r="H249" s="2"/>
    </row>
    <row r="250" spans="1:8" ht="15" customHeight="1">
      <c r="A250" s="98" t="s">
        <v>343</v>
      </c>
      <c r="B250" s="99" t="s">
        <v>344</v>
      </c>
      <c r="D250" s="12"/>
      <c r="E250" s="2"/>
      <c r="G250" s="12"/>
      <c r="H250" s="2"/>
    </row>
    <row r="251" spans="1:8" ht="15" customHeight="1">
      <c r="A251" s="96" t="s">
        <v>809</v>
      </c>
      <c r="B251" s="97" t="s">
        <v>810</v>
      </c>
      <c r="D251" s="12"/>
      <c r="E251" s="2"/>
      <c r="G251" s="12"/>
      <c r="H251" s="2"/>
    </row>
    <row r="252" spans="1:8" ht="15" customHeight="1">
      <c r="A252" s="98" t="s">
        <v>583</v>
      </c>
      <c r="B252" s="99" t="s">
        <v>584</v>
      </c>
      <c r="D252" s="12"/>
      <c r="E252" s="2"/>
      <c r="G252" s="12"/>
      <c r="H252" s="2"/>
    </row>
    <row r="253" spans="1:8" ht="15" customHeight="1">
      <c r="A253" s="96" t="s">
        <v>271</v>
      </c>
      <c r="B253" s="97" t="s">
        <v>272</v>
      </c>
      <c r="D253" s="12"/>
      <c r="E253" s="2"/>
      <c r="G253" s="12"/>
      <c r="H253" s="2"/>
    </row>
    <row r="254" spans="1:8" ht="15" customHeight="1">
      <c r="A254" s="98" t="s">
        <v>311</v>
      </c>
      <c r="B254" s="99" t="s">
        <v>312</v>
      </c>
      <c r="D254" s="12"/>
      <c r="E254" s="2"/>
      <c r="G254" s="12"/>
      <c r="H254" s="2"/>
    </row>
    <row r="255" spans="1:8" ht="15" customHeight="1">
      <c r="A255" s="96" t="s">
        <v>341</v>
      </c>
      <c r="B255" s="97" t="s">
        <v>342</v>
      </c>
      <c r="D255" s="12"/>
      <c r="E255" s="2"/>
      <c r="G255" s="12"/>
      <c r="H255" s="2"/>
    </row>
    <row r="256" spans="1:8" ht="15" customHeight="1">
      <c r="A256" s="98" t="s">
        <v>315</v>
      </c>
      <c r="B256" s="99" t="s">
        <v>316</v>
      </c>
      <c r="D256" s="12"/>
      <c r="E256" s="2"/>
      <c r="G256" s="12"/>
      <c r="H256" s="2"/>
    </row>
    <row r="257" spans="1:8" ht="15" customHeight="1">
      <c r="A257" s="96" t="s">
        <v>317</v>
      </c>
      <c r="B257" s="97" t="s">
        <v>318</v>
      </c>
      <c r="D257" s="12"/>
      <c r="E257" s="2"/>
      <c r="G257" s="12"/>
      <c r="H257" s="2"/>
    </row>
    <row r="258" spans="1:8" ht="15" customHeight="1">
      <c r="A258" s="98" t="s">
        <v>313</v>
      </c>
      <c r="B258" s="99" t="s">
        <v>314</v>
      </c>
      <c r="D258" s="12"/>
      <c r="E258" s="2"/>
      <c r="G258" s="12"/>
      <c r="H258" s="2"/>
    </row>
    <row r="259" spans="1:8" ht="15" customHeight="1">
      <c r="A259" s="96" t="s">
        <v>305</v>
      </c>
      <c r="B259" s="97" t="s">
        <v>306</v>
      </c>
      <c r="D259" s="12"/>
      <c r="E259" s="2"/>
      <c r="G259" s="12"/>
      <c r="H259" s="2"/>
    </row>
    <row r="260" spans="1:8" ht="15" customHeight="1">
      <c r="A260" s="98" t="s">
        <v>339</v>
      </c>
      <c r="B260" s="99" t="s">
        <v>340</v>
      </c>
      <c r="D260" s="12"/>
      <c r="E260" s="2"/>
      <c r="G260" s="12"/>
      <c r="H260" s="2"/>
    </row>
    <row r="261" spans="1:8" ht="15" customHeight="1">
      <c r="A261" s="96" t="s">
        <v>452</v>
      </c>
      <c r="B261" s="97" t="s">
        <v>453</v>
      </c>
      <c r="D261" s="12"/>
      <c r="E261" s="2"/>
      <c r="G261" s="12"/>
      <c r="H261" s="2"/>
    </row>
    <row r="262" spans="1:8" ht="15" customHeight="1">
      <c r="A262" s="98" t="s">
        <v>591</v>
      </c>
      <c r="B262" s="99" t="s">
        <v>592</v>
      </c>
      <c r="D262" s="12"/>
      <c r="E262" s="2"/>
      <c r="G262" s="12"/>
      <c r="H262" s="2"/>
    </row>
    <row r="263" spans="1:8" ht="15" customHeight="1">
      <c r="A263" s="96" t="s">
        <v>307</v>
      </c>
      <c r="B263" s="97" t="s">
        <v>308</v>
      </c>
      <c r="D263" s="12"/>
      <c r="E263" s="2"/>
      <c r="G263" s="12"/>
      <c r="H263" s="2"/>
    </row>
    <row r="264" spans="1:8" ht="15" customHeight="1">
      <c r="A264" s="98" t="s">
        <v>599</v>
      </c>
      <c r="B264" s="99" t="s">
        <v>600</v>
      </c>
      <c r="D264" s="12"/>
      <c r="E264" s="2"/>
      <c r="G264" s="12"/>
      <c r="H264" s="2"/>
    </row>
    <row r="265" spans="1:8" ht="15" customHeight="1">
      <c r="A265" s="96" t="s">
        <v>613</v>
      </c>
      <c r="B265" s="97" t="s">
        <v>614</v>
      </c>
      <c r="D265" s="12"/>
      <c r="E265" s="2"/>
      <c r="G265" s="12"/>
      <c r="H265" s="2"/>
    </row>
    <row r="266" spans="1:8" ht="15" customHeight="1">
      <c r="A266" s="98" t="s">
        <v>869</v>
      </c>
      <c r="B266" s="99" t="s">
        <v>870</v>
      </c>
      <c r="D266" s="12"/>
      <c r="E266" s="2"/>
      <c r="G266" s="12"/>
      <c r="H266" s="2"/>
    </row>
    <row r="267" spans="1:8" ht="15" customHeight="1">
      <c r="A267" s="96" t="s">
        <v>589</v>
      </c>
      <c r="B267" s="97" t="s">
        <v>590</v>
      </c>
      <c r="D267" s="12"/>
      <c r="E267" s="2"/>
      <c r="G267" s="12"/>
      <c r="H267" s="2"/>
    </row>
    <row r="268" spans="1:8" ht="15" customHeight="1">
      <c r="A268" s="98" t="s">
        <v>131</v>
      </c>
      <c r="B268" s="99" t="s">
        <v>132</v>
      </c>
      <c r="D268" s="12"/>
      <c r="E268" s="2"/>
      <c r="G268" s="12"/>
      <c r="H268" s="2"/>
    </row>
    <row r="269" spans="1:8" ht="15" customHeight="1">
      <c r="A269" s="96" t="s">
        <v>687</v>
      </c>
      <c r="B269" s="97" t="s">
        <v>688</v>
      </c>
      <c r="D269" s="12"/>
      <c r="E269" s="2"/>
      <c r="G269" s="12"/>
      <c r="H269" s="2"/>
    </row>
    <row r="270" spans="1:8" ht="15" customHeight="1">
      <c r="A270" s="98" t="s">
        <v>151</v>
      </c>
      <c r="B270" s="99" t="s">
        <v>152</v>
      </c>
      <c r="D270" s="12"/>
      <c r="E270" s="2"/>
      <c r="G270" s="12"/>
      <c r="H270" s="2"/>
    </row>
    <row r="271" spans="1:8" ht="15" customHeight="1">
      <c r="A271" s="96" t="s">
        <v>841</v>
      </c>
      <c r="B271" s="97" t="s">
        <v>842</v>
      </c>
      <c r="D271" s="12"/>
      <c r="E271" s="2"/>
      <c r="G271" s="12"/>
      <c r="H271" s="2"/>
    </row>
    <row r="272" spans="1:8" ht="15" customHeight="1">
      <c r="A272" s="98" t="s">
        <v>501</v>
      </c>
      <c r="B272" s="99" t="s">
        <v>502</v>
      </c>
      <c r="D272" s="12"/>
      <c r="E272" s="2"/>
      <c r="G272" s="12"/>
      <c r="H272" s="2"/>
    </row>
    <row r="273" spans="1:8" ht="15" customHeight="1">
      <c r="A273" s="96" t="s">
        <v>456</v>
      </c>
      <c r="B273" s="97"/>
      <c r="D273" s="12"/>
      <c r="E273" s="2"/>
      <c r="G273" s="12"/>
      <c r="H273" s="2"/>
    </row>
    <row r="274" spans="1:8" ht="15" customHeight="1">
      <c r="A274" s="98" t="s">
        <v>627</v>
      </c>
      <c r="B274" s="99" t="s">
        <v>628</v>
      </c>
      <c r="D274" s="12"/>
      <c r="E274" s="2"/>
      <c r="G274" s="12"/>
      <c r="H274" s="2"/>
    </row>
    <row r="275" spans="1:8" ht="15" customHeight="1">
      <c r="A275" s="96" t="s">
        <v>421</v>
      </c>
      <c r="B275" s="97" t="s">
        <v>422</v>
      </c>
      <c r="D275" s="12"/>
      <c r="E275" s="2"/>
      <c r="G275" s="12"/>
      <c r="H275" s="2"/>
    </row>
    <row r="276" spans="1:8" ht="15" customHeight="1">
      <c r="A276" s="98" t="s">
        <v>629</v>
      </c>
      <c r="B276" s="99" t="s">
        <v>630</v>
      </c>
      <c r="D276" s="12"/>
      <c r="E276" s="2"/>
      <c r="G276" s="12"/>
      <c r="H276" s="2"/>
    </row>
    <row r="277" spans="1:8" ht="15" customHeight="1">
      <c r="A277" s="96" t="s">
        <v>637</v>
      </c>
      <c r="B277" s="97" t="s">
        <v>638</v>
      </c>
      <c r="D277" s="12"/>
      <c r="E277" s="2"/>
      <c r="G277" s="12"/>
      <c r="H277" s="2"/>
    </row>
    <row r="278" spans="1:8" ht="15" customHeight="1">
      <c r="A278" s="98" t="s">
        <v>639</v>
      </c>
      <c r="B278" s="99" t="s">
        <v>640</v>
      </c>
      <c r="D278" s="12"/>
      <c r="E278" s="2"/>
      <c r="G278" s="12"/>
      <c r="H278" s="2"/>
    </row>
    <row r="279" spans="1:8" ht="15" customHeight="1">
      <c r="A279" s="96" t="s">
        <v>631</v>
      </c>
      <c r="B279" s="97" t="s">
        <v>632</v>
      </c>
      <c r="D279" s="12"/>
      <c r="E279" s="2"/>
      <c r="G279" s="12"/>
      <c r="H279" s="2"/>
    </row>
    <row r="280" spans="1:8" ht="15" customHeight="1">
      <c r="A280" s="98" t="s">
        <v>635</v>
      </c>
      <c r="B280" s="99" t="s">
        <v>636</v>
      </c>
      <c r="D280" s="12"/>
      <c r="E280" s="2"/>
      <c r="G280" s="12"/>
      <c r="H280" s="2"/>
    </row>
    <row r="281" spans="1:8" ht="15" customHeight="1">
      <c r="A281" s="96" t="s">
        <v>409</v>
      </c>
      <c r="B281" s="97" t="s">
        <v>410</v>
      </c>
      <c r="D281" s="12"/>
      <c r="E281" s="2"/>
      <c r="G281" s="12"/>
      <c r="H281" s="2"/>
    </row>
    <row r="282" spans="1:8" ht="15" customHeight="1">
      <c r="A282" s="98" t="s">
        <v>633</v>
      </c>
      <c r="B282" s="99" t="s">
        <v>634</v>
      </c>
      <c r="D282" s="12"/>
      <c r="E282" s="2"/>
      <c r="G282" s="12"/>
      <c r="H282" s="2"/>
    </row>
    <row r="283" spans="1:8" ht="15" customHeight="1">
      <c r="A283" s="96" t="s">
        <v>407</v>
      </c>
      <c r="B283" s="97" t="s">
        <v>408</v>
      </c>
      <c r="D283" s="12"/>
      <c r="E283" s="2"/>
      <c r="G283" s="12"/>
      <c r="H283" s="2"/>
    </row>
    <row r="284" spans="1:8" ht="15" customHeight="1">
      <c r="A284" s="98" t="s">
        <v>641</v>
      </c>
      <c r="B284" s="99" t="s">
        <v>642</v>
      </c>
      <c r="D284" s="12"/>
      <c r="E284" s="2"/>
      <c r="G284" s="12"/>
      <c r="H284" s="2"/>
    </row>
    <row r="285" spans="1:8" ht="15" customHeight="1">
      <c r="A285" s="96" t="s">
        <v>643</v>
      </c>
      <c r="B285" s="97" t="s">
        <v>644</v>
      </c>
      <c r="D285" s="12"/>
      <c r="E285" s="2"/>
      <c r="G285" s="12"/>
      <c r="H285" s="2"/>
    </row>
    <row r="286" spans="1:8" ht="15" customHeight="1">
      <c r="A286" s="98" t="s">
        <v>645</v>
      </c>
      <c r="B286" s="99" t="s">
        <v>646</v>
      </c>
      <c r="D286" s="12"/>
      <c r="E286" s="2"/>
      <c r="G286" s="12"/>
      <c r="H286" s="2"/>
    </row>
    <row r="287" spans="1:8" ht="15" customHeight="1">
      <c r="A287" s="96" t="s">
        <v>413</v>
      </c>
      <c r="B287" s="97" t="s">
        <v>414</v>
      </c>
      <c r="D287" s="12"/>
      <c r="E287" s="2"/>
      <c r="G287" s="12"/>
      <c r="H287" s="2"/>
    </row>
    <row r="288" spans="1:8" ht="15" customHeight="1">
      <c r="A288" s="98" t="s">
        <v>727</v>
      </c>
      <c r="B288" s="99" t="s">
        <v>728</v>
      </c>
      <c r="D288" s="12"/>
      <c r="E288" s="2"/>
      <c r="G288" s="12"/>
      <c r="H288" s="2"/>
    </row>
    <row r="289" spans="1:8" ht="15" customHeight="1">
      <c r="A289" s="96" t="s">
        <v>647</v>
      </c>
      <c r="B289" s="97" t="s">
        <v>648</v>
      </c>
      <c r="D289" s="12"/>
      <c r="E289" s="2"/>
      <c r="G289" s="12"/>
      <c r="H289" s="2"/>
    </row>
    <row r="290" spans="1:8" ht="15" customHeight="1">
      <c r="A290" s="98" t="s">
        <v>619</v>
      </c>
      <c r="B290" s="99" t="s">
        <v>620</v>
      </c>
      <c r="D290" s="12"/>
      <c r="E290" s="2"/>
      <c r="G290" s="12"/>
      <c r="H290" s="2"/>
    </row>
    <row r="291" spans="1:8" ht="15" customHeight="1">
      <c r="A291" s="96" t="s">
        <v>787</v>
      </c>
      <c r="B291" s="97" t="s">
        <v>788</v>
      </c>
      <c r="D291" s="12"/>
      <c r="E291" s="2"/>
      <c r="G291" s="12"/>
      <c r="H291" s="2"/>
    </row>
    <row r="292" spans="1:8" ht="15" customHeight="1">
      <c r="A292" s="98" t="s">
        <v>655</v>
      </c>
      <c r="B292" s="99" t="s">
        <v>656</v>
      </c>
      <c r="D292" s="12"/>
      <c r="E292" s="2"/>
      <c r="G292" s="12"/>
      <c r="H292" s="2"/>
    </row>
    <row r="293" spans="1:8" ht="15" customHeight="1">
      <c r="A293" s="96" t="s">
        <v>657</v>
      </c>
      <c r="B293" s="97" t="s">
        <v>658</v>
      </c>
      <c r="D293" s="12"/>
      <c r="E293" s="2"/>
      <c r="G293" s="12"/>
      <c r="H293" s="2"/>
    </row>
    <row r="294" spans="1:8" ht="15" customHeight="1">
      <c r="A294" s="98" t="s">
        <v>361</v>
      </c>
      <c r="B294" s="99" t="s">
        <v>362</v>
      </c>
      <c r="D294" s="12"/>
      <c r="E294" s="2"/>
      <c r="G294" s="12"/>
      <c r="H294" s="2"/>
    </row>
    <row r="295" spans="1:8" ht="15" customHeight="1">
      <c r="A295" s="96" t="s">
        <v>623</v>
      </c>
      <c r="B295" s="97" t="s">
        <v>624</v>
      </c>
      <c r="D295" s="12"/>
      <c r="E295" s="2"/>
      <c r="G295" s="12"/>
      <c r="H295" s="2"/>
    </row>
    <row r="296" spans="1:8" ht="15" customHeight="1">
      <c r="A296" s="98" t="s">
        <v>625</v>
      </c>
      <c r="B296" s="99" t="s">
        <v>626</v>
      </c>
      <c r="D296" s="12"/>
      <c r="E296" s="2"/>
      <c r="G296" s="12"/>
      <c r="H296" s="2"/>
    </row>
    <row r="297" spans="1:8" ht="15" customHeight="1">
      <c r="A297" s="96" t="s">
        <v>237</v>
      </c>
      <c r="B297" s="97" t="s">
        <v>238</v>
      </c>
      <c r="D297" s="12"/>
      <c r="E297" s="2"/>
      <c r="G297" s="12"/>
      <c r="H297" s="2"/>
    </row>
    <row r="298" spans="1:8" ht="15" customHeight="1">
      <c r="A298" s="98" t="s">
        <v>813</v>
      </c>
      <c r="B298" s="99" t="s">
        <v>814</v>
      </c>
      <c r="D298" s="12"/>
      <c r="E298" s="2"/>
      <c r="G298" s="12"/>
      <c r="H298" s="2"/>
    </row>
    <row r="299" spans="1:8" ht="15" customHeight="1">
      <c r="A299" s="96" t="s">
        <v>553</v>
      </c>
      <c r="B299" s="97" t="s">
        <v>554</v>
      </c>
      <c r="D299" s="12"/>
      <c r="E299" s="2"/>
      <c r="G299" s="12"/>
      <c r="H299" s="2"/>
    </row>
    <row r="300" spans="1:8" ht="15" customHeight="1">
      <c r="A300" s="98" t="s">
        <v>739</v>
      </c>
      <c r="B300" s="99" t="s">
        <v>740</v>
      </c>
      <c r="D300" s="12"/>
      <c r="E300" s="2"/>
      <c r="G300" s="12"/>
      <c r="H300" s="2"/>
    </row>
    <row r="301" spans="1:8" ht="15" customHeight="1">
      <c r="A301" s="96" t="s">
        <v>319</v>
      </c>
      <c r="B301" s="97" t="s">
        <v>320</v>
      </c>
      <c r="D301" s="12"/>
      <c r="E301" s="2"/>
      <c r="G301" s="12"/>
      <c r="H301" s="2"/>
    </row>
    <row r="302" spans="1:8" ht="15" customHeight="1">
      <c r="A302" s="98" t="s">
        <v>137</v>
      </c>
      <c r="B302" s="99" t="s">
        <v>138</v>
      </c>
      <c r="D302" s="12"/>
      <c r="E302" s="2"/>
      <c r="G302" s="12"/>
      <c r="H302" s="2"/>
    </row>
    <row r="303" spans="1:8" ht="15" customHeight="1">
      <c r="A303" s="96" t="s">
        <v>587</v>
      </c>
      <c r="B303" s="97" t="s">
        <v>588</v>
      </c>
      <c r="D303" s="12"/>
      <c r="E303" s="2"/>
      <c r="G303" s="12"/>
      <c r="H303" s="2"/>
    </row>
    <row r="304" spans="1:8" ht="15" customHeight="1">
      <c r="A304" s="98" t="s">
        <v>665</v>
      </c>
      <c r="B304" s="99" t="s">
        <v>666</v>
      </c>
      <c r="D304" s="12"/>
      <c r="E304" s="2"/>
      <c r="G304" s="12"/>
      <c r="H304" s="2"/>
    </row>
    <row r="305" spans="1:8" ht="15" customHeight="1">
      <c r="A305" s="96" t="s">
        <v>723</v>
      </c>
      <c r="B305" s="97" t="s">
        <v>724</v>
      </c>
      <c r="D305" s="12"/>
      <c r="E305" s="2"/>
      <c r="G305" s="12"/>
      <c r="H305" s="2"/>
    </row>
    <row r="306" spans="1:8" ht="15" customHeight="1">
      <c r="A306" s="98" t="s">
        <v>733</v>
      </c>
      <c r="B306" s="99" t="s">
        <v>734</v>
      </c>
      <c r="D306" s="12"/>
      <c r="E306" s="2"/>
      <c r="G306" s="12"/>
      <c r="H306" s="2"/>
    </row>
    <row r="307" spans="1:8" ht="15" customHeight="1">
      <c r="A307" s="96" t="s">
        <v>805</v>
      </c>
      <c r="B307" s="97" t="s">
        <v>806</v>
      </c>
      <c r="D307" s="12"/>
      <c r="E307" s="2"/>
      <c r="G307" s="12"/>
      <c r="H307" s="2"/>
    </row>
    <row r="308" spans="1:8" ht="15" customHeight="1">
      <c r="A308" s="98" t="s">
        <v>444</v>
      </c>
      <c r="B308" s="99" t="s">
        <v>445</v>
      </c>
      <c r="D308" s="12"/>
      <c r="E308" s="2"/>
      <c r="G308" s="12"/>
      <c r="H308" s="2"/>
    </row>
    <row r="309" spans="1:8" ht="15" customHeight="1">
      <c r="A309" s="96" t="s">
        <v>839</v>
      </c>
      <c r="B309" s="97" t="s">
        <v>840</v>
      </c>
      <c r="D309" s="12"/>
      <c r="E309" s="2"/>
      <c r="G309" s="12"/>
      <c r="H309" s="2"/>
    </row>
    <row r="310" spans="1:8" ht="15" customHeight="1">
      <c r="A310" s="98" t="s">
        <v>611</v>
      </c>
      <c r="B310" s="99" t="s">
        <v>612</v>
      </c>
      <c r="D310" s="12"/>
      <c r="E310" s="2"/>
      <c r="G310" s="12"/>
      <c r="H310" s="2"/>
    </row>
    <row r="311" spans="1:8" ht="15" customHeight="1">
      <c r="A311" s="96" t="s">
        <v>165</v>
      </c>
      <c r="B311" s="97" t="s">
        <v>166</v>
      </c>
      <c r="D311" s="12"/>
      <c r="E311" s="2"/>
      <c r="G311" s="12"/>
      <c r="H311" s="2"/>
    </row>
    <row r="312" spans="1:8" ht="15" customHeight="1">
      <c r="A312" s="98" t="s">
        <v>171</v>
      </c>
      <c r="B312" s="99" t="s">
        <v>172</v>
      </c>
      <c r="D312" s="12"/>
      <c r="E312" s="2"/>
      <c r="G312" s="12"/>
      <c r="H312" s="2"/>
    </row>
    <row r="313" spans="1:8" ht="15" customHeight="1">
      <c r="A313" s="96" t="s">
        <v>857</v>
      </c>
      <c r="B313" s="97" t="s">
        <v>858</v>
      </c>
      <c r="D313" s="12"/>
      <c r="E313" s="2"/>
      <c r="G313" s="12"/>
      <c r="H313" s="2"/>
    </row>
    <row r="314" spans="1:8" ht="15" customHeight="1">
      <c r="A314" s="98" t="s">
        <v>465</v>
      </c>
      <c r="B314" s="99" t="s">
        <v>466</v>
      </c>
      <c r="D314" s="12"/>
      <c r="E314" s="2"/>
      <c r="G314" s="12"/>
      <c r="H314" s="2"/>
    </row>
    <row r="315" spans="1:8" ht="15" customHeight="1">
      <c r="A315" s="96" t="s">
        <v>463</v>
      </c>
      <c r="B315" s="97" t="s">
        <v>464</v>
      </c>
      <c r="D315" s="12"/>
      <c r="E315" s="2"/>
      <c r="G315" s="12"/>
      <c r="H315" s="2"/>
    </row>
    <row r="316" spans="1:8" ht="15" customHeight="1">
      <c r="A316" s="98" t="s">
        <v>469</v>
      </c>
      <c r="B316" s="99" t="s">
        <v>470</v>
      </c>
      <c r="D316" s="12"/>
      <c r="E316" s="2"/>
      <c r="G316" s="12"/>
      <c r="H316" s="2"/>
    </row>
    <row r="317" spans="1:8" ht="15" customHeight="1">
      <c r="A317" s="96" t="s">
        <v>669</v>
      </c>
      <c r="B317" s="97" t="s">
        <v>670</v>
      </c>
      <c r="D317" s="12"/>
      <c r="E317" s="2"/>
      <c r="G317" s="12"/>
      <c r="H317" s="2"/>
    </row>
    <row r="318" spans="1:8" ht="15" customHeight="1">
      <c r="A318" s="98" t="s">
        <v>209</v>
      </c>
      <c r="B318" s="99" t="s">
        <v>210</v>
      </c>
      <c r="D318" s="12"/>
      <c r="E318" s="2"/>
      <c r="G318" s="12"/>
      <c r="H318" s="2"/>
    </row>
    <row r="319" spans="1:8" ht="15" customHeight="1">
      <c r="A319" s="96" t="s">
        <v>467</v>
      </c>
      <c r="B319" s="97" t="s">
        <v>468</v>
      </c>
      <c r="D319" s="12"/>
      <c r="E319" s="2"/>
      <c r="G319" s="12"/>
      <c r="H319" s="2"/>
    </row>
    <row r="320" spans="1:8" ht="15" customHeight="1">
      <c r="A320" s="98" t="s">
        <v>833</v>
      </c>
      <c r="B320" s="99" t="s">
        <v>834</v>
      </c>
      <c r="D320" s="12"/>
      <c r="E320" s="2"/>
      <c r="G320" s="12"/>
      <c r="H320" s="2"/>
    </row>
    <row r="321" spans="1:8" ht="15" customHeight="1">
      <c r="A321" s="96" t="s">
        <v>689</v>
      </c>
      <c r="B321" s="97" t="s">
        <v>690</v>
      </c>
      <c r="D321" s="12"/>
      <c r="E321" s="2"/>
      <c r="G321" s="12"/>
      <c r="H321" s="2"/>
    </row>
    <row r="322" spans="1:8" ht="15" customHeight="1">
      <c r="A322" s="98" t="s">
        <v>831</v>
      </c>
      <c r="B322" s="99" t="s">
        <v>832</v>
      </c>
      <c r="D322" s="12"/>
      <c r="E322" s="2"/>
      <c r="G322" s="12"/>
      <c r="H322" s="2"/>
    </row>
    <row r="323" spans="1:8" ht="15" customHeight="1">
      <c r="A323" s="96" t="s">
        <v>127</v>
      </c>
      <c r="B323" s="97" t="s">
        <v>128</v>
      </c>
      <c r="D323" s="12"/>
      <c r="E323" s="2"/>
      <c r="G323" s="12"/>
      <c r="H323" s="2"/>
    </row>
    <row r="324" spans="1:8" ht="15" customHeight="1">
      <c r="A324" s="98" t="s">
        <v>745</v>
      </c>
      <c r="B324" s="99" t="s">
        <v>746</v>
      </c>
      <c r="D324" s="12"/>
      <c r="E324" s="2"/>
      <c r="G324" s="12"/>
      <c r="H324" s="2"/>
    </row>
    <row r="325" spans="1:8" ht="15" customHeight="1">
      <c r="A325" s="96" t="s">
        <v>113</v>
      </c>
      <c r="B325" s="97" t="s">
        <v>114</v>
      </c>
      <c r="D325" s="12"/>
      <c r="E325" s="2"/>
      <c r="G325" s="12"/>
      <c r="H325" s="2"/>
    </row>
    <row r="326" spans="1:8" ht="15" customHeight="1">
      <c r="A326" s="98" t="s">
        <v>661</v>
      </c>
      <c r="B326" s="99" t="s">
        <v>662</v>
      </c>
      <c r="D326" s="12"/>
      <c r="E326" s="2"/>
      <c r="G326" s="12"/>
      <c r="H326" s="2"/>
    </row>
    <row r="327" spans="1:8" ht="15" customHeight="1">
      <c r="A327" s="96" t="s">
        <v>699</v>
      </c>
      <c r="B327" s="97" t="s">
        <v>700</v>
      </c>
      <c r="D327" s="12"/>
      <c r="E327" s="2"/>
      <c r="G327" s="12"/>
      <c r="H327" s="2"/>
    </row>
    <row r="328" spans="1:8" ht="15" customHeight="1">
      <c r="A328" s="98" t="s">
        <v>695</v>
      </c>
      <c r="B328" s="99" t="s">
        <v>696</v>
      </c>
      <c r="D328" s="12"/>
      <c r="E328" s="2"/>
      <c r="G328" s="12"/>
      <c r="H328" s="2"/>
    </row>
    <row r="329" spans="1:8" ht="15" customHeight="1">
      <c r="A329" s="96" t="s">
        <v>801</v>
      </c>
      <c r="B329" s="97" t="s">
        <v>802</v>
      </c>
      <c r="D329" s="12"/>
      <c r="E329" s="2"/>
      <c r="G329" s="12"/>
      <c r="H329" s="2"/>
    </row>
    <row r="330" spans="1:8" ht="15" customHeight="1">
      <c r="A330" s="98" t="s">
        <v>693</v>
      </c>
      <c r="B330" s="99" t="s">
        <v>694</v>
      </c>
      <c r="D330" s="12"/>
      <c r="E330" s="2"/>
      <c r="G330" s="12"/>
      <c r="H330" s="2"/>
    </row>
    <row r="331" spans="1:8" ht="15" customHeight="1">
      <c r="A331" s="96" t="s">
        <v>803</v>
      </c>
      <c r="B331" s="97" t="s">
        <v>804</v>
      </c>
      <c r="D331" s="12"/>
      <c r="E331" s="2"/>
      <c r="G331" s="12"/>
      <c r="H331" s="2"/>
    </row>
    <row r="332" spans="1:8" ht="15" customHeight="1">
      <c r="A332" s="98" t="s">
        <v>454</v>
      </c>
      <c r="B332" s="99" t="s">
        <v>455</v>
      </c>
      <c r="D332" s="12"/>
      <c r="E332" s="2"/>
      <c r="G332" s="12"/>
      <c r="H332" s="2"/>
    </row>
    <row r="333" spans="1:8" ht="15" customHeight="1">
      <c r="A333" s="96" t="s">
        <v>875</v>
      </c>
      <c r="B333" s="97" t="s">
        <v>876</v>
      </c>
      <c r="D333" s="12"/>
      <c r="E333" s="2"/>
      <c r="G333" s="12"/>
      <c r="H333" s="2"/>
    </row>
    <row r="334" spans="1:8" ht="15" customHeight="1">
      <c r="A334" s="98" t="s">
        <v>235</v>
      </c>
      <c r="B334" s="99" t="s">
        <v>236</v>
      </c>
      <c r="D334" s="12"/>
      <c r="E334" s="2"/>
      <c r="G334" s="12"/>
      <c r="H334" s="2"/>
    </row>
    <row r="335" spans="1:8" ht="15" customHeight="1">
      <c r="A335" s="96" t="s">
        <v>397</v>
      </c>
      <c r="B335" s="97" t="s">
        <v>398</v>
      </c>
      <c r="D335" s="12"/>
      <c r="E335" s="2"/>
      <c r="G335" s="12"/>
      <c r="H335" s="2"/>
    </row>
    <row r="336" spans="1:8" ht="15" customHeight="1">
      <c r="A336" s="98" t="s">
        <v>239</v>
      </c>
      <c r="B336" s="99" t="s">
        <v>240</v>
      </c>
      <c r="D336" s="12"/>
      <c r="E336" s="2"/>
      <c r="G336" s="12"/>
      <c r="H336" s="2"/>
    </row>
    <row r="337" spans="1:8" ht="15" customHeight="1">
      <c r="A337" s="96" t="s">
        <v>73</v>
      </c>
      <c r="B337" s="97" t="s">
        <v>74</v>
      </c>
      <c r="D337" s="12"/>
      <c r="E337" s="2"/>
      <c r="G337" s="12"/>
      <c r="H337" s="2"/>
    </row>
    <row r="338" spans="1:8" ht="15" customHeight="1">
      <c r="A338" s="98" t="s">
        <v>157</v>
      </c>
      <c r="B338" s="99" t="s">
        <v>158</v>
      </c>
      <c r="D338" s="12"/>
      <c r="E338" s="2"/>
      <c r="G338" s="12"/>
      <c r="H338" s="2"/>
    </row>
    <row r="339" spans="1:8" ht="15" customHeight="1">
      <c r="A339" s="96" t="s">
        <v>167</v>
      </c>
      <c r="B339" s="97" t="s">
        <v>168</v>
      </c>
      <c r="D339" s="12"/>
      <c r="E339" s="2"/>
      <c r="G339" s="12"/>
      <c r="H339" s="2"/>
    </row>
    <row r="340" spans="1:8" ht="15" customHeight="1">
      <c r="A340" s="98" t="s">
        <v>783</v>
      </c>
      <c r="B340" s="99" t="s">
        <v>784</v>
      </c>
      <c r="D340" s="12"/>
      <c r="E340" s="2"/>
      <c r="G340" s="12"/>
      <c r="H340" s="2"/>
    </row>
    <row r="341" spans="1:8" ht="15" customHeight="1">
      <c r="A341" s="96" t="s">
        <v>785</v>
      </c>
      <c r="B341" s="97" t="s">
        <v>786</v>
      </c>
      <c r="D341" s="12"/>
      <c r="E341" s="2"/>
      <c r="G341" s="12"/>
      <c r="H341" s="2"/>
    </row>
    <row r="342" spans="1:8" ht="15" customHeight="1">
      <c r="A342" s="98" t="s">
        <v>111</v>
      </c>
      <c r="B342" s="99" t="s">
        <v>112</v>
      </c>
      <c r="D342" s="12"/>
      <c r="E342" s="2"/>
      <c r="G342" s="12"/>
      <c r="H342" s="2"/>
    </row>
    <row r="343" spans="1:8" ht="15" customHeight="1">
      <c r="A343" s="96" t="s">
        <v>399</v>
      </c>
      <c r="B343" s="97" t="s">
        <v>400</v>
      </c>
      <c r="D343" s="12"/>
      <c r="E343" s="2"/>
      <c r="G343" s="12"/>
      <c r="H343" s="2"/>
    </row>
    <row r="344" spans="1:8" ht="15" customHeight="1">
      <c r="A344" s="98" t="s">
        <v>781</v>
      </c>
      <c r="B344" s="99" t="s">
        <v>782</v>
      </c>
      <c r="D344" s="12"/>
      <c r="E344" s="2"/>
      <c r="G344" s="12"/>
      <c r="H344" s="2"/>
    </row>
    <row r="345" spans="1:8" ht="15" customHeight="1">
      <c r="A345" s="96" t="s">
        <v>757</v>
      </c>
      <c r="B345" s="97" t="s">
        <v>758</v>
      </c>
      <c r="D345" s="12"/>
      <c r="E345" s="2"/>
      <c r="G345" s="12"/>
      <c r="H345" s="2"/>
    </row>
    <row r="346" spans="1:8" ht="15" customHeight="1">
      <c r="A346" s="98" t="s">
        <v>283</v>
      </c>
      <c r="B346" s="99" t="s">
        <v>284</v>
      </c>
      <c r="D346" s="12"/>
      <c r="E346" s="2"/>
      <c r="G346" s="12"/>
      <c r="H346" s="2"/>
    </row>
    <row r="347" spans="1:8" ht="15" customHeight="1">
      <c r="A347" s="96" t="s">
        <v>751</v>
      </c>
      <c r="B347" s="97" t="s">
        <v>752</v>
      </c>
      <c r="D347" s="12"/>
      <c r="E347" s="2"/>
      <c r="G347" s="12"/>
      <c r="H347" s="2"/>
    </row>
    <row r="348" spans="1:8" ht="15" customHeight="1">
      <c r="A348" s="98" t="s">
        <v>541</v>
      </c>
      <c r="B348" s="99" t="s">
        <v>542</v>
      </c>
      <c r="D348" s="12"/>
      <c r="E348" s="2"/>
      <c r="G348" s="12"/>
      <c r="H348" s="2"/>
    </row>
    <row r="349" spans="1:8" ht="15" customHeight="1">
      <c r="A349" s="96" t="s">
        <v>749</v>
      </c>
      <c r="B349" s="97" t="s">
        <v>750</v>
      </c>
      <c r="D349" s="12"/>
      <c r="E349" s="2"/>
      <c r="G349" s="12"/>
      <c r="H349" s="2"/>
    </row>
    <row r="350" spans="1:8" ht="15" customHeight="1">
      <c r="A350" s="98" t="s">
        <v>753</v>
      </c>
      <c r="B350" s="99" t="s">
        <v>754</v>
      </c>
      <c r="D350" s="12"/>
      <c r="E350" s="2"/>
      <c r="G350" s="12"/>
      <c r="H350" s="2"/>
    </row>
    <row r="351" spans="1:8" ht="15" customHeight="1">
      <c r="A351" s="96" t="s">
        <v>621</v>
      </c>
      <c r="B351" s="97" t="s">
        <v>622</v>
      </c>
      <c r="D351" s="12"/>
      <c r="E351" s="2"/>
      <c r="G351" s="12"/>
      <c r="H351" s="2"/>
    </row>
    <row r="352" spans="1:8" ht="15" customHeight="1">
      <c r="A352" s="98" t="s">
        <v>747</v>
      </c>
      <c r="B352" s="99" t="s">
        <v>748</v>
      </c>
      <c r="D352" s="12"/>
      <c r="E352" s="2"/>
      <c r="G352" s="12"/>
      <c r="H352" s="2"/>
    </row>
    <row r="353" spans="1:8" ht="15" customHeight="1">
      <c r="A353" s="96" t="s">
        <v>683</v>
      </c>
      <c r="B353" s="97" t="s">
        <v>684</v>
      </c>
      <c r="D353" s="12"/>
      <c r="E353" s="2"/>
      <c r="G353" s="12"/>
      <c r="H353" s="2"/>
    </row>
    <row r="354" spans="1:8" ht="15" customHeight="1">
      <c r="A354" s="98" t="s">
        <v>605</v>
      </c>
      <c r="B354" s="99" t="s">
        <v>606</v>
      </c>
      <c r="D354" s="12"/>
      <c r="E354" s="2"/>
      <c r="G354" s="12"/>
      <c r="H354" s="2"/>
    </row>
    <row r="355" spans="1:8" ht="15" customHeight="1">
      <c r="A355" s="96" t="s">
        <v>673</v>
      </c>
      <c r="B355" s="97" t="s">
        <v>674</v>
      </c>
      <c r="D355" s="12"/>
      <c r="E355" s="2"/>
      <c r="G355" s="12"/>
      <c r="H355" s="2"/>
    </row>
    <row r="356" spans="1:8" ht="15" customHeight="1">
      <c r="A356" s="98" t="s">
        <v>877</v>
      </c>
      <c r="B356" s="99" t="s">
        <v>878</v>
      </c>
      <c r="D356" s="12"/>
      <c r="E356" s="2"/>
      <c r="G356" s="12"/>
      <c r="H356" s="2"/>
    </row>
    <row r="357" spans="1:8" ht="15" customHeight="1">
      <c r="A357" s="96" t="s">
        <v>879</v>
      </c>
      <c r="B357" s="97" t="s">
        <v>880</v>
      </c>
      <c r="D357" s="12"/>
      <c r="E357" s="2"/>
      <c r="G357" s="12"/>
      <c r="H357" s="2"/>
    </row>
    <row r="358" spans="1:8" ht="15" customHeight="1">
      <c r="A358" s="98" t="s">
        <v>109</v>
      </c>
      <c r="B358" s="99" t="s">
        <v>110</v>
      </c>
      <c r="D358" s="12"/>
      <c r="E358" s="2"/>
      <c r="G358" s="12"/>
      <c r="H358" s="2"/>
    </row>
    <row r="359" spans="1:8" ht="15" customHeight="1">
      <c r="A359" s="96" t="s">
        <v>759</v>
      </c>
      <c r="B359" s="97" t="s">
        <v>760</v>
      </c>
      <c r="D359" s="12"/>
      <c r="E359" s="2"/>
      <c r="G359" s="12"/>
      <c r="H359" s="2"/>
    </row>
    <row r="360" spans="1:8" ht="15" customHeight="1">
      <c r="A360" s="98" t="s">
        <v>767</v>
      </c>
      <c r="B360" s="99" t="s">
        <v>768</v>
      </c>
      <c r="D360" s="12"/>
      <c r="E360" s="2"/>
      <c r="G360" s="12"/>
      <c r="H360" s="2"/>
    </row>
    <row r="361" spans="1:8" ht="15" customHeight="1">
      <c r="A361" s="96" t="s">
        <v>143</v>
      </c>
      <c r="B361" s="97" t="s">
        <v>144</v>
      </c>
      <c r="D361" s="12"/>
      <c r="E361" s="2"/>
      <c r="G361" s="12"/>
      <c r="H361" s="2"/>
    </row>
    <row r="362" spans="1:8" ht="15" customHeight="1">
      <c r="A362" s="98" t="s">
        <v>755</v>
      </c>
      <c r="B362" s="99" t="s">
        <v>756</v>
      </c>
      <c r="D362" s="12"/>
      <c r="E362" s="2"/>
      <c r="G362" s="12"/>
      <c r="H362" s="2"/>
    </row>
    <row r="363" spans="1:8" ht="15" customHeight="1">
      <c r="A363" s="96" t="s">
        <v>585</v>
      </c>
      <c r="B363" s="97" t="s">
        <v>586</v>
      </c>
      <c r="D363" s="12"/>
      <c r="E363" s="2"/>
      <c r="G363" s="12"/>
      <c r="H363" s="2"/>
    </row>
    <row r="364" spans="1:8" ht="15" customHeight="1">
      <c r="A364" s="98" t="s">
        <v>145</v>
      </c>
      <c r="B364" s="99" t="s">
        <v>146</v>
      </c>
      <c r="D364" s="12"/>
      <c r="E364" s="2"/>
      <c r="G364" s="12"/>
      <c r="H364" s="2"/>
    </row>
    <row r="365" spans="1:8" ht="15" customHeight="1">
      <c r="A365" s="96" t="s">
        <v>761</v>
      </c>
      <c r="B365" s="97" t="s">
        <v>762</v>
      </c>
      <c r="D365" s="12"/>
      <c r="E365" s="2"/>
      <c r="G365" s="12"/>
      <c r="H365" s="2"/>
    </row>
    <row r="366" spans="1:8" ht="15" customHeight="1">
      <c r="A366" s="98" t="s">
        <v>763</v>
      </c>
      <c r="B366" s="99" t="s">
        <v>764</v>
      </c>
      <c r="D366" s="12"/>
      <c r="E366" s="2"/>
      <c r="G366" s="12"/>
      <c r="H366" s="2"/>
    </row>
    <row r="367" spans="1:8" ht="15" customHeight="1">
      <c r="A367" s="96" t="s">
        <v>261</v>
      </c>
      <c r="B367" s="97" t="s">
        <v>262</v>
      </c>
      <c r="D367" s="12"/>
      <c r="E367" s="2"/>
      <c r="G367" s="12"/>
      <c r="H367" s="2"/>
    </row>
    <row r="368" spans="1:8" ht="15" customHeight="1">
      <c r="A368" s="98" t="s">
        <v>259</v>
      </c>
      <c r="B368" s="99" t="s">
        <v>260</v>
      </c>
      <c r="D368" s="12"/>
      <c r="E368" s="2"/>
      <c r="G368" s="12"/>
      <c r="H368" s="2"/>
    </row>
    <row r="369" spans="1:8" ht="15" customHeight="1">
      <c r="A369" s="96" t="s">
        <v>617</v>
      </c>
      <c r="B369" s="97" t="s">
        <v>618</v>
      </c>
      <c r="D369" s="12"/>
      <c r="E369" s="2"/>
      <c r="G369" s="12"/>
      <c r="H369" s="2"/>
    </row>
    <row r="370" spans="1:8" ht="15" customHeight="1">
      <c r="A370" s="98" t="s">
        <v>263</v>
      </c>
      <c r="B370" s="99" t="s">
        <v>264</v>
      </c>
      <c r="D370" s="12"/>
      <c r="E370" s="2"/>
      <c r="G370" s="12"/>
      <c r="H370" s="2"/>
    </row>
    <row r="371" spans="1:8" ht="15" customHeight="1">
      <c r="A371" s="96" t="s">
        <v>65</v>
      </c>
      <c r="B371" s="97" t="s">
        <v>66</v>
      </c>
      <c r="D371" s="12"/>
      <c r="E371" s="2"/>
      <c r="G371" s="12"/>
      <c r="H371" s="2"/>
    </row>
    <row r="372" spans="1:8" ht="15" customHeight="1">
      <c r="A372" s="98" t="s">
        <v>105</v>
      </c>
      <c r="B372" s="99" t="s">
        <v>106</v>
      </c>
      <c r="D372" s="12"/>
      <c r="E372" s="2"/>
      <c r="G372" s="12"/>
      <c r="H372" s="2"/>
    </row>
    <row r="373" spans="1:8" ht="15" customHeight="1">
      <c r="A373" s="96" t="s">
        <v>511</v>
      </c>
      <c r="B373" s="97" t="s">
        <v>512</v>
      </c>
      <c r="D373" s="12"/>
      <c r="E373" s="2"/>
      <c r="G373" s="12"/>
      <c r="H373" s="2"/>
    </row>
    <row r="374" spans="1:8" ht="15" customHeight="1">
      <c r="A374" s="98" t="s">
        <v>415</v>
      </c>
      <c r="B374" s="99" t="s">
        <v>416</v>
      </c>
      <c r="D374" s="12"/>
      <c r="E374" s="2"/>
      <c r="G374" s="12"/>
      <c r="H374" s="2"/>
    </row>
    <row r="375" spans="1:8" ht="15" customHeight="1">
      <c r="A375" s="96" t="s">
        <v>450</v>
      </c>
      <c r="B375" s="97" t="s">
        <v>451</v>
      </c>
      <c r="D375" s="12"/>
      <c r="E375" s="2"/>
      <c r="G375" s="12"/>
      <c r="H375" s="2"/>
    </row>
    <row r="376" spans="1:8" ht="15" customHeight="1">
      <c r="A376" s="98" t="s">
        <v>703</v>
      </c>
      <c r="B376" s="99" t="s">
        <v>704</v>
      </c>
      <c r="D376" s="12"/>
      <c r="E376" s="2"/>
      <c r="G376" s="12"/>
      <c r="H376" s="2"/>
    </row>
    <row r="377" spans="1:8" ht="15" customHeight="1">
      <c r="A377" s="96" t="s">
        <v>835</v>
      </c>
      <c r="B377" s="97" t="s">
        <v>836</v>
      </c>
      <c r="D377" s="12"/>
      <c r="E377" s="2"/>
      <c r="G377" s="12"/>
      <c r="H377" s="2"/>
    </row>
    <row r="378" spans="1:8" ht="15" customHeight="1">
      <c r="A378" s="98" t="s">
        <v>609</v>
      </c>
      <c r="B378" s="99" t="s">
        <v>610</v>
      </c>
      <c r="D378" s="12"/>
      <c r="E378" s="2"/>
      <c r="G378" s="12"/>
      <c r="H378" s="2"/>
    </row>
    <row r="379" spans="1:8" ht="15" customHeight="1">
      <c r="A379" s="96" t="s">
        <v>509</v>
      </c>
      <c r="B379" s="97" t="s">
        <v>510</v>
      </c>
      <c r="D379" s="12"/>
      <c r="E379" s="2"/>
      <c r="G379" s="12"/>
      <c r="H379" s="2"/>
    </row>
    <row r="380" spans="1:8" ht="15" customHeight="1">
      <c r="A380" s="98" t="s">
        <v>69</v>
      </c>
      <c r="B380" s="99" t="s">
        <v>70</v>
      </c>
      <c r="D380" s="12"/>
      <c r="E380" s="2"/>
      <c r="G380" s="12"/>
      <c r="H380" s="2"/>
    </row>
    <row r="381" spans="1:8" ht="15" customHeight="1">
      <c r="A381" s="96" t="s">
        <v>117</v>
      </c>
      <c r="B381" s="97" t="s">
        <v>118</v>
      </c>
      <c r="D381" s="12"/>
      <c r="E381" s="2"/>
      <c r="G381" s="12"/>
      <c r="H381" s="2"/>
    </row>
    <row r="382" spans="1:8" ht="15" customHeight="1">
      <c r="A382" s="98" t="s">
        <v>771</v>
      </c>
      <c r="B382" s="99" t="s">
        <v>772</v>
      </c>
      <c r="D382" s="12"/>
      <c r="E382" s="2"/>
      <c r="G382" s="12"/>
      <c r="H382" s="2"/>
    </row>
    <row r="383" spans="1:8" ht="15" customHeight="1">
      <c r="A383" s="96" t="s">
        <v>827</v>
      </c>
      <c r="B383" s="97" t="s">
        <v>828</v>
      </c>
      <c r="D383" s="12"/>
      <c r="E383" s="2"/>
      <c r="G383" s="12"/>
      <c r="H383" s="2"/>
    </row>
    <row r="384" spans="1:8" ht="15" customHeight="1">
      <c r="A384" s="98" t="s">
        <v>829</v>
      </c>
      <c r="B384" s="99" t="s">
        <v>830</v>
      </c>
      <c r="D384" s="12"/>
      <c r="E384" s="2"/>
      <c r="G384" s="12"/>
      <c r="H384" s="2"/>
    </row>
    <row r="385" spans="1:8" ht="15" customHeight="1">
      <c r="A385" s="96" t="s">
        <v>815</v>
      </c>
      <c r="B385" s="97" t="s">
        <v>816</v>
      </c>
      <c r="D385" s="12"/>
      <c r="E385" s="2"/>
      <c r="G385" s="12"/>
      <c r="H385" s="2"/>
    </row>
    <row r="386" spans="1:8" ht="15" customHeight="1">
      <c r="A386" s="98" t="s">
        <v>603</v>
      </c>
      <c r="B386" s="99" t="s">
        <v>604</v>
      </c>
      <c r="D386" s="12"/>
      <c r="E386" s="2"/>
      <c r="G386" s="12"/>
      <c r="H386" s="2"/>
    </row>
    <row r="387" spans="1:8" ht="15" customHeight="1">
      <c r="A387" s="96" t="s">
        <v>859</v>
      </c>
      <c r="B387" s="97" t="s">
        <v>860</v>
      </c>
      <c r="D387" s="12"/>
      <c r="E387" s="2"/>
      <c r="G387" s="12"/>
      <c r="H387" s="2"/>
    </row>
    <row r="388" spans="1:8" ht="15" customHeight="1">
      <c r="A388" s="98" t="s">
        <v>861</v>
      </c>
      <c r="B388" s="99" t="s">
        <v>862</v>
      </c>
      <c r="D388" s="12"/>
      <c r="E388" s="2"/>
      <c r="G388" s="12"/>
      <c r="H388" s="2"/>
    </row>
    <row r="389" spans="1:8" ht="15" customHeight="1">
      <c r="A389" s="96" t="s">
        <v>811</v>
      </c>
      <c r="B389" s="97" t="s">
        <v>812</v>
      </c>
      <c r="D389" s="12"/>
      <c r="E389" s="2"/>
      <c r="G389" s="12"/>
      <c r="H389" s="2"/>
    </row>
    <row r="390" spans="1:8" ht="15" customHeight="1">
      <c r="A390" s="98" t="s">
        <v>383</v>
      </c>
      <c r="B390" s="99" t="s">
        <v>384</v>
      </c>
      <c r="D390" s="12"/>
      <c r="E390" s="2"/>
      <c r="G390" s="12"/>
      <c r="H390" s="2"/>
    </row>
    <row r="391" spans="1:8" ht="15" customHeight="1">
      <c r="A391" s="96" t="s">
        <v>405</v>
      </c>
      <c r="B391" s="97" t="s">
        <v>406</v>
      </c>
      <c r="D391" s="12"/>
      <c r="E391" s="2"/>
      <c r="G391" s="12"/>
      <c r="H391" s="2"/>
    </row>
    <row r="392" spans="1:8" ht="15" customHeight="1">
      <c r="A392" s="98" t="s">
        <v>411</v>
      </c>
      <c r="B392" s="99" t="s">
        <v>412</v>
      </c>
      <c r="D392" s="12"/>
      <c r="E392" s="2"/>
      <c r="G392" s="12"/>
      <c r="H392" s="2"/>
    </row>
    <row r="393" spans="1:8" ht="15" customHeight="1">
      <c r="A393" s="96" t="s">
        <v>389</v>
      </c>
      <c r="B393" s="97" t="s">
        <v>390</v>
      </c>
      <c r="D393" s="12"/>
      <c r="E393" s="2"/>
      <c r="G393" s="12"/>
      <c r="H393" s="2"/>
    </row>
    <row r="394" spans="1:8" ht="15" customHeight="1">
      <c r="A394" s="98" t="s">
        <v>823</v>
      </c>
      <c r="B394" s="99" t="s">
        <v>824</v>
      </c>
      <c r="D394" s="12"/>
      <c r="E394" s="2"/>
      <c r="G394" s="12"/>
      <c r="H394" s="2"/>
    </row>
    <row r="395" spans="1:8" ht="15" customHeight="1">
      <c r="A395" s="96" t="s">
        <v>245</v>
      </c>
      <c r="B395" s="97" t="s">
        <v>246</v>
      </c>
      <c r="D395" s="12"/>
      <c r="E395" s="2"/>
      <c r="G395" s="12"/>
      <c r="H395" s="2"/>
    </row>
    <row r="396" spans="1:8" ht="15" customHeight="1">
      <c r="A396" s="98" t="s">
        <v>442</v>
      </c>
      <c r="B396" s="99" t="s">
        <v>443</v>
      </c>
      <c r="D396" s="12"/>
      <c r="E396" s="2"/>
      <c r="G396" s="12"/>
      <c r="H396" s="2"/>
    </row>
    <row r="397" spans="1:8" ht="15" customHeight="1">
      <c r="A397" s="96" t="s">
        <v>365</v>
      </c>
      <c r="B397" s="97" t="s">
        <v>366</v>
      </c>
      <c r="D397" s="12"/>
      <c r="E397" s="2"/>
      <c r="G397" s="12"/>
      <c r="H397" s="2"/>
    </row>
    <row r="398" spans="1:8" ht="15" customHeight="1">
      <c r="A398" s="98" t="s">
        <v>375</v>
      </c>
      <c r="B398" s="99" t="s">
        <v>376</v>
      </c>
      <c r="D398" s="12"/>
      <c r="E398" s="2"/>
      <c r="G398" s="12"/>
      <c r="H398" s="2"/>
    </row>
    <row r="399" spans="1:8" ht="15" customHeight="1">
      <c r="A399" s="96" t="s">
        <v>373</v>
      </c>
      <c r="B399" s="97" t="s">
        <v>374</v>
      </c>
      <c r="D399" s="12"/>
      <c r="E399" s="2"/>
      <c r="G399" s="12"/>
      <c r="H399" s="2"/>
    </row>
    <row r="400" spans="1:8" ht="15" customHeight="1">
      <c r="A400" s="98" t="s">
        <v>119</v>
      </c>
      <c r="B400" s="99" t="s">
        <v>120</v>
      </c>
      <c r="D400" s="12"/>
      <c r="E400" s="2"/>
      <c r="G400" s="12"/>
      <c r="H400" s="2"/>
    </row>
    <row r="401" spans="1:8" ht="15" customHeight="1">
      <c r="A401" s="96" t="s">
        <v>597</v>
      </c>
      <c r="B401" s="97" t="s">
        <v>598</v>
      </c>
      <c r="D401" s="12"/>
      <c r="E401" s="2"/>
      <c r="G401" s="12"/>
      <c r="H401" s="2"/>
    </row>
    <row r="402" spans="1:8" ht="15" customHeight="1">
      <c r="A402" s="98" t="s">
        <v>837</v>
      </c>
      <c r="B402" s="99" t="s">
        <v>838</v>
      </c>
      <c r="D402" s="12"/>
      <c r="E402" s="2"/>
      <c r="G402" s="12"/>
      <c r="H402" s="2"/>
    </row>
    <row r="403" spans="1:8" ht="15" customHeight="1">
      <c r="A403" s="96" t="s">
        <v>199</v>
      </c>
      <c r="B403" s="97" t="s">
        <v>200</v>
      </c>
      <c r="D403" s="12"/>
      <c r="E403" s="2"/>
      <c r="G403" s="12"/>
      <c r="H403" s="2"/>
    </row>
    <row r="404" spans="1:8" ht="15" customHeight="1">
      <c r="A404" s="98" t="s">
        <v>843</v>
      </c>
      <c r="B404" s="99" t="s">
        <v>844</v>
      </c>
      <c r="D404" s="12"/>
      <c r="E404" s="2"/>
      <c r="G404" s="12"/>
      <c r="H404" s="2"/>
    </row>
    <row r="405" spans="1:8" ht="15" customHeight="1">
      <c r="A405" s="96" t="s">
        <v>347</v>
      </c>
      <c r="B405" s="97" t="s">
        <v>348</v>
      </c>
      <c r="D405" s="12"/>
      <c r="E405" s="2"/>
      <c r="G405" s="12"/>
      <c r="H405" s="2"/>
    </row>
    <row r="406" spans="1:8" ht="15" customHeight="1">
      <c r="A406" s="98" t="s">
        <v>851</v>
      </c>
      <c r="B406" s="99" t="s">
        <v>852</v>
      </c>
      <c r="D406" s="12"/>
      <c r="E406" s="2"/>
      <c r="G406" s="12"/>
      <c r="H406" s="2"/>
    </row>
    <row r="407" spans="1:8" ht="15" customHeight="1">
      <c r="A407" s="96" t="s">
        <v>191</v>
      </c>
      <c r="B407" s="97" t="s">
        <v>192</v>
      </c>
      <c r="D407" s="12"/>
      <c r="E407" s="2"/>
      <c r="G407" s="12"/>
      <c r="H407" s="2"/>
    </row>
    <row r="408" spans="1:8" ht="15" customHeight="1">
      <c r="A408" s="98" t="s">
        <v>853</v>
      </c>
      <c r="B408" s="99" t="s">
        <v>854</v>
      </c>
      <c r="D408" s="12"/>
      <c r="E408" s="2"/>
      <c r="G408" s="12"/>
      <c r="H408" s="2"/>
    </row>
    <row r="409" spans="1:8" ht="15" customHeight="1">
      <c r="A409" s="96" t="s">
        <v>799</v>
      </c>
      <c r="B409" s="97" t="s">
        <v>800</v>
      </c>
      <c r="D409" s="12"/>
      <c r="E409" s="2"/>
      <c r="G409" s="12"/>
      <c r="H409" s="2"/>
    </row>
    <row r="410" spans="1:8" ht="15" customHeight="1">
      <c r="A410" s="98" t="s">
        <v>873</v>
      </c>
      <c r="B410" s="99" t="s">
        <v>874</v>
      </c>
    </row>
    <row r="411" spans="1:8" ht="15" customHeight="1">
      <c r="A411" s="96" t="s">
        <v>419</v>
      </c>
      <c r="B411" s="97" t="s">
        <v>420</v>
      </c>
    </row>
    <row r="412" spans="1:8" ht="15" customHeight="1">
      <c r="A412" s="100" t="s">
        <v>337</v>
      </c>
      <c r="B412" s="101" t="s">
        <v>338</v>
      </c>
    </row>
  </sheetData>
  <mergeCells count="3">
    <mergeCell ref="A1:B1"/>
    <mergeCell ref="D1:E1"/>
    <mergeCell ref="G1:H1"/>
  </mergeCells>
  <hyperlinks>
    <hyperlink ref="A1" r:id="rId1"/>
    <hyperlink ref="D1" r:id="rId2"/>
    <hyperlink ref="G1" r:id="rId3"/>
  </hyperlinks>
  <pageMargins left="0.7" right="0.7" top="0.75" bottom="0.75" header="0.3" footer="0.3"/>
  <pageSetup paperSize="9" orientation="portrait" r:id="rId4"/>
  <ignoredErrors>
    <ignoredError sqref="D3 D4:D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RowHeight="15"/>
  <cols>
    <col min="1" max="1" width="18.7109375" customWidth="1"/>
    <col min="2" max="2" width="28.7109375" customWidth="1"/>
    <col min="3" max="3" width="16.7109375" customWidth="1"/>
    <col min="4" max="4" width="20.7109375" customWidth="1"/>
    <col min="5" max="6" width="30.7109375" customWidth="1"/>
    <col min="7" max="7" width="55.7109375" customWidth="1"/>
    <col min="8" max="8" width="17.7109375" customWidth="1"/>
    <col min="9" max="9" width="16.5703125" customWidth="1"/>
  </cols>
  <sheetData>
    <row r="1" spans="1:9">
      <c r="A1" s="46" t="s">
        <v>61</v>
      </c>
      <c r="B1" s="46" t="s">
        <v>1080</v>
      </c>
      <c r="C1" s="46" t="s">
        <v>1081</v>
      </c>
      <c r="D1" s="46" t="s">
        <v>1093</v>
      </c>
      <c r="E1" s="46" t="s">
        <v>1087</v>
      </c>
      <c r="F1" s="46" t="s">
        <v>1082</v>
      </c>
      <c r="G1" s="46" t="s">
        <v>1083</v>
      </c>
      <c r="H1" s="46" t="s">
        <v>948</v>
      </c>
      <c r="I1" s="46" t="s">
        <v>949</v>
      </c>
    </row>
    <row r="2" spans="1:9">
      <c r="A2" s="67" t="str">
        <f>CONCATENATE(A11, A12, A13, A14, A15)</f>
        <v/>
      </c>
      <c r="B2" s="68" t="str">
        <f>IF(Metadata!B4&lt;&gt;"", Metadata!B4, "")</f>
        <v/>
      </c>
      <c r="C2" s="68" t="str">
        <f>IF(Metadata!B16&lt;&gt;"", Metadata!B16, "")</f>
        <v/>
      </c>
      <c r="D2" s="68" t="str">
        <f>CONCATENATE(D11, D12)</f>
        <v/>
      </c>
      <c r="E2" s="68" t="str">
        <f>CONCATENATE(E11, E12, E13, E14, E15, E16)</f>
        <v/>
      </c>
      <c r="F2" s="68" t="str">
        <f>CONCATENATE(F11, F12, F13, F14)</f>
        <v/>
      </c>
      <c r="G2" s="68" t="str">
        <f>CONCATENATE(G11, G12)</f>
        <v/>
      </c>
      <c r="H2" s="68" t="str">
        <f>IF(Metadata!B28&lt;&gt;"", Metadata!B28, "")</f>
        <v/>
      </c>
      <c r="I2" s="69" t="str">
        <f>IF(Metadata!B29&lt;&gt;"", Metadata!B29, "")</f>
        <v/>
      </c>
    </row>
    <row r="4" spans="1:9" s="2" customFormat="1"/>
    <row r="5" spans="1:9" s="2" customFormat="1"/>
    <row r="6" spans="1:9" s="2" customFormat="1"/>
    <row r="7" spans="1:9" s="2" customFormat="1"/>
    <row r="8" spans="1:9" s="2" customFormat="1"/>
    <row r="9" spans="1:9" s="2" customFormat="1"/>
    <row r="10" spans="1:9" s="2" customFormat="1"/>
    <row r="11" spans="1:9">
      <c r="A11" s="75" t="str">
        <f>IF(Metadata!C4&lt;&gt;"", Metadata!C4 &amp; IF(Metadata!D4&lt;&gt;"", ", ", ""), "")</f>
        <v/>
      </c>
      <c r="B11" s="139"/>
      <c r="D11" s="75" t="str">
        <f>IF(Metadata!I22&lt;&gt;"", "Fc = " &amp; TEXT(ROUND(Metadata!I22,2),"0.00"), "") &amp; IF(Metadata!I23&lt;&gt;"", IF(Metadata!I22&lt;&gt;"", ", ", ""), "")</f>
        <v/>
      </c>
      <c r="E11" s="75" t="str">
        <f>IF(Metadata!F22&lt;&gt;"", Metadata!E22 &amp; " = " &amp; Metadata!F22 &amp; IF(COUNT(Metadata!F23:F$25)&gt;0, ", ", ""), "")</f>
        <v/>
      </c>
      <c r="F11" s="75" t="str">
        <f>IF(Metadata!B22&lt;&gt;"", IF(Metadata!E22="E0.04","E/Eref","F/Fref") &amp; " = " &amp; TEXT(ROUND(Metadata!B22,2),"0.00") &amp; IF(COUNT(Metadata!B23:B$25)&gt;0, ", ", ""), "")</f>
        <v/>
      </c>
      <c r="G11" s="75" t="str">
        <f>IF(Metadata!B26&lt;&gt;"", Metadata!B26 &amp; IF(Metadata!B27&lt;&gt;"", ", ", ""), "")</f>
        <v/>
      </c>
    </row>
    <row r="12" spans="1:9">
      <c r="A12" s="75" t="str">
        <f>IF(Metadata!D4&lt;&gt;"", Metadata!D4 &amp; IF(Metadata!E4&lt;&gt;"", ", ", ""), "")</f>
        <v/>
      </c>
      <c r="B12" s="2"/>
      <c r="D12" s="75" t="str">
        <f>IF(Metadata!I23&lt;&gt;"", "Bc = " &amp; ROUND(Metadata!I23,0), "")</f>
        <v/>
      </c>
      <c r="E12" s="75" t="str">
        <f>IF(Metadata!F23&lt;&gt;"", Metadata!E23 &amp; " = " &amp; Metadata!F23 &amp; IF(COUNT(Metadata!F24:F$25)&gt;0, ", ", ""), "")</f>
        <v/>
      </c>
      <c r="F12" s="75" t="str">
        <f>IF(Metadata!B23&lt;&gt;"", "B/Btarget = " &amp; TEXT(ROUND(Metadata!B23,2),"0.00") &amp; IF(COUNT(Metadata!B24:B$25)&gt;0, ", ", ""), "")</f>
        <v/>
      </c>
      <c r="G12" s="75" t="str">
        <f>IF(Metadata!B27&lt;&gt;"", IF(Metadata!B26&lt;&gt;"", "with " &amp; LOWER(Metadata!B27), Metadata!B27), "")</f>
        <v/>
      </c>
    </row>
    <row r="13" spans="1:9">
      <c r="A13" s="75" t="str">
        <f>IF(Metadata!E4&lt;&gt;"", Metadata!E4 &amp; IF(Metadata!F4&lt;&gt;"", ", ", ""), "")</f>
        <v/>
      </c>
      <c r="E13" s="75" t="str">
        <f>IF(Metadata!F24&lt;&gt;"", Metadata!E24 &amp; " = " &amp; Metadata!F24 &amp; IF(COUNT(Metadata!F25:F$25)&gt;0, ", ", ""), "")</f>
        <v/>
      </c>
      <c r="F13" s="75" t="str">
        <f>IF(Metadata!B24&lt;&gt;"", "B/Bthreshold = " &amp; TEXT(ROUND(Metadata!B24,2),"0.00") &amp; IF(COUNT(Metadata!B25:B$25)&gt;0, ", ", ""), "")</f>
        <v/>
      </c>
    </row>
    <row r="14" spans="1:9">
      <c r="A14" s="75" t="str">
        <f>IF(Metadata!F4&lt;&gt;"", Metadata!F4 &amp; IF(Metadata!G4&lt;&gt;"", ", ", ""), "")</f>
        <v/>
      </c>
      <c r="E14" s="75" t="str">
        <f>IF(Metadata!F25&lt;&gt;"", Metadata!E25 &amp; " = " &amp; Metadata!F25, "")</f>
        <v/>
      </c>
      <c r="F14" s="75" t="str">
        <f>IF(Metadata!B25&lt;&gt;"", "B/Blimit = " &amp; TEXT(ROUND(Metadata!B25,2),"0.00"), "")</f>
        <v/>
      </c>
    </row>
    <row r="15" spans="1:9">
      <c r="A15" s="75" t="str">
        <f>IF(Metadata!G4&lt;&gt;"", Metadata!G4, "")</f>
        <v/>
      </c>
      <c r="E15" s="2"/>
    </row>
    <row r="16" spans="1:9">
      <c r="E16" s="2"/>
    </row>
    <row r="17" spans="1:5">
      <c r="E17" s="2"/>
    </row>
    <row r="18" spans="1:5">
      <c r="E18" s="2"/>
    </row>
    <row r="20" spans="1:5">
      <c r="A20" s="2"/>
    </row>
    <row r="21" spans="1:5">
      <c r="A21" s="171" t="s">
        <v>1176</v>
      </c>
      <c r="B21" s="172" t="s">
        <v>1167</v>
      </c>
    </row>
    <row r="22" spans="1:5">
      <c r="A22" s="142" t="str">
        <f>CONCATENATE(A31, A32, A33, A34, A35)</f>
        <v/>
      </c>
      <c r="B22" s="143" t="str">
        <f>CONCATENATE(B31, B32, B33, B34, B35, B36)</f>
        <v/>
      </c>
      <c r="C22" t="s">
        <v>1175</v>
      </c>
    </row>
    <row r="31" spans="1:5">
      <c r="A31" s="75" t="str">
        <f>IF(Metadata!C4&lt;&gt;"", Metadata!C4 &amp; " - " &amp; VLOOKUP(Metadata!C4,Vocabularies!D$3:E$33,2,FALSE) &amp; IF(Metadata!D4&lt;&gt;"", ", ", ""), "")</f>
        <v/>
      </c>
      <c r="B31" s="75" t="str">
        <f>IF(Metadata!B7&lt;&gt;"", Metadata!B7 &amp; IF(Metadata!C7&lt;&gt;"", ", ", ""), "")</f>
        <v/>
      </c>
    </row>
    <row r="32" spans="1:5">
      <c r="A32" s="75" t="str">
        <f>IF(Metadata!D4&lt;&gt;"", Metadata!D4 &amp; " - " &amp; VLOOKUP(Metadata!D4,Vocabularies!D$3:E$33,2,FALSE) &amp; IF(Metadata!E4&lt;&gt;"", ", ", ""), "")</f>
        <v/>
      </c>
      <c r="B32" s="75" t="str">
        <f>IF(Metadata!C7&lt;&gt;"", Metadata!C7 &amp; IF(Metadata!D7&lt;&gt;"", ", ", ""), "")</f>
        <v/>
      </c>
    </row>
    <row r="33" spans="1:2">
      <c r="A33" s="75" t="str">
        <f>IF(Metadata!E4&lt;&gt;"", Metadata!E4 &amp; " - " &amp; VLOOKUP(Metadata!E4,Vocabularies!D$3:E$33,2,FALSE) &amp; IF(Metadata!F4&lt;&gt;"", ", ", ""), "")</f>
        <v/>
      </c>
      <c r="B33" s="75" t="str">
        <f>IF(Metadata!D7&lt;&gt;"", Metadata!D7 &amp; IF(Metadata!E7&lt;&gt;"", ", ", ""), "")</f>
        <v/>
      </c>
    </row>
    <row r="34" spans="1:2">
      <c r="A34" s="75" t="str">
        <f>IF(Metadata!F4&lt;&gt;"", Metadata!F4 &amp; " - " &amp; VLOOKUP(Metadata!F4,Vocabularies!D$3:E$33,2,FALSE) &amp; IF(Metadata!G4&lt;&gt;"", ", ", ""), "")</f>
        <v/>
      </c>
      <c r="B34" s="75" t="str">
        <f>IF(Metadata!E7&lt;&gt;"", Metadata!E7 &amp; IF(Metadata!F7&lt;&gt;"", ", ", ""), "")</f>
        <v/>
      </c>
    </row>
    <row r="35" spans="1:2">
      <c r="A35" s="75" t="str">
        <f>IF(Metadata!G4&lt;&gt;"", Metadata!G4 &amp; " - " &amp; VLOOKUP(Metadata!G4,Vocabularies!D$3:E$33,2,FALSE), "")</f>
        <v/>
      </c>
      <c r="B35" s="75" t="str">
        <f>IF(Metadata!F7&lt;&gt;"", Metadata!F7 &amp; IF(Metadata!G7&lt;&gt;"", ", ", ""), "")</f>
        <v/>
      </c>
    </row>
    <row r="36" spans="1:2">
      <c r="A36" s="2"/>
      <c r="B36" s="75" t="str">
        <f>IF(Metadata!G7&lt;&gt;"", Metadata!G7, "")</f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97264D6E15549B125B6396426526E" ma:contentTypeVersion="0" ma:contentTypeDescription="Create a new document." ma:contentTypeScope="" ma:versionID="bc22437fdaf86e7324497979021bfdd2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9de19027091ca358749aa7ba6a25f7eb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109C5-D0A2-4A42-BB20-315BD05AA2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E60B57-8202-4366-9402-E7B5445C389B}">
  <ds:schemaRefs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4d5313c0-c1e6-4122-afa9-da1ccdba405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C92C4D-578B-421C-B3A1-ED10B6ED9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Metadata</vt:lpstr>
      <vt:lpstr>TimeSeries</vt:lpstr>
      <vt:lpstr>Forecast</vt:lpstr>
      <vt:lpstr>Other</vt:lpstr>
      <vt:lpstr>Vocabularies</vt:lpstr>
      <vt:lpstr>Advice</vt:lpstr>
    </vt:vector>
  </TitlesOfParts>
  <Company>GFCM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cp:lastPrinted>2021-04-11T22:04:28Z</cp:lastPrinted>
  <dcterms:created xsi:type="dcterms:W3CDTF">2013-03-15T12:30:36Z</dcterms:created>
  <dcterms:modified xsi:type="dcterms:W3CDTF">2021-04-12T01:44:15Z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0x010100F3E97264D6E15549B125B6396426526E</vt:lpwstr>
  </property>
</Properties>
</file>