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Doutorado\Dados\Petrofísica\"/>
    </mc:Choice>
  </mc:AlternateContent>
  <xr:revisionPtr revIDLastSave="0" documentId="13_ncr:1_{93449A43-815A-4EDC-89C9-82746A24D000}" xr6:coauthVersionLast="45" xr6:coauthVersionMax="45" xr10:uidLastSave="{00000000-0000-0000-0000-000000000000}"/>
  <bookViews>
    <workbookView xWindow="-20610" yWindow="-120" windowWidth="20730" windowHeight="11760" xr2:uid="{1B1FD3C9-3BA9-42E9-92E2-CEDB854CFFB9}"/>
  </bookViews>
  <sheets>
    <sheet name="SUMMARY" sheetId="5" r:id="rId1"/>
    <sheet name="SUSCEPTIBILITY" sheetId="8" r:id="rId2"/>
    <sheet name="CONDUCTIVITY" sheetId="7" r:id="rId3"/>
    <sheet name="DENSITY" sheetId="6" r:id="rId4"/>
    <sheet name="DESCRIPTION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P130" i="8" l="1"/>
  <c r="O130" i="8"/>
  <c r="P129" i="8"/>
  <c r="O129" i="8"/>
  <c r="P128" i="8"/>
  <c r="O128" i="8"/>
  <c r="P127" i="8"/>
  <c r="O127" i="8"/>
  <c r="P126" i="8"/>
  <c r="O126" i="8"/>
  <c r="P125" i="8"/>
  <c r="O125" i="8"/>
  <c r="P124" i="8"/>
  <c r="O124" i="8"/>
  <c r="P123" i="8"/>
  <c r="O123" i="8"/>
  <c r="P122" i="8"/>
  <c r="O122" i="8"/>
  <c r="P121" i="8"/>
  <c r="O121" i="8"/>
  <c r="P120" i="8"/>
  <c r="O120" i="8"/>
  <c r="P119" i="8"/>
  <c r="O119" i="8"/>
  <c r="P118" i="8"/>
  <c r="O118" i="8"/>
  <c r="P117" i="8"/>
  <c r="O117" i="8"/>
  <c r="P116" i="8"/>
  <c r="O116" i="8"/>
  <c r="P115" i="8"/>
  <c r="O115" i="8"/>
  <c r="P114" i="8"/>
  <c r="O114" i="8"/>
  <c r="P113" i="8"/>
  <c r="O113" i="8"/>
  <c r="P112" i="8"/>
  <c r="O112" i="8"/>
  <c r="P111" i="8"/>
  <c r="O111" i="8"/>
  <c r="P110" i="8"/>
  <c r="O110" i="8"/>
  <c r="P109" i="8"/>
  <c r="O109" i="8"/>
  <c r="P108" i="8"/>
  <c r="O108" i="8"/>
  <c r="P107" i="8"/>
  <c r="O107" i="8"/>
  <c r="P106" i="8"/>
  <c r="O106" i="8"/>
  <c r="P105" i="8"/>
  <c r="O105" i="8"/>
  <c r="P104" i="8"/>
  <c r="O104" i="8"/>
  <c r="P103" i="8"/>
  <c r="O103" i="8"/>
  <c r="P102" i="8"/>
  <c r="O102" i="8"/>
  <c r="P101" i="8"/>
  <c r="O101" i="8"/>
  <c r="P100" i="8"/>
  <c r="O100" i="8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0" i="6" l="1"/>
  <c r="F129" i="6"/>
  <c r="F128" i="6"/>
  <c r="F127" i="6"/>
  <c r="I127" i="5" s="1"/>
  <c r="F126" i="6"/>
  <c r="F125" i="6"/>
  <c r="I125" i="5" s="1"/>
  <c r="F124" i="6"/>
  <c r="F123" i="6"/>
  <c r="F122" i="6"/>
  <c r="F121" i="6"/>
  <c r="F120" i="6"/>
  <c r="F119" i="6"/>
  <c r="I119" i="5" s="1"/>
  <c r="F118" i="6"/>
  <c r="F117" i="6"/>
  <c r="I117" i="5" s="1"/>
  <c r="F116" i="6"/>
  <c r="F115" i="6"/>
  <c r="F114" i="6"/>
  <c r="F113" i="6"/>
  <c r="I113" i="5" s="1"/>
  <c r="F112" i="6"/>
  <c r="F111" i="6"/>
  <c r="I111" i="5" s="1"/>
  <c r="F110" i="6"/>
  <c r="F109" i="6"/>
  <c r="I109" i="5" s="1"/>
  <c r="F108" i="6"/>
  <c r="F107" i="6"/>
  <c r="F106" i="6"/>
  <c r="F105" i="6"/>
  <c r="I105" i="5" s="1"/>
  <c r="F104" i="6"/>
  <c r="F103" i="6"/>
  <c r="I103" i="5" s="1"/>
  <c r="F102" i="6"/>
  <c r="F101" i="6"/>
  <c r="I101" i="5" s="1"/>
  <c r="F100" i="6"/>
  <c r="F99" i="6"/>
  <c r="F98" i="6"/>
  <c r="F97" i="6"/>
  <c r="I97" i="5" s="1"/>
  <c r="F96" i="6"/>
  <c r="F95" i="6"/>
  <c r="I95" i="5" s="1"/>
  <c r="F94" i="6"/>
  <c r="F93" i="6"/>
  <c r="I93" i="5" s="1"/>
  <c r="F92" i="6"/>
  <c r="F91" i="6"/>
  <c r="F90" i="6"/>
  <c r="F89" i="6"/>
  <c r="F88" i="6"/>
  <c r="F87" i="6"/>
  <c r="I87" i="5" s="1"/>
  <c r="F86" i="6"/>
  <c r="F85" i="6"/>
  <c r="I85" i="5" s="1"/>
  <c r="F84" i="6"/>
  <c r="F83" i="6"/>
  <c r="F82" i="6"/>
  <c r="F81" i="6"/>
  <c r="F80" i="6"/>
  <c r="F79" i="6"/>
  <c r="I79" i="5" s="1"/>
  <c r="F78" i="6"/>
  <c r="F77" i="6"/>
  <c r="I77" i="5" s="1"/>
  <c r="F76" i="6"/>
  <c r="F75" i="6"/>
  <c r="F74" i="6"/>
  <c r="F73" i="6"/>
  <c r="F72" i="6"/>
  <c r="F71" i="6"/>
  <c r="I71" i="5" s="1"/>
  <c r="F70" i="6"/>
  <c r="F69" i="6"/>
  <c r="I69" i="5" s="1"/>
  <c r="F68" i="6"/>
  <c r="F67" i="6"/>
  <c r="F66" i="6"/>
  <c r="F65" i="6"/>
  <c r="I65" i="5" s="1"/>
  <c r="F64" i="6"/>
  <c r="F63" i="6"/>
  <c r="I63" i="5" s="1"/>
  <c r="F62" i="6"/>
  <c r="F61" i="6"/>
  <c r="I61" i="5" s="1"/>
  <c r="F60" i="6"/>
  <c r="F59" i="6"/>
  <c r="F58" i="6"/>
  <c r="F57" i="6"/>
  <c r="F56" i="6"/>
  <c r="F55" i="6"/>
  <c r="I55" i="5" s="1"/>
  <c r="F54" i="6"/>
  <c r="F53" i="6"/>
  <c r="I53" i="5" s="1"/>
  <c r="F52" i="6"/>
  <c r="F51" i="6"/>
  <c r="F50" i="6"/>
  <c r="F49" i="6"/>
  <c r="F48" i="6"/>
  <c r="F47" i="6"/>
  <c r="I47" i="5" s="1"/>
  <c r="F46" i="6"/>
  <c r="F45" i="6"/>
  <c r="I45" i="5" s="1"/>
  <c r="F44" i="6"/>
  <c r="F43" i="6"/>
  <c r="F42" i="6"/>
  <c r="F41" i="6"/>
  <c r="F40" i="6"/>
  <c r="F39" i="6"/>
  <c r="I39" i="5" s="1"/>
  <c r="F38" i="6"/>
  <c r="F37" i="6"/>
  <c r="I37" i="5" s="1"/>
  <c r="F36" i="6"/>
  <c r="F35" i="6"/>
  <c r="F34" i="6"/>
  <c r="F33" i="6"/>
  <c r="F32" i="6"/>
  <c r="F31" i="6"/>
  <c r="I31" i="5" s="1"/>
  <c r="F30" i="6"/>
  <c r="F29" i="6"/>
  <c r="I29" i="5" s="1"/>
  <c r="F28" i="6"/>
  <c r="F27" i="6"/>
  <c r="F26" i="6"/>
  <c r="F25" i="6"/>
  <c r="I25" i="5" s="1"/>
  <c r="F24" i="6"/>
  <c r="F23" i="6"/>
  <c r="I23" i="5" s="1"/>
  <c r="F22" i="6"/>
  <c r="F21" i="6"/>
  <c r="I21" i="5" s="1"/>
  <c r="F20" i="6"/>
  <c r="F19" i="6"/>
  <c r="F18" i="6"/>
  <c r="F17" i="6"/>
  <c r="F16" i="6"/>
  <c r="F15" i="6"/>
  <c r="I15" i="5" s="1"/>
  <c r="F14" i="6"/>
  <c r="F13" i="6"/>
  <c r="I13" i="5" s="1"/>
  <c r="F12" i="6"/>
  <c r="F11" i="6"/>
  <c r="F10" i="6"/>
  <c r="F9" i="6"/>
  <c r="F8" i="6"/>
  <c r="F7" i="6"/>
  <c r="I7" i="5" s="1"/>
  <c r="F6" i="6"/>
  <c r="F5" i="6"/>
  <c r="I5" i="5" s="1"/>
  <c r="F4" i="6"/>
  <c r="F3" i="6"/>
  <c r="F2" i="6"/>
  <c r="G97" i="6" l="1"/>
  <c r="G13" i="6"/>
  <c r="G31" i="6"/>
  <c r="G127" i="6"/>
  <c r="G25" i="6"/>
  <c r="G47" i="6"/>
  <c r="G69" i="6"/>
  <c r="G109" i="6"/>
  <c r="G63" i="6"/>
  <c r="G85" i="6"/>
  <c r="G103" i="6"/>
  <c r="G20" i="6"/>
  <c r="I20" i="5"/>
  <c r="G38" i="6"/>
  <c r="I38" i="5"/>
  <c r="G41" i="6"/>
  <c r="I41" i="5"/>
  <c r="G76" i="6"/>
  <c r="I76" i="5"/>
  <c r="G82" i="6"/>
  <c r="I82" i="5"/>
  <c r="G92" i="6"/>
  <c r="I92" i="5"/>
  <c r="G106" i="6"/>
  <c r="I106" i="5"/>
  <c r="G115" i="6"/>
  <c r="I115" i="5"/>
  <c r="G121" i="6"/>
  <c r="I121" i="5"/>
  <c r="G26" i="6"/>
  <c r="I26" i="5"/>
  <c r="G29" i="6"/>
  <c r="G36" i="6"/>
  <c r="I36" i="5"/>
  <c r="G45" i="6"/>
  <c r="G52" i="6"/>
  <c r="I52" i="5"/>
  <c r="G58" i="6"/>
  <c r="I58" i="5"/>
  <c r="G67" i="6"/>
  <c r="I67" i="5"/>
  <c r="G73" i="6"/>
  <c r="I73" i="5"/>
  <c r="G89" i="6"/>
  <c r="I89" i="5"/>
  <c r="G4" i="6"/>
  <c r="I4" i="5"/>
  <c r="G10" i="6"/>
  <c r="I10" i="5"/>
  <c r="G16" i="6"/>
  <c r="I16" i="5"/>
  <c r="G35" i="6"/>
  <c r="I35" i="5"/>
  <c r="G51" i="6"/>
  <c r="I51" i="5"/>
  <c r="G54" i="6"/>
  <c r="I54" i="5"/>
  <c r="G57" i="6"/>
  <c r="I57" i="5"/>
  <c r="G66" i="6"/>
  <c r="I66" i="5"/>
  <c r="G72" i="6"/>
  <c r="I72" i="5"/>
  <c r="G88" i="6"/>
  <c r="I88" i="5"/>
  <c r="G112" i="6"/>
  <c r="I112" i="5"/>
  <c r="G118" i="6"/>
  <c r="I118" i="5"/>
  <c r="G7" i="6"/>
  <c r="G11" i="6"/>
  <c r="I11" i="5"/>
  <c r="G14" i="6"/>
  <c r="I14" i="5"/>
  <c r="G17" i="6"/>
  <c r="I17" i="5"/>
  <c r="G23" i="6"/>
  <c r="G32" i="6"/>
  <c r="I32" i="5"/>
  <c r="G42" i="6"/>
  <c r="I42" i="5"/>
  <c r="G48" i="6"/>
  <c r="I48" i="5"/>
  <c r="G61" i="6"/>
  <c r="G64" i="6"/>
  <c r="I64" i="5"/>
  <c r="G70" i="6"/>
  <c r="I70" i="5"/>
  <c r="G79" i="6"/>
  <c r="G83" i="6"/>
  <c r="I83" i="5"/>
  <c r="G86" i="6"/>
  <c r="I86" i="5"/>
  <c r="G95" i="6"/>
  <c r="G98" i="6"/>
  <c r="I98" i="5"/>
  <c r="G101" i="6"/>
  <c r="G104" i="6"/>
  <c r="I104" i="5"/>
  <c r="G107" i="6"/>
  <c r="I107" i="5"/>
  <c r="G110" i="6"/>
  <c r="I110" i="5"/>
  <c r="G116" i="6"/>
  <c r="I116" i="5"/>
  <c r="G122" i="6"/>
  <c r="I122" i="5"/>
  <c r="G125" i="6"/>
  <c r="G128" i="6"/>
  <c r="I128" i="5"/>
  <c r="G2" i="6"/>
  <c r="I2" i="5"/>
  <c r="G5" i="6"/>
  <c r="G8" i="6"/>
  <c r="I8" i="5"/>
  <c r="G12" i="6"/>
  <c r="I12" i="5"/>
  <c r="G18" i="6"/>
  <c r="I18" i="5"/>
  <c r="G21" i="6"/>
  <c r="G24" i="6"/>
  <c r="I24" i="5"/>
  <c r="G27" i="6"/>
  <c r="I27" i="5"/>
  <c r="G30" i="6"/>
  <c r="I30" i="5"/>
  <c r="G33" i="6"/>
  <c r="I33" i="5"/>
  <c r="G39" i="6"/>
  <c r="G43" i="6"/>
  <c r="I43" i="5"/>
  <c r="G46" i="6"/>
  <c r="I46" i="5"/>
  <c r="G49" i="6"/>
  <c r="I49" i="5"/>
  <c r="G55" i="6"/>
  <c r="G59" i="6"/>
  <c r="I59" i="5"/>
  <c r="G62" i="6"/>
  <c r="I62" i="5"/>
  <c r="G68" i="6"/>
  <c r="I68" i="5"/>
  <c r="G74" i="6"/>
  <c r="I74" i="5"/>
  <c r="G77" i="6"/>
  <c r="G80" i="6"/>
  <c r="I80" i="5"/>
  <c r="G84" i="6"/>
  <c r="I84" i="5"/>
  <c r="G90" i="6"/>
  <c r="I90" i="5"/>
  <c r="G93" i="6"/>
  <c r="G96" i="6"/>
  <c r="I96" i="5"/>
  <c r="G99" i="6"/>
  <c r="I99" i="5"/>
  <c r="G102" i="6"/>
  <c r="I102" i="5"/>
  <c r="G108" i="6"/>
  <c r="I108" i="5"/>
  <c r="G113" i="6"/>
  <c r="G119" i="6"/>
  <c r="G123" i="6"/>
  <c r="I123" i="5"/>
  <c r="G126" i="6"/>
  <c r="I126" i="5"/>
  <c r="G129" i="6"/>
  <c r="I129" i="5"/>
  <c r="G3" i="6"/>
  <c r="I3" i="5"/>
  <c r="G6" i="6"/>
  <c r="I6" i="5"/>
  <c r="G9" i="6"/>
  <c r="I9" i="5"/>
  <c r="G15" i="6"/>
  <c r="G19" i="6"/>
  <c r="I19" i="5"/>
  <c r="G22" i="6"/>
  <c r="I22" i="5"/>
  <c r="G28" i="6"/>
  <c r="I28" i="5"/>
  <c r="G34" i="6"/>
  <c r="I34" i="5"/>
  <c r="G37" i="6"/>
  <c r="G40" i="6"/>
  <c r="I40" i="5"/>
  <c r="G44" i="6"/>
  <c r="I44" i="5"/>
  <c r="G50" i="6"/>
  <c r="I50" i="5"/>
  <c r="G53" i="6"/>
  <c r="G56" i="6"/>
  <c r="I56" i="5"/>
  <c r="G60" i="6"/>
  <c r="I60" i="5"/>
  <c r="G65" i="6"/>
  <c r="G71" i="6"/>
  <c r="G75" i="6"/>
  <c r="I75" i="5"/>
  <c r="G78" i="6"/>
  <c r="I78" i="5"/>
  <c r="G81" i="6"/>
  <c r="I81" i="5"/>
  <c r="G87" i="6"/>
  <c r="G91" i="6"/>
  <c r="I91" i="5"/>
  <c r="G94" i="6"/>
  <c r="I94" i="5"/>
  <c r="G100" i="6"/>
  <c r="I100" i="5"/>
  <c r="G105" i="6"/>
  <c r="G111" i="6"/>
  <c r="G114" i="6"/>
  <c r="I114" i="5"/>
  <c r="G117" i="6"/>
  <c r="G120" i="6"/>
  <c r="I120" i="5"/>
  <c r="G124" i="6"/>
  <c r="I124" i="5"/>
  <c r="G130" i="6"/>
  <c r="I130" i="5"/>
  <c r="J130" i="5"/>
  <c r="E130" i="5"/>
  <c r="J129" i="5"/>
  <c r="E129" i="5"/>
  <c r="J128" i="5"/>
  <c r="E128" i="5"/>
  <c r="J127" i="5"/>
  <c r="E127" i="5"/>
  <c r="J126" i="5"/>
  <c r="E126" i="5"/>
  <c r="J125" i="5"/>
  <c r="E125" i="5"/>
  <c r="J124" i="5"/>
  <c r="E124" i="5"/>
  <c r="J123" i="5"/>
  <c r="E123" i="5"/>
  <c r="J122" i="5"/>
  <c r="E122" i="5"/>
  <c r="J121" i="5"/>
  <c r="E121" i="5"/>
  <c r="J118" i="5"/>
  <c r="E118" i="5"/>
  <c r="J117" i="5"/>
  <c r="E117" i="5"/>
  <c r="J116" i="5"/>
  <c r="E116" i="5"/>
  <c r="J115" i="5"/>
  <c r="E115" i="5"/>
  <c r="J114" i="5"/>
  <c r="E114" i="5"/>
  <c r="J113" i="5"/>
  <c r="E113" i="5"/>
  <c r="J112" i="5"/>
  <c r="E112" i="5"/>
  <c r="J111" i="5"/>
  <c r="E111" i="5"/>
  <c r="J110" i="5"/>
  <c r="E110" i="5"/>
  <c r="J109" i="5"/>
  <c r="E109" i="5"/>
  <c r="J108" i="5"/>
  <c r="E108" i="5"/>
  <c r="J107" i="5"/>
  <c r="E107" i="5"/>
  <c r="J106" i="5"/>
  <c r="E106" i="5"/>
  <c r="J105" i="5"/>
  <c r="E105" i="5"/>
  <c r="J104" i="5"/>
  <c r="E104" i="5"/>
  <c r="J103" i="5"/>
  <c r="E103" i="5"/>
  <c r="J102" i="5"/>
  <c r="E102" i="5"/>
  <c r="J101" i="5"/>
  <c r="E101" i="5"/>
  <c r="J100" i="5"/>
  <c r="E100" i="5"/>
  <c r="J99" i="5"/>
  <c r="E99" i="5"/>
  <c r="J98" i="5"/>
  <c r="E98" i="5"/>
  <c r="J97" i="5"/>
  <c r="E97" i="5"/>
  <c r="J96" i="5"/>
  <c r="E96" i="5"/>
  <c r="J95" i="5"/>
  <c r="E95" i="5"/>
  <c r="J94" i="5"/>
  <c r="E94" i="5"/>
  <c r="J93" i="5"/>
  <c r="E93" i="5"/>
  <c r="J92" i="5"/>
  <c r="E92" i="5"/>
  <c r="J91" i="5"/>
  <c r="E91" i="5"/>
  <c r="J90" i="5"/>
  <c r="E90" i="5"/>
  <c r="J89" i="5"/>
  <c r="E89" i="5"/>
  <c r="J88" i="5"/>
  <c r="E88" i="5"/>
  <c r="J87" i="5"/>
  <c r="E87" i="5"/>
  <c r="J86" i="5"/>
  <c r="E86" i="5"/>
  <c r="J85" i="5"/>
  <c r="E85" i="5"/>
  <c r="J84" i="5"/>
  <c r="E84" i="5"/>
  <c r="J83" i="5"/>
  <c r="E83" i="5"/>
  <c r="J82" i="5"/>
  <c r="E82" i="5"/>
  <c r="J81" i="5"/>
  <c r="E81" i="5"/>
  <c r="J80" i="5"/>
  <c r="E80" i="5"/>
  <c r="J79" i="5"/>
  <c r="E79" i="5"/>
  <c r="J78" i="5"/>
  <c r="E78" i="5"/>
  <c r="J77" i="5"/>
  <c r="E77" i="5"/>
  <c r="J76" i="5"/>
  <c r="E76" i="5"/>
  <c r="J75" i="5"/>
  <c r="E75" i="5"/>
  <c r="J74" i="5"/>
  <c r="E74" i="5"/>
  <c r="J73" i="5"/>
  <c r="E73" i="5"/>
  <c r="J72" i="5"/>
  <c r="E72" i="5"/>
  <c r="J71" i="5"/>
  <c r="E71" i="5"/>
  <c r="J70" i="5"/>
  <c r="E70" i="5"/>
  <c r="J69" i="5"/>
  <c r="E69" i="5"/>
  <c r="J68" i="5"/>
  <c r="E68" i="5"/>
  <c r="J67" i="5"/>
  <c r="E67" i="5"/>
  <c r="J66" i="5"/>
  <c r="E66" i="5"/>
  <c r="J65" i="5"/>
  <c r="E65" i="5"/>
  <c r="J64" i="5"/>
  <c r="E64" i="5"/>
  <c r="J63" i="5"/>
  <c r="E63" i="5"/>
  <c r="J62" i="5"/>
  <c r="E62" i="5"/>
  <c r="J61" i="5"/>
  <c r="E61" i="5"/>
  <c r="J60" i="5"/>
  <c r="E60" i="5"/>
  <c r="J59" i="5"/>
  <c r="E59" i="5"/>
  <c r="J58" i="5"/>
  <c r="E58" i="5"/>
  <c r="J57" i="5"/>
  <c r="E57" i="5"/>
  <c r="J56" i="5"/>
  <c r="E56" i="5"/>
  <c r="J55" i="5"/>
  <c r="E55" i="5"/>
  <c r="J54" i="5"/>
  <c r="E54" i="5"/>
  <c r="J53" i="5"/>
  <c r="E53" i="5"/>
  <c r="J52" i="5"/>
  <c r="E52" i="5"/>
  <c r="J51" i="5"/>
  <c r="E51" i="5"/>
  <c r="J50" i="5"/>
  <c r="E50" i="5"/>
  <c r="J49" i="5"/>
  <c r="E49" i="5"/>
  <c r="J48" i="5"/>
  <c r="E48" i="5"/>
  <c r="J47" i="5"/>
  <c r="E47" i="5"/>
  <c r="J46" i="5"/>
  <c r="E46" i="5"/>
  <c r="J45" i="5"/>
  <c r="E45" i="5"/>
  <c r="J44" i="5"/>
  <c r="E44" i="5"/>
  <c r="J43" i="5"/>
  <c r="E43" i="5"/>
  <c r="J42" i="5"/>
  <c r="E42" i="5"/>
  <c r="J41" i="5"/>
  <c r="E41" i="5"/>
  <c r="J40" i="5"/>
  <c r="E40" i="5"/>
  <c r="J39" i="5"/>
  <c r="E39" i="5"/>
  <c r="J38" i="5"/>
  <c r="E38" i="5"/>
  <c r="J37" i="5"/>
  <c r="E37" i="5"/>
  <c r="J36" i="5"/>
  <c r="E36" i="5"/>
  <c r="J35" i="5"/>
  <c r="E35" i="5"/>
  <c r="J34" i="5"/>
  <c r="E34" i="5"/>
  <c r="J33" i="5"/>
  <c r="E33" i="5"/>
  <c r="J32" i="5"/>
  <c r="E32" i="5"/>
  <c r="J31" i="5"/>
  <c r="E31" i="5"/>
  <c r="J30" i="5"/>
  <c r="E30" i="5"/>
  <c r="J29" i="5"/>
  <c r="E29" i="5"/>
  <c r="J28" i="5"/>
  <c r="E28" i="5"/>
  <c r="J27" i="5"/>
  <c r="E27" i="5"/>
  <c r="J26" i="5"/>
  <c r="E26" i="5"/>
  <c r="J25" i="5"/>
  <c r="E25" i="5"/>
  <c r="J24" i="5"/>
  <c r="E24" i="5"/>
  <c r="J23" i="5"/>
  <c r="E23" i="5"/>
  <c r="J22" i="5"/>
  <c r="E22" i="5"/>
  <c r="J21" i="5"/>
  <c r="E21" i="5"/>
  <c r="J20" i="5"/>
  <c r="E20" i="5"/>
  <c r="J19" i="5"/>
  <c r="E19" i="5"/>
  <c r="J18" i="5"/>
  <c r="E18" i="5"/>
  <c r="J17" i="5"/>
  <c r="E17" i="5"/>
  <c r="J16" i="5"/>
  <c r="E16" i="5"/>
  <c r="J15" i="5"/>
  <c r="E15" i="5"/>
  <c r="J14" i="5"/>
  <c r="E14" i="5"/>
  <c r="J13" i="5"/>
  <c r="E13" i="5"/>
  <c r="J12" i="5"/>
  <c r="E12" i="5"/>
  <c r="J11" i="5"/>
  <c r="E11" i="5"/>
  <c r="J10" i="5"/>
  <c r="E10" i="5"/>
  <c r="J9" i="5"/>
  <c r="E9" i="5"/>
  <c r="J8" i="5"/>
  <c r="E8" i="5"/>
  <c r="J7" i="5"/>
  <c r="E7" i="5"/>
  <c r="J6" i="5"/>
  <c r="E6" i="5"/>
  <c r="J5" i="5"/>
  <c r="E5" i="5"/>
  <c r="J4" i="5"/>
  <c r="E4" i="5"/>
  <c r="J3" i="5"/>
  <c r="E3" i="5"/>
  <c r="J2" i="5"/>
  <c r="E2" i="5"/>
  <c r="J119" i="5" l="1"/>
  <c r="J120" i="5"/>
  <c r="E120" i="5"/>
  <c r="E119" i="5"/>
</calcChain>
</file>

<file path=xl/sharedStrings.xml><?xml version="1.0" encoding="utf-8"?>
<sst xmlns="http://schemas.openxmlformats.org/spreadsheetml/2006/main" count="1609" uniqueCount="319">
  <si>
    <t>FID</t>
  </si>
  <si>
    <t>FROM</t>
  </si>
  <si>
    <t>TO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</si>
  <si>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</si>
  <si>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</si>
  <si>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</si>
  <si>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</si>
  <si>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</si>
  <si>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</si>
  <si>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</si>
  <si>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</si>
  <si>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</si>
  <si>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</si>
  <si>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CM</t>
  </si>
  <si>
    <t>Comentários</t>
  </si>
  <si>
    <t>#001</t>
  </si>
  <si>
    <t>#002</t>
  </si>
  <si>
    <t>#003</t>
  </si>
  <si>
    <t>#004</t>
  </si>
  <si>
    <t>#005</t>
  </si>
  <si>
    <t>#006</t>
  </si>
  <si>
    <t>#007</t>
  </si>
  <si>
    <t>#008</t>
  </si>
  <si>
    <t>#009</t>
  </si>
  <si>
    <t>#010</t>
  </si>
  <si>
    <t>#011</t>
  </si>
  <si>
    <t>#012</t>
  </si>
  <si>
    <t>#013</t>
  </si>
  <si>
    <t>#014</t>
  </si>
  <si>
    <t>#015</t>
  </si>
  <si>
    <t>#016</t>
  </si>
  <si>
    <t>#017</t>
  </si>
  <si>
    <t>#018</t>
  </si>
  <si>
    <t>#019</t>
  </si>
  <si>
    <t>#020</t>
  </si>
  <si>
    <t>#021</t>
  </si>
  <si>
    <t>#022</t>
  </si>
  <si>
    <t>#023</t>
  </si>
  <si>
    <t>#024</t>
  </si>
  <si>
    <t>#025</t>
  </si>
  <si>
    <t>#026</t>
  </si>
  <si>
    <t>#027</t>
  </si>
  <si>
    <t>#028</t>
  </si>
  <si>
    <t>#029</t>
  </si>
  <si>
    <t>#030</t>
  </si>
  <si>
    <t>#031</t>
  </si>
  <si>
    <t>#032</t>
  </si>
  <si>
    <t>#033</t>
  </si>
  <si>
    <t>#034</t>
  </si>
  <si>
    <t>#035</t>
  </si>
  <si>
    <t>#036</t>
  </si>
  <si>
    <t>#037</t>
  </si>
  <si>
    <t>#038</t>
  </si>
  <si>
    <t>#039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</si>
  <si>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</si>
  <si>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</si>
  <si>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</si>
  <si>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</si>
  <si>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</si>
  <si>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</si>
  <si>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</si>
  <si>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</si>
  <si>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</si>
  <si>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</si>
  <si>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</si>
  <si>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</si>
  <si>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</si>
  <si>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#053</t>
  </si>
  <si>
    <t>#054</t>
  </si>
  <si>
    <t>#055</t>
  </si>
  <si>
    <t>#056</t>
  </si>
  <si>
    <t>#057</t>
  </si>
  <si>
    <t>#058</t>
  </si>
  <si>
    <t>#059</t>
  </si>
  <si>
    <t>#060</t>
  </si>
  <si>
    <t>#061</t>
  </si>
  <si>
    <t>#062</t>
  </si>
  <si>
    <t>#063</t>
  </si>
  <si>
    <t>#064</t>
  </si>
  <si>
    <t>#065</t>
  </si>
  <si>
    <t>#066</t>
  </si>
  <si>
    <t>#067</t>
  </si>
  <si>
    <t>#068</t>
  </si>
  <si>
    <t>#069</t>
  </si>
  <si>
    <t>#070</t>
  </si>
  <si>
    <t>#071</t>
  </si>
  <si>
    <t>#072</t>
  </si>
  <si>
    <t>#073</t>
  </si>
  <si>
    <t>#074</t>
  </si>
  <si>
    <t>#075</t>
  </si>
  <si>
    <t>#076</t>
  </si>
  <si>
    <t>#077</t>
  </si>
  <si>
    <t>#078</t>
  </si>
  <si>
    <t>#079</t>
  </si>
  <si>
    <t>#080</t>
  </si>
  <si>
    <t>#081</t>
  </si>
  <si>
    <t>#082</t>
  </si>
  <si>
    <t>#083</t>
  </si>
  <si>
    <t>#084</t>
  </si>
  <si>
    <t>#085</t>
  </si>
  <si>
    <t>#086</t>
  </si>
  <si>
    <t>#087</t>
  </si>
  <si>
    <t>#088</t>
  </si>
  <si>
    <t>#089</t>
  </si>
  <si>
    <t>#090</t>
  </si>
  <si>
    <t>#091</t>
  </si>
  <si>
    <t>#092</t>
  </si>
  <si>
    <t>#093</t>
  </si>
  <si>
    <t>#094</t>
  </si>
  <si>
    <t>#095</t>
  </si>
  <si>
    <t>#096</t>
  </si>
  <si>
    <t>#097</t>
  </si>
  <si>
    <t>#098</t>
  </si>
  <si>
    <t>#099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</si>
  <si>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</si>
  <si>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</si>
  <si>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</si>
  <si>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</si>
  <si>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</si>
  <si>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</si>
  <si>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</si>
  <si>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</si>
  <si>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</si>
  <si>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</si>
  <si>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</si>
  <si>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</si>
  <si>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</si>
  <si>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</si>
  <si>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</si>
  <si>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</si>
  <si>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</si>
  <si>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</si>
  <si>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</si>
  <si>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</si>
  <si>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</si>
  <si>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</si>
  <si>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</si>
  <si>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</si>
  <si>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From</t>
  </si>
  <si>
    <t>To</t>
  </si>
  <si>
    <r>
      <t xml:space="preserve">Massa 1
</t>
    </r>
    <r>
      <rPr>
        <sz val="9"/>
        <color theme="1"/>
        <rFont val="Calibri"/>
        <family val="2"/>
        <scheme val="minor"/>
      </rPr>
      <t>(seca)</t>
    </r>
  </si>
  <si>
    <r>
      <t xml:space="preserve">Massa 1
</t>
    </r>
    <r>
      <rPr>
        <sz val="9"/>
        <color theme="1"/>
        <rFont val="Calibri"/>
        <family val="2"/>
        <scheme val="minor"/>
      </rPr>
      <t>(imersa)</t>
    </r>
  </si>
  <si>
    <t>*Densidade 1</t>
  </si>
  <si>
    <t>*Volume 1</t>
  </si>
  <si>
    <t>Observação</t>
  </si>
  <si>
    <t>amostra com problema?</t>
  </si>
  <si>
    <t>#114</t>
  </si>
  <si>
    <t>checar foto depois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</si>
  <si>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</si>
  <si>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</si>
  <si>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</si>
  <si>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</si>
  <si>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</si>
  <si>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</si>
  <si>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</si>
  <si>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</si>
  <si>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</si>
  <si>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</si>
  <si>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SM</t>
  </si>
  <si>
    <t>HOLEID</t>
  </si>
  <si>
    <t>LITHO</t>
  </si>
  <si>
    <t>MIN</t>
  </si>
  <si>
    <t>COMMENT</t>
  </si>
  <si>
    <t>SUSCEPTIBILITY</t>
  </si>
  <si>
    <t>MINERALIZATION</t>
  </si>
  <si>
    <t>CONDUCTIVITY</t>
  </si>
  <si>
    <t>DENSITY</t>
  </si>
  <si>
    <t>COMMENTS</t>
  </si>
  <si>
    <t>#125</t>
  </si>
  <si>
    <t>#126</t>
  </si>
  <si>
    <t>#127</t>
  </si>
  <si>
    <t>#128</t>
  </si>
  <si>
    <t>#129</t>
  </si>
  <si>
    <t>dvpSM</t>
  </si>
  <si>
    <t>CANIF27</t>
  </si>
  <si>
    <t>ITV</t>
  </si>
  <si>
    <t>QTO</t>
  </si>
  <si>
    <t>QTO_SX</t>
  </si>
  <si>
    <t>GRIT</t>
  </si>
  <si>
    <t>VSPC</t>
  </si>
  <si>
    <t>LMPC</t>
  </si>
  <si>
    <t>MPC</t>
  </si>
  <si>
    <t>SMPC</t>
  </si>
  <si>
    <t>MLPC</t>
  </si>
  <si>
    <t>LVLPC</t>
  </si>
  <si>
    <t>MSPC</t>
  </si>
  <si>
    <t>UMF</t>
  </si>
  <si>
    <t>Lito</t>
  </si>
  <si>
    <t>ID</t>
  </si>
  <si>
    <t>GS001</t>
  </si>
  <si>
    <t>GS002</t>
  </si>
  <si>
    <t>GS003</t>
  </si>
  <si>
    <t>GS004</t>
  </si>
  <si>
    <t>GS005</t>
  </si>
  <si>
    <t>GS006</t>
  </si>
  <si>
    <t>GS007</t>
  </si>
  <si>
    <t>GS008</t>
  </si>
  <si>
    <t>GS009</t>
  </si>
  <si>
    <t>GS010</t>
  </si>
  <si>
    <t>GS011</t>
  </si>
  <si>
    <t>GS012</t>
  </si>
  <si>
    <t>GS013</t>
  </si>
  <si>
    <t>GS014</t>
  </si>
  <si>
    <t>GS015</t>
  </si>
  <si>
    <t>GS016</t>
  </si>
  <si>
    <t>GS017</t>
  </si>
  <si>
    <t>GS018</t>
  </si>
  <si>
    <t>GS019</t>
  </si>
  <si>
    <t>GS020</t>
  </si>
  <si>
    <t>GS021</t>
  </si>
  <si>
    <t>GS022</t>
  </si>
  <si>
    <t>GS023</t>
  </si>
  <si>
    <t>GS024</t>
  </si>
  <si>
    <t>GS025</t>
  </si>
  <si>
    <t>GS026</t>
  </si>
  <si>
    <t>GS027</t>
  </si>
  <si>
    <t>GS028</t>
  </si>
  <si>
    <t>GS029</t>
  </si>
  <si>
    <t>GS030</t>
  </si>
  <si>
    <t>GS031</t>
  </si>
  <si>
    <t>GS032</t>
  </si>
  <si>
    <t>GS033</t>
  </si>
  <si>
    <t>GS034</t>
  </si>
  <si>
    <t>GS035</t>
  </si>
  <si>
    <t>GS036</t>
  </si>
  <si>
    <t>GS037</t>
  </si>
  <si>
    <t>GS038</t>
  </si>
  <si>
    <t>GS039</t>
  </si>
  <si>
    <t>GS040</t>
  </si>
  <si>
    <t>GS041</t>
  </si>
  <si>
    <t>GS042</t>
  </si>
  <si>
    <t>GS043</t>
  </si>
  <si>
    <t>GS044</t>
  </si>
  <si>
    <t>GS045</t>
  </si>
  <si>
    <t>GS046</t>
  </si>
  <si>
    <t>GS047</t>
  </si>
  <si>
    <t>GS048</t>
  </si>
  <si>
    <t>GS049</t>
  </si>
  <si>
    <t>GS050</t>
  </si>
  <si>
    <t>GS051</t>
  </si>
  <si>
    <t>GS052</t>
  </si>
  <si>
    <t>GS053</t>
  </si>
  <si>
    <t>GS054</t>
  </si>
  <si>
    <t>GS055</t>
  </si>
  <si>
    <t>GS056</t>
  </si>
  <si>
    <t>GS057</t>
  </si>
  <si>
    <t>GS058</t>
  </si>
  <si>
    <t>GS059</t>
  </si>
  <si>
    <t>GS060</t>
  </si>
  <si>
    <t>GS061</t>
  </si>
  <si>
    <t>GS062</t>
  </si>
  <si>
    <t>GS063</t>
  </si>
  <si>
    <t>GS064</t>
  </si>
  <si>
    <t>GS065</t>
  </si>
  <si>
    <t>GS066</t>
  </si>
  <si>
    <t>GS067</t>
  </si>
  <si>
    <t>GS068</t>
  </si>
  <si>
    <t>GS069</t>
  </si>
  <si>
    <t>GS070</t>
  </si>
  <si>
    <t>GS071</t>
  </si>
  <si>
    <t>GS072</t>
  </si>
  <si>
    <t>GS073</t>
  </si>
  <si>
    <t>GS074</t>
  </si>
  <si>
    <t>GS075</t>
  </si>
  <si>
    <t>GS076</t>
  </si>
  <si>
    <t>GS077</t>
  </si>
  <si>
    <t>GS078</t>
  </si>
  <si>
    <t>GS079</t>
  </si>
  <si>
    <t>GS080</t>
  </si>
  <si>
    <t>GS081</t>
  </si>
  <si>
    <t>GS082</t>
  </si>
  <si>
    <t>GS083</t>
  </si>
  <si>
    <t>GS084</t>
  </si>
  <si>
    <t>GS085</t>
  </si>
  <si>
    <t>GS086</t>
  </si>
  <si>
    <t>GS087</t>
  </si>
  <si>
    <t>GS088</t>
  </si>
  <si>
    <t>GS089</t>
  </si>
  <si>
    <t>GS090</t>
  </si>
  <si>
    <t>GS091</t>
  </si>
  <si>
    <t>GS092</t>
  </si>
  <si>
    <t>GS093</t>
  </si>
  <si>
    <t>GS094</t>
  </si>
  <si>
    <t>GS095</t>
  </si>
  <si>
    <t>GS096</t>
  </si>
  <si>
    <t>GS097</t>
  </si>
  <si>
    <t>GS098</t>
  </si>
  <si>
    <t>GS099</t>
  </si>
  <si>
    <t>GS100</t>
  </si>
  <si>
    <t>GS101</t>
  </si>
  <si>
    <t>GS102</t>
  </si>
  <si>
    <t>GS103</t>
  </si>
  <si>
    <t>GS104</t>
  </si>
  <si>
    <t>GS105</t>
  </si>
  <si>
    <t>GS106</t>
  </si>
  <si>
    <t>GS107</t>
  </si>
  <si>
    <t>GS108</t>
  </si>
  <si>
    <t>GS109</t>
  </si>
  <si>
    <t>GS110</t>
  </si>
  <si>
    <t>GS111</t>
  </si>
  <si>
    <t>GS112</t>
  </si>
  <si>
    <t>GS113</t>
  </si>
  <si>
    <t>GS114</t>
  </si>
  <si>
    <t>GS115</t>
  </si>
  <si>
    <t>GS116</t>
  </si>
  <si>
    <t>GS117</t>
  </si>
  <si>
    <t>GS118</t>
  </si>
  <si>
    <t>GS119</t>
  </si>
  <si>
    <t>GS120</t>
  </si>
  <si>
    <t>GS121</t>
  </si>
  <si>
    <t>GS122</t>
  </si>
  <si>
    <t>GS123</t>
  </si>
  <si>
    <t>GS124</t>
  </si>
  <si>
    <t>GS125</t>
  </si>
  <si>
    <t>GS126</t>
  </si>
  <si>
    <t>GS127</t>
  </si>
  <si>
    <t>GS128</t>
  </si>
  <si>
    <t>GS129</t>
  </si>
  <si>
    <t>HOLE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</si>
</sst>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38">
    <dxf>
      <numFmt numFmtId="2" formatCode="0.00"/>
    </dxf>
    <dxf>
      <numFmt numFmtId="165" formatCode="0.000"/>
    </dxf>
    <dxf>
      <numFmt numFmtId="165" formatCode="0.000"/>
    </dxf>
    <dxf>
      <numFmt numFmtId="0" formatCode="General"/>
    </dxf>
    <dxf>
      <numFmt numFmtId="165" formatCode="0.0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FERREIRA-PC/Documents/Doutorado/Dados/Yamana/log_yam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to"/>
      <sheetName val="Min"/>
    </sheetNames>
    <sheetDataSet>
      <sheetData sheetId="0">
        <row r="579">
          <cell r="B579">
            <v>0</v>
          </cell>
          <cell r="C579">
            <v>3.6</v>
          </cell>
          <cell r="D579" t="str">
            <v>SOLO</v>
          </cell>
          <cell r="E579" t="str">
            <v>NS. SOLO ARGILOSO.</v>
          </cell>
        </row>
        <row r="580">
          <cell r="B580">
            <v>3.6</v>
          </cell>
          <cell r="C580">
            <v>4.7</v>
          </cell>
          <cell r="D580" t="str">
            <v>ITV</v>
          </cell>
          <cell r="E580" t="str">
            <v>UMF MUITO ALTERADA. AMOSTRAGEM DE 2.25M DESCIDO A BAIXA RECUPERACAO.</v>
          </cell>
        </row>
        <row r="581">
          <cell r="B581">
            <v>4.7</v>
          </cell>
          <cell r="C581">
            <v>5.75</v>
          </cell>
          <cell r="D581" t="str">
            <v>ITV</v>
          </cell>
          <cell r="E581" t="str">
            <v>UMF MUITO ALTERADA. AMOSTRAGEM DE 2.25M DESCIDO A BAIXA RECUPERACAO.</v>
          </cell>
        </row>
        <row r="582">
          <cell r="B582">
            <v>5.75</v>
          </cell>
          <cell r="C582">
            <v>6.75</v>
          </cell>
          <cell r="D582" t="str">
            <v>ITV</v>
          </cell>
          <cell r="E582" t="str">
            <v>UMF MUITO ALTERADA. AMOSTRAGEM DE 2.25M DESCIDO A BAIXA RECUPERACAO.</v>
          </cell>
        </row>
        <row r="583">
          <cell r="B583">
            <v>6.75</v>
          </cell>
          <cell r="C583">
            <v>9</v>
          </cell>
          <cell r="D583" t="str">
            <v>ITV</v>
          </cell>
          <cell r="E583" t="str">
            <v>UMF MUITO ALTERADA. AMOSTRAGEM DE 2.25M DESCIDO A BAIXA RECUPERACAO.</v>
          </cell>
        </row>
        <row r="584">
          <cell r="B584">
            <v>9</v>
          </cell>
          <cell r="C584">
            <v>11</v>
          </cell>
          <cell r="D584" t="str">
            <v>ITV</v>
          </cell>
          <cell r="E584" t="str">
            <v>UMF BASTANTE ALTERADA. AMOSTRAGEM DE 2M DESCIDO A BAIXA RECUPERACAO.</v>
          </cell>
        </row>
        <row r="585">
          <cell r="B585">
            <v>11</v>
          </cell>
          <cell r="C585">
            <v>12</v>
          </cell>
          <cell r="D585" t="str">
            <v>ITV</v>
          </cell>
          <cell r="E585" t="str">
            <v>UMF COM PRESENCA DE BIOTITA. EM 16M MUITO FRATURADO. OCORRECIA DE TALCO NAS FRATURAS.</v>
          </cell>
        </row>
        <row r="586">
          <cell r="B586">
            <v>12</v>
          </cell>
          <cell r="C586">
            <v>13</v>
          </cell>
          <cell r="D586" t="str">
            <v>ITV</v>
          </cell>
          <cell r="E586" t="str">
            <v>UMF COM PRESENCA DE BIOTITA. EM 16M MUITO FRATURADO. OCORRECIA DE TALCO NAS FRATURAS.</v>
          </cell>
        </row>
        <row r="587">
          <cell r="B587">
            <v>13</v>
          </cell>
          <cell r="C587">
            <v>14</v>
          </cell>
          <cell r="D587" t="str">
            <v>ITV</v>
          </cell>
          <cell r="E587" t="str">
            <v>UMF COM PRESENCA DE BIOTITA. EM 16M MUITO FRATURADO. OCORRECIA DE TALCO NAS FRATURAS.</v>
          </cell>
        </row>
        <row r="588">
          <cell r="B588">
            <v>14</v>
          </cell>
          <cell r="C588">
            <v>15</v>
          </cell>
          <cell r="D588" t="str">
            <v>ITV</v>
          </cell>
          <cell r="E588" t="str">
            <v>UMF COM PRESENCA DE BIOTITA. EM 16M MUITO FRATURADO. OCORRECIA DE TALCO NAS FRATURAS.</v>
          </cell>
        </row>
        <row r="589">
          <cell r="B589">
            <v>15</v>
          </cell>
          <cell r="C589">
            <v>16</v>
          </cell>
          <cell r="D589" t="str">
            <v>ITV</v>
          </cell>
          <cell r="E589" t="str">
            <v>UMF COM PRESENCA DE BIOTITA. EM 16M MUITO FRATURADO. OCORRECIA DE TALCO NAS FRATURAS.</v>
          </cell>
        </row>
        <row r="590">
          <cell r="B590">
            <v>16</v>
          </cell>
          <cell r="C590">
            <v>17</v>
          </cell>
          <cell r="D590" t="str">
            <v>ITV</v>
          </cell>
          <cell r="E590" t="str">
            <v>UMF COM PRESENCA DE BIOTITA. EM 16M MUITO FRATURADO. OCORRECIA DE TALCO NAS FRATURAS.</v>
          </cell>
        </row>
        <row r="591">
          <cell r="B591">
            <v>17</v>
          </cell>
          <cell r="C591">
            <v>17.8</v>
          </cell>
          <cell r="D591" t="str">
            <v>ITV</v>
          </cell>
          <cell r="E591" t="str">
            <v>UMF COM PRESENCA DE BIOTITA. EM 16M MUITO FRATURADO. OCORRECIA DE TALCO NAS FRATURAS.</v>
          </cell>
        </row>
        <row r="592">
          <cell r="B592">
            <v>17.8</v>
          </cell>
          <cell r="C592">
            <v>18.600000000000001</v>
          </cell>
          <cell r="D592" t="str">
            <v>ITV</v>
          </cell>
          <cell r="E592" t="str">
            <v>UMF COM PRESENCA DE BIOTITA. EM 16M MUITO FRATURADO. OCORRECIA DE TALCO NAS FRATURAS.</v>
          </cell>
        </row>
        <row r="593">
          <cell r="B593">
            <v>18.600000000000001</v>
          </cell>
          <cell r="C593">
            <v>19.399999999999999</v>
          </cell>
          <cell r="D593" t="str">
            <v>ITV</v>
          </cell>
          <cell r="E593" t="str">
            <v>UMF COM PRESENCA DE BIOTITA. EM 16M MUITO FRATURADO. OCORRECIA DE TALCO NAS FRATURAS.</v>
          </cell>
        </row>
        <row r="594">
          <cell r="B594">
            <v>19.399999999999999</v>
          </cell>
          <cell r="C594">
            <v>20.45</v>
          </cell>
          <cell r="D594" t="str">
            <v>BRX</v>
          </cell>
          <cell r="E594" t="str">
            <v>BASTANTE ALTERADO.</v>
          </cell>
        </row>
        <row r="595">
          <cell r="B595">
            <v>20.45</v>
          </cell>
          <cell r="C595">
            <v>21.55</v>
          </cell>
          <cell r="D595" t="str">
            <v>BRX</v>
          </cell>
          <cell r="E595" t="str">
            <v>BASTANTE ALTERADO.</v>
          </cell>
        </row>
        <row r="596">
          <cell r="B596">
            <v>21.55</v>
          </cell>
          <cell r="C596">
            <v>22.55</v>
          </cell>
          <cell r="D596" t="str">
            <v>QTO</v>
          </cell>
          <cell r="E596" t="str">
            <v>COM VENULAS DE QTZ.</v>
          </cell>
        </row>
        <row r="597">
          <cell r="B597">
            <v>22.55</v>
          </cell>
          <cell r="C597">
            <v>23.5</v>
          </cell>
          <cell r="D597" t="str">
            <v>QTO</v>
          </cell>
          <cell r="E597" t="str">
            <v>COM VENULAS DE QTZ.</v>
          </cell>
        </row>
        <row r="598">
          <cell r="B598">
            <v>23.5</v>
          </cell>
          <cell r="C598">
            <v>24.2</v>
          </cell>
          <cell r="D598" t="str">
            <v>QTO</v>
          </cell>
          <cell r="E598" t="str">
            <v>COM VENULAS DE QTZ. OCORRENCIA DE CONCENTRACOES DE OXIDACAO NO DECORRER DO INTERVALO. MUITO FRATURADO COM VENULAS DE QTZ EM 28-29.98M.</v>
          </cell>
        </row>
        <row r="599">
          <cell r="B599">
            <v>24.2</v>
          </cell>
          <cell r="C599">
            <v>25</v>
          </cell>
          <cell r="D599" t="str">
            <v>QTO</v>
          </cell>
          <cell r="E599" t="str">
            <v>COM VENULAS DE QTZ. OCORRENCIA DE CONCENTRACOES DE OXIDACAO NO DECORRER DO INTERVALO. MUITO FRATURADO COM VENULAS DE QTZ EM 28-29.98M.</v>
          </cell>
        </row>
        <row r="600">
          <cell r="B600">
            <v>25</v>
          </cell>
          <cell r="C600">
            <v>26</v>
          </cell>
          <cell r="D600" t="str">
            <v>QTO</v>
          </cell>
          <cell r="E600" t="str">
            <v>COM VENULAS DE QTZ. OCORRENCIA DE CONCENTRACOES DE OXIDACAO NO DECORRER DO INTERVALO. MUITO FRATURADO COM VENULAS DE QTZ EM 28-29.98M.</v>
          </cell>
        </row>
        <row r="601">
          <cell r="B601">
            <v>26</v>
          </cell>
          <cell r="C601">
            <v>27</v>
          </cell>
          <cell r="D601" t="str">
            <v>QTO</v>
          </cell>
          <cell r="E601" t="str">
            <v>COM VENULAS DE QTZ. OCORRENCIA DE CONCENTRACOES DE OXIDACAO NO DECORRER DO INTERVALO. MUITO FRATURADO COM VENULAS DE QTZ EM 28-29.98M.</v>
          </cell>
        </row>
        <row r="602">
          <cell r="B602">
            <v>27</v>
          </cell>
          <cell r="C602">
            <v>28</v>
          </cell>
          <cell r="D602" t="str">
            <v>QTO</v>
          </cell>
          <cell r="E602" t="str">
            <v>COM VENULAS DE QTZ. OCORRENCIA DE CONCENTRACOES DE OXIDACAO NO DECORRER DO INTERVALO. MUITO FRATURADO COM VENULAS DE QTZ EM 28-29.98M.</v>
          </cell>
        </row>
        <row r="603">
          <cell r="B603">
            <v>28</v>
          </cell>
          <cell r="C603">
            <v>29</v>
          </cell>
          <cell r="D603" t="str">
            <v>QTO</v>
          </cell>
          <cell r="E603" t="str">
            <v>COM VENULAS DE QTZ. OCORRENCIA DE CONCENTRACOES DE OXIDACAO NO DECORRER DO INTERVALO. MUITO FRATURADO COM VENULAS DE QTZ EM 28-29.98M.</v>
          </cell>
        </row>
        <row r="604">
          <cell r="B604">
            <v>29</v>
          </cell>
          <cell r="C604">
            <v>29.98</v>
          </cell>
          <cell r="D604" t="str">
            <v>QTO</v>
          </cell>
          <cell r="E604" t="str">
            <v>COM VENULAS DE QTZ. OCORRENCIA DE CONCENTRACOES DE OXIDACAO NO DECORRER DO INTERVALO. MUITO FRATURADO COM VENULAS DE QTZ EM 28-29.98M.</v>
          </cell>
        </row>
        <row r="605">
          <cell r="B605">
            <v>29.98</v>
          </cell>
          <cell r="C605">
            <v>31</v>
          </cell>
          <cell r="D605" t="str">
            <v>ITV</v>
          </cell>
          <cell r="E605" t="str">
            <v>UMF COM QZ_VEIN.=23 GRAUS COM TALCO NAS FRATURAS.</v>
          </cell>
        </row>
        <row r="606">
          <cell r="B606">
            <v>31</v>
          </cell>
          <cell r="C606">
            <v>32</v>
          </cell>
          <cell r="D606" t="str">
            <v>QTO</v>
          </cell>
          <cell r="E606" t="str">
            <v>COM VENULAS DE QTZ. TOPO MUITO OXIDADO.</v>
          </cell>
        </row>
        <row r="607">
          <cell r="B607">
            <v>32</v>
          </cell>
          <cell r="C607">
            <v>33</v>
          </cell>
          <cell r="D607" t="str">
            <v>QTO</v>
          </cell>
          <cell r="E607" t="str">
            <v>COM VENULAS DE QTZ. TOPO MUITO OXIDADO.</v>
          </cell>
        </row>
        <row r="608">
          <cell r="B608">
            <v>33</v>
          </cell>
          <cell r="C608">
            <v>34</v>
          </cell>
          <cell r="D608" t="str">
            <v>QTO</v>
          </cell>
          <cell r="E608" t="str">
            <v>COM VENULAS DE QTZ. TOPO MUITO OXIDADO.</v>
          </cell>
        </row>
        <row r="609">
          <cell r="B609">
            <v>34</v>
          </cell>
          <cell r="C609">
            <v>35</v>
          </cell>
          <cell r="D609" t="str">
            <v>QTO</v>
          </cell>
          <cell r="E609" t="str">
            <v>COM VENULAS DE QTZ. TOPO MUITO OXIDADO.</v>
          </cell>
        </row>
        <row r="610">
          <cell r="B610">
            <v>35</v>
          </cell>
          <cell r="C610">
            <v>36</v>
          </cell>
          <cell r="D610" t="str">
            <v>QTO</v>
          </cell>
          <cell r="E610" t="str">
            <v>COM VENULAS DE QTZ. TOPO MUITO OXIDADO.</v>
          </cell>
        </row>
        <row r="611">
          <cell r="B611">
            <v>36</v>
          </cell>
          <cell r="C611">
            <v>36.799999999999997</v>
          </cell>
          <cell r="D611" t="str">
            <v>QTO_SX</v>
          </cell>
          <cell r="E611" t="str">
            <v>COM SEIXOS 'M E S'. COM VENULAS E QZ_VEIN=50 GRAUS C.A DE ESTRATIFICACAO CRUZADA EM 37.30M=50 GRAUS</v>
          </cell>
        </row>
        <row r="612">
          <cell r="B612">
            <v>36.799999999999997</v>
          </cell>
          <cell r="C612">
            <v>37.700000000000003</v>
          </cell>
          <cell r="D612" t="str">
            <v>QTO_SX</v>
          </cell>
          <cell r="E612" t="str">
            <v>COM SEIXOS 'M E S'. COM VENULAS E QZ_VEIN=50 GRAUS C.A DE ESTRATIFICACAO CRUZADA EM 37.30M=50 GRAUS</v>
          </cell>
        </row>
        <row r="613">
          <cell r="B613">
            <v>37.700000000000003</v>
          </cell>
          <cell r="C613">
            <v>38.6</v>
          </cell>
          <cell r="D613" t="str">
            <v>QTO_SX</v>
          </cell>
          <cell r="E613" t="str">
            <v>COM SEIXOS 'M E S'. COM VENULAS E QZ_VEIN=50 GRAUS C.A DE ESTRATIFICACAO CRUZADA EM 37.30M=50 GRAUS</v>
          </cell>
        </row>
        <row r="614">
          <cell r="B614">
            <v>38.6</v>
          </cell>
          <cell r="C614">
            <v>39.700000000000003</v>
          </cell>
          <cell r="D614" t="str">
            <v>QTO_SX</v>
          </cell>
          <cell r="E614" t="str">
            <v>COM SEIXOS 'M E S'. COM VENULAS E QZ_VEIN=50 GRAUS C.A DE ESTRATIFICACAO CRUZADA EM 37.30M=50 GRAUS</v>
          </cell>
        </row>
        <row r="615">
          <cell r="B615">
            <v>39.700000000000003</v>
          </cell>
          <cell r="C615">
            <v>40.5</v>
          </cell>
          <cell r="D615" t="str">
            <v>QTO</v>
          </cell>
          <cell r="E615" t="str">
            <v>QZ_VEIN=45 GRAUS</v>
          </cell>
        </row>
        <row r="616">
          <cell r="B616">
            <v>40.5</v>
          </cell>
          <cell r="C616">
            <v>41.3</v>
          </cell>
          <cell r="D616" t="str">
            <v>QTO</v>
          </cell>
          <cell r="E616" t="str">
            <v/>
          </cell>
        </row>
        <row r="617">
          <cell r="B617">
            <v>41.3</v>
          </cell>
          <cell r="C617">
            <v>42.2</v>
          </cell>
          <cell r="D617" t="str">
            <v>QTO</v>
          </cell>
          <cell r="E617" t="str">
            <v/>
          </cell>
        </row>
        <row r="618">
          <cell r="B618">
            <v>42.2</v>
          </cell>
          <cell r="C618">
            <v>43.2</v>
          </cell>
          <cell r="D618" t="str">
            <v>QTO_SX</v>
          </cell>
          <cell r="E618" t="str">
            <v>COM POUCOS SEIXOS 'VS' E COM QZ_VEIN.</v>
          </cell>
        </row>
        <row r="619">
          <cell r="B619">
            <v>43.2</v>
          </cell>
          <cell r="C619">
            <v>44.3</v>
          </cell>
          <cell r="D619" t="str">
            <v>QTO_SX</v>
          </cell>
          <cell r="E619" t="str">
            <v>COM POUCOS SEIXOS 'VS' E COM QZ_VEIN.</v>
          </cell>
        </row>
        <row r="620">
          <cell r="B620">
            <v>44.3</v>
          </cell>
          <cell r="C620">
            <v>45.1</v>
          </cell>
          <cell r="D620" t="str">
            <v>GRIT</v>
          </cell>
          <cell r="E620" t="str">
            <v>COM SEIXOS 'S E VS'. CRISTAIS DE FUCSITA COM VENULAS DE QTZ. PEQUENOS NIVEIS DE SPC OXIDADO. BEM EMPACOTADO DE 47.48-48.56M.</v>
          </cell>
        </row>
        <row r="621">
          <cell r="B621">
            <v>45.1</v>
          </cell>
          <cell r="C621">
            <v>46</v>
          </cell>
          <cell r="D621" t="str">
            <v>GRIT</v>
          </cell>
          <cell r="E621" t="str">
            <v>COM SEIXOS 'S E VS'. CRISTAIS DE FUCSITA COM VENULAS DE QTZ. PEQUENOS NIVEIS DE SPC OXIDADO. BEM EMPACOTADO DE 47.48-48.56M.</v>
          </cell>
        </row>
        <row r="622">
          <cell r="B622">
            <v>46</v>
          </cell>
          <cell r="C622">
            <v>46.9</v>
          </cell>
          <cell r="D622" t="str">
            <v>GRIT</v>
          </cell>
          <cell r="E622" t="str">
            <v>COM SEIXOS 'S E VS'. CRISTAIS DE FUCSITA COM VENULAS DE QTZ. PEQUENOS NIVEIS DE SPC OXIDADO. BEM EMPACOTADO DE 47.48-48.56M.</v>
          </cell>
        </row>
        <row r="623">
          <cell r="B623">
            <v>46.9</v>
          </cell>
          <cell r="C623">
            <v>47.9</v>
          </cell>
          <cell r="D623" t="str">
            <v>GRIT</v>
          </cell>
          <cell r="E623" t="str">
            <v>COM SEIXOS 'S E VS'. CRISTAIS DE FUCSITA COM VENULAS DE QTZ. PEQUENOS NIVEIS DE SPC OXIDADO. BEM EMPACOTADO DE 47.48-48.56M.</v>
          </cell>
        </row>
        <row r="624">
          <cell r="B624">
            <v>47.9</v>
          </cell>
          <cell r="C624">
            <v>48.9</v>
          </cell>
          <cell r="D624" t="str">
            <v>GRIT</v>
          </cell>
          <cell r="E624" t="str">
            <v>COM SEIXOS 'S E VS'. CRISTAIS DE FUCSITA COM VENULAS DE QTZ. PEQUENOS NIVEIS DE SPC OXIDADO. BEM EMPACOTADO DE 47.48-48.56M.</v>
          </cell>
        </row>
        <row r="625">
          <cell r="B625">
            <v>48.9</v>
          </cell>
          <cell r="C625">
            <v>49.85</v>
          </cell>
          <cell r="D625" t="str">
            <v>GRIT</v>
          </cell>
          <cell r="E625" t="str">
            <v>COM SEIXOS 'S E VS'. CRISTAIS DE FUCSITA COM VENULAS DE QTZ. PEQUENOS NIVEIS DE SPC OXIDADO. BEM EMPACOTADO DE 47.48-48.56M.</v>
          </cell>
        </row>
        <row r="626">
          <cell r="B626">
            <v>49.85</v>
          </cell>
          <cell r="C626">
            <v>50.7</v>
          </cell>
          <cell r="D626" t="str">
            <v>GRIT</v>
          </cell>
          <cell r="E626" t="str">
            <v>COM SEIXOS 'VS' E VENULAS DE QTZ.</v>
          </cell>
        </row>
        <row r="627">
          <cell r="B627">
            <v>50.7</v>
          </cell>
          <cell r="C627">
            <v>51.55</v>
          </cell>
          <cell r="D627" t="str">
            <v>GRIT</v>
          </cell>
          <cell r="E627" t="str">
            <v>COM SEIXOS 'VS' E VENULAS DE QTZ.</v>
          </cell>
        </row>
        <row r="628">
          <cell r="B628">
            <v>51.55</v>
          </cell>
          <cell r="C628">
            <v>52.4</v>
          </cell>
          <cell r="D628" t="str">
            <v>GRIT</v>
          </cell>
          <cell r="E628" t="str">
            <v>COM SEIXOS 'VS' E VENULAS DE QTZ.</v>
          </cell>
        </row>
        <row r="629">
          <cell r="B629">
            <v>52.4</v>
          </cell>
          <cell r="C629">
            <v>53.4</v>
          </cell>
          <cell r="D629" t="str">
            <v>GRIT</v>
          </cell>
          <cell r="E629" t="str">
            <v>COM SEIXOS 'VS'. NIVEL DE MSPC OXIDADO. BEM EMPACOTADO DE 52.75-52.92M. COM QZ_VEIN</v>
          </cell>
        </row>
        <row r="630">
          <cell r="B630">
            <v>53.4</v>
          </cell>
          <cell r="C630">
            <v>54.5</v>
          </cell>
          <cell r="D630" t="str">
            <v>GRIT</v>
          </cell>
          <cell r="E630" t="str">
            <v>COM SEIXOS 'VS'. NIVEL DE MSPC OXIDADO. BEM EMPACOTADO DE 52.75-52.92M. COM QZ_VEIN</v>
          </cell>
        </row>
        <row r="631">
          <cell r="B631">
            <v>54.5</v>
          </cell>
          <cell r="C631">
            <v>55.5</v>
          </cell>
          <cell r="D631" t="str">
            <v>GRIT</v>
          </cell>
          <cell r="E631" t="str">
            <v>COM SEIXOS 'VS'. NIVEL DE MSPC OXIDADO. BEM EMPACOTADO DE 52.75-52.92M. COM QZ_VEIN</v>
          </cell>
        </row>
        <row r="632">
          <cell r="B632">
            <v>55.5</v>
          </cell>
          <cell r="C632">
            <v>56.5</v>
          </cell>
          <cell r="D632" t="str">
            <v>GRIT</v>
          </cell>
          <cell r="E632" t="str">
            <v>COM VENULAS DE QTZ. COM SEIXOS 'S'. DE 57.2-57.35M SPC OXIDADO. MAL EMPACOTADO.</v>
          </cell>
        </row>
        <row r="633">
          <cell r="B633">
            <v>56.5</v>
          </cell>
          <cell r="C633">
            <v>57.4</v>
          </cell>
          <cell r="D633" t="str">
            <v>GRIT</v>
          </cell>
          <cell r="E633" t="str">
            <v>COM VENULAS DE QTZ. COM SEIXOS 'S'. DE 57.2-57.35M SPC OXIDADO. MAL EMPACOTADO.</v>
          </cell>
        </row>
        <row r="634">
          <cell r="B634">
            <v>57.4</v>
          </cell>
          <cell r="C634">
            <v>58.2</v>
          </cell>
          <cell r="D634" t="str">
            <v>GRIT</v>
          </cell>
          <cell r="E634" t="str">
            <v>COM VENULAS DE QTZ. COM SEIXOS 'S'. DE 57.2-57.35M SPC OXIDADO. MAL EMPACOTADO.</v>
          </cell>
        </row>
        <row r="635">
          <cell r="B635">
            <v>58.2</v>
          </cell>
          <cell r="C635">
            <v>59.15</v>
          </cell>
          <cell r="D635" t="str">
            <v>GRIT</v>
          </cell>
          <cell r="E635" t="str">
            <v>COM VENULAS DE QTZ. COM SEIXOS 'S'. DE 57.2-57.35M SPC OXIDADO. MAL EMPACOTADO.</v>
          </cell>
        </row>
        <row r="636">
          <cell r="B636">
            <v>59.15</v>
          </cell>
          <cell r="C636">
            <v>60.15</v>
          </cell>
          <cell r="D636" t="str">
            <v>GRIT</v>
          </cell>
          <cell r="E636" t="str">
            <v>COM VENULAS DE QTZ. COM SEIXOS 'S'. DE 57.2-57.35M SPC OXIDADO. MAL EMPACOTADO.</v>
          </cell>
        </row>
        <row r="637">
          <cell r="B637">
            <v>60.15</v>
          </cell>
          <cell r="C637">
            <v>60.85</v>
          </cell>
          <cell r="D637" t="str">
            <v>MSPC</v>
          </cell>
          <cell r="E637" t="str">
            <v>COM SEIXOS 'L' COM VENULAS DE QTZ.</v>
          </cell>
        </row>
        <row r="638">
          <cell r="B638">
            <v>60.85</v>
          </cell>
          <cell r="C638">
            <v>61.6</v>
          </cell>
          <cell r="D638" t="str">
            <v>GRIT</v>
          </cell>
          <cell r="E638" t="str">
            <v>INTERCALACAO COM CARACTERISTICAS SEMELHANTES AO ANTERIOR. COM BAIXA SULFETACAO DISSEMINADA. COM VENULAS DE QTZ. COM SEIXOS 'VS'.</v>
          </cell>
        </row>
        <row r="639">
          <cell r="B639">
            <v>61.6</v>
          </cell>
          <cell r="C639">
            <v>62.4</v>
          </cell>
          <cell r="D639" t="str">
            <v>GRIT</v>
          </cell>
          <cell r="E639" t="str">
            <v>INTERCALACAO COM CARACTERISTICAS SEMELHANTES AO ANTERIOR. COM BAIXA SULFETACAO DISSEMINADA. COM VENULAS DE QTZ. COM SEIXOS 'VS'.</v>
          </cell>
        </row>
        <row r="640">
          <cell r="B640">
            <v>62.4</v>
          </cell>
          <cell r="C640">
            <v>63</v>
          </cell>
          <cell r="D640" t="str">
            <v>GRIT</v>
          </cell>
          <cell r="E640" t="str">
            <v>INTERCALACAO COM CARACTERISTICAS SEMELHANTES AO ANTERIOR. COM BAIXA SULFETACAO DISSEMINADA. COM VENULAS DE QTZ. COM SEIXOS 'VS'.</v>
          </cell>
        </row>
        <row r="641">
          <cell r="B641">
            <v>63</v>
          </cell>
          <cell r="C641">
            <v>63.55</v>
          </cell>
          <cell r="D641" t="str">
            <v>MSPC</v>
          </cell>
          <cell r="E641" t="str">
            <v/>
          </cell>
        </row>
        <row r="642">
          <cell r="B642">
            <v>63.55</v>
          </cell>
          <cell r="C642">
            <v>64.5</v>
          </cell>
          <cell r="D642" t="str">
            <v>GRIT</v>
          </cell>
          <cell r="E642" t="str">
            <v>COM SEIXOS 'S'.</v>
          </cell>
        </row>
        <row r="643">
          <cell r="B643">
            <v>64.5</v>
          </cell>
          <cell r="C643">
            <v>65</v>
          </cell>
          <cell r="D643" t="str">
            <v>MSPC</v>
          </cell>
          <cell r="E643" t="str">
            <v>COM SEIXOS 'L'.</v>
          </cell>
        </row>
        <row r="644">
          <cell r="B644">
            <v>65</v>
          </cell>
          <cell r="C644">
            <v>65.5</v>
          </cell>
          <cell r="D644" t="str">
            <v>MSPC</v>
          </cell>
          <cell r="E644" t="str">
            <v>COM SEIXOS 'L'.</v>
          </cell>
        </row>
        <row r="645">
          <cell r="B645">
            <v>65.5</v>
          </cell>
          <cell r="C645">
            <v>66</v>
          </cell>
          <cell r="D645" t="str">
            <v>VSPC</v>
          </cell>
          <cell r="E645" t="str">
            <v>COM SEIXOS 'M' COM VENULAS DE QTZ. CRISTAIS DE FUCSITA E MUITO FRATURADO EM 68.05-70.45M.</v>
          </cell>
        </row>
        <row r="646">
          <cell r="B646">
            <v>66</v>
          </cell>
          <cell r="C646">
            <v>66.599999999999994</v>
          </cell>
          <cell r="D646" t="str">
            <v>VSPC</v>
          </cell>
          <cell r="E646" t="str">
            <v>COM SEIXOS 'M' COM VENULAS DE QTZ. CRISTAIS DE FUCSITA E MUITO FRATURADO EM 68.05-70.45M.</v>
          </cell>
        </row>
        <row r="647">
          <cell r="B647">
            <v>66.599999999999994</v>
          </cell>
          <cell r="C647">
            <v>67.099999999999994</v>
          </cell>
          <cell r="D647" t="str">
            <v>VSPC</v>
          </cell>
          <cell r="E647" t="str">
            <v>COM SEIXOS 'M' COM VENULAS DE QTZ. CRISTAIS DE FUCSITA E MUITO FRATURADO EM 68.05-70.45M.</v>
          </cell>
        </row>
        <row r="648">
          <cell r="B648">
            <v>67.099999999999994</v>
          </cell>
          <cell r="C648">
            <v>67.599999999999994</v>
          </cell>
          <cell r="D648" t="str">
            <v>VSPC</v>
          </cell>
          <cell r="E648" t="str">
            <v>COM SEIXOS 'M' COM VENULAS DE QTZ. CRISTAIS DE FUCSITA E MUITO FRATURADO EM 68.05-70.45M.</v>
          </cell>
        </row>
        <row r="649">
          <cell r="B649">
            <v>67.599999999999994</v>
          </cell>
          <cell r="C649">
            <v>68.05</v>
          </cell>
          <cell r="D649" t="str">
            <v>VSPC</v>
          </cell>
          <cell r="E649" t="str">
            <v>COM SEIXOS 'M' COM VENULAS DE QTZ. CRISTAIS DE FUCSITA E MUITO FRATURADO EM 68.05-70.45M.</v>
          </cell>
        </row>
        <row r="650">
          <cell r="B650">
            <v>68.05</v>
          </cell>
          <cell r="C650">
            <v>68.55</v>
          </cell>
          <cell r="D650" t="str">
            <v>VSPC</v>
          </cell>
          <cell r="E650" t="str">
            <v>COM SEIXOS 'M' COM VENULAS DE QTZ. CRISTAIS DE FUCSITA E MUITO FRATURADO EM 68.05-70.45M.</v>
          </cell>
        </row>
        <row r="651">
          <cell r="B651">
            <v>68.55</v>
          </cell>
          <cell r="C651">
            <v>69</v>
          </cell>
          <cell r="D651" t="str">
            <v>VSPC</v>
          </cell>
          <cell r="E651" t="str">
            <v>COM SEIXOS 'M' COM VENULAS DE QTZ. CRISTAIS DE FUCSITA E MUITO FRATURADO EM 68.05-70.45M.</v>
          </cell>
        </row>
        <row r="652">
          <cell r="B652">
            <v>69</v>
          </cell>
          <cell r="C652">
            <v>69.5</v>
          </cell>
          <cell r="D652" t="str">
            <v>VSPC</v>
          </cell>
          <cell r="E652" t="str">
            <v>COM SEIXOS 'M' COM VENULAS DE QTZ. CRISTAIS DE FUCSITA E MUITO FRATURADO EM 68.05-70.45M.</v>
          </cell>
        </row>
        <row r="653">
          <cell r="B653">
            <v>69.5</v>
          </cell>
          <cell r="C653">
            <v>70</v>
          </cell>
          <cell r="D653" t="str">
            <v>VSPC</v>
          </cell>
          <cell r="E653" t="str">
            <v>COM SEIXOS 'M' COM VENULAS DE QTZ. CRISTAIS DE FUCSITA E MUITO FRATURADO EM 68.05-70.45M.</v>
          </cell>
        </row>
        <row r="654">
          <cell r="B654">
            <v>70</v>
          </cell>
          <cell r="C654">
            <v>70.45</v>
          </cell>
          <cell r="D654" t="str">
            <v>VSPC</v>
          </cell>
          <cell r="E654" t="str">
            <v>COM SEIXOS 'M' COM VENULAS DE QTZ. CRISTAIS DE FUCSITA E MUITO FRATURADO EM 68.05-70.45M.</v>
          </cell>
        </row>
        <row r="655">
          <cell r="B655">
            <v>70.45</v>
          </cell>
          <cell r="C655">
            <v>70.95</v>
          </cell>
          <cell r="D655" t="str">
            <v>VSPC</v>
          </cell>
          <cell r="E655" t="str">
            <v>COM SEIXOS 'M' COM VENULAS DE QTZ. CRISTAIS DE FUCSITA E MUITO FRATURADO EM 68.05-70.45M.</v>
          </cell>
        </row>
        <row r="656">
          <cell r="B656">
            <v>70.95</v>
          </cell>
          <cell r="C656">
            <v>71.45</v>
          </cell>
          <cell r="D656" t="str">
            <v>VSPC</v>
          </cell>
          <cell r="E656" t="str">
            <v>COM SEIXOS 'M' COM VENULAS DE QTZ. CRISTAIS DE FUCSITA E MUITO FRATURADO EM 68.05-70.45M.</v>
          </cell>
        </row>
        <row r="657">
          <cell r="B657">
            <v>71.45</v>
          </cell>
          <cell r="C657">
            <v>71.95</v>
          </cell>
          <cell r="D657" t="str">
            <v>VSPC</v>
          </cell>
          <cell r="E657" t="str">
            <v>COM SEIXOS 'M' COM VENULAS DE QTZ. CRISTAIS DE FUCSITA E MUITO FRATURADO EM 68.05-70.45M.</v>
          </cell>
        </row>
        <row r="658">
          <cell r="B658">
            <v>71.95</v>
          </cell>
          <cell r="C658">
            <v>72.45</v>
          </cell>
          <cell r="D658" t="str">
            <v>VSPC</v>
          </cell>
          <cell r="E658" t="str">
            <v>COM SEIXOS 'M' COM VENULAS DE QTZ. CRISTAIS DE FUCSITA E MUITO FRATURADO EM 68.05-70.45M.</v>
          </cell>
        </row>
        <row r="659">
          <cell r="B659">
            <v>72.45</v>
          </cell>
          <cell r="C659">
            <v>73</v>
          </cell>
          <cell r="D659" t="str">
            <v>VSPC</v>
          </cell>
          <cell r="E659" t="str">
            <v>COM SEIXOS 'M' COM VENULAS DE QTZ. CRISTAIS DE FUCSITA E MUITO FRATURADO EM 68.05-70.45M.</v>
          </cell>
        </row>
        <row r="660">
          <cell r="B660">
            <v>73</v>
          </cell>
          <cell r="C660">
            <v>73.650000000000006</v>
          </cell>
          <cell r="D660" t="str">
            <v>VSPC</v>
          </cell>
          <cell r="E660" t="str">
            <v>COM SEIXOS 'M' COM VENULAS DE QTZ. CRISTAIS DE FUCSITA E MUITO FRATURADO EM 68.05-70.45M.</v>
          </cell>
        </row>
        <row r="661">
          <cell r="B661">
            <v>73.650000000000006</v>
          </cell>
          <cell r="C661">
            <v>74.5</v>
          </cell>
          <cell r="D661" t="str">
            <v>GRIT</v>
          </cell>
          <cell r="E661" t="str">
            <v>COM PIRITA E OXIDO DE MANGANES(?) NAS FRATURAS.</v>
          </cell>
        </row>
        <row r="662">
          <cell r="B662">
            <v>74.5</v>
          </cell>
          <cell r="C662">
            <v>75</v>
          </cell>
          <cell r="D662" t="str">
            <v>VSPC</v>
          </cell>
          <cell r="E662" t="str">
            <v>COM OXIDO DE MANGANES(?) NAS FRATURAS. DE 76.70-76.95M NIVEL DE MSPC FUCHSITICO COM BAIXA SULFETACAO E BOXWORK. 79.55M=COM VENULAS QTZ E C.A= 40 GRAUS.</v>
          </cell>
        </row>
        <row r="663">
          <cell r="B663">
            <v>75</v>
          </cell>
          <cell r="C663">
            <v>75.5</v>
          </cell>
          <cell r="D663" t="str">
            <v>VSPC</v>
          </cell>
          <cell r="E663" t="str">
            <v>COM OXIDO DE MANGANES(?) NAS FRATURAS. DE 76.70-76.95M NIVEL DE MSPC FUCHSITICO COM BAIXA SULFETACAO E BOXWORK. 79.55M=COM VENULAS QTZ E C.A= 40 GRAUS.</v>
          </cell>
        </row>
        <row r="664">
          <cell r="B664">
            <v>75.5</v>
          </cell>
          <cell r="C664">
            <v>75.95</v>
          </cell>
          <cell r="D664" t="str">
            <v>VSPC</v>
          </cell>
          <cell r="E664" t="str">
            <v>COM OXIDO DE MANGANES(?) NAS FRATURAS. DE 76.70-76.95M NIVEL DE MSPC FUCHSITICO COM BAIXA SULFETACAO E BOXWORK. 79.55M=COM VENULAS QTZ E C.A= 40 GRAUS.</v>
          </cell>
        </row>
        <row r="665">
          <cell r="B665">
            <v>75.95</v>
          </cell>
          <cell r="C665">
            <v>76.45</v>
          </cell>
          <cell r="D665" t="str">
            <v>VSPC</v>
          </cell>
          <cell r="E665" t="str">
            <v>COM OXIDO DE MANGANES(?) NAS FRATURAS. DE 76.70-76.95M NIVEL DE MSPC FUCHSITICO COM BAIXA SULFETACAO E BOXWORK. 79.55M=COM VENULAS QTZ E C.A= 40 GRAUS.</v>
          </cell>
        </row>
        <row r="666">
          <cell r="B666">
            <v>76.45</v>
          </cell>
          <cell r="C666">
            <v>77</v>
          </cell>
          <cell r="D666" t="str">
            <v>VSPC</v>
          </cell>
          <cell r="E666" t="str">
            <v>COM OXIDO DE MANGANES(?) NAS FRATURAS. DE 76.70-76.95M NIVEL DE MSPC FUCHSITICO COM BAIXA SULFETACAO E BOXWORK. 79.55M=COM VENULAS QTZ E C.A= 40 GRAUS.</v>
          </cell>
        </row>
        <row r="667">
          <cell r="B667">
            <v>77</v>
          </cell>
          <cell r="C667">
            <v>77.55</v>
          </cell>
          <cell r="D667" t="str">
            <v>VSPC</v>
          </cell>
          <cell r="E667" t="str">
            <v>COM OXIDO DE MANGANES(?) NAS FRATURAS. DE 76.70-76.95M NIVEL DE MSPC FUCHSITICO COM BAIXA SULFETACAO E BOXWORK. 79.55M=COM VENULAS QTZ E C.A= 40 GRAUS.</v>
          </cell>
        </row>
        <row r="668">
          <cell r="B668">
            <v>77.55</v>
          </cell>
          <cell r="C668">
            <v>78.2</v>
          </cell>
          <cell r="D668" t="str">
            <v>VSPC</v>
          </cell>
          <cell r="E668" t="str">
            <v>COM OXIDO DE MANGANES(?) NAS FRATURAS. DE 76.70-76.95M NIVEL DE MSPC FUCHSITICO COM BAIXA SULFETACAO E BOXWORK. 79.55M=COM VENULAS QTZ E C.A= 40 GRAUS.</v>
          </cell>
        </row>
        <row r="669">
          <cell r="B669">
            <v>78.2</v>
          </cell>
          <cell r="C669">
            <v>78.7</v>
          </cell>
          <cell r="D669" t="str">
            <v>VSPC</v>
          </cell>
          <cell r="E669" t="str">
            <v>COM OXIDO DE MANGANES(?) NAS FRATURAS. DE 76.70-76.95M NIVEL DE MSPC FUCHSITICO COM BAIXA SULFETACAO E BOXWORK. 79.55M=COM VENULAS QTZ E C.A= 40 GRAUS.</v>
          </cell>
        </row>
        <row r="670">
          <cell r="B670">
            <v>78.7</v>
          </cell>
          <cell r="C670">
            <v>79.2</v>
          </cell>
          <cell r="D670" t="str">
            <v>VSPC</v>
          </cell>
          <cell r="E670" t="str">
            <v>COM OXIDO DE MANGANES(?) NAS FRATURAS. DE 76.70-76.95M NIVEL DE MSPC FUCHSITICO COM BAIXA SULFETACAO E BOXWORK. 79.55M=COM VENULAS QTZ E C.A= 40 GRAUS.</v>
          </cell>
        </row>
        <row r="671">
          <cell r="B671">
            <v>79.2</v>
          </cell>
          <cell r="C671">
            <v>79.7</v>
          </cell>
          <cell r="D671" t="str">
            <v>VSPC</v>
          </cell>
          <cell r="E671" t="str">
            <v>COM OXIDO DE MANGANES(?) NAS FRATURAS. DE 76.70-76.95M NIVEL DE MSPC FUCHSITICO COM BAIXA SULFETACAO E BOXWORK. 79.55M=COM VENULAS QTZ E C.A= 40 GRAUS.</v>
          </cell>
        </row>
        <row r="672">
          <cell r="B672">
            <v>79.7</v>
          </cell>
          <cell r="C672">
            <v>80.2</v>
          </cell>
          <cell r="D672" t="str">
            <v>VSPC</v>
          </cell>
          <cell r="E672" t="str">
            <v>COM OXIDO DE MANGANES(?) NAS FRATURAS. DE 76.70-76.95M NIVEL DE MSPC FUCHSITICO COM BAIXA SULFETACAO E BOXWORK. 79.55M=COM VENULAS QTZ E C.A= 40 GRAUS.</v>
          </cell>
        </row>
        <row r="673">
          <cell r="B673">
            <v>80.2</v>
          </cell>
          <cell r="C673">
            <v>80.75</v>
          </cell>
          <cell r="D673" t="str">
            <v>VSPC</v>
          </cell>
          <cell r="E673" t="str">
            <v>COM OXIDO DE MANGANES(?) NAS FRATURAS. DE 76.70-76.95M NIVEL DE MSPC FUCHSITICO COM BAIXA SULFETACAO E BOXWORK. 79.55M=COM VENULAS QTZ E C.A= 40 GRAUS.</v>
          </cell>
        </row>
        <row r="674">
          <cell r="B674">
            <v>80.75</v>
          </cell>
          <cell r="C674">
            <v>81.25</v>
          </cell>
          <cell r="D674" t="str">
            <v>VSPC</v>
          </cell>
          <cell r="E674" t="str">
            <v>COM OXIDO DE MANGANES(?) NAS FRATURAS. DE 76.70-76.95M NIVEL DE MSPC FUCHSITICO COM BAIXA SULFETACAO E BOXWORK. 79.55M=COM VENULAS QTZ E C.A= 40 GRAUS.</v>
          </cell>
        </row>
        <row r="675">
          <cell r="B675">
            <v>81.25</v>
          </cell>
          <cell r="C675">
            <v>81.75</v>
          </cell>
          <cell r="D675" t="str">
            <v>VSPC</v>
          </cell>
          <cell r="E675" t="str">
            <v>COM OXIDO DE MANGANES(?) NAS FRATURAS. DE 76.70-76.95M NIVEL DE MSPC FUCHSITICO COM BAIXA SULFETACAO E BOXWORK. 79.55M=COM VENULAS QTZ E C.A= 40 GRAUS.</v>
          </cell>
        </row>
        <row r="676">
          <cell r="B676">
            <v>81.75</v>
          </cell>
          <cell r="C676">
            <v>82.25</v>
          </cell>
          <cell r="D676" t="str">
            <v>VSPC</v>
          </cell>
          <cell r="E676" t="str">
            <v>COM OXIDO DE MANGANES(?) NAS FRATURAS. DE 76.70-76.95M NIVEL DE MSPC FUCHSITICO COM BAIXA SULFETACAO E BOXWORK. 79.55M=COM VENULAS QTZ E C.A= 40 GRAUS.</v>
          </cell>
        </row>
        <row r="677">
          <cell r="B677">
            <v>82.25</v>
          </cell>
          <cell r="C677">
            <v>82.7</v>
          </cell>
          <cell r="D677" t="str">
            <v>VSPC</v>
          </cell>
          <cell r="E677" t="str">
            <v>COM OXIDO DE MANGANES(?) NAS FRATURAS. DE 76.70-76.95M NIVEL DE MSPC FUCHSITICO COM BAIXA SULFETACAO E BOXWORK. 79.55M=COM VENULAS QTZ E C.A= 40 GRAUS.</v>
          </cell>
        </row>
        <row r="678">
          <cell r="B678">
            <v>82.7</v>
          </cell>
          <cell r="C678">
            <v>83.2</v>
          </cell>
          <cell r="D678" t="str">
            <v>VSPC</v>
          </cell>
          <cell r="E678" t="str">
            <v>COM OXIDO DE MANGANES(?) NAS FRATURAS. DE 76.70-76.95M NIVEL DE MSPC FUCHSITICO COM BAIXA SULFETACAO E BOXWORK. 79.55M=COM VENULAS QTZ E C.A= 40 GRAUS.</v>
          </cell>
        </row>
        <row r="679">
          <cell r="B679">
            <v>83.2</v>
          </cell>
          <cell r="C679">
            <v>83.95</v>
          </cell>
          <cell r="D679" t="str">
            <v>QTO</v>
          </cell>
          <cell r="E679" t="str">
            <v>COM SEIXOS 'M'.BOXWORK NA BASE COM CRISTAIS DE FUCSITA. QZ_VEIN.</v>
          </cell>
        </row>
        <row r="680">
          <cell r="B680">
            <v>83.95</v>
          </cell>
          <cell r="C680">
            <v>84.75</v>
          </cell>
          <cell r="D680" t="str">
            <v>QTO</v>
          </cell>
          <cell r="E680" t="str">
            <v>COM SEIXOS 'M'.BOXWORK NA BASE COM CRISTAIS DE FUCSITA. QZ_VEIN.</v>
          </cell>
        </row>
        <row r="681">
          <cell r="B681">
            <v>84.75</v>
          </cell>
          <cell r="C681">
            <v>85.9</v>
          </cell>
          <cell r="D681" t="str">
            <v>QTO</v>
          </cell>
          <cell r="E681" t="str">
            <v>COM SEIXOS 'M'.BOXWORK NA BASE COM CRISTAIS DE FUCSITA. QZ_VEIN.</v>
          </cell>
        </row>
        <row r="682">
          <cell r="B682">
            <v>85.9</v>
          </cell>
          <cell r="C682">
            <v>86.9</v>
          </cell>
          <cell r="D682" t="str">
            <v>QTO</v>
          </cell>
          <cell r="E682" t="str">
            <v>COM SEIXOS 'M'.BOXWORK NA BASE COM CRISTAIS DE FUCSITA. QZ_VEIN.</v>
          </cell>
        </row>
        <row r="683">
          <cell r="B683">
            <v>86.9</v>
          </cell>
          <cell r="C683">
            <v>87.45</v>
          </cell>
          <cell r="D683" t="str">
            <v>VSPC</v>
          </cell>
          <cell r="E683" t="str">
            <v>OXIDO DE MANGANES NAS FRATURAS.</v>
          </cell>
        </row>
        <row r="684">
          <cell r="B684">
            <v>87.45</v>
          </cell>
          <cell r="C684">
            <v>87.95</v>
          </cell>
          <cell r="D684" t="str">
            <v>VSPC</v>
          </cell>
          <cell r="E684" t="str">
            <v>OXIDO DE MANGANES NAS FRATURAS.</v>
          </cell>
        </row>
        <row r="685">
          <cell r="B685">
            <v>87.95</v>
          </cell>
          <cell r="C685">
            <v>88.5</v>
          </cell>
          <cell r="D685" t="str">
            <v>VSPC</v>
          </cell>
          <cell r="E685" t="str">
            <v>OXIDO DE MANGANES NAS FRATURAS.</v>
          </cell>
        </row>
        <row r="686">
          <cell r="B686">
            <v>88.5</v>
          </cell>
          <cell r="C686">
            <v>89.7</v>
          </cell>
          <cell r="D686" t="str">
            <v>QTO</v>
          </cell>
          <cell r="E686" t="str">
            <v>MUITO FRATURADO.</v>
          </cell>
        </row>
        <row r="687">
          <cell r="B687">
            <v>89.7</v>
          </cell>
          <cell r="C687">
            <v>90.8</v>
          </cell>
          <cell r="D687" t="str">
            <v>QTO</v>
          </cell>
          <cell r="E687" t="str">
            <v>MUITO FRATURADO.</v>
          </cell>
        </row>
        <row r="688">
          <cell r="B688">
            <v>90.8</v>
          </cell>
          <cell r="C688">
            <v>91.25</v>
          </cell>
          <cell r="D688" t="str">
            <v>VSPC</v>
          </cell>
          <cell r="E688" t="str">
            <v>COM POUCOS SEIXOS 'M' COM VENULAS DE QTZ.</v>
          </cell>
        </row>
        <row r="689">
          <cell r="B689">
            <v>91.25</v>
          </cell>
          <cell r="C689">
            <v>91.75</v>
          </cell>
          <cell r="D689" t="str">
            <v>VSPC</v>
          </cell>
          <cell r="E689" t="str">
            <v>COM POUCOS SEIXOS 'M' COM VENULAS DE QTZ.</v>
          </cell>
        </row>
        <row r="690">
          <cell r="B690">
            <v>91.75</v>
          </cell>
          <cell r="C690">
            <v>92.2</v>
          </cell>
          <cell r="D690" t="str">
            <v>VSPC</v>
          </cell>
          <cell r="E690" t="str">
            <v>COM POUCOS SEIXOS 'M' COM VENULAS DE QTZ.</v>
          </cell>
        </row>
        <row r="691">
          <cell r="B691">
            <v>92.2</v>
          </cell>
          <cell r="C691">
            <v>93.15</v>
          </cell>
          <cell r="D691" t="str">
            <v>QTO_SX</v>
          </cell>
          <cell r="E691" t="str">
            <v>COM VENULAS QTZ. COM SEIXOS 'S E VS'. SULFETO MAIS CONCENTRADO NAS FRATURAS CRISTAIS DE FUCSITA.</v>
          </cell>
        </row>
        <row r="692">
          <cell r="B692">
            <v>93.15</v>
          </cell>
          <cell r="C692">
            <v>94.1</v>
          </cell>
          <cell r="D692" t="str">
            <v>QTO_SX</v>
          </cell>
          <cell r="E692" t="str">
            <v>COM VENULAS QTZ. COM SEIXOS 'S E VS'. SULFETO MAIS CONCENTRADO NAS FRATURAS CRISTAIS DE FUCSITA.</v>
          </cell>
        </row>
        <row r="693">
          <cell r="B693">
            <v>94.1</v>
          </cell>
          <cell r="C693">
            <v>95.3</v>
          </cell>
          <cell r="D693" t="str">
            <v>QTO_SX</v>
          </cell>
          <cell r="E693" t="str">
            <v>COM VENULAS QTZ. COM SEIXOS 'S E VS'. SULFETO MAIS CONCENTRADO NAS FRATURAS CRISTAIS DE FUCSITA.</v>
          </cell>
        </row>
        <row r="694">
          <cell r="B694">
            <v>95.3</v>
          </cell>
          <cell r="C694">
            <v>96.3</v>
          </cell>
          <cell r="D694" t="str">
            <v>QTO_SX</v>
          </cell>
          <cell r="E694" t="str">
            <v>COM VENULAS QTZ. COM SEIXOS 'S E VS'. SULFETO MAIS CONCENTRADO NAS FRATURAS CRISTAIS DE FUCSITA.</v>
          </cell>
        </row>
        <row r="695">
          <cell r="B695">
            <v>96.3</v>
          </cell>
          <cell r="C695">
            <v>97.4</v>
          </cell>
          <cell r="D695" t="str">
            <v>QTO_SX</v>
          </cell>
          <cell r="E695" t="str">
            <v>COM VENULAS QTZ. COM SEIXOS 'S E VS'. SULFETO MAIS CONCENTRADO NAS FRATURAS CRISTAIS DE FUCSITA.</v>
          </cell>
        </row>
        <row r="696">
          <cell r="B696">
            <v>97.4</v>
          </cell>
          <cell r="C696">
            <v>97.9</v>
          </cell>
          <cell r="D696" t="str">
            <v>LMPC</v>
          </cell>
          <cell r="E696" t="str">
            <v>COM SEIXOS 'VL'. COM CRISTAIS DE FUCSITA.</v>
          </cell>
        </row>
        <row r="697">
          <cell r="B697">
            <v>97.9</v>
          </cell>
          <cell r="C697">
            <v>98.7</v>
          </cell>
          <cell r="D697" t="str">
            <v>QTO</v>
          </cell>
          <cell r="E697" t="str">
            <v>MAIS OXIDADO NA BASE E NO TOPO.</v>
          </cell>
        </row>
        <row r="698">
          <cell r="B698">
            <v>98.7</v>
          </cell>
          <cell r="C698">
            <v>99.4</v>
          </cell>
          <cell r="D698" t="str">
            <v>QTO</v>
          </cell>
          <cell r="E698" t="str">
            <v>MAIS OXIDADO NA BASE E NO TOPO.</v>
          </cell>
        </row>
        <row r="699">
          <cell r="B699">
            <v>99.4</v>
          </cell>
          <cell r="C699">
            <v>100.5</v>
          </cell>
          <cell r="D699" t="str">
            <v>QTO</v>
          </cell>
          <cell r="E699" t="str">
            <v>MAIS OXIDADO NA BASE E NO TOPO.</v>
          </cell>
        </row>
        <row r="700">
          <cell r="B700">
            <v>100.5</v>
          </cell>
          <cell r="C700">
            <v>101.5</v>
          </cell>
          <cell r="D700" t="str">
            <v>GRIT</v>
          </cell>
          <cell r="E700" t="str">
            <v>COM SEIXOS 'VS'. MUITO FRATURADO. QZ_VEIN OXIDADO.</v>
          </cell>
        </row>
        <row r="701">
          <cell r="B701">
            <v>101.5</v>
          </cell>
          <cell r="C701">
            <v>102.5</v>
          </cell>
          <cell r="D701" t="str">
            <v>GRIT</v>
          </cell>
          <cell r="E701" t="str">
            <v>COM SEIXOS 'VS'. MUITO FRATURADO. QZ_VEIN OXIDADO.</v>
          </cell>
        </row>
        <row r="702">
          <cell r="B702">
            <v>102.5</v>
          </cell>
          <cell r="C702">
            <v>103.5</v>
          </cell>
          <cell r="D702" t="str">
            <v>GRIT</v>
          </cell>
          <cell r="E702" t="str">
            <v>COM SEIXOS 'VS'. MUITO FRATURADO. QZ_VEIN OXIDADO.</v>
          </cell>
        </row>
        <row r="703">
          <cell r="B703">
            <v>103.5</v>
          </cell>
          <cell r="C703">
            <v>104.5</v>
          </cell>
          <cell r="D703" t="str">
            <v>GRIT</v>
          </cell>
          <cell r="E703" t="str">
            <v>COM SEIXOS 'VS'. MUITO FRATURADO. QZ_VEIN OXIDADO.</v>
          </cell>
        </row>
        <row r="704">
          <cell r="B704">
            <v>104.5</v>
          </cell>
          <cell r="C704">
            <v>105.6</v>
          </cell>
          <cell r="D704" t="str">
            <v>GRIT</v>
          </cell>
          <cell r="E704" t="str">
            <v>COM SEIXOS 'VS'. MUITO FRATURADO. QZ_VEIN OXIDADO.</v>
          </cell>
        </row>
        <row r="705">
          <cell r="B705">
            <v>105.6</v>
          </cell>
          <cell r="C705">
            <v>106.6</v>
          </cell>
          <cell r="D705" t="str">
            <v>QTO</v>
          </cell>
          <cell r="E705" t="str">
            <v>COM SEIXOS 'VS'.</v>
          </cell>
        </row>
        <row r="706">
          <cell r="B706">
            <v>106.6</v>
          </cell>
          <cell r="C706">
            <v>107.6</v>
          </cell>
          <cell r="D706" t="str">
            <v>QTO</v>
          </cell>
          <cell r="E706" t="str">
            <v>COM SEIXOS 'VS'.</v>
          </cell>
        </row>
        <row r="707">
          <cell r="B707">
            <v>107.6</v>
          </cell>
          <cell r="C707">
            <v>108.7</v>
          </cell>
          <cell r="D707" t="str">
            <v>QTO</v>
          </cell>
          <cell r="E707" t="str">
            <v>COM SEIXOS 'VS'.</v>
          </cell>
        </row>
        <row r="708">
          <cell r="B708">
            <v>108.7</v>
          </cell>
          <cell r="C708">
            <v>109.7</v>
          </cell>
          <cell r="D708" t="str">
            <v>QTO</v>
          </cell>
          <cell r="E708" t="str">
            <v>COM SEIXOS 'VS'.</v>
          </cell>
        </row>
        <row r="709">
          <cell r="B709">
            <v>109.7</v>
          </cell>
          <cell r="C709">
            <v>110.6</v>
          </cell>
          <cell r="D709" t="str">
            <v>QTO_SX</v>
          </cell>
          <cell r="E709" t="str">
            <v>COM SEIXOS 'S E VS' MUITO FRATURADO E MUITA ALTERACAO NAS FRATURAS.</v>
          </cell>
        </row>
        <row r="710">
          <cell r="B710">
            <v>110.6</v>
          </cell>
          <cell r="C710">
            <v>111.6</v>
          </cell>
          <cell r="D710" t="str">
            <v>QTO_SX</v>
          </cell>
          <cell r="E710" t="str">
            <v>COM SEIXOS 'S E VS' MUITO FRATURADO E MUITA ALTERACAO NAS FRATURAS.</v>
          </cell>
        </row>
        <row r="711">
          <cell r="B711">
            <v>111.6</v>
          </cell>
          <cell r="C711">
            <v>112.5</v>
          </cell>
          <cell r="D711" t="str">
            <v>QTO_SX</v>
          </cell>
          <cell r="E711" t="str">
            <v>COM SEIXOS 'S E VS' MUITO FRATURADO E MUITA ALTERACAO NAS FRATURAS.</v>
          </cell>
        </row>
        <row r="712">
          <cell r="B712">
            <v>112.5</v>
          </cell>
          <cell r="C712">
            <v>113.4</v>
          </cell>
          <cell r="D712" t="str">
            <v>QTO_SX</v>
          </cell>
          <cell r="E712" t="str">
            <v>COM SEIXOS 'S E VS' MUITO FRATURADO E MUITA ALTERACAO NAS FRATURAS.</v>
          </cell>
        </row>
        <row r="713">
          <cell r="B713">
            <v>113.4</v>
          </cell>
          <cell r="C713">
            <v>114.2</v>
          </cell>
          <cell r="D713" t="str">
            <v>QTO_SX</v>
          </cell>
          <cell r="E713" t="str">
            <v>COM SEIXOS 'S E VS' MUITO FRATURADO E MUITA ALTERACAO NAS FRATURAS.</v>
          </cell>
        </row>
        <row r="714">
          <cell r="B714">
            <v>114.2</v>
          </cell>
          <cell r="C714">
            <v>115.2</v>
          </cell>
          <cell r="D714" t="str">
            <v>QTO_SX</v>
          </cell>
          <cell r="E714" t="str">
            <v>COM SEIXOS 'S E VS' MUITO FRATURADO E MUITA ALTERACAO NAS FRATURAS.</v>
          </cell>
        </row>
        <row r="715">
          <cell r="B715">
            <v>115.2</v>
          </cell>
          <cell r="C715">
            <v>116.2</v>
          </cell>
          <cell r="D715" t="str">
            <v>QTO_SX</v>
          </cell>
          <cell r="E715" t="str">
            <v>COM SEIXOS 'S E VS' MUITO FRATURADO E MUITA ALTERACAO NAS FRATURAS.</v>
          </cell>
        </row>
        <row r="716">
          <cell r="B716">
            <v>116.2</v>
          </cell>
          <cell r="C716">
            <v>117.1</v>
          </cell>
          <cell r="D716" t="str">
            <v>QTO_SX</v>
          </cell>
          <cell r="E716" t="str">
            <v>COM SEIXOS 'S E VS' MUITO FRATURADO E MUITA ALTERACAO NAS FRATURAS.</v>
          </cell>
        </row>
        <row r="717">
          <cell r="B717">
            <v>117.1</v>
          </cell>
          <cell r="C717">
            <v>118.25</v>
          </cell>
          <cell r="D717" t="str">
            <v>QTO_SX</v>
          </cell>
          <cell r="E717" t="str">
            <v>COM SEIXOS 'S E VS' MUITO FRATURADO E MUITA ALTERACAO NAS FRATURAS.</v>
          </cell>
        </row>
        <row r="718">
          <cell r="B718">
            <v>118.25</v>
          </cell>
          <cell r="C718">
            <v>119.4</v>
          </cell>
          <cell r="D718" t="str">
            <v>QTO_SX</v>
          </cell>
          <cell r="E718" t="str">
            <v>COM SEIXOS 'S E VS' MUITO FRATURADO E MUITA ALTERACAO NAS FRATURAS.</v>
          </cell>
        </row>
        <row r="719">
          <cell r="B719">
            <v>119.4</v>
          </cell>
          <cell r="C719">
            <v>120.6</v>
          </cell>
          <cell r="D719" t="str">
            <v>QTO_SX</v>
          </cell>
          <cell r="E719" t="str">
            <v>COM SEIXOS 'S E VS' MUITO FRATURADO E MUITA ALTERACAO NAS FRATURAS.</v>
          </cell>
        </row>
        <row r="720">
          <cell r="B720">
            <v>120.6</v>
          </cell>
          <cell r="C720">
            <v>121.6</v>
          </cell>
          <cell r="D720" t="str">
            <v>QTO_SX</v>
          </cell>
          <cell r="E720" t="str">
            <v>COM SEIXOS 'S E VS' MUITO FRATURADO E MUITA ALTERACAO NAS FRATURAS.</v>
          </cell>
        </row>
        <row r="721">
          <cell r="B721">
            <v>121.6</v>
          </cell>
          <cell r="C721">
            <v>122.6</v>
          </cell>
          <cell r="D721" t="str">
            <v>QTO_SX</v>
          </cell>
          <cell r="E721" t="str">
            <v>COM SEIXOS 'S E VS' MUITO FRATURADO E MUITA ALTERACAO NAS FRATURAS.</v>
          </cell>
        </row>
        <row r="722">
          <cell r="B722">
            <v>122.6</v>
          </cell>
          <cell r="C722">
            <v>123.6</v>
          </cell>
          <cell r="D722" t="str">
            <v>GRIT</v>
          </cell>
          <cell r="E722" t="str">
            <v>COM CRISTAIS DE FUCSITA. COM SEIXOS 'VS'.</v>
          </cell>
        </row>
        <row r="723">
          <cell r="B723">
            <v>123.6</v>
          </cell>
          <cell r="C723">
            <v>124.6</v>
          </cell>
          <cell r="D723" t="str">
            <v>GRIT</v>
          </cell>
          <cell r="E723" t="str">
            <v>COM CRISTAIS DE FUCSITA. COM SEIXOS 'VS'.</v>
          </cell>
        </row>
        <row r="724">
          <cell r="B724">
            <v>124.6</v>
          </cell>
          <cell r="C724">
            <v>125.6</v>
          </cell>
          <cell r="D724" t="str">
            <v>GRIT</v>
          </cell>
          <cell r="E724" t="str">
            <v>COM CRISTAIS DE FUCSITA. COM SEIXOS 'VS'.</v>
          </cell>
        </row>
        <row r="725">
          <cell r="B725">
            <v>125.6</v>
          </cell>
          <cell r="C725">
            <v>126.6</v>
          </cell>
          <cell r="D725" t="str">
            <v>GRIT</v>
          </cell>
          <cell r="E725" t="str">
            <v>COM CRISTAIS DE FUCSITA. COM SEIXOS 'VS'.</v>
          </cell>
        </row>
        <row r="726">
          <cell r="B726">
            <v>126.6</v>
          </cell>
          <cell r="C726">
            <v>127.6</v>
          </cell>
          <cell r="D726" t="str">
            <v>GRIT</v>
          </cell>
          <cell r="E726" t="str">
            <v>COM CRISTAIS DE FUCSITA. COM SEIXOS 'VS'.</v>
          </cell>
        </row>
        <row r="727">
          <cell r="B727">
            <v>127.6</v>
          </cell>
          <cell r="C727">
            <v>128.6</v>
          </cell>
          <cell r="D727" t="str">
            <v>GRIT</v>
          </cell>
          <cell r="E727" t="str">
            <v>COM CRISTAIS DE FUCSITA. COM SEIXOS 'VS'.</v>
          </cell>
        </row>
        <row r="728">
          <cell r="B728">
            <v>128.6</v>
          </cell>
          <cell r="C728">
            <v>129.6</v>
          </cell>
          <cell r="D728" t="str">
            <v>GRIT</v>
          </cell>
          <cell r="E728" t="str">
            <v>COM CRISTAIS DE FUCSITA. COM SEIXOS 'VS'.</v>
          </cell>
        </row>
        <row r="729">
          <cell r="B729">
            <v>129.6</v>
          </cell>
          <cell r="C729">
            <v>130.5</v>
          </cell>
          <cell r="D729" t="str">
            <v>GRIT</v>
          </cell>
          <cell r="E729" t="str">
            <v>COM CRISTAIS DE FUCSITA. COM SEIXOS 'VS'.</v>
          </cell>
        </row>
        <row r="730">
          <cell r="B730">
            <v>130.5</v>
          </cell>
          <cell r="C730">
            <v>131.4</v>
          </cell>
          <cell r="D730" t="str">
            <v>GRIT</v>
          </cell>
          <cell r="E730" t="str">
            <v>COM CRISTAIS DE FUCSITA. COM SEIXOS 'VS'.</v>
          </cell>
        </row>
        <row r="731">
          <cell r="B731">
            <v>131.4</v>
          </cell>
          <cell r="C731">
            <v>132.6</v>
          </cell>
          <cell r="D731" t="str">
            <v>GRIT</v>
          </cell>
          <cell r="E731" t="str">
            <v>COM CRISTAIS DE FUCSITA. COM SEIXOS 'VS'.</v>
          </cell>
        </row>
        <row r="732">
          <cell r="B732">
            <v>132.6</v>
          </cell>
          <cell r="C732">
            <v>133.6</v>
          </cell>
          <cell r="D732" t="str">
            <v>GRIT</v>
          </cell>
          <cell r="E732" t="str">
            <v>COM CRISTAIS DE FUCSITA. COM SEIXOS 'VS'.</v>
          </cell>
        </row>
        <row r="733">
          <cell r="B733">
            <v>133.6</v>
          </cell>
          <cell r="C733">
            <v>134.6</v>
          </cell>
          <cell r="D733" t="str">
            <v>GRIT</v>
          </cell>
          <cell r="E733" t="str">
            <v>COM CRISTAIS DE FUCSITA. COM SEIXOS 'VS'.</v>
          </cell>
        </row>
        <row r="734">
          <cell r="B734">
            <v>134.6</v>
          </cell>
          <cell r="C734">
            <v>135.6</v>
          </cell>
          <cell r="D734" t="str">
            <v>GRIT</v>
          </cell>
          <cell r="E734" t="str">
            <v>COM CRISTAIS DE FUCSITA. COM SEIXOS 'VS'.</v>
          </cell>
        </row>
        <row r="735">
          <cell r="B735">
            <v>135.6</v>
          </cell>
          <cell r="C735">
            <v>136.6</v>
          </cell>
          <cell r="D735" t="str">
            <v>GRIT</v>
          </cell>
          <cell r="E735" t="str">
            <v>COM CRISTAIS DE FUCSITA. COM SEIXOS 'VS'.</v>
          </cell>
        </row>
        <row r="736">
          <cell r="B736">
            <v>136.6</v>
          </cell>
          <cell r="C736">
            <v>137.69999999999999</v>
          </cell>
          <cell r="D736" t="str">
            <v>GRIT</v>
          </cell>
          <cell r="E736" t="str">
            <v>COM CRISTAIS DE FUCSITA. COM SEIXOS 'VS'.</v>
          </cell>
        </row>
        <row r="737">
          <cell r="B737">
            <v>137.69999999999999</v>
          </cell>
          <cell r="C737">
            <v>138.69999999999999</v>
          </cell>
          <cell r="D737" t="str">
            <v>GRIT</v>
          </cell>
          <cell r="E737" t="str">
            <v>COM CRISTAIS DE FUCSITA. COM SEIXOS 'VS'.</v>
          </cell>
        </row>
        <row r="738">
          <cell r="B738">
            <v>138.69999999999999</v>
          </cell>
          <cell r="C738">
            <v>139.85</v>
          </cell>
          <cell r="D738" t="str">
            <v>ITV</v>
          </cell>
          <cell r="E738" t="str">
            <v>UMF ALTERADO.</v>
          </cell>
        </row>
        <row r="739">
          <cell r="B739">
            <v>139.85</v>
          </cell>
          <cell r="C739">
            <v>140.75</v>
          </cell>
          <cell r="D739" t="str">
            <v>ITV</v>
          </cell>
          <cell r="E739" t="str">
            <v>UMF ALTERADO.</v>
          </cell>
        </row>
        <row r="740">
          <cell r="B740">
            <v>140.75</v>
          </cell>
          <cell r="C740">
            <v>141.75</v>
          </cell>
          <cell r="D740" t="str">
            <v>GRIT</v>
          </cell>
          <cell r="E740" t="str">
            <v>COM SEIXOS 'VS'.</v>
          </cell>
        </row>
        <row r="741">
          <cell r="B741">
            <v>141.75</v>
          </cell>
          <cell r="C741">
            <v>142.75</v>
          </cell>
          <cell r="D741" t="str">
            <v>GRIT</v>
          </cell>
          <cell r="E741" t="str">
            <v>COM SEIXOS 'VS'.</v>
          </cell>
        </row>
        <row r="742">
          <cell r="B742">
            <v>142.75</v>
          </cell>
          <cell r="C742">
            <v>143.69999999999999</v>
          </cell>
          <cell r="D742" t="str">
            <v>GRIT</v>
          </cell>
          <cell r="E742" t="str">
            <v>COM SEIXOS 'VS'.</v>
          </cell>
        </row>
        <row r="743">
          <cell r="B743">
            <v>143.69999999999999</v>
          </cell>
          <cell r="C743">
            <v>144.69999999999999</v>
          </cell>
          <cell r="D743" t="str">
            <v>GRIT</v>
          </cell>
          <cell r="E743" t="str">
            <v>COM SEIXOS 'VS'.</v>
          </cell>
        </row>
        <row r="744">
          <cell r="B744">
            <v>144.69999999999999</v>
          </cell>
          <cell r="C744">
            <v>145.5</v>
          </cell>
          <cell r="D744" t="str">
            <v>GRIT</v>
          </cell>
          <cell r="E744" t="str">
            <v>COM SEIXOS 'L E VS' DE 145.10-145.25M LMPC BEM EMPACOTADO. OXIDADO. 146-146.25M LMPC EMPACOTADO.FUCHSITICO COM SULFETO MODERADO E ALGUNS SEIXOS AVERMELHADOS. C.A EM 146.25=45 GRAUS NA BASE.</v>
          </cell>
        </row>
        <row r="745">
          <cell r="B745">
            <v>145.5</v>
          </cell>
          <cell r="C745">
            <v>146.30000000000001</v>
          </cell>
          <cell r="D745" t="str">
            <v>GRIT</v>
          </cell>
          <cell r="E745" t="str">
            <v>COM SEIXOS 'L E VS' DE 145.10-145.25M LMPC BEM EMPACOTADO. OXIDADO. 146-146.25M LMPC EMPACOTADO.FUCHSITICO COM SULFETO MODERADO E ALGUNS SEIXOS AVERMELHADOS. C.A EM 146.25=45 GRAUS NA BASE.</v>
          </cell>
        </row>
        <row r="746">
          <cell r="B746">
            <v>146.30000000000001</v>
          </cell>
          <cell r="C746">
            <v>147.19999999999999</v>
          </cell>
          <cell r="D746" t="str">
            <v>GRIT</v>
          </cell>
          <cell r="E746" t="str">
            <v>COM CRISTAIS DE FUCSITA COM SEIXOS 'S E VS'. 148-148.10M NIVEL DE MSPC FUCHSITICO. BEM EMPACOTADO COM BAIXO SULFETO.</v>
          </cell>
        </row>
        <row r="747">
          <cell r="B747">
            <v>147.19999999999999</v>
          </cell>
          <cell r="C747">
            <v>148</v>
          </cell>
          <cell r="D747" t="str">
            <v>GRIT</v>
          </cell>
          <cell r="E747" t="str">
            <v>COM CRISTAIS DE FUCSITA COM SEIXOS 'S E VS'. 148-148.10M NIVEL DE MSPC FUCHSITICO. BEM EMPACOTADO COM BAIXO SULFETO.</v>
          </cell>
        </row>
        <row r="748">
          <cell r="B748">
            <v>148</v>
          </cell>
          <cell r="C748">
            <v>149</v>
          </cell>
          <cell r="D748" t="str">
            <v>GRIT</v>
          </cell>
          <cell r="E748" t="str">
            <v>COM CRISTAIS DE FUCSITA COM SEIXOS 'S E VS'. 148-148.10M NIVEL DE MSPC FUCHSITICO. BEM EMPACOTADO COM BAIXO SULFETO.</v>
          </cell>
        </row>
        <row r="749">
          <cell r="B749">
            <v>149</v>
          </cell>
          <cell r="C749">
            <v>150</v>
          </cell>
          <cell r="D749" t="str">
            <v>GRIT</v>
          </cell>
          <cell r="E749" t="str">
            <v>COM CRISTAIS DE FUCSITA COM SEIXOS 'S E VS'. 148-148.10M NIVEL DE MSPC FUCHSITICO. BEM EMPACOTADO COM BAIXO SULFETO.</v>
          </cell>
        </row>
        <row r="750">
          <cell r="B750">
            <v>150</v>
          </cell>
          <cell r="C750">
            <v>151</v>
          </cell>
          <cell r="D750" t="str">
            <v>GRIT</v>
          </cell>
          <cell r="E750" t="str">
            <v>COM SEIXOS 'VS'.</v>
          </cell>
        </row>
        <row r="751">
          <cell r="B751">
            <v>151</v>
          </cell>
          <cell r="C751">
            <v>152</v>
          </cell>
          <cell r="D751" t="str">
            <v>GRIT</v>
          </cell>
          <cell r="E751" t="str">
            <v>COM SEIXOS 'VS'.</v>
          </cell>
        </row>
        <row r="752">
          <cell r="B752">
            <v>152</v>
          </cell>
          <cell r="C752">
            <v>153</v>
          </cell>
          <cell r="D752" t="str">
            <v>GRIT</v>
          </cell>
          <cell r="E752" t="str">
            <v>COM SEIXOS 'VS'.</v>
          </cell>
        </row>
        <row r="753">
          <cell r="B753">
            <v>153</v>
          </cell>
          <cell r="C753">
            <v>154</v>
          </cell>
          <cell r="D753" t="str">
            <v>GRIT</v>
          </cell>
          <cell r="E753" t="str">
            <v>COM SEIXOS 'VS'.</v>
          </cell>
        </row>
        <row r="754">
          <cell r="B754">
            <v>154</v>
          </cell>
          <cell r="C754">
            <v>155</v>
          </cell>
          <cell r="D754" t="str">
            <v>GRIT</v>
          </cell>
          <cell r="E754" t="str">
            <v>COM SEIXOS 'VS'.</v>
          </cell>
        </row>
        <row r="755">
          <cell r="B755">
            <v>155</v>
          </cell>
          <cell r="C755">
            <v>156</v>
          </cell>
          <cell r="D755" t="str">
            <v>GRIT</v>
          </cell>
          <cell r="E755" t="str">
            <v>COM SEIXOS 'VS E S'.</v>
          </cell>
        </row>
        <row r="756">
          <cell r="B756">
            <v>156</v>
          </cell>
          <cell r="C756">
            <v>157</v>
          </cell>
          <cell r="D756" t="str">
            <v>GRIT</v>
          </cell>
          <cell r="E756" t="str">
            <v>COM SEIXOS 'VS E S'. COM MAIOR CONCENTRACAO DE SULFETO.</v>
          </cell>
        </row>
        <row r="757">
          <cell r="B757">
            <v>157</v>
          </cell>
          <cell r="C757">
            <v>158</v>
          </cell>
          <cell r="D757" t="str">
            <v>GRIT</v>
          </cell>
          <cell r="E757" t="str">
            <v>COM SEIXOS 'VS E S'.</v>
          </cell>
        </row>
        <row r="758">
          <cell r="B758">
            <v>158</v>
          </cell>
          <cell r="C758">
            <v>158.80000000000001</v>
          </cell>
          <cell r="D758" t="str">
            <v>GRIT</v>
          </cell>
          <cell r="E758" t="str">
            <v>COM SEIXOS 'VS E S'.</v>
          </cell>
        </row>
        <row r="759">
          <cell r="B759">
            <v>158.80000000000001</v>
          </cell>
          <cell r="C759">
            <v>159.65</v>
          </cell>
          <cell r="D759" t="str">
            <v>GRIT</v>
          </cell>
          <cell r="E759" t="str">
            <v>COM SEIXOS 'VS E S'.</v>
          </cell>
        </row>
        <row r="760">
          <cell r="B760">
            <v>159.65</v>
          </cell>
          <cell r="C760">
            <v>160.55000000000001</v>
          </cell>
          <cell r="D760" t="str">
            <v>GRIT</v>
          </cell>
          <cell r="E760" t="str">
            <v>COM SEIXOS 'VS'. MUITO FRATURADO.</v>
          </cell>
        </row>
        <row r="761">
          <cell r="B761">
            <v>160.55000000000001</v>
          </cell>
          <cell r="C761">
            <v>161.4</v>
          </cell>
          <cell r="D761" t="str">
            <v>GRIT</v>
          </cell>
          <cell r="E761" t="str">
            <v>COM SEIXOS 'VS'. MUITO FRATURADO.</v>
          </cell>
        </row>
        <row r="762">
          <cell r="B762">
            <v>161.4</v>
          </cell>
          <cell r="C762">
            <v>162.5</v>
          </cell>
          <cell r="D762" t="str">
            <v>GRIT</v>
          </cell>
          <cell r="E762" t="str">
            <v>COM SEIXOS 'VS'. MUITO FRATURADO.</v>
          </cell>
        </row>
        <row r="763">
          <cell r="B763">
            <v>162.5</v>
          </cell>
          <cell r="C763">
            <v>163.6</v>
          </cell>
          <cell r="D763" t="str">
            <v>GRIT</v>
          </cell>
          <cell r="E763" t="str">
            <v>COM SEIXOS 'VS'. MUITO FRATURADO.</v>
          </cell>
        </row>
        <row r="764">
          <cell r="B764">
            <v>163.6</v>
          </cell>
          <cell r="C764">
            <v>164.6</v>
          </cell>
          <cell r="D764" t="str">
            <v>GRIT</v>
          </cell>
          <cell r="E764" t="str">
            <v>COM SEIXOS 'VS'. MUITO FRATURADO.</v>
          </cell>
        </row>
        <row r="765">
          <cell r="B765">
            <v>164.6</v>
          </cell>
          <cell r="C765">
            <v>165.75</v>
          </cell>
          <cell r="D765" t="str">
            <v>GRIT</v>
          </cell>
          <cell r="E765" t="str">
            <v>COM SEIXOS 'VS E S'.NIVEL DE MSPC EMPACOTADO COM POUCO SULFETO E SEIXOS AVERMELHADOS.</v>
          </cell>
        </row>
        <row r="766">
          <cell r="B766">
            <v>165.75</v>
          </cell>
          <cell r="C766">
            <v>166.35</v>
          </cell>
          <cell r="D766" t="str">
            <v>VSPC</v>
          </cell>
          <cell r="E766" t="str">
            <v>BEM EMPACOTADO COM SULFETACAO MODERADA.</v>
          </cell>
        </row>
        <row r="767">
          <cell r="B767">
            <v>166.35</v>
          </cell>
          <cell r="C767">
            <v>166.85</v>
          </cell>
          <cell r="D767" t="str">
            <v>LMPC</v>
          </cell>
          <cell r="E767" t="str">
            <v>SEIXOS FRATURADOS.</v>
          </cell>
        </row>
        <row r="768">
          <cell r="B768">
            <v>166.85</v>
          </cell>
          <cell r="C768">
            <v>167.85</v>
          </cell>
          <cell r="D768" t="str">
            <v>QTO_SX</v>
          </cell>
          <cell r="E768" t="str">
            <v>COM SEIXOS 'L. M E VS'. MAIOR SULFETACAO NO TOPO E NA BASE.</v>
          </cell>
        </row>
        <row r="769">
          <cell r="B769">
            <v>167.85</v>
          </cell>
          <cell r="C769">
            <v>168.35</v>
          </cell>
          <cell r="D769" t="str">
            <v>MPC</v>
          </cell>
          <cell r="E769" t="str">
            <v>COM SEIXOS 'L.' SEIXOS FRATURADOS.</v>
          </cell>
        </row>
        <row r="770">
          <cell r="B770">
            <v>168.35</v>
          </cell>
          <cell r="C770">
            <v>169.4</v>
          </cell>
          <cell r="D770" t="str">
            <v>QTO_SX</v>
          </cell>
          <cell r="E770" t="str">
            <v>COM SEIXOS 'VS E S'. COM CRISTAIS DE FUCSITA.</v>
          </cell>
        </row>
        <row r="771">
          <cell r="B771">
            <v>169.4</v>
          </cell>
          <cell r="C771">
            <v>170.5</v>
          </cell>
          <cell r="D771" t="str">
            <v>QTO_SX</v>
          </cell>
          <cell r="E771" t="str">
            <v>COM SEIXOS 'VS E S'. COM CRISTAIS DE FUCSITA.</v>
          </cell>
        </row>
        <row r="772">
          <cell r="B772">
            <v>170.5</v>
          </cell>
          <cell r="C772">
            <v>171.05</v>
          </cell>
          <cell r="D772" t="str">
            <v>MLPC</v>
          </cell>
          <cell r="E772" t="str">
            <v>COM SEIXOS 'S'. SEIXOS FRATURADOS. C.A BASE 30 GRAUS</v>
          </cell>
        </row>
        <row r="773">
          <cell r="B773">
            <v>171.05</v>
          </cell>
          <cell r="C773">
            <v>172.25</v>
          </cell>
          <cell r="D773" t="str">
            <v>QTO_SX</v>
          </cell>
          <cell r="E773" t="str">
            <v>COM SEIXOS 'M E VS'.</v>
          </cell>
        </row>
        <row r="774">
          <cell r="B774">
            <v>172.25</v>
          </cell>
          <cell r="C774">
            <v>172.75</v>
          </cell>
          <cell r="D774" t="str">
            <v>MPC</v>
          </cell>
          <cell r="E774" t="str">
            <v>COM SEIXOS 'L E S'.</v>
          </cell>
        </row>
        <row r="775">
          <cell r="B775">
            <v>172.75</v>
          </cell>
          <cell r="C775">
            <v>173.55</v>
          </cell>
          <cell r="D775" t="str">
            <v>GRIT</v>
          </cell>
          <cell r="E775" t="str">
            <v>COM SEIXOS 'S E VS'.</v>
          </cell>
        </row>
        <row r="776">
          <cell r="B776">
            <v>173.55</v>
          </cell>
          <cell r="C776">
            <v>174.6</v>
          </cell>
          <cell r="D776" t="str">
            <v>GRIT</v>
          </cell>
          <cell r="E776" t="str">
            <v>COM SEIXOS 'L.M E VS'.</v>
          </cell>
        </row>
        <row r="777">
          <cell r="B777">
            <v>174.6</v>
          </cell>
          <cell r="C777">
            <v>175.7</v>
          </cell>
          <cell r="D777" t="str">
            <v>GRIT</v>
          </cell>
          <cell r="E777" t="str">
            <v>COM SEIXOS 'L.M E VS'.</v>
          </cell>
        </row>
        <row r="778">
          <cell r="B778">
            <v>175.7</v>
          </cell>
          <cell r="C778">
            <v>176.85</v>
          </cell>
          <cell r="D778" t="str">
            <v>GRIT</v>
          </cell>
          <cell r="E778" t="str">
            <v>COM SEIXOS 'L.M E VS'.</v>
          </cell>
        </row>
        <row r="779">
          <cell r="B779">
            <v>176.85</v>
          </cell>
          <cell r="C779">
            <v>177.8</v>
          </cell>
          <cell r="D779" t="str">
            <v>GRIT</v>
          </cell>
          <cell r="E779" t="str">
            <v>COM SEIXOS 'L.M E VS'.</v>
          </cell>
        </row>
        <row r="780">
          <cell r="B780">
            <v>177.8</v>
          </cell>
          <cell r="C780">
            <v>178.7</v>
          </cell>
          <cell r="D780" t="str">
            <v>GRIT</v>
          </cell>
          <cell r="E780" t="str">
            <v>COM SEIXOS 'L.M E VS'.</v>
          </cell>
        </row>
        <row r="781">
          <cell r="B781">
            <v>178.7</v>
          </cell>
          <cell r="C781">
            <v>179.6</v>
          </cell>
          <cell r="D781" t="str">
            <v>GRIT</v>
          </cell>
          <cell r="E781" t="str">
            <v>COM SEIXOS 'L.M E VS'.</v>
          </cell>
        </row>
        <row r="782">
          <cell r="B782">
            <v>179.6</v>
          </cell>
          <cell r="C782">
            <v>180.5</v>
          </cell>
          <cell r="D782" t="str">
            <v>GRIT</v>
          </cell>
          <cell r="E782" t="str">
            <v>COM SEIXOS 'L.M E VS'.</v>
          </cell>
        </row>
        <row r="783">
          <cell r="B783">
            <v>180.5</v>
          </cell>
          <cell r="C783">
            <v>181.6</v>
          </cell>
          <cell r="D783" t="str">
            <v>GRIT</v>
          </cell>
          <cell r="E783" t="str">
            <v>COM SEIXOS 'L.M E VS'.</v>
          </cell>
        </row>
        <row r="784">
          <cell r="B784">
            <v>181.6</v>
          </cell>
          <cell r="C784">
            <v>182.7</v>
          </cell>
          <cell r="D784" t="str">
            <v>GRIT</v>
          </cell>
          <cell r="E784" t="str">
            <v>COM SEIXOS 'L.M E VS'.</v>
          </cell>
        </row>
        <row r="785">
          <cell r="B785">
            <v>182.7</v>
          </cell>
          <cell r="C785">
            <v>183.2</v>
          </cell>
          <cell r="D785" t="str">
            <v>LMPC</v>
          </cell>
          <cell r="E785" t="str">
            <v>COM SEIXOS 'VS'. ALGUNS SEIXOS ESTAO PREENCHIDOS POR CRISTAIS DE FUCSITA.</v>
          </cell>
        </row>
        <row r="786">
          <cell r="B786">
            <v>183.2</v>
          </cell>
          <cell r="C786">
            <v>184</v>
          </cell>
          <cell r="D786" t="str">
            <v>GRIT</v>
          </cell>
          <cell r="E786" t="str">
            <v>COM SEIXOS 'VS'.</v>
          </cell>
        </row>
        <row r="787">
          <cell r="B787">
            <v>184</v>
          </cell>
          <cell r="C787">
            <v>184.9</v>
          </cell>
          <cell r="D787" t="str">
            <v>GRIT</v>
          </cell>
          <cell r="E787" t="str">
            <v/>
          </cell>
        </row>
        <row r="788">
          <cell r="B788">
            <v>184.9</v>
          </cell>
          <cell r="C788">
            <v>185.4</v>
          </cell>
          <cell r="D788" t="str">
            <v>LMPC</v>
          </cell>
          <cell r="E788" t="str">
            <v>COM SEIXOS 'S E VL' OXIDACAO CONCENTRADA NA BASE E OS SEIXOS ENCONTRAM-SE FRATURADOS E AVERMELHADOS.</v>
          </cell>
        </row>
        <row r="789">
          <cell r="B789">
            <v>185.4</v>
          </cell>
          <cell r="C789">
            <v>185.9</v>
          </cell>
          <cell r="D789" t="str">
            <v>LMPC</v>
          </cell>
          <cell r="E789" t="str">
            <v>COM SEIXOS 'S E VL' OXIDACAO CONCENTRADA NA BASE E OS SEIXOS ENCONTRAM-SE FRATURADOS E AVERMELHADOS.</v>
          </cell>
        </row>
        <row r="790">
          <cell r="B790">
            <v>185.9</v>
          </cell>
          <cell r="C790">
            <v>186.4</v>
          </cell>
          <cell r="D790" t="str">
            <v>LMPC</v>
          </cell>
          <cell r="E790" t="str">
            <v>COM SEIXOS 'S E VL' OXIDACAO CONCENTRADA NA BASE E OS SEIXOS ENCONTRAM-SE FRATURADOS E AVERMELHADOS.</v>
          </cell>
        </row>
        <row r="791">
          <cell r="B791">
            <v>186.4</v>
          </cell>
          <cell r="C791">
            <v>186.9</v>
          </cell>
          <cell r="D791" t="str">
            <v>LMPC</v>
          </cell>
          <cell r="E791" t="str">
            <v>COM SEIXOS 'S E VL' OXIDACAO CONCENTRADA NA BASE E OS SEIXOS ENCONTRAM-SE FRATURADOS E AVERMELHADOS.</v>
          </cell>
        </row>
        <row r="792">
          <cell r="B792">
            <v>186.9</v>
          </cell>
          <cell r="C792">
            <v>187.4</v>
          </cell>
          <cell r="D792" t="str">
            <v>LMPC</v>
          </cell>
          <cell r="E792" t="str">
            <v>COM SEIXOS 'S E VL' OXIDACAO CONCENTRADA NA BASE E OS SEIXOS ENCONTRAM-SE FRATURADOS E AVERMELHADOS.</v>
          </cell>
        </row>
        <row r="793">
          <cell r="B793">
            <v>187.4</v>
          </cell>
          <cell r="C793">
            <v>187.9</v>
          </cell>
          <cell r="D793" t="str">
            <v>LMPC</v>
          </cell>
          <cell r="E793" t="str">
            <v>COM SEIXOS 'S E VL' OXIDACAO CONCENTRADA NA BASE E OS SEIXOS ENCONTRAM-SE FRATURADOS E AVERMELHADOS.</v>
          </cell>
        </row>
        <row r="794">
          <cell r="B794">
            <v>187.9</v>
          </cell>
          <cell r="C794">
            <v>188.5</v>
          </cell>
          <cell r="D794" t="str">
            <v>LMPC</v>
          </cell>
          <cell r="E794" t="str">
            <v>COM SEIXOS 'S E VL' OXIDACAO CONCENTRADA NA BASE E OS SEIXOS ENCONTRAM-SE FRATURADOS E AVERMELHADOS.</v>
          </cell>
        </row>
        <row r="795">
          <cell r="B795">
            <v>188.5</v>
          </cell>
          <cell r="C795">
            <v>189.5</v>
          </cell>
          <cell r="D795" t="str">
            <v>GRIT</v>
          </cell>
          <cell r="E795" t="str">
            <v>COM CRISTRAIS DE FUCSITA E SEIXOS 'VS'.</v>
          </cell>
        </row>
        <row r="796">
          <cell r="B796">
            <v>189.5</v>
          </cell>
          <cell r="C796">
            <v>190.45</v>
          </cell>
          <cell r="D796" t="str">
            <v>GRIT</v>
          </cell>
          <cell r="E796" t="str">
            <v>COM CRISTRAIS DE FUCSITA E SEIXOS 'VS'.</v>
          </cell>
        </row>
        <row r="797">
          <cell r="B797">
            <v>190.45</v>
          </cell>
          <cell r="C797">
            <v>190.95</v>
          </cell>
          <cell r="D797" t="str">
            <v>SMPC</v>
          </cell>
          <cell r="E797" t="str">
            <v>COM SEIXOS 'L E VL' FRATURADOS.</v>
          </cell>
        </row>
        <row r="798">
          <cell r="B798">
            <v>190.95</v>
          </cell>
          <cell r="C798">
            <v>191.45</v>
          </cell>
          <cell r="D798" t="str">
            <v>SMPC</v>
          </cell>
          <cell r="E798" t="str">
            <v>COM SEIXOS 'L E VL' FRATURADOS.</v>
          </cell>
        </row>
        <row r="799">
          <cell r="B799">
            <v>191.45</v>
          </cell>
          <cell r="C799">
            <v>191.95</v>
          </cell>
          <cell r="D799" t="str">
            <v>SMPC</v>
          </cell>
          <cell r="E799" t="str">
            <v>COM SEIXOS 'L E VL' FRATURADOS.</v>
          </cell>
        </row>
        <row r="800">
          <cell r="B800">
            <v>191.95</v>
          </cell>
          <cell r="C800">
            <v>192.4</v>
          </cell>
          <cell r="D800" t="str">
            <v>SMPC</v>
          </cell>
          <cell r="E800" t="str">
            <v>COM SEIXOS 'L E VL' FRATURADOS.</v>
          </cell>
        </row>
        <row r="801">
          <cell r="B801">
            <v>192.4</v>
          </cell>
          <cell r="C801">
            <v>193.4</v>
          </cell>
          <cell r="D801" t="str">
            <v>QTO_SX</v>
          </cell>
          <cell r="E801" t="str">
            <v>COM SEIXOS 'VS E S'. BOXWORK NA BASE.</v>
          </cell>
        </row>
        <row r="802">
          <cell r="B802">
            <v>193.4</v>
          </cell>
          <cell r="C802">
            <v>194.35</v>
          </cell>
          <cell r="D802" t="str">
            <v>QTO_SX</v>
          </cell>
          <cell r="E802" t="str">
            <v>COM SEIXOS 'VS E S'. BOXWORK NA BASE.</v>
          </cell>
        </row>
        <row r="803">
          <cell r="B803">
            <v>194.35</v>
          </cell>
          <cell r="C803">
            <v>195.3</v>
          </cell>
          <cell r="D803" t="str">
            <v>QTO_SX</v>
          </cell>
          <cell r="E803" t="str">
            <v>COM SEIXOS 'VS E S'. BOXWORK NA BASE.</v>
          </cell>
        </row>
        <row r="804">
          <cell r="B804">
            <v>195.3</v>
          </cell>
          <cell r="C804">
            <v>196.3</v>
          </cell>
          <cell r="D804" t="str">
            <v>QTO_SX</v>
          </cell>
          <cell r="E804" t="str">
            <v>COM SEIXOS 'VS E S'. BOXWORK NA BASE.</v>
          </cell>
        </row>
        <row r="805">
          <cell r="B805">
            <v>196.3</v>
          </cell>
          <cell r="C805">
            <v>197.3</v>
          </cell>
          <cell r="D805" t="str">
            <v>QTO_SX</v>
          </cell>
          <cell r="E805" t="str">
            <v>COM SEIXOS 'VS E S'. BOXWORK NA BASE.</v>
          </cell>
        </row>
        <row r="806">
          <cell r="B806">
            <v>197.3</v>
          </cell>
          <cell r="C806">
            <v>198.3</v>
          </cell>
          <cell r="D806" t="str">
            <v>QTO_SX</v>
          </cell>
          <cell r="E806" t="str">
            <v>COM SEIXOS 'VS E S'. BOXWORK NA BASE.</v>
          </cell>
        </row>
        <row r="807">
          <cell r="B807">
            <v>198.3</v>
          </cell>
          <cell r="C807">
            <v>199</v>
          </cell>
          <cell r="D807" t="str">
            <v>LMPC</v>
          </cell>
          <cell r="E807" t="str">
            <v>COM SEIXOS 'VL E S'. SEIXOS FRATURADOS.</v>
          </cell>
        </row>
        <row r="808">
          <cell r="B808">
            <v>199</v>
          </cell>
          <cell r="C808">
            <v>199.55</v>
          </cell>
          <cell r="D808" t="str">
            <v>LMPC</v>
          </cell>
          <cell r="E808" t="str">
            <v>COM SEIXOS 'VL E S'. SEIXOS FRATURADOS.</v>
          </cell>
        </row>
        <row r="809">
          <cell r="B809">
            <v>199.55</v>
          </cell>
          <cell r="C809">
            <v>200.45</v>
          </cell>
          <cell r="D809" t="str">
            <v>GRIT</v>
          </cell>
          <cell r="E809" t="str">
            <v>COM SEIXOS 'VS E M'.</v>
          </cell>
        </row>
        <row r="810">
          <cell r="B810">
            <v>200.45</v>
          </cell>
          <cell r="C810">
            <v>201.45</v>
          </cell>
          <cell r="D810" t="str">
            <v>GRIT</v>
          </cell>
          <cell r="E810" t="str">
            <v>COM SEIXOS 'VS E M'.</v>
          </cell>
        </row>
        <row r="811">
          <cell r="B811">
            <v>201.45</v>
          </cell>
          <cell r="C811">
            <v>202.4</v>
          </cell>
          <cell r="D811" t="str">
            <v>GRIT</v>
          </cell>
          <cell r="E811" t="str">
            <v>COM SEIXOS 'VS E M'.</v>
          </cell>
        </row>
        <row r="812">
          <cell r="B812">
            <v>202.4</v>
          </cell>
          <cell r="C812">
            <v>203.45</v>
          </cell>
          <cell r="D812" t="str">
            <v>GRIT</v>
          </cell>
          <cell r="E812" t="str">
            <v>COM SEIXOS 'VS E M'.</v>
          </cell>
        </row>
        <row r="813">
          <cell r="B813">
            <v>203.45</v>
          </cell>
          <cell r="C813">
            <v>204.05</v>
          </cell>
          <cell r="D813" t="str">
            <v>LMPC</v>
          </cell>
          <cell r="E813" t="str">
            <v>COM SEIXOS 'VL E S'. ALGUNS SEIXOS ESTAO FRATURADOS E OXIDADOS.</v>
          </cell>
        </row>
        <row r="814">
          <cell r="B814">
            <v>204.05</v>
          </cell>
          <cell r="C814">
            <v>204.55</v>
          </cell>
          <cell r="D814" t="str">
            <v>LMPC</v>
          </cell>
          <cell r="E814" t="str">
            <v>COM SEIXOS 'VL E S'. ALGUNS SEIXOS ESTAO FRATURADOS E OXIDADOS.</v>
          </cell>
        </row>
        <row r="815">
          <cell r="B815">
            <v>204.55</v>
          </cell>
          <cell r="C815">
            <v>205</v>
          </cell>
          <cell r="D815" t="str">
            <v>LMPC</v>
          </cell>
          <cell r="E815" t="str">
            <v>COM SEIXOS 'VL E S'. ALGUNS SEIXOS ESTAO FRATURADOS E OXIDADOS.</v>
          </cell>
        </row>
        <row r="816">
          <cell r="B816">
            <v>205</v>
          </cell>
          <cell r="C816">
            <v>205.45</v>
          </cell>
          <cell r="D816" t="str">
            <v>LMPC</v>
          </cell>
          <cell r="E816" t="str">
            <v>COM SEIXOS 'VL E S'. ALGUNS SEIXOS ESTAO FRATURADOS E OXIDADOS.</v>
          </cell>
        </row>
        <row r="817">
          <cell r="B817">
            <v>205.45</v>
          </cell>
          <cell r="C817">
            <v>205.95</v>
          </cell>
          <cell r="D817" t="str">
            <v>LMPC</v>
          </cell>
          <cell r="E817" t="str">
            <v>COM SEIXOS 'VL E S'. ALGUNS SEIXOS ESTAO FRATURADOS E OXIDADOS.</v>
          </cell>
        </row>
        <row r="818">
          <cell r="B818">
            <v>205.95</v>
          </cell>
          <cell r="C818">
            <v>206.4</v>
          </cell>
          <cell r="D818" t="str">
            <v>LMPC</v>
          </cell>
          <cell r="E818" t="str">
            <v>COM SEIXOS 'VL E S'. ALGUNS SEIXOS ESTAO FRATURADOS E OXIDADOS.</v>
          </cell>
        </row>
        <row r="819">
          <cell r="B819">
            <v>206.4</v>
          </cell>
          <cell r="C819">
            <v>206.9</v>
          </cell>
          <cell r="D819" t="str">
            <v>LMPC</v>
          </cell>
          <cell r="E819" t="str">
            <v>COM SEIXOS 'VL E S'. ALGUNS SEIXOS ESTAO FRATURADOS E OXIDADOS.</v>
          </cell>
        </row>
        <row r="820">
          <cell r="B820">
            <v>206.9</v>
          </cell>
          <cell r="C820">
            <v>207.4</v>
          </cell>
          <cell r="D820" t="str">
            <v>SMPC</v>
          </cell>
          <cell r="E820" t="str">
            <v>COM SEIXOS 'L'. SEIXOS MUITO FRATURADOS COM MATRIZ SILICIFICADA.</v>
          </cell>
        </row>
        <row r="821">
          <cell r="B821">
            <v>207.4</v>
          </cell>
          <cell r="C821">
            <v>207.85</v>
          </cell>
          <cell r="D821" t="str">
            <v>SMPC</v>
          </cell>
          <cell r="E821" t="str">
            <v>COM SEIXOS 'L'. SEIXOS MUITO FRATURADOS COM MATRIZ SILICIFICADA.</v>
          </cell>
        </row>
        <row r="822">
          <cell r="B822">
            <v>207.85</v>
          </cell>
          <cell r="C822">
            <v>208.3</v>
          </cell>
          <cell r="D822" t="str">
            <v>SMPC</v>
          </cell>
          <cell r="E822" t="str">
            <v>COM SEIXOS 'L'. SEIXOS MUITO FRATURADOS COM MATRIZ SILICIFICADA.</v>
          </cell>
        </row>
        <row r="823">
          <cell r="B823">
            <v>208.3</v>
          </cell>
          <cell r="C823">
            <v>208.75</v>
          </cell>
          <cell r="D823" t="str">
            <v>SMPC</v>
          </cell>
          <cell r="E823" t="str">
            <v>COM SEIXOS 'L'. SEIXOS MUITO FRATURADOS COM MATRIZ SILICIFICADA.</v>
          </cell>
        </row>
        <row r="824">
          <cell r="B824">
            <v>208.75</v>
          </cell>
          <cell r="C824">
            <v>209.2</v>
          </cell>
          <cell r="D824" t="str">
            <v>LMPC</v>
          </cell>
          <cell r="E824" t="str">
            <v>COM SEIXOS 'VL E S'. SEIXOS ESTAO MUITO FRATURADOS. VEIO DE QTZ OXIDADOS.</v>
          </cell>
        </row>
        <row r="825">
          <cell r="B825">
            <v>209.2</v>
          </cell>
          <cell r="C825">
            <v>209.7</v>
          </cell>
          <cell r="D825" t="str">
            <v>LMPC</v>
          </cell>
          <cell r="E825" t="str">
            <v>COM SEIXOS 'VL E S'. SEIXOS ESTAO MUITO FRATURADOS. VEIO DE QTZ OXIDADOS.</v>
          </cell>
        </row>
        <row r="826">
          <cell r="B826">
            <v>209.7</v>
          </cell>
          <cell r="C826">
            <v>210.2</v>
          </cell>
          <cell r="D826" t="str">
            <v>LMPC</v>
          </cell>
          <cell r="E826" t="str">
            <v>COM SEIXOS 'VL E S'. SEIXOS ESTAO MUITO FRATURADOS. VEIO DE QTZ OXIDADOS.</v>
          </cell>
        </row>
        <row r="827">
          <cell r="B827">
            <v>210.2</v>
          </cell>
          <cell r="C827">
            <v>210.65</v>
          </cell>
          <cell r="D827" t="str">
            <v>LMPC</v>
          </cell>
          <cell r="E827" t="str">
            <v>COM SEIXOS 'VL E S'. SEIXOS ESTAO MUITO FRATURADOS. VEIO DE QTZ OXIDADOS.</v>
          </cell>
        </row>
        <row r="828">
          <cell r="B828">
            <v>210.65</v>
          </cell>
          <cell r="C828">
            <v>211.1</v>
          </cell>
          <cell r="D828" t="str">
            <v>LMPC</v>
          </cell>
          <cell r="E828" t="str">
            <v>COM SEIXOS 'VL E S'. SEIXOS ESTAO MUITO FRATURADOS. VEIO DE QTZ OXIDADOS.</v>
          </cell>
        </row>
        <row r="829">
          <cell r="B829">
            <v>211.1</v>
          </cell>
          <cell r="C829">
            <v>211.55</v>
          </cell>
          <cell r="D829" t="str">
            <v>LMPC</v>
          </cell>
          <cell r="E829" t="str">
            <v>COM SEIXOS 'VL E S'. SEIXOS ESTAO MUITO FRATURADOS. VEIO DE QTZ OXIDADOS.</v>
          </cell>
        </row>
        <row r="830">
          <cell r="B830">
            <v>211.55</v>
          </cell>
          <cell r="C830">
            <v>212</v>
          </cell>
          <cell r="D830" t="str">
            <v>LMPC</v>
          </cell>
          <cell r="E830" t="str">
            <v>COM SEIXOS 'VL E S'. SEIXOS ESTAO MUITO FRATURADOS. VEIO DE QTZ OXIDADOS.</v>
          </cell>
        </row>
        <row r="831">
          <cell r="B831">
            <v>212</v>
          </cell>
          <cell r="C831">
            <v>212.45</v>
          </cell>
          <cell r="D831" t="str">
            <v>LMPC</v>
          </cell>
          <cell r="E831" t="str">
            <v>COM SEIXOS 'VL E S'. SEIXOS ESTAO MUITO FRATURADOS. VEIO DE QTZ OXIDADOS.</v>
          </cell>
        </row>
        <row r="832">
          <cell r="B832">
            <v>212.45</v>
          </cell>
          <cell r="C832">
            <v>212.9</v>
          </cell>
          <cell r="D832" t="str">
            <v>LMPC</v>
          </cell>
          <cell r="E832" t="str">
            <v>COM SEIXOS 'VL E S'. SEIXOS ESTAO MUITO FRATURADOS. VEIO DE QTZ OXIDADOS.</v>
          </cell>
        </row>
        <row r="833">
          <cell r="B833">
            <v>212.9</v>
          </cell>
          <cell r="C833">
            <v>213.4</v>
          </cell>
          <cell r="D833" t="str">
            <v>MLPC</v>
          </cell>
          <cell r="E833" t="str">
            <v>COM SEIXOS 'VL E S'. MAIOR OXIDACAO NA BASE.</v>
          </cell>
        </row>
        <row r="834">
          <cell r="B834">
            <v>213.4</v>
          </cell>
          <cell r="C834">
            <v>213.9</v>
          </cell>
          <cell r="D834" t="str">
            <v>MLPC</v>
          </cell>
          <cell r="E834" t="str">
            <v>COM SEIXOS 'VL E S'. MAIOR OXIDACAO NA BASE.</v>
          </cell>
        </row>
        <row r="835">
          <cell r="B835">
            <v>213.9</v>
          </cell>
          <cell r="C835">
            <v>214.4</v>
          </cell>
          <cell r="D835" t="str">
            <v>MLPC</v>
          </cell>
          <cell r="E835" t="str">
            <v>COM SEIXOS 'VL E S'. MAIOR OXIDACAO NA BASE.</v>
          </cell>
        </row>
        <row r="836">
          <cell r="B836">
            <v>214.4</v>
          </cell>
          <cell r="C836">
            <v>214.85</v>
          </cell>
          <cell r="D836" t="str">
            <v>MLPC</v>
          </cell>
          <cell r="E836" t="str">
            <v>COM SEIXOS 'VL E S'. MAIOR OXIDACAO NA BASE.</v>
          </cell>
        </row>
        <row r="837">
          <cell r="B837">
            <v>214.85</v>
          </cell>
          <cell r="C837">
            <v>215.35</v>
          </cell>
          <cell r="D837" t="str">
            <v>MLPC</v>
          </cell>
          <cell r="E837" t="str">
            <v>COM SEIXOS 'VL E S'. MAIOR OXIDACAO NA BASE.</v>
          </cell>
        </row>
        <row r="838">
          <cell r="B838">
            <v>215.35</v>
          </cell>
          <cell r="C838">
            <v>215.85</v>
          </cell>
          <cell r="D838" t="str">
            <v>MLPC</v>
          </cell>
          <cell r="E838" t="str">
            <v>COM SEIXOS 'VL E S'. MAIOR OXIDACAO NA BASE.</v>
          </cell>
        </row>
        <row r="839">
          <cell r="B839">
            <v>215.85</v>
          </cell>
          <cell r="C839">
            <v>217</v>
          </cell>
          <cell r="D839" t="str">
            <v>GRIT</v>
          </cell>
          <cell r="E839" t="str">
            <v>COM SEIXOS 'VS'</v>
          </cell>
        </row>
        <row r="840">
          <cell r="B840">
            <v>217</v>
          </cell>
          <cell r="C840">
            <v>218</v>
          </cell>
          <cell r="D840" t="str">
            <v>GRIT</v>
          </cell>
          <cell r="E840" t="str">
            <v>COM SEIXOS 'VS'</v>
          </cell>
        </row>
        <row r="841">
          <cell r="B841">
            <v>218</v>
          </cell>
          <cell r="C841">
            <v>219</v>
          </cell>
          <cell r="D841" t="str">
            <v>GRIT</v>
          </cell>
          <cell r="E841" t="str">
            <v>COM SEIXOS 'VS'</v>
          </cell>
        </row>
        <row r="842">
          <cell r="B842">
            <v>219</v>
          </cell>
          <cell r="C842">
            <v>220</v>
          </cell>
          <cell r="D842" t="str">
            <v>GRIT</v>
          </cell>
          <cell r="E842" t="str">
            <v>COM SEIXOS 'VS'</v>
          </cell>
        </row>
        <row r="843">
          <cell r="B843">
            <v>220</v>
          </cell>
          <cell r="C843">
            <v>221</v>
          </cell>
          <cell r="D843" t="str">
            <v>GRIT</v>
          </cell>
          <cell r="E843" t="str">
            <v>COM SEIXOS 'VS'</v>
          </cell>
        </row>
        <row r="844">
          <cell r="B844">
            <v>221</v>
          </cell>
          <cell r="C844">
            <v>222.15</v>
          </cell>
          <cell r="D844" t="str">
            <v>GRIT</v>
          </cell>
          <cell r="E844" t="str">
            <v>COM SEIXOS 'VS'</v>
          </cell>
        </row>
        <row r="845">
          <cell r="B845">
            <v>222.15</v>
          </cell>
          <cell r="C845">
            <v>222.7</v>
          </cell>
          <cell r="D845" t="str">
            <v>LMPC</v>
          </cell>
          <cell r="E845" t="str">
            <v>COM SEIXOS 'VL E S'. ROCHA MUITO FRATURADA E MAIS OXIDADA.</v>
          </cell>
        </row>
        <row r="846">
          <cell r="B846">
            <v>222.7</v>
          </cell>
          <cell r="C846">
            <v>223.25</v>
          </cell>
          <cell r="D846" t="str">
            <v>LMPC</v>
          </cell>
          <cell r="E846" t="str">
            <v>COM SEIXOS 'VL E S'. ROCHA MUITO FRATURADA E MAIS OXIDADA.</v>
          </cell>
        </row>
        <row r="847">
          <cell r="B847">
            <v>223.25</v>
          </cell>
          <cell r="C847">
            <v>224.2</v>
          </cell>
          <cell r="D847" t="str">
            <v>GRIT</v>
          </cell>
          <cell r="E847" t="str">
            <v>COM SEIXOS 'VS'.</v>
          </cell>
        </row>
        <row r="848">
          <cell r="B848">
            <v>224.2</v>
          </cell>
          <cell r="C848">
            <v>225.35</v>
          </cell>
          <cell r="D848" t="str">
            <v>GRIT</v>
          </cell>
          <cell r="E848" t="str">
            <v>COM SEIXOS 'VS'.</v>
          </cell>
        </row>
        <row r="849">
          <cell r="B849">
            <v>225.35</v>
          </cell>
          <cell r="C849">
            <v>226.35</v>
          </cell>
          <cell r="D849" t="str">
            <v>GRIT</v>
          </cell>
          <cell r="E849" t="str">
            <v>COM SEIXOS 'VS'.</v>
          </cell>
        </row>
        <row r="850">
          <cell r="B850">
            <v>226.35</v>
          </cell>
          <cell r="C850">
            <v>227.05</v>
          </cell>
          <cell r="D850" t="str">
            <v>LMPC</v>
          </cell>
          <cell r="E850" t="str">
            <v>COM SEIXOS 'VL E S'</v>
          </cell>
        </row>
        <row r="851">
          <cell r="B851">
            <v>227.05</v>
          </cell>
          <cell r="C851">
            <v>227.85</v>
          </cell>
          <cell r="D851" t="str">
            <v>GRIT</v>
          </cell>
          <cell r="E851" t="str">
            <v>COM SEIXOS 'VS'.</v>
          </cell>
        </row>
        <row r="852">
          <cell r="B852">
            <v>227.85</v>
          </cell>
          <cell r="C852">
            <v>228.25</v>
          </cell>
          <cell r="D852" t="str">
            <v>LMPC</v>
          </cell>
          <cell r="E852" t="str">
            <v>COM SEIXOS 'VL' MAIS CONCENTRADOS NA BASE E 'S E VS' NO TOPO COM CRISTAIS DE FUCSITA.</v>
          </cell>
        </row>
        <row r="853">
          <cell r="B853">
            <v>228.25</v>
          </cell>
          <cell r="C853">
            <v>228.7</v>
          </cell>
          <cell r="D853" t="str">
            <v>LMPC</v>
          </cell>
          <cell r="E853" t="str">
            <v>COM SEIXOS 'VL' MAIS CONCENTRADOS NA BASE E 'S E VS' NO TOPO COM CRISTAIS DE FUCSITA.</v>
          </cell>
        </row>
        <row r="854">
          <cell r="B854">
            <v>228.7</v>
          </cell>
          <cell r="C854">
            <v>229.15</v>
          </cell>
          <cell r="D854" t="str">
            <v>LMPC</v>
          </cell>
          <cell r="E854" t="str">
            <v>COM SEIXOS 'VL' MAIS CONCENTRADOS NA BASE E 'S E VS' NO TOPO COM CRISTAIS DE FUCSITA.</v>
          </cell>
        </row>
        <row r="855">
          <cell r="B855">
            <v>229.15</v>
          </cell>
          <cell r="C855">
            <v>230</v>
          </cell>
          <cell r="D855" t="str">
            <v>GRIT</v>
          </cell>
          <cell r="E855" t="str">
            <v>MUITO FRATURADO. COM SEIXOS 'VS' E BOXWORK NA BASE.</v>
          </cell>
        </row>
        <row r="856">
          <cell r="B856">
            <v>230</v>
          </cell>
          <cell r="C856">
            <v>231</v>
          </cell>
          <cell r="D856" t="str">
            <v>GRIT</v>
          </cell>
          <cell r="E856" t="str">
            <v>MUITO FRATURADO. COM SEIXOS 'VS' E BOXWORK NA BASE.</v>
          </cell>
        </row>
        <row r="857">
          <cell r="B857">
            <v>231</v>
          </cell>
          <cell r="C857">
            <v>231.8</v>
          </cell>
          <cell r="D857" t="str">
            <v>GRIT</v>
          </cell>
          <cell r="E857" t="str">
            <v>MUITO FRATURADO. COM SEIXOS 'VS' E BOXWORK NA BASE.</v>
          </cell>
        </row>
        <row r="858">
          <cell r="B858">
            <v>231.8</v>
          </cell>
          <cell r="C858">
            <v>232.65</v>
          </cell>
          <cell r="D858" t="str">
            <v>GRIT</v>
          </cell>
          <cell r="E858" t="str">
            <v>MUITO FRATURADO. COM SEIXOS 'VS' E BOXWORK NA BASE.</v>
          </cell>
        </row>
        <row r="859">
          <cell r="B859">
            <v>232.65</v>
          </cell>
          <cell r="C859">
            <v>233.35</v>
          </cell>
          <cell r="D859" t="str">
            <v>MLPC</v>
          </cell>
          <cell r="E859" t="str">
            <v>COM SEIXOS 'S E VL' SEIXOS MUITO FRATURADOS.</v>
          </cell>
        </row>
        <row r="860">
          <cell r="B860">
            <v>233.35</v>
          </cell>
          <cell r="C860">
            <v>233.85</v>
          </cell>
          <cell r="D860" t="str">
            <v>MSPC</v>
          </cell>
          <cell r="E860" t="str">
            <v>COM SEIXOS 'L E VL'</v>
          </cell>
        </row>
        <row r="861">
          <cell r="B861">
            <v>233.85</v>
          </cell>
          <cell r="C861">
            <v>234.35</v>
          </cell>
          <cell r="D861" t="str">
            <v>MSPC</v>
          </cell>
          <cell r="E861" t="str">
            <v>COM SEIXOS 'L E VL'</v>
          </cell>
        </row>
        <row r="862">
          <cell r="B862">
            <v>234.35</v>
          </cell>
          <cell r="C862">
            <v>234.85</v>
          </cell>
          <cell r="D862" t="str">
            <v>MSPC</v>
          </cell>
          <cell r="E862" t="str">
            <v>COM SEIXOS 'L E VL'</v>
          </cell>
        </row>
        <row r="863">
          <cell r="B863">
            <v>234.85</v>
          </cell>
          <cell r="C863">
            <v>235.3</v>
          </cell>
          <cell r="D863" t="str">
            <v>MSPC</v>
          </cell>
          <cell r="E863" t="str">
            <v>COM SEIXOS 'L E VL'</v>
          </cell>
        </row>
        <row r="864">
          <cell r="B864">
            <v>235.3</v>
          </cell>
          <cell r="C864">
            <v>235.8</v>
          </cell>
          <cell r="D864" t="str">
            <v>MSPC</v>
          </cell>
          <cell r="E864" t="str">
            <v>COM SEIXOS 'L E VL'. GRANDE CONCENTRACAO DE SULFETO NO CENTRO DA AMOSTRA.</v>
          </cell>
        </row>
        <row r="865">
          <cell r="B865">
            <v>235.8</v>
          </cell>
          <cell r="C865">
            <v>236.3</v>
          </cell>
          <cell r="D865" t="str">
            <v>MSPC</v>
          </cell>
          <cell r="E865" t="str">
            <v>COM SEIXOS 'L E VL'</v>
          </cell>
        </row>
        <row r="866">
          <cell r="B866">
            <v>236.3</v>
          </cell>
          <cell r="C866">
            <v>236.95</v>
          </cell>
          <cell r="D866" t="str">
            <v>MSPC</v>
          </cell>
          <cell r="E866" t="str">
            <v>COM SEIXOS 'L E VL'</v>
          </cell>
        </row>
        <row r="867">
          <cell r="B867">
            <v>236.95</v>
          </cell>
          <cell r="C867">
            <v>237.5</v>
          </cell>
          <cell r="D867" t="str">
            <v>MSPC</v>
          </cell>
          <cell r="E867" t="str">
            <v>COM SEIXOS 'L E VL'</v>
          </cell>
        </row>
        <row r="868">
          <cell r="B868">
            <v>237.5</v>
          </cell>
          <cell r="C868">
            <v>238</v>
          </cell>
          <cell r="D868" t="str">
            <v>MLPC</v>
          </cell>
          <cell r="E868" t="str">
            <v>COM SEIXOS 'S '</v>
          </cell>
        </row>
        <row r="869">
          <cell r="B869">
            <v>238</v>
          </cell>
          <cell r="C869">
            <v>238.5</v>
          </cell>
          <cell r="D869" t="str">
            <v>MLPC</v>
          </cell>
          <cell r="E869" t="str">
            <v>COM SEIXOS 'S '</v>
          </cell>
        </row>
        <row r="870">
          <cell r="B870">
            <v>238.5</v>
          </cell>
          <cell r="C870">
            <v>239</v>
          </cell>
          <cell r="D870" t="str">
            <v>MLPC</v>
          </cell>
          <cell r="E870" t="str">
            <v>COM SEIXOS 'S '</v>
          </cell>
        </row>
        <row r="871">
          <cell r="B871">
            <v>239</v>
          </cell>
          <cell r="C871">
            <v>239.6</v>
          </cell>
          <cell r="D871" t="str">
            <v>MLPC</v>
          </cell>
          <cell r="E871" t="str">
            <v>COM SEIXOS 'S '</v>
          </cell>
        </row>
        <row r="872">
          <cell r="B872">
            <v>239.6</v>
          </cell>
          <cell r="C872">
            <v>240.55</v>
          </cell>
          <cell r="D872" t="str">
            <v>GRIT</v>
          </cell>
          <cell r="E872" t="str">
            <v>COM SEIXOS 'M E L'. MAIOR CONCENTRACAO DE SULFETO EM VOLTA DOS SEIXOS. C.A BASE 25 GRAUS</v>
          </cell>
        </row>
        <row r="873">
          <cell r="B873">
            <v>240.55</v>
          </cell>
          <cell r="C873">
            <v>241.45</v>
          </cell>
          <cell r="D873" t="str">
            <v>GRIT</v>
          </cell>
          <cell r="E873" t="str">
            <v>COM SEIXOS 'M E L'. MAIOR CONCENTRACAO DE SULFETO EM VOLTA DOS SEIXOS.</v>
          </cell>
        </row>
        <row r="874">
          <cell r="B874">
            <v>241.45</v>
          </cell>
          <cell r="C874">
            <v>242.3</v>
          </cell>
          <cell r="D874" t="str">
            <v>GRIT</v>
          </cell>
          <cell r="E874" t="str">
            <v>COM SEIXOS 'M E L'. MAIOR CONCENTRACAO DE SULFETO EM VOLTA DOS SEIXOS.</v>
          </cell>
        </row>
        <row r="875">
          <cell r="B875">
            <v>242.3</v>
          </cell>
          <cell r="C875">
            <v>242.9</v>
          </cell>
          <cell r="D875" t="str">
            <v>MLPC</v>
          </cell>
          <cell r="E875" t="str">
            <v>COM SEIXOS 'S E VS'. CRISTAIS DE FUCSITA.</v>
          </cell>
        </row>
        <row r="876">
          <cell r="B876">
            <v>242.9</v>
          </cell>
          <cell r="C876">
            <v>243.55</v>
          </cell>
          <cell r="D876" t="str">
            <v>MLPC</v>
          </cell>
          <cell r="E876" t="str">
            <v>COM SEIXOS 'S E VS'. CRISTAIS DE FUCSITA.</v>
          </cell>
        </row>
        <row r="877">
          <cell r="B877">
            <v>243.55</v>
          </cell>
          <cell r="C877">
            <v>244.2</v>
          </cell>
          <cell r="D877" t="str">
            <v>GRIT</v>
          </cell>
          <cell r="E877" t="str">
            <v>COM SEIXOS 'S E VS'</v>
          </cell>
        </row>
        <row r="878">
          <cell r="B878">
            <v>244.2</v>
          </cell>
          <cell r="C878">
            <v>244.65</v>
          </cell>
          <cell r="D878" t="str">
            <v>MLPC</v>
          </cell>
          <cell r="E878" t="str">
            <v>COM SEIXOS 'S E VS'</v>
          </cell>
        </row>
        <row r="879">
          <cell r="B879">
            <v>244.65</v>
          </cell>
          <cell r="C879">
            <v>245.6</v>
          </cell>
          <cell r="D879" t="str">
            <v>GRIT</v>
          </cell>
          <cell r="E879" t="str">
            <v>COM SEIXOS 'S.M E VS'</v>
          </cell>
        </row>
        <row r="880">
          <cell r="B880">
            <v>245.6</v>
          </cell>
          <cell r="C880">
            <v>246.6</v>
          </cell>
          <cell r="D880" t="str">
            <v>GRIT</v>
          </cell>
          <cell r="E880" t="str">
            <v>COM SEIXOS 'S.M E VS'</v>
          </cell>
        </row>
        <row r="881">
          <cell r="B881">
            <v>246.6</v>
          </cell>
          <cell r="C881">
            <v>247.8</v>
          </cell>
          <cell r="D881" t="str">
            <v>GRIT</v>
          </cell>
          <cell r="E881" t="str">
            <v>COM SEIXOS 'S.M E VS'</v>
          </cell>
        </row>
        <row r="882">
          <cell r="B882">
            <v>247.8</v>
          </cell>
          <cell r="C882">
            <v>248.8</v>
          </cell>
          <cell r="D882" t="str">
            <v>GRIT</v>
          </cell>
          <cell r="E882" t="str">
            <v>COM SEIXOS 'S.M E VS' CRISTAIS DE FUCSITA.</v>
          </cell>
        </row>
        <row r="883">
          <cell r="B883">
            <v>248.8</v>
          </cell>
          <cell r="C883">
            <v>249.3</v>
          </cell>
          <cell r="D883" t="str">
            <v>MLPC</v>
          </cell>
          <cell r="E883" t="str">
            <v>NO TOPO BEM EMPACOTADO COM MAIOR CONCENTRACAO DE SULFETO.</v>
          </cell>
        </row>
        <row r="884">
          <cell r="B884">
            <v>249.3</v>
          </cell>
          <cell r="C884">
            <v>249.75</v>
          </cell>
          <cell r="D884" t="str">
            <v>MLPC</v>
          </cell>
          <cell r="E884" t="str">
            <v>NO TOPO BEM EMPACOTADO COM MAIOR CONCENTRACAO DE SULFETO.</v>
          </cell>
        </row>
        <row r="885">
          <cell r="B885">
            <v>249.75</v>
          </cell>
          <cell r="C885">
            <v>250.2</v>
          </cell>
          <cell r="D885" t="str">
            <v>MLPC</v>
          </cell>
          <cell r="E885" t="str">
            <v>NO TOPO BEM EMPACOTADO COM MAIOR CONCENTRACAO DE SULFETO.</v>
          </cell>
        </row>
        <row r="886">
          <cell r="B886">
            <v>250.2</v>
          </cell>
          <cell r="C886">
            <v>250.9</v>
          </cell>
          <cell r="D886" t="str">
            <v>GRIT</v>
          </cell>
          <cell r="E886" t="str">
            <v>TOPO MUITO OXIDADO</v>
          </cell>
        </row>
        <row r="887">
          <cell r="B887">
            <v>250.9</v>
          </cell>
          <cell r="C887">
            <v>251.4</v>
          </cell>
          <cell r="D887" t="str">
            <v>MSPC</v>
          </cell>
          <cell r="E887" t="str">
            <v>SEIXOS BASTANTE FRATURADOS COM SEIXOS 'L'.</v>
          </cell>
        </row>
        <row r="888">
          <cell r="B888">
            <v>251.4</v>
          </cell>
          <cell r="C888">
            <v>252.35</v>
          </cell>
          <cell r="D888" t="str">
            <v>GRIT</v>
          </cell>
          <cell r="E888" t="str">
            <v>COM SEIXOS 'S'. NA BASE. POUCO OXIDADO E MUITO FUCHSITICO.</v>
          </cell>
        </row>
        <row r="889">
          <cell r="B889">
            <v>252.35</v>
          </cell>
          <cell r="C889">
            <v>253.25</v>
          </cell>
          <cell r="D889" t="str">
            <v>GRIT</v>
          </cell>
          <cell r="E889" t="str">
            <v>COM SEIXOS 'S'. NA BASE. POUCO OXIDADO E MUITO FUCHSITICO. NIVEL DE 05CM DE MLPC BEM EMPACOTADO. FUCHSITICO E COM SULFETO MODERADO.</v>
          </cell>
        </row>
        <row r="890">
          <cell r="B890">
            <v>253.25</v>
          </cell>
          <cell r="C890">
            <v>254.15</v>
          </cell>
          <cell r="D890" t="str">
            <v>GRIT</v>
          </cell>
          <cell r="E890" t="str">
            <v>COM SEIXOS 'S'. NA BASE. POUCO OXIDADO E MUITO FUCHSITICO.</v>
          </cell>
        </row>
        <row r="891">
          <cell r="B891">
            <v>254.15</v>
          </cell>
          <cell r="C891">
            <v>255.05</v>
          </cell>
          <cell r="D891" t="str">
            <v>GRIT</v>
          </cell>
          <cell r="E891" t="str">
            <v>COM SEIXOS 'S'. NA BASE. POUCO OXIDADO E MUITO FUCHSITICO.</v>
          </cell>
        </row>
        <row r="892">
          <cell r="B892">
            <v>255.05</v>
          </cell>
          <cell r="C892">
            <v>255.5</v>
          </cell>
          <cell r="D892" t="str">
            <v>LMPC</v>
          </cell>
          <cell r="E892" t="str">
            <v>NIVEL DE SMPC NO TOPO. BEM EMPACOTADO E COM MUITO SULFETO.</v>
          </cell>
        </row>
        <row r="893">
          <cell r="B893">
            <v>255.5</v>
          </cell>
          <cell r="C893">
            <v>255.95</v>
          </cell>
          <cell r="D893" t="str">
            <v>LMPC</v>
          </cell>
          <cell r="E893" t="str">
            <v>NIVEL DE SMPC NO TOPO. BEM EMPACOTADO E COM MUITO SULFETO.</v>
          </cell>
        </row>
        <row r="894">
          <cell r="B894">
            <v>255.95</v>
          </cell>
          <cell r="C894">
            <v>257</v>
          </cell>
          <cell r="D894" t="str">
            <v>GRIT</v>
          </cell>
          <cell r="E894" t="str">
            <v>COM SEIXOS 'S.M.L E VL'. VEIOS DE QTZ OXIDADO.</v>
          </cell>
        </row>
        <row r="895">
          <cell r="B895">
            <v>257</v>
          </cell>
          <cell r="C895">
            <v>257.5</v>
          </cell>
          <cell r="D895" t="str">
            <v>MLPC</v>
          </cell>
          <cell r="E895" t="str">
            <v>COM SEIXOS 'S E VL'. C.A TOPO 25 GRAUS.</v>
          </cell>
        </row>
        <row r="896">
          <cell r="B896">
            <v>257.5</v>
          </cell>
          <cell r="C896">
            <v>258</v>
          </cell>
          <cell r="D896" t="str">
            <v>MLPC</v>
          </cell>
          <cell r="E896" t="str">
            <v>COM SEIXOS 'S E VL'</v>
          </cell>
        </row>
        <row r="897">
          <cell r="B897">
            <v>258</v>
          </cell>
          <cell r="C897">
            <v>258.5</v>
          </cell>
          <cell r="D897" t="str">
            <v>MLPC</v>
          </cell>
          <cell r="E897" t="str">
            <v>COM SEIXOS 'S E VL'</v>
          </cell>
        </row>
        <row r="898">
          <cell r="B898">
            <v>258.5</v>
          </cell>
          <cell r="C898">
            <v>259</v>
          </cell>
          <cell r="D898" t="str">
            <v>MLPC</v>
          </cell>
          <cell r="E898" t="str">
            <v>COM SEIXOS 'S E VL'</v>
          </cell>
        </row>
        <row r="899">
          <cell r="B899">
            <v>259</v>
          </cell>
          <cell r="C899">
            <v>259.5</v>
          </cell>
          <cell r="D899" t="str">
            <v>MLPC</v>
          </cell>
          <cell r="E899" t="str">
            <v>AU_VISIBLE EM 259.94M. GRIT INTERCALADO. COM SEIXOS 'S E VL'. ROCHA MUITO FRATURADA.</v>
          </cell>
        </row>
        <row r="900">
          <cell r="B900">
            <v>259.5</v>
          </cell>
          <cell r="C900">
            <v>260</v>
          </cell>
          <cell r="D900" t="str">
            <v>MLPC</v>
          </cell>
          <cell r="E900" t="str">
            <v>AU_VISIBLE EM 259.94M. GRIT INTERCALADO. COM SEIXOS 'S E VL'. ROCHA MUITO FRATURADA.</v>
          </cell>
        </row>
        <row r="901">
          <cell r="B901">
            <v>260</v>
          </cell>
          <cell r="C901">
            <v>260.5</v>
          </cell>
          <cell r="D901" t="str">
            <v>MLPC</v>
          </cell>
          <cell r="E901" t="str">
            <v>GRIT INTERCALADO. COM SEIXOS 'S E VL'. ROCHA MUITO FRATURADA.</v>
          </cell>
        </row>
        <row r="902">
          <cell r="B902">
            <v>260.5</v>
          </cell>
          <cell r="C902">
            <v>261.2</v>
          </cell>
          <cell r="D902" t="str">
            <v>MLPC</v>
          </cell>
          <cell r="E902" t="str">
            <v>GRIT INTERCALADO. COM SEIXOS 'S E VL'. ROCHA MUITO FRATURADA.</v>
          </cell>
        </row>
        <row r="903">
          <cell r="B903">
            <v>261.2</v>
          </cell>
          <cell r="C903">
            <v>262.14999999999998</v>
          </cell>
          <cell r="D903" t="str">
            <v>GRIT</v>
          </cell>
          <cell r="E903" t="str">
            <v>COM SEIXOS 'S E M'. QZ_VEIN. SULFETO PREENCHENDO FRATURAS.</v>
          </cell>
        </row>
        <row r="904">
          <cell r="B904">
            <v>262.14999999999998</v>
          </cell>
          <cell r="C904">
            <v>263.2</v>
          </cell>
          <cell r="D904" t="str">
            <v>GRIT</v>
          </cell>
          <cell r="E904" t="str">
            <v>COM SEIXOS 'S E M'. QZ_VEIN. SULFETO PREENCHENDO FRATURAS.</v>
          </cell>
        </row>
        <row r="905">
          <cell r="B905">
            <v>263.2</v>
          </cell>
          <cell r="C905">
            <v>263.7</v>
          </cell>
          <cell r="D905" t="str">
            <v>MLPC</v>
          </cell>
          <cell r="E905" t="str">
            <v>COM SEIXOS 'S E VL'. ALGUNS NIVEIS ESTAO BASTANTE OXIDADOS. E COM MAIOR CONSENTRACAO DE SULFETO NA BASE.</v>
          </cell>
        </row>
        <row r="906">
          <cell r="B906">
            <v>263.7</v>
          </cell>
          <cell r="C906">
            <v>264.3</v>
          </cell>
          <cell r="D906" t="str">
            <v>MLPC</v>
          </cell>
          <cell r="E906" t="str">
            <v>COM SEIXOS 'S E VL'. ALGUNS NIVEIS ESTAO BASTANTE OXIDADOS. E COM MAIOR CONSENTRACAO DE SULFETO NA BASE.</v>
          </cell>
        </row>
        <row r="907">
          <cell r="B907">
            <v>264.3</v>
          </cell>
          <cell r="C907">
            <v>264.85000000000002</v>
          </cell>
          <cell r="D907" t="str">
            <v>MLPC</v>
          </cell>
          <cell r="E907" t="str">
            <v>COM SEIXOS 'S E VL'. ALGUNS NIVEIS ESTAO BASTANTE OXIDADOS. E COM MAIOR CONSENTRACAO DE SULFETO NA BASE.</v>
          </cell>
        </row>
        <row r="908">
          <cell r="B908">
            <v>264.85000000000002</v>
          </cell>
          <cell r="C908">
            <v>265.35000000000002</v>
          </cell>
          <cell r="D908" t="str">
            <v>MLPC</v>
          </cell>
          <cell r="E908" t="str">
            <v>COM SEIXOS 'S E VL'. ALGUNS NIVEIS ESTAO BASTANTE OXIDADOS. E COM MAIOR CONSENTRACAO DE SULFETO NA BASE.</v>
          </cell>
        </row>
        <row r="909">
          <cell r="B909">
            <v>265.35000000000002</v>
          </cell>
          <cell r="C909">
            <v>265.89999999999998</v>
          </cell>
          <cell r="D909" t="str">
            <v>MLPC</v>
          </cell>
          <cell r="E909" t="str">
            <v>COM SEIXOS 'S E VL'. ALGUNS NIVEIS ESTAO BASTANTE OXIDADOS. E COM MAIOR CONSENTRACAO DE SULFETO NA BASE.</v>
          </cell>
        </row>
        <row r="910">
          <cell r="B910">
            <v>265.89999999999998</v>
          </cell>
          <cell r="C910">
            <v>266.39999999999998</v>
          </cell>
          <cell r="D910" t="str">
            <v>MLPC</v>
          </cell>
          <cell r="E910" t="str">
            <v>COM SEIXOS 'S E VL'. ALGUNS NIVEIS ESTAO BASTANTE OXIDADOS. E COM MAIOR CONSENTRACAO DE SULFETO NA BASE.</v>
          </cell>
        </row>
        <row r="911">
          <cell r="B911">
            <v>266.39999999999998</v>
          </cell>
          <cell r="C911">
            <v>266.85000000000002</v>
          </cell>
          <cell r="D911" t="str">
            <v>MLPC</v>
          </cell>
          <cell r="E911" t="str">
            <v>COM SEIXOS 'S E VL'. ALGUNS NIVEIS ESTAO BASTANTE OXIDADOS. E COM MAIOR CONSENTRACAO DE SULFETO NA BASE.</v>
          </cell>
        </row>
        <row r="912">
          <cell r="B912">
            <v>266.85000000000002</v>
          </cell>
          <cell r="C912">
            <v>267.35000000000002</v>
          </cell>
          <cell r="D912" t="str">
            <v>MLPC</v>
          </cell>
          <cell r="E912" t="str">
            <v>COM SEIXOS 'S E VL'. ALGUNS NIVEIS ESTAO BASTANTE OXIDADOS. E COM MAIOR CONSENTRACAO DE SULFETO NA BASE.</v>
          </cell>
        </row>
        <row r="913">
          <cell r="B913">
            <v>267.35000000000002</v>
          </cell>
          <cell r="C913">
            <v>267.85000000000002</v>
          </cell>
          <cell r="D913" t="str">
            <v>MLPC</v>
          </cell>
          <cell r="E913" t="str">
            <v>COM SEIXOS 'S E VL'. ALGUNS NIVEIS ESTAO BASTANTE OXIDADOS. E COM MAIOR CONSENTRACAO DE SULFETO NA BASE.</v>
          </cell>
        </row>
        <row r="914">
          <cell r="B914">
            <v>267.85000000000002</v>
          </cell>
          <cell r="C914">
            <v>268.85000000000002</v>
          </cell>
          <cell r="D914" t="str">
            <v>QTO_SX</v>
          </cell>
          <cell r="E914" t="str">
            <v>COM SEIXOS 'S E VS'</v>
          </cell>
        </row>
        <row r="915">
          <cell r="B915">
            <v>268.85000000000002</v>
          </cell>
          <cell r="C915">
            <v>269.60000000000002</v>
          </cell>
          <cell r="D915" t="str">
            <v>QTO_SX</v>
          </cell>
          <cell r="E915" t="str">
            <v>COM SEIXOS 'S E VS'</v>
          </cell>
        </row>
        <row r="916">
          <cell r="B916">
            <v>269.60000000000002</v>
          </cell>
          <cell r="C916">
            <v>270.39999999999998</v>
          </cell>
          <cell r="D916" t="str">
            <v>QTO_SX</v>
          </cell>
          <cell r="E916" t="str">
            <v>COM SEIXOS 'S E VS'</v>
          </cell>
        </row>
        <row r="917">
          <cell r="B917">
            <v>270.39999999999998</v>
          </cell>
          <cell r="C917">
            <v>271.10000000000002</v>
          </cell>
          <cell r="D917" t="str">
            <v>ITV</v>
          </cell>
          <cell r="E917" t="str">
            <v>ROCHA TALCOSA</v>
          </cell>
        </row>
        <row r="918">
          <cell r="B918">
            <v>271.10000000000002</v>
          </cell>
          <cell r="C918">
            <v>271.55</v>
          </cell>
          <cell r="D918" t="str">
            <v>MLPC</v>
          </cell>
          <cell r="E918" t="str">
            <v>AU_VISIBLE EM 271.25. 271.29. 271.33 E 271.35M. COM SEIXOS 'S'</v>
          </cell>
        </row>
        <row r="919">
          <cell r="B919">
            <v>271.55</v>
          </cell>
          <cell r="C919">
            <v>272</v>
          </cell>
          <cell r="D919" t="str">
            <v>MLPC</v>
          </cell>
          <cell r="E919" t="str">
            <v>AU_VISIBLE EM 271.25. 271.29. 271.33 E 271.35M. COM SEIXOS 'S'</v>
          </cell>
        </row>
        <row r="920">
          <cell r="B920">
            <v>272</v>
          </cell>
          <cell r="C920">
            <v>272.45</v>
          </cell>
          <cell r="D920" t="str">
            <v>MLPC</v>
          </cell>
          <cell r="E920" t="str">
            <v>COM SEIXOS 'S'</v>
          </cell>
        </row>
        <row r="921">
          <cell r="B921">
            <v>272.45</v>
          </cell>
          <cell r="C921">
            <v>272.89999999999998</v>
          </cell>
          <cell r="D921" t="str">
            <v>MLPC</v>
          </cell>
          <cell r="E921" t="str">
            <v>COM SEIXOS 'S'</v>
          </cell>
        </row>
        <row r="922">
          <cell r="B922">
            <v>272.89999999999998</v>
          </cell>
          <cell r="C922">
            <v>273.60000000000002</v>
          </cell>
          <cell r="D922" t="str">
            <v>ITV</v>
          </cell>
          <cell r="E922" t="str">
            <v>ROCHA ALTERADA E TALCOSA</v>
          </cell>
        </row>
        <row r="923">
          <cell r="B923">
            <v>273.60000000000002</v>
          </cell>
          <cell r="C923">
            <v>274</v>
          </cell>
          <cell r="D923" t="str">
            <v>MLPC</v>
          </cell>
          <cell r="E923" t="str">
            <v>COM VEIOS DE ITV. COM SEIXOS 'S'. ALTERADA COM POSSIVEL ZONA DE CONTATO.</v>
          </cell>
        </row>
        <row r="924">
          <cell r="B924">
            <v>274</v>
          </cell>
          <cell r="C924">
            <v>274.5</v>
          </cell>
          <cell r="D924" t="str">
            <v>MLPC</v>
          </cell>
          <cell r="E924" t="str">
            <v>COM VEIOS DE ITV. COM SEIXOS 'S'. ALTERADA COM POSSIVEL ZONA DE CONTATO.</v>
          </cell>
        </row>
        <row r="925">
          <cell r="B925">
            <v>274.5</v>
          </cell>
          <cell r="C925">
            <v>275</v>
          </cell>
          <cell r="D925" t="str">
            <v>MLPC</v>
          </cell>
          <cell r="E925" t="str">
            <v>COM VEIOS DE ITV. COM SEIXOS 'S'. ALTERADA COM POSSIVEL ZONA DE CONTATO.</v>
          </cell>
        </row>
        <row r="926">
          <cell r="B926">
            <v>275</v>
          </cell>
          <cell r="C926">
            <v>275.55</v>
          </cell>
          <cell r="D926" t="str">
            <v>LMPC</v>
          </cell>
          <cell r="E926" t="str">
            <v>AU_VISIBLE EM 275.14M</v>
          </cell>
        </row>
        <row r="927">
          <cell r="B927">
            <v>275.55</v>
          </cell>
          <cell r="C927">
            <v>276.5</v>
          </cell>
          <cell r="D927" t="str">
            <v>ITV</v>
          </cell>
          <cell r="E927" t="str">
            <v>ALTERADA</v>
          </cell>
        </row>
        <row r="928">
          <cell r="B928">
            <v>276.5</v>
          </cell>
          <cell r="C928">
            <v>277</v>
          </cell>
          <cell r="D928" t="str">
            <v>MLPC</v>
          </cell>
          <cell r="E928" t="str">
            <v>COM SEIXOS 'S E VL'</v>
          </cell>
        </row>
        <row r="929">
          <cell r="B929">
            <v>277</v>
          </cell>
          <cell r="C929">
            <v>277.5</v>
          </cell>
          <cell r="D929" t="str">
            <v>MLPC</v>
          </cell>
          <cell r="E929" t="str">
            <v>COM SEIXOS 'S E VL'</v>
          </cell>
        </row>
        <row r="930">
          <cell r="B930">
            <v>277.5</v>
          </cell>
          <cell r="C930">
            <v>278</v>
          </cell>
          <cell r="D930" t="str">
            <v>MLPC</v>
          </cell>
          <cell r="E930" t="str">
            <v>COM SEIXOS 'S E VL'</v>
          </cell>
        </row>
        <row r="931">
          <cell r="B931">
            <v>278</v>
          </cell>
          <cell r="C931">
            <v>278.5</v>
          </cell>
          <cell r="D931" t="str">
            <v>MLPC</v>
          </cell>
          <cell r="E931" t="str">
            <v>COM SEIXOS 'S E VL'</v>
          </cell>
        </row>
        <row r="932">
          <cell r="B932">
            <v>278.5</v>
          </cell>
          <cell r="C932">
            <v>279</v>
          </cell>
          <cell r="D932" t="str">
            <v>MLPC</v>
          </cell>
          <cell r="E932" t="str">
            <v>COM SEIXOS 'S E VL'</v>
          </cell>
        </row>
        <row r="933">
          <cell r="B933">
            <v>279</v>
          </cell>
          <cell r="C933">
            <v>279.5</v>
          </cell>
          <cell r="D933" t="str">
            <v>MLPC</v>
          </cell>
          <cell r="E933" t="str">
            <v>COM SEIXOS 'S E VL'</v>
          </cell>
        </row>
        <row r="934">
          <cell r="B934">
            <v>279.5</v>
          </cell>
          <cell r="C934">
            <v>280</v>
          </cell>
          <cell r="D934" t="str">
            <v>MLPC</v>
          </cell>
          <cell r="E934" t="str">
            <v>COM SEIXOS 'S E VL'</v>
          </cell>
        </row>
        <row r="935">
          <cell r="B935">
            <v>280</v>
          </cell>
          <cell r="C935">
            <v>280.5</v>
          </cell>
          <cell r="D935" t="str">
            <v>LVLPC</v>
          </cell>
          <cell r="E935" t="str">
            <v>COM SEIXOS 'S E M' ALGUNS NIVEIS ENCONTRAM-SE COM ALTA FUCSITA DISSEMINADA.</v>
          </cell>
        </row>
        <row r="936">
          <cell r="B936">
            <v>280.5</v>
          </cell>
          <cell r="C936">
            <v>281</v>
          </cell>
          <cell r="D936" t="str">
            <v>LVLPC</v>
          </cell>
          <cell r="E936" t="str">
            <v>COM SEIXOS 'S E M' ALGUNS NIVEIS ENCONTRAM-SE COM ALTA FUCSITA DISSEMINADA.</v>
          </cell>
        </row>
        <row r="937">
          <cell r="B937">
            <v>281</v>
          </cell>
          <cell r="C937">
            <v>281.5</v>
          </cell>
          <cell r="D937" t="str">
            <v>LVLPC</v>
          </cell>
          <cell r="E937" t="str">
            <v>COM SEIXOS 'S E M' ALGUNS NIVEIS ENCONTRAM-SE COM ALTA FUCSITA DISSEMINADA.</v>
          </cell>
        </row>
        <row r="938">
          <cell r="B938">
            <v>281.5</v>
          </cell>
          <cell r="C938">
            <v>282</v>
          </cell>
          <cell r="D938" t="str">
            <v>LVLPC</v>
          </cell>
          <cell r="E938" t="str">
            <v>COM SEIXOS 'S E M' ALGUNS NIVEIS ENCONTRAM-SE COM ALTA FUCSITA DISSEMINADA.</v>
          </cell>
        </row>
        <row r="939">
          <cell r="B939">
            <v>282</v>
          </cell>
          <cell r="C939">
            <v>282.5</v>
          </cell>
          <cell r="D939" t="str">
            <v>LVLPC</v>
          </cell>
          <cell r="E939" t="str">
            <v>COM SEIXOS 'S E M' ALGUNS NIVEIS ENCONTRAM-SE COM ALTA FUCSITA DISSEMINADA.</v>
          </cell>
        </row>
        <row r="940">
          <cell r="B940">
            <v>282.5</v>
          </cell>
          <cell r="C940">
            <v>283</v>
          </cell>
          <cell r="D940" t="str">
            <v>LVLPC</v>
          </cell>
          <cell r="E940" t="str">
            <v>COM SEIXOS 'S E M' ALGUNS NIVEIS ENCONTRAM-SE COM ALTA FUCSITA DISSEMINADA.</v>
          </cell>
        </row>
        <row r="941">
          <cell r="B941">
            <v>283</v>
          </cell>
          <cell r="C941">
            <v>283.5</v>
          </cell>
          <cell r="D941" t="str">
            <v>LVLPC</v>
          </cell>
          <cell r="E941" t="str">
            <v>COM SEIXOS 'S E M' ALGUNS NIVEIS ENCONTRAM-SE COM ALTA FUCSITA DISSEMINADA.</v>
          </cell>
        </row>
        <row r="942">
          <cell r="B942">
            <v>283.5</v>
          </cell>
          <cell r="C942">
            <v>284</v>
          </cell>
          <cell r="D942" t="str">
            <v>LVLPC</v>
          </cell>
          <cell r="E942" t="str">
            <v>COM SEIXOS 'S E M' ALGUNS NIVEIS ENCONTRAM-SE COM ALTA FUCSITA DISSEMINADA.</v>
          </cell>
        </row>
        <row r="943">
          <cell r="B943">
            <v>284</v>
          </cell>
          <cell r="C943">
            <v>284.5</v>
          </cell>
          <cell r="D943" t="str">
            <v>LVLPC</v>
          </cell>
          <cell r="E943" t="str">
            <v>COM SEIXOS 'S E M' ALGUNS NIVEIS ENCONTRAM-SE COM ALTA FUCSITA DISSEMINADA.</v>
          </cell>
        </row>
        <row r="944">
          <cell r="B944">
            <v>284.5</v>
          </cell>
          <cell r="C944">
            <v>285</v>
          </cell>
          <cell r="D944" t="str">
            <v>LVLPC</v>
          </cell>
          <cell r="E944" t="str">
            <v>COM SEIXOS 'S E M' ALGUNS NIVEIS ENCONTRAM-SE COM ALTA FUCSITA DISSEMINADA.</v>
          </cell>
        </row>
        <row r="945">
          <cell r="B945">
            <v>285</v>
          </cell>
          <cell r="C945">
            <v>285.5</v>
          </cell>
          <cell r="D945" t="str">
            <v>LVLPC</v>
          </cell>
          <cell r="E945" t="str">
            <v>COM SEIXOS 'S E M' ALGUNS NIVEIS ENCONTRAM-SE COM ALTA FUCSITA DISSEMINADA.</v>
          </cell>
        </row>
        <row r="946">
          <cell r="B946">
            <v>285.5</v>
          </cell>
          <cell r="C946">
            <v>286</v>
          </cell>
          <cell r="D946" t="str">
            <v>LVLPC</v>
          </cell>
          <cell r="E946" t="str">
            <v>COM SEIXOS 'S E M' ALGUNS NIVEIS ENCONTRAM-SE COM ALTA FUCSITA DISSEMINADA.</v>
          </cell>
        </row>
        <row r="947">
          <cell r="B947">
            <v>286</v>
          </cell>
          <cell r="C947">
            <v>286.45</v>
          </cell>
          <cell r="D947" t="str">
            <v>LVLPC</v>
          </cell>
          <cell r="E947" t="str">
            <v>COM SEIXOS 'S E M' ALGUNS NIVEIS ENCONTRAM-SE COM ALTA FUCSITA DISSEMINADA.</v>
          </cell>
        </row>
        <row r="948">
          <cell r="B948">
            <v>286.45</v>
          </cell>
          <cell r="C948">
            <v>286.89999999999998</v>
          </cell>
          <cell r="D948" t="str">
            <v>LVLPC</v>
          </cell>
          <cell r="E948" t="str">
            <v>COM SEIXOS 'S E M' ALGUNS NIVEIS ENCONTRAM-SE COM ALTA FUCSITA DISSEMINADA.</v>
          </cell>
        </row>
        <row r="949">
          <cell r="B949">
            <v>286.89999999999998</v>
          </cell>
          <cell r="C949">
            <v>287.39999999999998</v>
          </cell>
          <cell r="D949" t="str">
            <v>LVLPC</v>
          </cell>
          <cell r="E949" t="str">
            <v>COM SEIXOS 'S E M' ALGUNS NIVEIS ENCONTRAM-SE COM ALTA FUCSITA DISSEMINADA.</v>
          </cell>
        </row>
        <row r="950">
          <cell r="B950">
            <v>287.39999999999998</v>
          </cell>
          <cell r="C950">
            <v>287.85000000000002</v>
          </cell>
          <cell r="D950" t="str">
            <v>LVLPC</v>
          </cell>
          <cell r="E950" t="str">
            <v>COM SEIXOS 'S E M' ALGUNS NIVEIS ENCONTRAM-SE COM ALTA FUCSITA DISSEMINADA.</v>
          </cell>
        </row>
        <row r="951">
          <cell r="B951">
            <v>287.85000000000002</v>
          </cell>
          <cell r="C951">
            <v>288.35000000000002</v>
          </cell>
          <cell r="D951" t="str">
            <v>LVLPC</v>
          </cell>
          <cell r="E951" t="str">
            <v>COM SEIXOS 'S E M' ALGUNS NIVEIS ENCONTRAM-SE COM ALTA FUCSITA DISSEMINADA.</v>
          </cell>
        </row>
        <row r="952">
          <cell r="B952">
            <v>288.35000000000002</v>
          </cell>
          <cell r="C952">
            <v>288.85000000000002</v>
          </cell>
          <cell r="D952" t="str">
            <v>LVLPC</v>
          </cell>
          <cell r="E952" t="str">
            <v>COM SEIXOS 'S E M' ALGUNS NIVEIS ENCONTRAM-SE COM ALTA FUCSITA DISSEMINADA.</v>
          </cell>
        </row>
        <row r="953">
          <cell r="B953">
            <v>288.85000000000002</v>
          </cell>
          <cell r="C953">
            <v>289.3</v>
          </cell>
          <cell r="D953" t="str">
            <v>LVLPC</v>
          </cell>
          <cell r="E953" t="str">
            <v>COM SEIXOS 'S E M' ALGUNS NIVEIS ENCONTRAM-SE COM ALTA FUCSITA DISSEMINADA.</v>
          </cell>
        </row>
        <row r="954">
          <cell r="B954">
            <v>289.3</v>
          </cell>
          <cell r="C954">
            <v>289.8</v>
          </cell>
          <cell r="D954" t="str">
            <v>LVLPC</v>
          </cell>
          <cell r="E954" t="str">
            <v>COM SEIXOS 'S E M' ALGUNS NIVEIS ENCONTRAM-SE COM ALTA FUCSITA DISSEMINADA.</v>
          </cell>
        </row>
        <row r="955">
          <cell r="B955">
            <v>289.8</v>
          </cell>
          <cell r="C955">
            <v>290.3</v>
          </cell>
          <cell r="D955" t="str">
            <v>LVLPC</v>
          </cell>
          <cell r="E955" t="str">
            <v>COM SEIXOS 'S E M' ALGUNS NIVEIS ENCONTRAM-SE COM ALTA FUCSITA DISSEMINADA.</v>
          </cell>
        </row>
        <row r="956">
          <cell r="B956">
            <v>290.3</v>
          </cell>
          <cell r="C956">
            <v>290.89999999999998</v>
          </cell>
          <cell r="D956" t="str">
            <v>LVLPC</v>
          </cell>
          <cell r="E956" t="str">
            <v>COM SEIXOS 'S E M' ALGUNS NIVEIS ENCONTRAM-SE COM ALTA FUCSITA DISSEMINADA.</v>
          </cell>
        </row>
        <row r="957">
          <cell r="B957">
            <v>290.89999999999998</v>
          </cell>
          <cell r="C957">
            <v>291.45</v>
          </cell>
          <cell r="D957" t="str">
            <v>LVLPC</v>
          </cell>
          <cell r="E957" t="str">
            <v>COM SEIXOS 'S E M' ALGUNS NIVEIS ENCONTRAM-SE COM ALTA FUCSITA DISSEMINADA.</v>
          </cell>
        </row>
        <row r="958">
          <cell r="B958">
            <v>291.45</v>
          </cell>
          <cell r="C958">
            <v>292</v>
          </cell>
          <cell r="D958" t="str">
            <v>LVLPC</v>
          </cell>
          <cell r="E958" t="str">
            <v>COM SEIXOS 'S E M' ALGUNS NIVEIS ENCONTRAM-SE COM ALTA FUCSITA DISSEMINADA.</v>
          </cell>
        </row>
        <row r="959">
          <cell r="B959">
            <v>292</v>
          </cell>
          <cell r="C959">
            <v>292.5</v>
          </cell>
          <cell r="D959" t="str">
            <v>LVLPC</v>
          </cell>
          <cell r="E959" t="str">
            <v>COM SEIXOS 'S E M' ALGUNS NIVEIS ENCONTRAM-SE COM ALTA FUCSITA DISSEMINADA.</v>
          </cell>
        </row>
        <row r="960">
          <cell r="B960">
            <v>292.5</v>
          </cell>
          <cell r="C960">
            <v>293</v>
          </cell>
          <cell r="D960" t="str">
            <v>LVLPC</v>
          </cell>
          <cell r="E960" t="str">
            <v>COM SEIXOS 'S E M' ALGUNS NIVEIS ENCONTRAM-SE COM ALTA FUCSITA DISSEMINADA.</v>
          </cell>
        </row>
        <row r="961">
          <cell r="B961">
            <v>293</v>
          </cell>
          <cell r="C961">
            <v>293.5</v>
          </cell>
          <cell r="D961" t="str">
            <v>LVLPC</v>
          </cell>
          <cell r="E961" t="str">
            <v>COM SEIXOS 'S E M' ALGUNS NIVEIS ENCONTRAM-SE COM ALTA FUCSITA DISSEMINADA.</v>
          </cell>
        </row>
        <row r="962">
          <cell r="B962">
            <v>293.5</v>
          </cell>
          <cell r="C962">
            <v>294.05</v>
          </cell>
          <cell r="D962" t="str">
            <v>LVLPC</v>
          </cell>
          <cell r="E962" t="str">
            <v>COM SEIXOS 'S E M' ALGUNS NIVEIS ENCONTRAM-SE COM ALTA FUCSITA DISSEMINADA.</v>
          </cell>
        </row>
        <row r="963">
          <cell r="B963">
            <v>294.05</v>
          </cell>
          <cell r="C963">
            <v>294.5</v>
          </cell>
          <cell r="D963" t="str">
            <v>LVLPC</v>
          </cell>
          <cell r="E963" t="str">
            <v>COM SEIXOS 'S E M' ALGUNS NIVEIS ENCONTRAM-SE COM ALTA FUCSITA DISSEMINADA. SEIXOS MUITO FRATURADOS</v>
          </cell>
        </row>
        <row r="964">
          <cell r="B964">
            <v>294.5</v>
          </cell>
          <cell r="C964">
            <v>295</v>
          </cell>
          <cell r="D964" t="str">
            <v>LVLPC</v>
          </cell>
          <cell r="E964" t="str">
            <v>COM SEIXOS 'S E M' ALGUNS NIVEIS ENCONTRAM-SE COM ALTA FUCSITA DISSEMINADA. SEIXOS MUITO FRATURADOS</v>
          </cell>
        </row>
        <row r="965">
          <cell r="B965">
            <v>295</v>
          </cell>
          <cell r="C965">
            <v>295.5</v>
          </cell>
          <cell r="D965" t="str">
            <v>LVLPC</v>
          </cell>
          <cell r="E965" t="str">
            <v>COM SEIXOS 'S E M' ALGUNS NIVEIS ENCONTRAM-SE COM ALTA FUCSITA DISSEMINADA. SEIXOS MUITO FRATURADOS</v>
          </cell>
        </row>
        <row r="966">
          <cell r="B966">
            <v>295.5</v>
          </cell>
          <cell r="C966">
            <v>296</v>
          </cell>
          <cell r="D966" t="str">
            <v>LVLPC</v>
          </cell>
          <cell r="E966" t="str">
            <v>COM SEIXOS 'S E M' ALGUNS NIVEIS ENCONTRAM-SE COM ALTA FUCSITA DISSEMINADA.</v>
          </cell>
        </row>
        <row r="967">
          <cell r="B967">
            <v>296</v>
          </cell>
          <cell r="C967">
            <v>296.45</v>
          </cell>
          <cell r="D967" t="str">
            <v>LVLPC</v>
          </cell>
          <cell r="E967" t="str">
            <v>COM SEIXOS 'S E M' ALGUNS NIVEIS ENCONTRAM-SE COM ALTA FUCSITA DISSEMINADA.</v>
          </cell>
        </row>
        <row r="968">
          <cell r="B968">
            <v>296.45</v>
          </cell>
          <cell r="C968">
            <v>297</v>
          </cell>
          <cell r="D968" t="str">
            <v>LVLPC</v>
          </cell>
          <cell r="E968" t="str">
            <v>COM SEIXOS 'S E M' ALGUNS NIVEIS ENCONTRAM-SE COM ALTA FUCSITA DISSEMINADA.</v>
          </cell>
        </row>
        <row r="969">
          <cell r="B969">
            <v>297</v>
          </cell>
          <cell r="C969">
            <v>297.5</v>
          </cell>
          <cell r="D969" t="str">
            <v>LVLPC</v>
          </cell>
          <cell r="E969" t="str">
            <v>COM SEIXOS 'S E M' ALGUNS NIVEIS ENCONTRAM-SE COM ALTA FUCSITA DISSEMINADA.</v>
          </cell>
        </row>
        <row r="970">
          <cell r="B970">
            <v>297.5</v>
          </cell>
          <cell r="C970">
            <v>298.10000000000002</v>
          </cell>
          <cell r="D970" t="str">
            <v>LVLPC</v>
          </cell>
          <cell r="E970" t="str">
            <v>COM SEIXOS 'S E M' ALGUNS NIVEIS ENCONTRAM-SE COM ALTA FUCSITA DISSEMINADA.</v>
          </cell>
        </row>
        <row r="971">
          <cell r="B971">
            <v>298.10000000000002</v>
          </cell>
          <cell r="C971">
            <v>298.60000000000002</v>
          </cell>
          <cell r="D971" t="str">
            <v>LVLPC</v>
          </cell>
          <cell r="E971" t="str">
            <v>COM SEIXOS 'S E M' ALGUNS NIVEIS ENCONTRAM-SE COM ALTA FUCSITA DISSEMINADA.</v>
          </cell>
        </row>
        <row r="972">
          <cell r="B972">
            <v>298.60000000000002</v>
          </cell>
          <cell r="C972">
            <v>299.14999999999998</v>
          </cell>
          <cell r="D972" t="str">
            <v>LVLPC</v>
          </cell>
          <cell r="E972" t="str">
            <v>COM SEIXOS 'S E M' ALGUNS NIVEIS ENCONTRAM-SE COM ALTA FUCSITA DISSEMINADA.</v>
          </cell>
        </row>
        <row r="973">
          <cell r="B973">
            <v>299.14999999999998</v>
          </cell>
          <cell r="C973">
            <v>299.64999999999998</v>
          </cell>
          <cell r="D973" t="str">
            <v>LVLPC</v>
          </cell>
          <cell r="E973" t="str">
            <v>COM SEIXOS 'S E M' ALGUNS NIVEIS ENCONTRAM-SE COM ALTA FUCSITA DISSEMINADA.</v>
          </cell>
        </row>
        <row r="974">
          <cell r="B974">
            <v>299.64999999999998</v>
          </cell>
          <cell r="C974">
            <v>300.14999999999998</v>
          </cell>
          <cell r="D974" t="str">
            <v>LVLPC</v>
          </cell>
          <cell r="E974" t="str">
            <v>COM SEIXOS 'S E M' ALGUNS NIVEIS ENCONTRAM-SE COM ALTA FUCSITA DISSEMINADA.</v>
          </cell>
        </row>
        <row r="975">
          <cell r="B975">
            <v>300.14999999999998</v>
          </cell>
          <cell r="C975">
            <v>300.64999999999998</v>
          </cell>
          <cell r="D975" t="str">
            <v>LVLPC</v>
          </cell>
          <cell r="E975" t="str">
            <v>COM SEIXOS 'S E M' ALGUNS NIVEIS ENCONTRAM-SE COM ALTA FUCSITA DISSEMINADA.</v>
          </cell>
        </row>
        <row r="976">
          <cell r="B976">
            <v>300.64999999999998</v>
          </cell>
          <cell r="C976">
            <v>301.64999999999998</v>
          </cell>
          <cell r="D976" t="str">
            <v>GRIT</v>
          </cell>
          <cell r="E976" t="str">
            <v>COM SEIXOS 'L E VL'</v>
          </cell>
        </row>
        <row r="977">
          <cell r="B977">
            <v>301.64999999999998</v>
          </cell>
          <cell r="C977">
            <v>302.64999999999998</v>
          </cell>
          <cell r="D977" t="str">
            <v>GRIT</v>
          </cell>
          <cell r="E977" t="str">
            <v>COM SEIXOS 'L E VL'</v>
          </cell>
        </row>
        <row r="978">
          <cell r="B978">
            <v>302.64999999999998</v>
          </cell>
          <cell r="C978">
            <v>303.64999999999998</v>
          </cell>
          <cell r="D978" t="str">
            <v>GRIT</v>
          </cell>
          <cell r="E978" t="str">
            <v>COM SEIXOS 'L E VL'</v>
          </cell>
        </row>
        <row r="979">
          <cell r="B979">
            <v>303.64999999999998</v>
          </cell>
          <cell r="C979">
            <v>304.64999999999998</v>
          </cell>
          <cell r="D979" t="str">
            <v>GRIT</v>
          </cell>
          <cell r="E979" t="str">
            <v>COM SEIXOS 'L E VL'</v>
          </cell>
        </row>
        <row r="980">
          <cell r="B980">
            <v>304.64999999999998</v>
          </cell>
          <cell r="C980">
            <v>305.14999999999998</v>
          </cell>
          <cell r="D980" t="str">
            <v>LVLPC</v>
          </cell>
          <cell r="E980" t="str">
            <v>COM SEIXOS 'M'</v>
          </cell>
        </row>
        <row r="981">
          <cell r="B981">
            <v>305.14999999999998</v>
          </cell>
          <cell r="C981">
            <v>305.7</v>
          </cell>
          <cell r="D981" t="str">
            <v>LVLPC</v>
          </cell>
          <cell r="E981" t="str">
            <v>COM SEIXOS 'M'</v>
          </cell>
        </row>
        <row r="982">
          <cell r="B982">
            <v>305.7</v>
          </cell>
          <cell r="C982">
            <v>306.2</v>
          </cell>
          <cell r="D982" t="str">
            <v>LVLPC</v>
          </cell>
          <cell r="E982" t="str">
            <v>COM SEIXOS 'M'</v>
          </cell>
        </row>
        <row r="983">
          <cell r="B983">
            <v>306.2</v>
          </cell>
          <cell r="C983">
            <v>307</v>
          </cell>
          <cell r="D983" t="str">
            <v>GRIT</v>
          </cell>
          <cell r="E983" t="str">
            <v>COM SEIXOS 'L'. E CRISTAIS DE FUCSITA.</v>
          </cell>
        </row>
        <row r="984">
          <cell r="B984">
            <v>307</v>
          </cell>
          <cell r="C984">
            <v>307.89999999999998</v>
          </cell>
          <cell r="D984" t="str">
            <v>GRIT</v>
          </cell>
          <cell r="E984" t="str">
            <v>COM SEIXOS 'L'. E CRISTAIS DE FUCSITA.</v>
          </cell>
        </row>
        <row r="985">
          <cell r="B985">
            <v>307.89999999999998</v>
          </cell>
          <cell r="C985">
            <v>308.35000000000002</v>
          </cell>
          <cell r="D985" t="str">
            <v>LVLPC</v>
          </cell>
          <cell r="E985" t="str">
            <v>O INTERVALO NAO APRESENTA BOA VISIBILIDADE DA CARACTERISTICA DA ROCHA</v>
          </cell>
        </row>
        <row r="986">
          <cell r="B986">
            <v>308.35000000000002</v>
          </cell>
          <cell r="C986">
            <v>308.85000000000002</v>
          </cell>
          <cell r="D986" t="str">
            <v>LVLPC</v>
          </cell>
          <cell r="E986" t="str">
            <v>O INTERVALO NAO APRESENTA BOA VISIBILIDADE DA CARACTERISTICA DA ROCHA</v>
          </cell>
        </row>
        <row r="987">
          <cell r="B987">
            <v>308.85000000000002</v>
          </cell>
          <cell r="C987">
            <v>309.35000000000002</v>
          </cell>
          <cell r="D987" t="str">
            <v>LVLPC</v>
          </cell>
          <cell r="E987" t="str">
            <v>O INTERVALO NAO APRESENTA BOA VISIBILIDADE DA CARACTERISTICA DA ROCHA</v>
          </cell>
        </row>
        <row r="988">
          <cell r="B988">
            <v>309.35000000000002</v>
          </cell>
          <cell r="C988">
            <v>310.3</v>
          </cell>
          <cell r="D988" t="str">
            <v>GRIT</v>
          </cell>
          <cell r="E988" t="str">
            <v>COM SEIXOS 'S E VS'</v>
          </cell>
        </row>
        <row r="989">
          <cell r="B989">
            <v>310.3</v>
          </cell>
          <cell r="C989">
            <v>310.75</v>
          </cell>
          <cell r="D989" t="str">
            <v>LVLPC</v>
          </cell>
          <cell r="E989" t="str">
            <v>COM SEIXOS 'S E M'. SEIXOS FRATURADOS.</v>
          </cell>
        </row>
        <row r="990">
          <cell r="B990">
            <v>310.75</v>
          </cell>
          <cell r="C990">
            <v>311.2</v>
          </cell>
          <cell r="D990" t="str">
            <v>LVLPC</v>
          </cell>
          <cell r="E990" t="str">
            <v>COM SEIXOS 'S E M'. SEIXOS FRATURADOS.</v>
          </cell>
        </row>
        <row r="991">
          <cell r="B991">
            <v>311.2</v>
          </cell>
          <cell r="C991">
            <v>311.7</v>
          </cell>
          <cell r="D991" t="str">
            <v>LVLPC</v>
          </cell>
          <cell r="E991" t="str">
            <v>COM SEIXOS 'S E M'. SEIXOS FRATURADOS.</v>
          </cell>
        </row>
        <row r="992">
          <cell r="B992">
            <v>311.7</v>
          </cell>
          <cell r="C992">
            <v>312.25</v>
          </cell>
          <cell r="D992" t="str">
            <v>LVLPC</v>
          </cell>
          <cell r="E992" t="str">
            <v>COM SEIXOS 'S E M'. SEIXOS FRATURADOS.</v>
          </cell>
        </row>
        <row r="993">
          <cell r="B993">
            <v>312.25</v>
          </cell>
          <cell r="C993">
            <v>312.75</v>
          </cell>
          <cell r="D993" t="str">
            <v>LVLPC</v>
          </cell>
          <cell r="E993" t="str">
            <v>COM SEIXOS 'S E M'. SEIXOS FRATURADOS.</v>
          </cell>
        </row>
        <row r="994">
          <cell r="B994">
            <v>312.75</v>
          </cell>
          <cell r="C994">
            <v>313.39999999999998</v>
          </cell>
          <cell r="D994" t="str">
            <v>GRIT</v>
          </cell>
          <cell r="E994" t="str">
            <v>COM SEIXOS 'L'</v>
          </cell>
        </row>
        <row r="995">
          <cell r="B995">
            <v>313.39999999999998</v>
          </cell>
          <cell r="C995">
            <v>314.05</v>
          </cell>
          <cell r="D995" t="str">
            <v>GRIT</v>
          </cell>
          <cell r="E995" t="str">
            <v>COM SEIXOS 'L'</v>
          </cell>
        </row>
        <row r="996">
          <cell r="B996">
            <v>314.05</v>
          </cell>
          <cell r="C996">
            <v>314.60000000000002</v>
          </cell>
          <cell r="D996" t="str">
            <v>LVLPC</v>
          </cell>
          <cell r="E996" t="str">
            <v>COM SEIXOS 'S E M'</v>
          </cell>
        </row>
        <row r="997">
          <cell r="B997">
            <v>314.60000000000002</v>
          </cell>
          <cell r="C997">
            <v>315.10000000000002</v>
          </cell>
          <cell r="D997" t="str">
            <v>LVLPC</v>
          </cell>
          <cell r="E997" t="str">
            <v>COM SEIXOS 'S E M'</v>
          </cell>
        </row>
        <row r="998">
          <cell r="B998">
            <v>315.10000000000002</v>
          </cell>
          <cell r="C998">
            <v>315.60000000000002</v>
          </cell>
          <cell r="D998" t="str">
            <v>LVLPC</v>
          </cell>
          <cell r="E998" t="str">
            <v>COM SEIXOS 'S E M'</v>
          </cell>
        </row>
        <row r="999">
          <cell r="B999">
            <v>315.60000000000002</v>
          </cell>
          <cell r="C999">
            <v>316.10000000000002</v>
          </cell>
          <cell r="D999" t="str">
            <v>LVLPC</v>
          </cell>
          <cell r="E999" t="str">
            <v>COM SEIXOS 'S E M'. NIVEL DE 18CM DE GRIT COM FUCSITA E OXIDACAO MODERADA.</v>
          </cell>
        </row>
        <row r="1000">
          <cell r="B1000">
            <v>316.10000000000002</v>
          </cell>
          <cell r="C1000">
            <v>316.60000000000002</v>
          </cell>
          <cell r="D1000" t="str">
            <v>LVLPC</v>
          </cell>
          <cell r="E1000" t="str">
            <v>COM SEIXOS 'S E M'</v>
          </cell>
        </row>
        <row r="1001">
          <cell r="B1001">
            <v>316.60000000000002</v>
          </cell>
          <cell r="C1001">
            <v>317.10000000000002</v>
          </cell>
          <cell r="D1001" t="str">
            <v>LVLPC</v>
          </cell>
          <cell r="E1001" t="str">
            <v>COM SEIXOS 'S E M'</v>
          </cell>
        </row>
        <row r="1002">
          <cell r="B1002">
            <v>317.10000000000002</v>
          </cell>
          <cell r="C1002">
            <v>317.55</v>
          </cell>
          <cell r="D1002" t="str">
            <v>LVLPC</v>
          </cell>
          <cell r="E1002" t="str">
            <v>COM SEIXOS 'S E M'. NIVEL DE 25CM DE GRIT COM FUCSITA E OXIDACAO MODERADA.</v>
          </cell>
        </row>
        <row r="1003">
          <cell r="B1003">
            <v>317.55</v>
          </cell>
          <cell r="C1003">
            <v>318.10000000000002</v>
          </cell>
          <cell r="D1003" t="str">
            <v>LVLPC</v>
          </cell>
          <cell r="E1003" t="str">
            <v>COM SEIXOS 'S E M'. NIVEL DE 25CM DE GRIT COM FUCSITA E OXIDACAO MODERADA.</v>
          </cell>
        </row>
        <row r="1004">
          <cell r="B1004">
            <v>318.10000000000002</v>
          </cell>
          <cell r="C1004">
            <v>319.2</v>
          </cell>
          <cell r="D1004" t="str">
            <v>GRIT</v>
          </cell>
          <cell r="E1004" t="str">
            <v>COM SEIXOS 'M'. SULFETO CONCENTRADO EM TORNO DOS SEIXOS. OXIDACAO MAIS CONCENTRADA EM ALGUNS NIVEIS.</v>
          </cell>
        </row>
        <row r="1005">
          <cell r="B1005">
            <v>319.2</v>
          </cell>
          <cell r="C1005">
            <v>320.25</v>
          </cell>
          <cell r="D1005" t="str">
            <v>GRIT</v>
          </cell>
          <cell r="E1005" t="str">
            <v>COM SEIXOS 'M'. SULFETO CONCENTRADO EM TORNO DOS SEIXOS. OXIDACAO MAIS CONCENTRADA EM ALGUNS NIVEIS.</v>
          </cell>
        </row>
        <row r="1006">
          <cell r="B1006">
            <v>320.25</v>
          </cell>
          <cell r="C1006">
            <v>321.2</v>
          </cell>
          <cell r="D1006" t="str">
            <v>GRIT</v>
          </cell>
          <cell r="E1006" t="str">
            <v>EM 320.40-320.53. 321-321.13. 321.55-321.67 NIVEIS DE MSPC BEM EMPACOTADO. FUCHSITICO COM MUITO SULFETO. COM SEIXOS 'S.M E L'.</v>
          </cell>
        </row>
        <row r="1007">
          <cell r="B1007">
            <v>321.2</v>
          </cell>
          <cell r="C1007">
            <v>322.2</v>
          </cell>
          <cell r="D1007" t="str">
            <v>GRIT</v>
          </cell>
          <cell r="E1007" t="str">
            <v>EM 320.40-320.53. 321-321.13. 321.55-321.67 NIVEIS DE MSPC BEM EMPACOTADO. FUCHSITICO COM MUITO SULFETO. COM SEIXOS 'S.M E L'.</v>
          </cell>
        </row>
        <row r="1008">
          <cell r="B1008">
            <v>322.2</v>
          </cell>
          <cell r="C1008">
            <v>323.10000000000002</v>
          </cell>
          <cell r="D1008" t="str">
            <v>GRIT</v>
          </cell>
          <cell r="E1008" t="str">
            <v>COM SEIXOS 'S.M E L'.</v>
          </cell>
        </row>
        <row r="1009">
          <cell r="B1009">
            <v>323.10000000000002</v>
          </cell>
          <cell r="C1009">
            <v>324</v>
          </cell>
          <cell r="D1009" t="str">
            <v>GRIT</v>
          </cell>
          <cell r="E1009" t="str">
            <v>COM SEIXOS 'S.M E L'.</v>
          </cell>
        </row>
        <row r="1010">
          <cell r="B1010">
            <v>324</v>
          </cell>
          <cell r="C1010">
            <v>324.39999999999998</v>
          </cell>
          <cell r="D1010" t="str">
            <v>GRIT</v>
          </cell>
          <cell r="E1010" t="str">
            <v>COM SEIXOS 'S.M E L'.</v>
          </cell>
        </row>
        <row r="1011">
          <cell r="B1011">
            <v>324.39999999999998</v>
          </cell>
          <cell r="C1011">
            <v>325.25</v>
          </cell>
          <cell r="D1011" t="str">
            <v>GRIT</v>
          </cell>
          <cell r="E1011" t="str">
            <v>COM SEIXOS 'S.M E L'.</v>
          </cell>
        </row>
        <row r="1012">
          <cell r="B1012">
            <v>325.25</v>
          </cell>
          <cell r="C1012">
            <v>326.10000000000002</v>
          </cell>
          <cell r="D1012" t="str">
            <v>GRIT</v>
          </cell>
          <cell r="E1012" t="str">
            <v>COM SEIXOS 'S.M E L'.</v>
          </cell>
        </row>
        <row r="1013">
          <cell r="B1013">
            <v>326.10000000000002</v>
          </cell>
          <cell r="C1013">
            <v>326.5</v>
          </cell>
          <cell r="D1013" t="str">
            <v>MSPC</v>
          </cell>
          <cell r="E1013" t="str">
            <v>COM SEIXOS 'L'. MUITO FRATURADO. OXIDADO. INTERCALACOES DE GRIT FUCHSITICO E COM SULFETACAO.</v>
          </cell>
        </row>
        <row r="1014">
          <cell r="B1014">
            <v>326.5</v>
          </cell>
          <cell r="C1014">
            <v>326.95</v>
          </cell>
          <cell r="D1014" t="str">
            <v>MSPC</v>
          </cell>
          <cell r="E1014" t="str">
            <v>COM SEIXOS 'L'. MUITO FRATURADO. OXIDADO. INTERCALACOES DE GRIT FUCHSITICO E COM SULFETACAO.</v>
          </cell>
        </row>
        <row r="1015">
          <cell r="B1015">
            <v>326.95</v>
          </cell>
          <cell r="C1015">
            <v>327.95</v>
          </cell>
          <cell r="D1015" t="str">
            <v>GRIT</v>
          </cell>
          <cell r="E1015" t="str">
            <v/>
          </cell>
        </row>
        <row r="1016">
          <cell r="B1016">
            <v>327.95</v>
          </cell>
          <cell r="C1016">
            <v>328.95</v>
          </cell>
          <cell r="D1016" t="str">
            <v>GRIT</v>
          </cell>
          <cell r="E1016" t="str">
            <v/>
          </cell>
        </row>
        <row r="1017">
          <cell r="B1017">
            <v>328.95</v>
          </cell>
          <cell r="C1017">
            <v>330.05</v>
          </cell>
          <cell r="D1017" t="str">
            <v>GRIT</v>
          </cell>
          <cell r="E1017" t="str">
            <v/>
          </cell>
        </row>
        <row r="1018">
          <cell r="B1018">
            <v>330.05</v>
          </cell>
          <cell r="C1018">
            <v>330.95</v>
          </cell>
          <cell r="D1018" t="str">
            <v>GRIT</v>
          </cell>
          <cell r="E1018" t="str">
            <v/>
          </cell>
        </row>
        <row r="1019">
          <cell r="B1019">
            <v>330.95</v>
          </cell>
          <cell r="C1019">
            <v>331.9</v>
          </cell>
          <cell r="D1019" t="str">
            <v>GRIT</v>
          </cell>
          <cell r="E1019" t="str">
            <v>DE 330.72-330.90M NIVEL DE MSPC EMPACOTADO. FUCHSITICO. OXIDADO E COM SUFETO.</v>
          </cell>
        </row>
        <row r="1020">
          <cell r="B1020">
            <v>331.9</v>
          </cell>
          <cell r="C1020">
            <v>332.7</v>
          </cell>
          <cell r="D1020" t="str">
            <v>GRIT</v>
          </cell>
          <cell r="E1020" t="str">
            <v/>
          </cell>
        </row>
        <row r="1021">
          <cell r="B1021">
            <v>332.7</v>
          </cell>
          <cell r="C1021">
            <v>333.65</v>
          </cell>
          <cell r="D1021" t="str">
            <v>GRIT</v>
          </cell>
          <cell r="E1021" t="str">
            <v>COM VENULAS DE QTZ COM SEIXOS 'M E S'.</v>
          </cell>
        </row>
        <row r="1022">
          <cell r="B1022">
            <v>333.65</v>
          </cell>
          <cell r="C1022">
            <v>334.5</v>
          </cell>
          <cell r="D1022" t="str">
            <v>GRIT</v>
          </cell>
          <cell r="E1022" t="str">
            <v>COM VENULAS DE QTZ COM SEIXOS 'M E S'.</v>
          </cell>
        </row>
        <row r="1023">
          <cell r="B1023">
            <v>334.5</v>
          </cell>
          <cell r="C1023">
            <v>335.45</v>
          </cell>
          <cell r="D1023" t="str">
            <v>GRIT</v>
          </cell>
          <cell r="E1023" t="str">
            <v>COM VENULAS DE QTZ COM SEIXOS 'M E S'. NIVEL BASTANTE ALTERADO COM VEIOS DE ITV. PRESENCA DE TALCO NAS FRATURAS.</v>
          </cell>
        </row>
        <row r="1024">
          <cell r="B1024">
            <v>335.45</v>
          </cell>
          <cell r="C1024">
            <v>336.25</v>
          </cell>
          <cell r="D1024" t="str">
            <v>GRIT</v>
          </cell>
          <cell r="E1024" t="str">
            <v>COM VENULAS DE QTZ COM SEIXOS 'M E S'.</v>
          </cell>
        </row>
        <row r="1025">
          <cell r="B1025">
            <v>336.25</v>
          </cell>
          <cell r="C1025">
            <v>337.3</v>
          </cell>
          <cell r="D1025" t="str">
            <v>GRIT</v>
          </cell>
          <cell r="E1025" t="str">
            <v>COM VENULAS DE QTZ COM SEIXOS 'M E S'.</v>
          </cell>
        </row>
        <row r="1026">
          <cell r="B1026">
            <v>337.3</v>
          </cell>
          <cell r="C1026">
            <v>338.25</v>
          </cell>
          <cell r="D1026" t="str">
            <v>GRIT</v>
          </cell>
          <cell r="E1026" t="str">
            <v>COM VENULAS DE QTZ COM SEIXOS 'M E S'. COM NIVEL DE MLPC BEM EMPACOTADO. OXIDADO. COM BAIXO SULFETACAO MAIS CONCENTRADO NA BASE.</v>
          </cell>
        </row>
        <row r="1027">
          <cell r="B1027">
            <v>338.25</v>
          </cell>
          <cell r="C1027">
            <v>339.3</v>
          </cell>
          <cell r="D1027" t="str">
            <v>GRIT</v>
          </cell>
          <cell r="E1027" t="str">
            <v>COM VENULAS DE QTZ COM SEIXOS 'M E S'.</v>
          </cell>
        </row>
        <row r="1028">
          <cell r="B1028">
            <v>339.3</v>
          </cell>
          <cell r="C1028">
            <v>340.35</v>
          </cell>
          <cell r="D1028" t="str">
            <v>GRIT</v>
          </cell>
          <cell r="E1028" t="str">
            <v>COM VENULAS DE QTZ COM SEIXOS 'M E S'.</v>
          </cell>
        </row>
        <row r="1029">
          <cell r="B1029">
            <v>340.35</v>
          </cell>
          <cell r="C1029">
            <v>341.4</v>
          </cell>
          <cell r="D1029" t="str">
            <v>GRIT</v>
          </cell>
          <cell r="E1029" t="str">
            <v>COM VENULAS DE QTZ COM SEIXOS 'M E S'.</v>
          </cell>
        </row>
        <row r="1030">
          <cell r="B1030">
            <v>341.4</v>
          </cell>
          <cell r="C1030">
            <v>342.5</v>
          </cell>
          <cell r="D1030" t="str">
            <v>GRIT</v>
          </cell>
          <cell r="E1030" t="str">
            <v>COM VENULAS DE QTZ COM SEIXOS 'M E S'.</v>
          </cell>
        </row>
        <row r="1031">
          <cell r="B1031">
            <v>342.5</v>
          </cell>
          <cell r="C1031">
            <v>342.95</v>
          </cell>
          <cell r="D1031" t="str">
            <v>LMPC</v>
          </cell>
          <cell r="E1031" t="str">
            <v>COM SEIXOS 'S'. O TOPO CONCENTRA-SE MAIS OXIDADO E COM ALTA CONCENTRACAO DE SULFETO.</v>
          </cell>
        </row>
        <row r="1032">
          <cell r="B1032">
            <v>342.95</v>
          </cell>
          <cell r="C1032">
            <v>343.4</v>
          </cell>
          <cell r="D1032" t="str">
            <v>LMPC</v>
          </cell>
          <cell r="E1032" t="str">
            <v>COM SEIXOS 'S'. O TOPO CONCENTRA-SE MAIS OXIDADO E COM ALTA CONCENTRACAO DE SULFETO.</v>
          </cell>
        </row>
        <row r="1033">
          <cell r="B1033">
            <v>343.4</v>
          </cell>
          <cell r="C1033">
            <v>344.2</v>
          </cell>
          <cell r="D1033" t="str">
            <v>GRIT</v>
          </cell>
          <cell r="E1033" t="str">
            <v/>
          </cell>
        </row>
        <row r="1034">
          <cell r="B1034">
            <v>344.2</v>
          </cell>
          <cell r="C1034">
            <v>345</v>
          </cell>
          <cell r="D1034" t="str">
            <v>GRIT</v>
          </cell>
          <cell r="E1034" t="str">
            <v/>
          </cell>
        </row>
        <row r="1035">
          <cell r="B1035">
            <v>345</v>
          </cell>
          <cell r="C1035">
            <v>345.85</v>
          </cell>
          <cell r="D1035" t="str">
            <v>GRIT</v>
          </cell>
          <cell r="E1035" t="str">
            <v/>
          </cell>
        </row>
        <row r="1036">
          <cell r="B1036">
            <v>345.85</v>
          </cell>
          <cell r="C1036">
            <v>346.35</v>
          </cell>
          <cell r="D1036" t="str">
            <v>MPC</v>
          </cell>
          <cell r="E1036" t="str">
            <v>COM SEIXOS 'S E L'</v>
          </cell>
        </row>
        <row r="1037">
          <cell r="B1037">
            <v>346.35</v>
          </cell>
          <cell r="C1037">
            <v>346.85</v>
          </cell>
          <cell r="D1037" t="str">
            <v>MPC</v>
          </cell>
          <cell r="E1037" t="str">
            <v>COM SEIXOS 'S E L'</v>
          </cell>
        </row>
        <row r="1038">
          <cell r="B1038">
            <v>346.85</v>
          </cell>
          <cell r="C1038">
            <v>347.35</v>
          </cell>
          <cell r="D1038" t="str">
            <v>MPC</v>
          </cell>
          <cell r="E1038" t="str">
            <v>COM SEIXOS 'S E L'</v>
          </cell>
        </row>
        <row r="1039">
          <cell r="B1039">
            <v>347.35</v>
          </cell>
          <cell r="C1039">
            <v>347.9</v>
          </cell>
          <cell r="D1039" t="str">
            <v>MPC</v>
          </cell>
          <cell r="E1039" t="str">
            <v>COM SEIXOS 'S E L'</v>
          </cell>
        </row>
        <row r="1040">
          <cell r="B1040">
            <v>347.9</v>
          </cell>
          <cell r="C1040">
            <v>348.45</v>
          </cell>
          <cell r="D1040" t="str">
            <v>MPC</v>
          </cell>
          <cell r="E1040" t="str">
            <v>COM SEIXOS 'S E L'</v>
          </cell>
        </row>
        <row r="1041">
          <cell r="B1041">
            <v>348.45</v>
          </cell>
          <cell r="C1041">
            <v>348.95</v>
          </cell>
          <cell r="D1041" t="str">
            <v>MLPC</v>
          </cell>
          <cell r="E1041" t="str">
            <v>COM SEIXOS 'S '</v>
          </cell>
        </row>
        <row r="1042">
          <cell r="B1042">
            <v>348.95</v>
          </cell>
          <cell r="C1042">
            <v>349.45</v>
          </cell>
          <cell r="D1042" t="str">
            <v>MLPC</v>
          </cell>
          <cell r="E1042" t="str">
            <v>COM SEIXOS 'S '</v>
          </cell>
        </row>
        <row r="1043">
          <cell r="B1043">
            <v>349.45</v>
          </cell>
          <cell r="C1043">
            <v>350.4</v>
          </cell>
          <cell r="D1043" t="str">
            <v>QTO_SX</v>
          </cell>
          <cell r="E1043" t="str">
            <v>COM SEIXOS 'S.M E L'</v>
          </cell>
        </row>
        <row r="1044">
          <cell r="B1044">
            <v>350.4</v>
          </cell>
          <cell r="C1044">
            <v>350.9</v>
          </cell>
          <cell r="D1044" t="str">
            <v>MPC</v>
          </cell>
          <cell r="E1044" t="str">
            <v>COM SEIXOS 'S E L'. MUITO ALTERADA E OXIDADA.</v>
          </cell>
        </row>
        <row r="1045">
          <cell r="B1045">
            <v>350.9</v>
          </cell>
          <cell r="C1045">
            <v>351.35</v>
          </cell>
          <cell r="D1045" t="str">
            <v>MPC</v>
          </cell>
          <cell r="E1045" t="str">
            <v>COM SEIXOS 'S E L'. MUITO ALTERADA E OXIDADA.</v>
          </cell>
        </row>
        <row r="1046">
          <cell r="B1046">
            <v>351.35</v>
          </cell>
          <cell r="C1046">
            <v>351.8</v>
          </cell>
          <cell r="D1046" t="str">
            <v>MPC</v>
          </cell>
          <cell r="E1046" t="str">
            <v>COM SEIXOS 'S E L'. MUITO ALTERADA E OXIDADA.</v>
          </cell>
        </row>
        <row r="1047">
          <cell r="B1047">
            <v>351.8</v>
          </cell>
          <cell r="C1047">
            <v>352.25</v>
          </cell>
          <cell r="D1047" t="str">
            <v>MPC</v>
          </cell>
          <cell r="E1047" t="str">
            <v>COM SEIXOS 'S E L'. MUITO ALTERADA E OXIDADA.</v>
          </cell>
        </row>
        <row r="1048">
          <cell r="B1048">
            <v>352.25</v>
          </cell>
          <cell r="C1048">
            <v>353.15</v>
          </cell>
          <cell r="D1048" t="str">
            <v>GRIT</v>
          </cell>
          <cell r="E1048" t="str">
            <v/>
          </cell>
        </row>
        <row r="1049">
          <cell r="B1049">
            <v>353.15</v>
          </cell>
          <cell r="C1049">
            <v>353.7</v>
          </cell>
          <cell r="D1049" t="str">
            <v>GRIT</v>
          </cell>
          <cell r="E1049" t="str">
            <v/>
          </cell>
        </row>
        <row r="1050">
          <cell r="B1050">
            <v>353.7</v>
          </cell>
          <cell r="C1050">
            <v>354.1</v>
          </cell>
          <cell r="D1050" t="str">
            <v>GRIT</v>
          </cell>
          <cell r="E1050" t="str">
            <v>COM NIVEL DE MLPC BEM EMPACOTADO E OXIDADO.</v>
          </cell>
        </row>
        <row r="1051">
          <cell r="B1051">
            <v>354.1</v>
          </cell>
          <cell r="C1051">
            <v>354.6</v>
          </cell>
          <cell r="D1051" t="str">
            <v>MPC</v>
          </cell>
          <cell r="E1051" t="str">
            <v>COM SEIXOS 'S E L'. MATRIZ SILICIFICADA E QZ_VEIN OXIDADO.</v>
          </cell>
        </row>
        <row r="1052">
          <cell r="B1052">
            <v>354.6</v>
          </cell>
          <cell r="C1052">
            <v>355.1</v>
          </cell>
          <cell r="D1052" t="str">
            <v>MPC</v>
          </cell>
          <cell r="E1052" t="str">
            <v>COM SEIXOS 'S E L'. MATRIZ SILICIFICADA E QZ_VEIN OXIDADO.</v>
          </cell>
        </row>
        <row r="1053">
          <cell r="B1053">
            <v>355.1</v>
          </cell>
          <cell r="C1053">
            <v>355.6</v>
          </cell>
          <cell r="D1053" t="str">
            <v>LMPC</v>
          </cell>
          <cell r="E1053" t="str">
            <v>COM SEIXOS 'S'. NIVEL DE SPC MAL EMPACOTADO. OXIDADO. SULFETO E SEIXOS TRANSLUCIDO.</v>
          </cell>
        </row>
        <row r="1054">
          <cell r="B1054">
            <v>355.6</v>
          </cell>
          <cell r="C1054">
            <v>356.1</v>
          </cell>
          <cell r="D1054" t="str">
            <v>LMPC</v>
          </cell>
          <cell r="E1054" t="str">
            <v>COM SEIXOS 'S'</v>
          </cell>
        </row>
        <row r="1055">
          <cell r="B1055">
            <v>356.1</v>
          </cell>
          <cell r="C1055">
            <v>356.6</v>
          </cell>
          <cell r="D1055" t="str">
            <v>LMPC</v>
          </cell>
          <cell r="E1055" t="str">
            <v>COM SEIXOS 'S'</v>
          </cell>
        </row>
        <row r="1056">
          <cell r="B1056">
            <v>356.6</v>
          </cell>
          <cell r="C1056">
            <v>357.03</v>
          </cell>
          <cell r="D1056" t="str">
            <v>LMPC</v>
          </cell>
          <cell r="E1056" t="str">
            <v>COM SEIXOS 'S'</v>
          </cell>
        </row>
        <row r="1057">
          <cell r="B1057">
            <v>357.03</v>
          </cell>
          <cell r="C1057">
            <v>357.55</v>
          </cell>
          <cell r="D1057" t="str">
            <v>LVLPC</v>
          </cell>
          <cell r="E1057" t="str">
            <v>COM SEIXOS 'M'.PRESENCA DE NODULOS DE PIRITA.</v>
          </cell>
        </row>
        <row r="1058">
          <cell r="B1058">
            <v>357.55</v>
          </cell>
          <cell r="C1058">
            <v>358</v>
          </cell>
          <cell r="D1058" t="str">
            <v>LVLPC</v>
          </cell>
          <cell r="E1058" t="str">
            <v>COM SEIXOS 'M'.PRESENCA DE NODULOS DE PIRITA.</v>
          </cell>
        </row>
        <row r="1059">
          <cell r="B1059">
            <v>358</v>
          </cell>
          <cell r="C1059">
            <v>358.5</v>
          </cell>
          <cell r="D1059" t="str">
            <v>LVLPC</v>
          </cell>
          <cell r="E1059" t="str">
            <v>COM SEIXOS 'M'.PRESENCA DE NODULOS DE PIRITA.</v>
          </cell>
        </row>
        <row r="1060">
          <cell r="B1060">
            <v>358.5</v>
          </cell>
          <cell r="C1060">
            <v>358.95</v>
          </cell>
          <cell r="D1060" t="str">
            <v>LVLPC</v>
          </cell>
          <cell r="E1060" t="str">
            <v>COM SEIXOS 'M'.PRESENCA DE NODULOS DE PIRITA.</v>
          </cell>
        </row>
        <row r="1061">
          <cell r="B1061">
            <v>358.95</v>
          </cell>
          <cell r="C1061">
            <v>359.45</v>
          </cell>
          <cell r="D1061" t="str">
            <v>LMPC</v>
          </cell>
          <cell r="E1061" t="str">
            <v>COM SEIXOS 'S E VL'</v>
          </cell>
        </row>
        <row r="1062">
          <cell r="B1062">
            <v>359.45</v>
          </cell>
          <cell r="C1062">
            <v>359.9</v>
          </cell>
          <cell r="D1062" t="str">
            <v>LMPC</v>
          </cell>
          <cell r="E1062" t="str">
            <v>COM SEIXOS 'S E VL'</v>
          </cell>
        </row>
        <row r="1063">
          <cell r="B1063">
            <v>359.9</v>
          </cell>
          <cell r="C1063">
            <v>360.4</v>
          </cell>
          <cell r="D1063" t="str">
            <v>LMPC</v>
          </cell>
          <cell r="E1063" t="str">
            <v>COM SEIXOS 'S E VL'</v>
          </cell>
        </row>
        <row r="1064">
          <cell r="B1064">
            <v>360.4</v>
          </cell>
          <cell r="C1064">
            <v>360.95</v>
          </cell>
          <cell r="D1064" t="str">
            <v>LMPC</v>
          </cell>
          <cell r="E1064" t="str">
            <v>COM SEIXOS 'S E VL'</v>
          </cell>
        </row>
        <row r="1065">
          <cell r="B1065">
            <v>360.95</v>
          </cell>
          <cell r="C1065">
            <v>361.5</v>
          </cell>
          <cell r="D1065" t="str">
            <v>LMPC</v>
          </cell>
          <cell r="E1065" t="str">
            <v>COM SEIXOS 'S E VL'</v>
          </cell>
        </row>
        <row r="1066">
          <cell r="B1066">
            <v>361.5</v>
          </cell>
          <cell r="C1066">
            <v>362</v>
          </cell>
          <cell r="D1066" t="str">
            <v>LMPC</v>
          </cell>
          <cell r="E1066" t="str">
            <v>COM SEIXOS 'S E VL'</v>
          </cell>
        </row>
        <row r="1067">
          <cell r="B1067">
            <v>362</v>
          </cell>
          <cell r="C1067">
            <v>362.5</v>
          </cell>
          <cell r="D1067" t="str">
            <v>LMPC</v>
          </cell>
          <cell r="E1067" t="str">
            <v>COM SEIXOS 'S E VL'</v>
          </cell>
        </row>
        <row r="1068">
          <cell r="B1068">
            <v>362.5</v>
          </cell>
          <cell r="C1068">
            <v>363</v>
          </cell>
          <cell r="D1068" t="str">
            <v>LMPC</v>
          </cell>
          <cell r="E1068" t="str">
            <v>COM SEIXOS 'S E VL'</v>
          </cell>
        </row>
        <row r="1069">
          <cell r="B1069">
            <v>363</v>
          </cell>
          <cell r="C1069">
            <v>363.5</v>
          </cell>
          <cell r="D1069" t="str">
            <v>LVLPC</v>
          </cell>
          <cell r="E1069" t="str">
            <v>COM SEIXOS 'S E M'</v>
          </cell>
        </row>
        <row r="1070">
          <cell r="B1070">
            <v>363.5</v>
          </cell>
          <cell r="C1070">
            <v>364</v>
          </cell>
          <cell r="D1070" t="str">
            <v>LVLPC</v>
          </cell>
          <cell r="E1070" t="str">
            <v>COM SEIXOS 'S E M'</v>
          </cell>
        </row>
        <row r="1071">
          <cell r="B1071">
            <v>364</v>
          </cell>
          <cell r="C1071">
            <v>364.5</v>
          </cell>
          <cell r="D1071" t="str">
            <v>LVLPC</v>
          </cell>
          <cell r="E1071" t="str">
            <v>COM SEIXOS 'S E M'</v>
          </cell>
        </row>
        <row r="1072">
          <cell r="B1072">
            <v>364.5</v>
          </cell>
          <cell r="C1072">
            <v>365</v>
          </cell>
          <cell r="D1072" t="str">
            <v>LVLPC</v>
          </cell>
          <cell r="E1072" t="str">
            <v>COM SEIXOS 'S E M'</v>
          </cell>
        </row>
        <row r="1073">
          <cell r="B1073">
            <v>365</v>
          </cell>
          <cell r="C1073">
            <v>365.5</v>
          </cell>
          <cell r="D1073" t="str">
            <v>LVLPC</v>
          </cell>
          <cell r="E1073" t="str">
            <v>COM SEIXOS 'S E M'</v>
          </cell>
        </row>
        <row r="1074">
          <cell r="B1074">
            <v>365.5</v>
          </cell>
          <cell r="C1074">
            <v>366</v>
          </cell>
          <cell r="D1074" t="str">
            <v>LVLPC</v>
          </cell>
          <cell r="E1074" t="str">
            <v>COM SEIXOS 'S E M'</v>
          </cell>
        </row>
        <row r="1075">
          <cell r="B1075">
            <v>366</v>
          </cell>
          <cell r="C1075">
            <v>366.45</v>
          </cell>
          <cell r="D1075" t="str">
            <v>LMPC</v>
          </cell>
          <cell r="E1075" t="str">
            <v>COM SEIXOS 'S E VL'</v>
          </cell>
        </row>
        <row r="1076">
          <cell r="B1076">
            <v>366.45</v>
          </cell>
          <cell r="C1076">
            <v>366.85</v>
          </cell>
          <cell r="D1076" t="str">
            <v>LMPC</v>
          </cell>
          <cell r="E1076" t="str">
            <v>COM SEIXOS 'S E VL'. AU_VISIBLE EM 366.66M.</v>
          </cell>
        </row>
        <row r="1077">
          <cell r="B1077">
            <v>366.85</v>
          </cell>
          <cell r="C1077">
            <v>367.35</v>
          </cell>
          <cell r="D1077" t="str">
            <v>LMPC</v>
          </cell>
          <cell r="E1077" t="str">
            <v>COM SEIXOS 'S E VL'</v>
          </cell>
        </row>
        <row r="1078">
          <cell r="B1078">
            <v>367.35</v>
          </cell>
          <cell r="C1078">
            <v>367.9</v>
          </cell>
          <cell r="D1078" t="str">
            <v>LVLPC</v>
          </cell>
          <cell r="E1078" t="str">
            <v>COM SEIXOS 'S E M'. SEIXOS FRATURADOS. COM CRISTAIS DE FUCSITA.</v>
          </cell>
        </row>
        <row r="1079">
          <cell r="B1079">
            <v>367.9</v>
          </cell>
          <cell r="C1079">
            <v>368.4</v>
          </cell>
          <cell r="D1079" t="str">
            <v>LVLPC</v>
          </cell>
          <cell r="E1079" t="str">
            <v>COM SEIXOS 'S E M'. SEIXOS FRATURADOS. COM CRISTAIS DE FUCSITA.</v>
          </cell>
        </row>
        <row r="1080">
          <cell r="B1080">
            <v>368.4</v>
          </cell>
          <cell r="C1080">
            <v>368.95</v>
          </cell>
          <cell r="D1080" t="str">
            <v>LVLPC</v>
          </cell>
          <cell r="E1080" t="str">
            <v>COM SEIXOS 'S E M'. SEIXOS FRATURADOS. COM CRISTAIS DE FUCSITA.</v>
          </cell>
        </row>
        <row r="1081">
          <cell r="B1081">
            <v>368.95</v>
          </cell>
          <cell r="C1081">
            <v>369.5</v>
          </cell>
          <cell r="D1081" t="str">
            <v>LVLPC</v>
          </cell>
          <cell r="E1081" t="str">
            <v>COM SEIXOS 'S E M'. SEIXOS FRATURADOS. COM CRISTAIS DE FUCSITA.</v>
          </cell>
        </row>
        <row r="1082">
          <cell r="B1082">
            <v>369.5</v>
          </cell>
          <cell r="C1082">
            <v>370.05</v>
          </cell>
          <cell r="D1082" t="str">
            <v>LVLPC</v>
          </cell>
          <cell r="E1082" t="str">
            <v>COM SEIXOS 'S E M'. SEIXOS FRATURADOS. COM CRISTAIS DE FUCSITA.</v>
          </cell>
        </row>
        <row r="1083">
          <cell r="B1083">
            <v>370.05</v>
          </cell>
          <cell r="C1083">
            <v>370.55</v>
          </cell>
          <cell r="D1083" t="str">
            <v>LVLPC</v>
          </cell>
          <cell r="E1083" t="str">
            <v>COM SEIXOS 'S E M'. SEIXOS FRATURADOS. COM CRISTAIS DE FUCSITA.</v>
          </cell>
        </row>
        <row r="1084">
          <cell r="B1084">
            <v>370.55</v>
          </cell>
          <cell r="C1084">
            <v>371.1</v>
          </cell>
          <cell r="D1084" t="str">
            <v>LVLPC</v>
          </cell>
          <cell r="E1084" t="str">
            <v>COM SEIXOS 'S E M'. SEIXOS FRATURADOS. COM CRISTAIS DE FUCSITA.</v>
          </cell>
        </row>
        <row r="1085">
          <cell r="B1085">
            <v>371.1</v>
          </cell>
          <cell r="C1085">
            <v>371.6</v>
          </cell>
          <cell r="D1085" t="str">
            <v>LMPC</v>
          </cell>
          <cell r="E1085" t="str">
            <v>COM SEIXOS 'S E VL'. SEIXOS FRATURADOS. QZ_VEIN OXIDADOS.</v>
          </cell>
        </row>
        <row r="1086">
          <cell r="B1086">
            <v>371.6</v>
          </cell>
          <cell r="C1086">
            <v>372.1</v>
          </cell>
          <cell r="D1086" t="str">
            <v>LMPC</v>
          </cell>
          <cell r="E1086" t="str">
            <v>COM SEIXOS 'S E VL'. SEIXOS FRATURADOS. QZ_VEIN OXIDADOS.</v>
          </cell>
        </row>
        <row r="1087">
          <cell r="B1087">
            <v>372.1</v>
          </cell>
          <cell r="C1087">
            <v>372.6</v>
          </cell>
          <cell r="D1087" t="str">
            <v>LMPC</v>
          </cell>
          <cell r="E1087" t="str">
            <v>COM SEIXOS 'S E VL'. SEIXOS FRATURADOS. QZ_VEIN OXIDADOS.</v>
          </cell>
        </row>
        <row r="1088">
          <cell r="B1088">
            <v>372.6</v>
          </cell>
          <cell r="C1088">
            <v>373.05</v>
          </cell>
          <cell r="D1088" t="str">
            <v>LMPC</v>
          </cell>
          <cell r="E1088" t="str">
            <v>COM SEIXOS 'S E VL'. SEIXOS FRATURADOS. QZ_VEIN OXIDADOS.</v>
          </cell>
        </row>
        <row r="1089">
          <cell r="B1089">
            <v>373.05</v>
          </cell>
          <cell r="C1089">
            <v>373.55</v>
          </cell>
          <cell r="D1089" t="str">
            <v>LMPC</v>
          </cell>
          <cell r="E1089" t="str">
            <v>COM SEIXOS 'S E VL'. SEIXOS FRATURADOS. QZ_VEIN OXIDADOS.</v>
          </cell>
        </row>
        <row r="1090">
          <cell r="B1090">
            <v>373.55</v>
          </cell>
          <cell r="C1090">
            <v>374</v>
          </cell>
          <cell r="D1090" t="str">
            <v>LMPC</v>
          </cell>
          <cell r="E1090" t="str">
            <v>COM SEIXOS 'S E VL'. SEIXOS FRATURADOS. QZ_VEIN OXIDADOS.</v>
          </cell>
        </row>
        <row r="1091">
          <cell r="B1091">
            <v>374</v>
          </cell>
          <cell r="C1091">
            <v>374.5</v>
          </cell>
          <cell r="D1091" t="str">
            <v>LMPC</v>
          </cell>
          <cell r="E1091" t="str">
            <v>COM SEIXOS 'S E VL'. SEIXOS FRATURADOS. QZ_VEIN OXIDADOS.</v>
          </cell>
        </row>
        <row r="1092">
          <cell r="B1092">
            <v>374.5</v>
          </cell>
          <cell r="C1092">
            <v>375</v>
          </cell>
          <cell r="D1092" t="str">
            <v>LMPC</v>
          </cell>
          <cell r="E1092" t="str">
            <v>COM SEIXOS 'S E VL'. SEIXOS FRATURADOS. QZ_VEIN OXIDADOS.</v>
          </cell>
        </row>
        <row r="1093">
          <cell r="B1093">
            <v>375</v>
          </cell>
          <cell r="C1093">
            <v>375.5</v>
          </cell>
          <cell r="D1093" t="str">
            <v>LMPC</v>
          </cell>
          <cell r="E1093" t="str">
            <v>COM SEIXOS 'S E VL'. SEIXOS FRATURADOS. QZ_VEIN OXIDADOS.</v>
          </cell>
        </row>
        <row r="1094">
          <cell r="B1094">
            <v>375.5</v>
          </cell>
          <cell r="C1094">
            <v>376.05</v>
          </cell>
          <cell r="D1094" t="str">
            <v>LMPC</v>
          </cell>
          <cell r="E1094" t="str">
            <v>COM SEIXOS 'S E VL'. SEIXOS FRATURADOS. QZ_VEIN OXIDADOS.</v>
          </cell>
        </row>
        <row r="1095">
          <cell r="B1095">
            <v>376.05</v>
          </cell>
          <cell r="C1095">
            <v>377.1</v>
          </cell>
          <cell r="D1095" t="str">
            <v>BRX</v>
          </cell>
          <cell r="E1095" t="str">
            <v>BAIXA RECUPERACAO. A PRIMEIRA AMOSTRA CORRESPODE A 1M E AS DEMAIS 1.20M.</v>
          </cell>
        </row>
        <row r="1096">
          <cell r="B1096">
            <v>377.1</v>
          </cell>
          <cell r="C1096">
            <v>378.37</v>
          </cell>
          <cell r="D1096" t="str">
            <v>BRX</v>
          </cell>
          <cell r="E1096" t="str">
            <v>BAIXA RECUPERACAO. A PRIMEIRA AMOSTRA CORRESPODE A 1M E AS DEMAIS 1.20M.</v>
          </cell>
        </row>
        <row r="1097">
          <cell r="B1097">
            <v>378.37</v>
          </cell>
          <cell r="C1097">
            <v>379.75</v>
          </cell>
          <cell r="D1097" t="str">
            <v>BRX</v>
          </cell>
          <cell r="E1097" t="str">
            <v>BAIXA RECUPERACAO. A PRIMEIRA AMOSTRA CORRESPODE A 1M E AS DEMAIS 1.20M.</v>
          </cell>
        </row>
        <row r="1098">
          <cell r="B1098">
            <v>379.75</v>
          </cell>
          <cell r="C1098">
            <v>380.25</v>
          </cell>
          <cell r="D1098" t="str">
            <v>LMPC</v>
          </cell>
          <cell r="E1098" t="str">
            <v>COM SEIXOS 'S'. ROCHA MUITO FRATURADA.</v>
          </cell>
        </row>
        <row r="1099">
          <cell r="B1099">
            <v>380.25</v>
          </cell>
          <cell r="C1099">
            <v>380.75</v>
          </cell>
          <cell r="D1099" t="str">
            <v>LMPC</v>
          </cell>
          <cell r="E1099" t="str">
            <v>COM SEIXOS 'S'. ROCHA MUITO FRATURADA.</v>
          </cell>
        </row>
        <row r="1100">
          <cell r="B1100">
            <v>380.75</v>
          </cell>
          <cell r="C1100">
            <v>381.25</v>
          </cell>
          <cell r="D1100" t="str">
            <v>LMPC</v>
          </cell>
          <cell r="E1100" t="str">
            <v>COM SEIXOS 'S'. ROCHA MUITO FRATURADA.</v>
          </cell>
        </row>
        <row r="1101">
          <cell r="B1101">
            <v>381.25</v>
          </cell>
          <cell r="C1101">
            <v>381.8</v>
          </cell>
          <cell r="D1101" t="str">
            <v>LMPC</v>
          </cell>
          <cell r="E1101" t="str">
            <v>COM SEIXOS 'S'. ROCHA MUITO FRATURADA.</v>
          </cell>
        </row>
        <row r="1102">
          <cell r="B1102">
            <v>381.8</v>
          </cell>
          <cell r="C1102">
            <v>382.3</v>
          </cell>
          <cell r="D1102" t="str">
            <v>LMPC</v>
          </cell>
          <cell r="E1102" t="str">
            <v>COM SEIXOS 'S'. ROCHA MUITO FRATURADA.</v>
          </cell>
        </row>
        <row r="1103">
          <cell r="B1103">
            <v>382.3</v>
          </cell>
          <cell r="C1103">
            <v>383.05</v>
          </cell>
          <cell r="D1103" t="str">
            <v>QTO_SX</v>
          </cell>
          <cell r="E1103" t="str">
            <v>COM SEIXOS 'S E VS'</v>
          </cell>
        </row>
        <row r="1104">
          <cell r="B1104">
            <v>383.05</v>
          </cell>
          <cell r="C1104">
            <v>383.55</v>
          </cell>
          <cell r="D1104" t="str">
            <v>LMPC</v>
          </cell>
          <cell r="E1104" t="str">
            <v>COM SEIXOS 'S'. ROCHA MUITO FRATURADA.</v>
          </cell>
        </row>
        <row r="1105">
          <cell r="B1105">
            <v>383.55</v>
          </cell>
          <cell r="C1105">
            <v>384.1</v>
          </cell>
          <cell r="D1105" t="str">
            <v>LMPC</v>
          </cell>
          <cell r="E1105" t="str">
            <v>COM SEIXOS 'S'. ROCHA MUITO FRATURADA.</v>
          </cell>
        </row>
        <row r="1106">
          <cell r="B1106">
            <v>384.1</v>
          </cell>
          <cell r="C1106">
            <v>384.65</v>
          </cell>
          <cell r="D1106" t="str">
            <v>LMPC</v>
          </cell>
          <cell r="E1106" t="str">
            <v>COM SEIXOS 'S'. ROCHA MUITO FRATURADA.</v>
          </cell>
        </row>
        <row r="1107">
          <cell r="B1107">
            <v>384.65</v>
          </cell>
          <cell r="C1107">
            <v>385.2</v>
          </cell>
          <cell r="D1107" t="str">
            <v>LMPC</v>
          </cell>
          <cell r="E1107" t="str">
            <v>COM SEIXOS 'S'. ROCHA MUITO FRATURADA.</v>
          </cell>
        </row>
        <row r="1108">
          <cell r="B1108">
            <v>385.2</v>
          </cell>
          <cell r="C1108">
            <v>385.8</v>
          </cell>
          <cell r="D1108" t="str">
            <v>LMPC</v>
          </cell>
          <cell r="E1108" t="str">
            <v>COM SEIXOS 'S'. ROCHA MUITO FRATURADA.</v>
          </cell>
        </row>
        <row r="1109">
          <cell r="B1109">
            <v>385.8</v>
          </cell>
          <cell r="C1109">
            <v>386.75</v>
          </cell>
          <cell r="D1109" t="str">
            <v>QTO_SX</v>
          </cell>
          <cell r="E1109" t="str">
            <v>COM SEIXOS 'S.M.L E VL'. COM NIVEL DE LMPC.</v>
          </cell>
        </row>
        <row r="1110">
          <cell r="B1110">
            <v>386.75</v>
          </cell>
          <cell r="C1110">
            <v>387.65</v>
          </cell>
          <cell r="D1110" t="str">
            <v>QTO_SX</v>
          </cell>
          <cell r="E1110" t="str">
            <v>COM SEIXOS 'S.M.L E VL'.</v>
          </cell>
        </row>
        <row r="1111">
          <cell r="B1111">
            <v>387.65</v>
          </cell>
          <cell r="C1111">
            <v>388.15</v>
          </cell>
          <cell r="D1111" t="str">
            <v>LMPC</v>
          </cell>
          <cell r="E1111" t="str">
            <v>COM SEIXOS 'S E VS'</v>
          </cell>
        </row>
        <row r="1112">
          <cell r="B1112">
            <v>388.15</v>
          </cell>
          <cell r="C1112">
            <v>388.65</v>
          </cell>
          <cell r="D1112" t="str">
            <v>LMPC</v>
          </cell>
          <cell r="E1112" t="str">
            <v>COM SEIXOS 'S E VS'</v>
          </cell>
        </row>
        <row r="1113">
          <cell r="B1113">
            <v>388.65</v>
          </cell>
          <cell r="C1113">
            <v>389.1</v>
          </cell>
          <cell r="D1113" t="str">
            <v>LMPC</v>
          </cell>
          <cell r="E1113" t="str">
            <v>COM SEIXOS 'S E VS'</v>
          </cell>
        </row>
        <row r="1114">
          <cell r="B1114">
            <v>389.1</v>
          </cell>
          <cell r="C1114">
            <v>389.55</v>
          </cell>
          <cell r="D1114" t="str">
            <v>LMPC</v>
          </cell>
          <cell r="E1114" t="str">
            <v>COM SEIXOS 'S E VS'</v>
          </cell>
        </row>
        <row r="1115">
          <cell r="B1115">
            <v>389.55</v>
          </cell>
          <cell r="C1115">
            <v>390</v>
          </cell>
          <cell r="D1115" t="str">
            <v>LMPC</v>
          </cell>
          <cell r="E1115" t="str">
            <v>COM SEIXOS 'S E VS'</v>
          </cell>
        </row>
        <row r="1116">
          <cell r="B1116">
            <v>390</v>
          </cell>
          <cell r="C1116">
            <v>390.5</v>
          </cell>
          <cell r="D1116" t="str">
            <v>MSPC</v>
          </cell>
          <cell r="E1116" t="str">
            <v>COM SEIXOS 'L E VS'</v>
          </cell>
        </row>
        <row r="1117">
          <cell r="B1117">
            <v>390.5</v>
          </cell>
          <cell r="C1117">
            <v>390.95</v>
          </cell>
          <cell r="D1117" t="str">
            <v>MSPC</v>
          </cell>
          <cell r="E1117" t="str">
            <v>COM SEIXOS 'L E VS'</v>
          </cell>
        </row>
        <row r="1118">
          <cell r="B1118">
            <v>390.95</v>
          </cell>
          <cell r="C1118">
            <v>391.4</v>
          </cell>
          <cell r="D1118" t="str">
            <v>MSPC</v>
          </cell>
          <cell r="E1118" t="str">
            <v>COM SEIXOS 'L E VS'</v>
          </cell>
        </row>
        <row r="1119">
          <cell r="B1119">
            <v>391.4</v>
          </cell>
          <cell r="C1119">
            <v>391.85</v>
          </cell>
          <cell r="D1119" t="str">
            <v>MSPC</v>
          </cell>
          <cell r="E1119" t="str">
            <v>COM SEIXOS 'L E VS'</v>
          </cell>
        </row>
        <row r="1120">
          <cell r="B1120">
            <v>391.85</v>
          </cell>
          <cell r="C1120">
            <v>392.8</v>
          </cell>
          <cell r="D1120" t="str">
            <v>QTO_SX</v>
          </cell>
          <cell r="E1120" t="str">
            <v>COM SEIXOS 'S E VS'</v>
          </cell>
        </row>
        <row r="1121">
          <cell r="B1121">
            <v>392.8</v>
          </cell>
          <cell r="C1121">
            <v>393.6</v>
          </cell>
          <cell r="D1121" t="str">
            <v>QTO_SX</v>
          </cell>
          <cell r="E1121" t="str">
            <v>COM SEIXOS 'S E VS'</v>
          </cell>
        </row>
        <row r="1122">
          <cell r="B1122">
            <v>393.6</v>
          </cell>
          <cell r="C1122">
            <v>394.35</v>
          </cell>
          <cell r="D1122" t="str">
            <v>QTO_SX</v>
          </cell>
          <cell r="E1122" t="str">
            <v>COM SEIXOS 'S E VS'</v>
          </cell>
        </row>
        <row r="1123">
          <cell r="B1123">
            <v>394.35</v>
          </cell>
          <cell r="C1123">
            <v>395.2</v>
          </cell>
          <cell r="D1123" t="str">
            <v>QTO_SX</v>
          </cell>
          <cell r="E1123" t="str">
            <v>COM SEIXOS 'S.M E VS'</v>
          </cell>
        </row>
        <row r="1124">
          <cell r="B1124">
            <v>395.2</v>
          </cell>
          <cell r="C1124">
            <v>396.35</v>
          </cell>
          <cell r="D1124" t="str">
            <v>QTO_SX</v>
          </cell>
          <cell r="E1124" t="str">
            <v>COM SEIXOS 'S.M E VS'</v>
          </cell>
        </row>
        <row r="1125">
          <cell r="B1125">
            <v>396.35</v>
          </cell>
          <cell r="C1125">
            <v>397.55</v>
          </cell>
          <cell r="D1125" t="str">
            <v>QTO_SX</v>
          </cell>
          <cell r="E1125" t="str">
            <v>COM SEIXOS 'S.M E VS'</v>
          </cell>
        </row>
        <row r="1126">
          <cell r="B1126">
            <v>397.55</v>
          </cell>
          <cell r="C1126">
            <v>398.6</v>
          </cell>
          <cell r="D1126" t="str">
            <v>QTO_SX</v>
          </cell>
          <cell r="E1126" t="str">
            <v>COM SEIXOS 'S.M E VS'</v>
          </cell>
        </row>
        <row r="1127">
          <cell r="B1127">
            <v>398.6</v>
          </cell>
          <cell r="C1127">
            <v>399.4</v>
          </cell>
          <cell r="D1127" t="str">
            <v>QTO_SX</v>
          </cell>
          <cell r="E1127" t="str">
            <v>COM SEIXOS 'S.M E VS'. NIVEL DE MSPC BEM EMPACOTADO. FUCHSITICO E COM SUFETACAO MODERADA.</v>
          </cell>
        </row>
        <row r="1128">
          <cell r="B1128">
            <v>399.4</v>
          </cell>
          <cell r="C1128">
            <v>400.2</v>
          </cell>
          <cell r="D1128" t="str">
            <v>QTO_SX</v>
          </cell>
          <cell r="E1128" t="str">
            <v>COM SEIXOS 'S.M E VS'</v>
          </cell>
        </row>
        <row r="1129">
          <cell r="B1129">
            <v>400.2</v>
          </cell>
          <cell r="C1129">
            <v>401</v>
          </cell>
          <cell r="D1129" t="str">
            <v>QTO_SX</v>
          </cell>
          <cell r="E1129" t="str">
            <v>COM SEIXOS 'S.M E VS'</v>
          </cell>
        </row>
        <row r="1130">
          <cell r="B1130">
            <v>401</v>
          </cell>
          <cell r="C1130">
            <v>401.8</v>
          </cell>
          <cell r="D1130" t="str">
            <v>QTO_SX</v>
          </cell>
          <cell r="E1130" t="str">
            <v>COM SEIXOS 'S E VS'. ALGUNS NIVEIS DE GRIT.</v>
          </cell>
        </row>
        <row r="1131">
          <cell r="B1131">
            <v>401.8</v>
          </cell>
          <cell r="C1131">
            <v>402.6</v>
          </cell>
          <cell r="D1131" t="str">
            <v>QTO_SX</v>
          </cell>
          <cell r="E1131" t="str">
            <v>COM SEIXOS 'S E VS'. ALGUNS NIVEIS DE GRIT.</v>
          </cell>
        </row>
        <row r="1132">
          <cell r="B1132">
            <v>402.6</v>
          </cell>
          <cell r="C1132">
            <v>403.4</v>
          </cell>
          <cell r="D1132" t="str">
            <v>QTO_SX</v>
          </cell>
          <cell r="E1132" t="str">
            <v>COM SEIXOS 'S E VS'. ALGUNS NIVEIS DE GRIT.</v>
          </cell>
        </row>
        <row r="1133">
          <cell r="B1133">
            <v>403.4</v>
          </cell>
          <cell r="C1133">
            <v>404.2</v>
          </cell>
          <cell r="D1133" t="str">
            <v>QTO</v>
          </cell>
          <cell r="E1133" t="str">
            <v>COM NIVEIS DE GRIT.</v>
          </cell>
        </row>
        <row r="1134">
          <cell r="B1134">
            <v>404.2</v>
          </cell>
          <cell r="C1134">
            <v>405.2</v>
          </cell>
          <cell r="D1134" t="str">
            <v>QTO</v>
          </cell>
          <cell r="E1134" t="str">
            <v>COM NIVEIS DE GRIT.</v>
          </cell>
        </row>
        <row r="1135">
          <cell r="B1135">
            <v>405.2</v>
          </cell>
          <cell r="C1135">
            <v>406</v>
          </cell>
          <cell r="D1135" t="str">
            <v>QTO</v>
          </cell>
          <cell r="E1135" t="str">
            <v>COM NIVEIS DE GRIT.</v>
          </cell>
        </row>
        <row r="1136">
          <cell r="B1136">
            <v>406</v>
          </cell>
          <cell r="C1136">
            <v>406.95</v>
          </cell>
          <cell r="D1136" t="str">
            <v>QTO</v>
          </cell>
          <cell r="E1136" t="str">
            <v>COM NIVEIS DE GRIT.</v>
          </cell>
        </row>
        <row r="1137">
          <cell r="B1137">
            <v>406.95</v>
          </cell>
          <cell r="C1137">
            <v>407.9</v>
          </cell>
          <cell r="D1137" t="str">
            <v>QTO_SX</v>
          </cell>
          <cell r="E1137" t="str">
            <v>COM SEIXOS 'S E VS'. COM CRISTAIS DE FUCSITA E VENULAS DE QTZ.</v>
          </cell>
        </row>
        <row r="1138">
          <cell r="B1138">
            <v>407.9</v>
          </cell>
          <cell r="C1138">
            <v>408.9</v>
          </cell>
          <cell r="D1138" t="str">
            <v>QTO_SX</v>
          </cell>
          <cell r="E1138" t="str">
            <v>COM SEIXOS 'S E VS'. COM CRISTAIS DE FUCSITA E VENULAS DE QTZ.</v>
          </cell>
        </row>
        <row r="1139">
          <cell r="B1139">
            <v>408.9</v>
          </cell>
          <cell r="C1139">
            <v>409.9</v>
          </cell>
          <cell r="D1139" t="str">
            <v>QTO_SX</v>
          </cell>
          <cell r="E1139" t="str">
            <v>COM SEIXOS 'S E VS'. COM CRISTAIS DE FUCSITA E VENULAS DE QTZ.</v>
          </cell>
        </row>
        <row r="1140">
          <cell r="B1140">
            <v>409.9</v>
          </cell>
          <cell r="C1140">
            <v>410.8</v>
          </cell>
          <cell r="D1140" t="str">
            <v>GRIT</v>
          </cell>
          <cell r="E1140" t="str">
            <v>ZONA DE FALHA DE 410.55-411.90M.</v>
          </cell>
        </row>
        <row r="1141">
          <cell r="B1141">
            <v>410.8</v>
          </cell>
          <cell r="C1141">
            <v>411.7</v>
          </cell>
          <cell r="D1141" t="str">
            <v>GRIT</v>
          </cell>
          <cell r="E1141" t="str">
            <v/>
          </cell>
        </row>
        <row r="1142">
          <cell r="B1142">
            <v>411.7</v>
          </cell>
          <cell r="C1142">
            <v>412.6</v>
          </cell>
          <cell r="D1142" t="str">
            <v>GRIT</v>
          </cell>
          <cell r="E1142" t="str">
            <v/>
          </cell>
        </row>
        <row r="1143">
          <cell r="B1143">
            <v>412.6</v>
          </cell>
          <cell r="C1143">
            <v>413.4</v>
          </cell>
          <cell r="D1143" t="str">
            <v>GRIT</v>
          </cell>
          <cell r="E1143" t="str">
            <v>COM SEIXOS 'S E VS'</v>
          </cell>
        </row>
        <row r="1144">
          <cell r="B1144">
            <v>413.4</v>
          </cell>
          <cell r="C1144">
            <v>414.2</v>
          </cell>
          <cell r="D1144" t="str">
            <v>GRIT</v>
          </cell>
          <cell r="E1144" t="str">
            <v>COM SEIXOS 'S E VS'</v>
          </cell>
        </row>
        <row r="1145">
          <cell r="B1145">
            <v>414.2</v>
          </cell>
          <cell r="C1145">
            <v>415.15</v>
          </cell>
          <cell r="D1145" t="str">
            <v>GRIT</v>
          </cell>
          <cell r="E1145" t="str">
            <v>COM SEIXOS 'S E VS'. OXIDACAO CONCENTRADA NO TOPO.</v>
          </cell>
        </row>
        <row r="1146">
          <cell r="B1146">
            <v>415.15</v>
          </cell>
          <cell r="C1146">
            <v>416.15</v>
          </cell>
          <cell r="D1146" t="str">
            <v>GRIT</v>
          </cell>
          <cell r="E1146" t="str">
            <v>COM SEIXOS 'S E VS'</v>
          </cell>
        </row>
        <row r="1147">
          <cell r="B1147">
            <v>416.15</v>
          </cell>
          <cell r="C1147">
            <v>417.15</v>
          </cell>
          <cell r="D1147" t="str">
            <v>QTO</v>
          </cell>
          <cell r="E1147" t="str">
            <v>COM VEIOS DE ITV E TALCO NAS FRATURAS.</v>
          </cell>
        </row>
        <row r="1148">
          <cell r="B1148">
            <v>417.15</v>
          </cell>
          <cell r="C1148">
            <v>418.15</v>
          </cell>
          <cell r="D1148" t="str">
            <v>QTO</v>
          </cell>
          <cell r="E1148" t="str">
            <v>COM VEIOS DE ITV E TALCO NAS FRATURAS.</v>
          </cell>
        </row>
        <row r="1149">
          <cell r="B1149">
            <v>418.15</v>
          </cell>
          <cell r="C1149">
            <v>418.75</v>
          </cell>
          <cell r="D1149" t="str">
            <v>MSPC</v>
          </cell>
          <cell r="E1149" t="str">
            <v>COM SEIXOS 'L'. NIVEL DE GRIT MUITO OXIDADO.</v>
          </cell>
        </row>
        <row r="1150">
          <cell r="B1150">
            <v>418.75</v>
          </cell>
          <cell r="C1150">
            <v>419.2</v>
          </cell>
          <cell r="D1150" t="str">
            <v>MLPC</v>
          </cell>
          <cell r="E1150" t="str">
            <v>COM SEIXOS 'S' E PEQUENOS NODULOS DE PIRITA.</v>
          </cell>
        </row>
        <row r="1151">
          <cell r="B1151">
            <v>419.2</v>
          </cell>
          <cell r="C1151">
            <v>419.7</v>
          </cell>
          <cell r="D1151" t="str">
            <v>MLPC</v>
          </cell>
          <cell r="E1151" t="str">
            <v>COM SEIXOS 'S' E PEQUENOS NODULOS DE PIRITA.</v>
          </cell>
        </row>
        <row r="1152">
          <cell r="B1152">
            <v>419.7</v>
          </cell>
          <cell r="C1152">
            <v>420.1</v>
          </cell>
          <cell r="D1152" t="str">
            <v>MLPC</v>
          </cell>
          <cell r="E1152" t="str">
            <v>COM SEIXOS 'S' E PEQUENOS NODULOS DE PIRITA.</v>
          </cell>
        </row>
        <row r="1153">
          <cell r="B1153">
            <v>420.1</v>
          </cell>
          <cell r="C1153">
            <v>420.5</v>
          </cell>
          <cell r="D1153" t="str">
            <v>MLPC</v>
          </cell>
          <cell r="E1153" t="str">
            <v>COM SEIXOS 'S' E PEQUENOS NODULOS DE PIRITA.</v>
          </cell>
        </row>
        <row r="1154">
          <cell r="B1154">
            <v>420.5</v>
          </cell>
          <cell r="C1154">
            <v>420.95</v>
          </cell>
          <cell r="D1154" t="str">
            <v>MLPC</v>
          </cell>
          <cell r="E1154" t="str">
            <v>COM SEIXOS 'S' E PEQUENOS NODULOS DE PIRITA.</v>
          </cell>
        </row>
        <row r="1155">
          <cell r="B1155">
            <v>420.95</v>
          </cell>
          <cell r="C1155">
            <v>422</v>
          </cell>
          <cell r="D1155" t="str">
            <v>GRIT</v>
          </cell>
          <cell r="E1155" t="str">
            <v>COM SEIXOS 'S.M.L E VL'. VEIOS DE QTZ.</v>
          </cell>
        </row>
        <row r="1156">
          <cell r="B1156">
            <v>422</v>
          </cell>
          <cell r="C1156">
            <v>422.95</v>
          </cell>
          <cell r="D1156" t="str">
            <v>GRIT</v>
          </cell>
          <cell r="E1156" t="str">
            <v>COM SEIXOS 'S.M.L E VL'. VEIOS DE QTZ.</v>
          </cell>
        </row>
        <row r="1157">
          <cell r="B1157">
            <v>422.95</v>
          </cell>
          <cell r="C1157">
            <v>423.4</v>
          </cell>
          <cell r="D1157" t="str">
            <v>LMPC</v>
          </cell>
          <cell r="E1157" t="str">
            <v>COM SEIXOS 'S'. INTERCALACOES DE NIVEIS FUCHSITICO E OXIDADO.</v>
          </cell>
        </row>
        <row r="1158">
          <cell r="B1158">
            <v>423.4</v>
          </cell>
          <cell r="C1158">
            <v>423.9</v>
          </cell>
          <cell r="D1158" t="str">
            <v>LMPC</v>
          </cell>
          <cell r="E1158" t="str">
            <v>COM SEIXOS 'S'. INTERCALACOES DE NIVEIS FUCHSITICO E OXIDADO.</v>
          </cell>
        </row>
        <row r="1159">
          <cell r="B1159">
            <v>423.9</v>
          </cell>
          <cell r="C1159">
            <v>424.4</v>
          </cell>
          <cell r="D1159" t="str">
            <v>LMPC</v>
          </cell>
          <cell r="E1159" t="str">
            <v>COM SEIXOS 'S'. INTERCALACOES DE NIVEIS FUCHSITICO E OXIDADO.</v>
          </cell>
        </row>
        <row r="1160">
          <cell r="B1160">
            <v>424.4</v>
          </cell>
          <cell r="C1160">
            <v>424.9</v>
          </cell>
          <cell r="D1160" t="str">
            <v>GRIT</v>
          </cell>
          <cell r="E1160" t="str">
            <v>NIVEL DE MSPC BEM EMPACOTADO E OXIDADO.</v>
          </cell>
        </row>
        <row r="1161">
          <cell r="B1161">
            <v>424.9</v>
          </cell>
          <cell r="C1161">
            <v>425.9</v>
          </cell>
          <cell r="D1161" t="str">
            <v>GRIT</v>
          </cell>
          <cell r="E1161" t="str">
            <v>NIVEL DE LMPC BEM EMPACOTADO E OXIDADO.</v>
          </cell>
        </row>
        <row r="1162">
          <cell r="B1162">
            <v>425.9</v>
          </cell>
          <cell r="C1162">
            <v>426.4</v>
          </cell>
          <cell r="D1162" t="str">
            <v>LMPC</v>
          </cell>
          <cell r="E1162" t="str">
            <v>COM SEIXOS 'S E VL'.SEIXOS MUITO FRATURADOS.</v>
          </cell>
        </row>
        <row r="1163">
          <cell r="B1163">
            <v>426.4</v>
          </cell>
          <cell r="C1163">
            <v>426.8</v>
          </cell>
          <cell r="D1163" t="str">
            <v>LMPC</v>
          </cell>
          <cell r="E1163" t="str">
            <v>COM SEIXOS 'S E VS'. COM QZ_VEIN.</v>
          </cell>
        </row>
        <row r="1164">
          <cell r="B1164">
            <v>426.8</v>
          </cell>
          <cell r="C1164">
            <v>427.2</v>
          </cell>
          <cell r="D1164" t="str">
            <v>LMPC</v>
          </cell>
          <cell r="E1164" t="str">
            <v>COM SEIXOS 'S E VS'. COM QZ_VEIN.</v>
          </cell>
        </row>
        <row r="1165">
          <cell r="B1165">
            <v>427.2</v>
          </cell>
          <cell r="C1165">
            <v>427.65</v>
          </cell>
          <cell r="D1165" t="str">
            <v>LMPC</v>
          </cell>
          <cell r="E1165" t="str">
            <v>COM SEIXOS 'S E VS'. COM QZ_VEIN.</v>
          </cell>
        </row>
        <row r="1166">
          <cell r="B1166">
            <v>427.65</v>
          </cell>
          <cell r="C1166">
            <v>428.15</v>
          </cell>
          <cell r="D1166" t="str">
            <v>LMPC</v>
          </cell>
          <cell r="E1166" t="str">
            <v>COM SEIXOS 'S E VS'. COM QZ_VEIN.</v>
          </cell>
        </row>
        <row r="1167">
          <cell r="B1167">
            <v>428.15</v>
          </cell>
          <cell r="C1167">
            <v>428.65</v>
          </cell>
          <cell r="D1167" t="str">
            <v>LMPC</v>
          </cell>
          <cell r="E1167" t="str">
            <v>COM SEIXOS 'S E VS'. COM QZ_VEIN.</v>
          </cell>
        </row>
        <row r="1168">
          <cell r="B1168">
            <v>428.65</v>
          </cell>
          <cell r="C1168">
            <v>429.15</v>
          </cell>
          <cell r="D1168" t="str">
            <v>LMPC</v>
          </cell>
          <cell r="E1168" t="str">
            <v>COM SEIXOS 'S E VS'. COM QZ_VEIN.</v>
          </cell>
        </row>
        <row r="1169">
          <cell r="B1169">
            <v>429.15</v>
          </cell>
          <cell r="C1169">
            <v>429.7</v>
          </cell>
          <cell r="D1169" t="str">
            <v>LMPC</v>
          </cell>
          <cell r="E1169" t="str">
            <v>COM SEIXOS 'S E VS'. COM QZ_VEIN.</v>
          </cell>
        </row>
        <row r="1170">
          <cell r="B1170">
            <v>429.7</v>
          </cell>
          <cell r="C1170">
            <v>430.2</v>
          </cell>
          <cell r="D1170" t="str">
            <v>LMPC</v>
          </cell>
          <cell r="E1170" t="str">
            <v>COM SEIXOS 'S E VS'. COM QZ_VEIN.</v>
          </cell>
        </row>
        <row r="1171">
          <cell r="B1171">
            <v>430.2</v>
          </cell>
          <cell r="C1171">
            <v>431.35</v>
          </cell>
          <cell r="D1171" t="str">
            <v>GRIT</v>
          </cell>
          <cell r="E1171" t="str">
            <v>MAIOR OXIDACAO NO TOPO DA AMOSTRA E COM SEIXOS 'S E VS'</v>
          </cell>
        </row>
        <row r="1172">
          <cell r="B1172">
            <v>431.35</v>
          </cell>
          <cell r="C1172">
            <v>431.8</v>
          </cell>
          <cell r="D1172" t="str">
            <v>LMPC</v>
          </cell>
          <cell r="E1172" t="str">
            <v>COM SEIXOS 'S'. FUCHSITICO. POUCO OXIDADO.</v>
          </cell>
        </row>
        <row r="1173">
          <cell r="B1173">
            <v>431.8</v>
          </cell>
          <cell r="C1173">
            <v>432.25</v>
          </cell>
          <cell r="D1173" t="str">
            <v>GRIT</v>
          </cell>
          <cell r="E1173" t="str">
            <v>COM SEIXOS 'VS'</v>
          </cell>
        </row>
        <row r="1174">
          <cell r="B1174">
            <v>432.25</v>
          </cell>
          <cell r="C1174">
            <v>433.1</v>
          </cell>
          <cell r="D1174" t="str">
            <v>LMPC</v>
          </cell>
          <cell r="E1174" t="str">
            <v>COM SEIXOS 'S'</v>
          </cell>
        </row>
        <row r="1175">
          <cell r="B1175">
            <v>433.1</v>
          </cell>
          <cell r="C1175">
            <v>433.65</v>
          </cell>
          <cell r="D1175" t="str">
            <v>LMPC</v>
          </cell>
          <cell r="E1175" t="str">
            <v>COM SEIXOS 'S'</v>
          </cell>
        </row>
        <row r="1176">
          <cell r="B1176">
            <v>433.65</v>
          </cell>
          <cell r="C1176">
            <v>434.2</v>
          </cell>
          <cell r="D1176" t="str">
            <v>LMPC</v>
          </cell>
          <cell r="E1176" t="str">
            <v>COM SEIXOS 'S'</v>
          </cell>
        </row>
        <row r="1177">
          <cell r="B1177">
            <v>434.2</v>
          </cell>
          <cell r="C1177">
            <v>434.75</v>
          </cell>
          <cell r="D1177" t="str">
            <v>LMPC</v>
          </cell>
          <cell r="E1177" t="str">
            <v>COM SEIXOS 'S'</v>
          </cell>
        </row>
        <row r="1178">
          <cell r="B1178">
            <v>434.75</v>
          </cell>
          <cell r="C1178">
            <v>435.2</v>
          </cell>
          <cell r="D1178" t="str">
            <v>LVLPC</v>
          </cell>
          <cell r="E1178" t="str">
            <v>COM SEIXOS 'S E M'. SULFETO APARECE EM ALGUNS NIVEIS EM MAIOR CONCENTRACAO.</v>
          </cell>
        </row>
        <row r="1179">
          <cell r="B1179">
            <v>435.2</v>
          </cell>
          <cell r="C1179">
            <v>435.65</v>
          </cell>
          <cell r="D1179" t="str">
            <v>LVLPC</v>
          </cell>
          <cell r="E1179" t="str">
            <v>COM SEIXOS 'S E M'. SULFETO APARECE EM ALGUNS NIVEIS EM MAIOR CONCENTRACAO.</v>
          </cell>
        </row>
        <row r="1180">
          <cell r="B1180">
            <v>435.65</v>
          </cell>
          <cell r="C1180">
            <v>436.2</v>
          </cell>
          <cell r="D1180" t="str">
            <v>LVLPC</v>
          </cell>
          <cell r="E1180" t="str">
            <v>COM SEIXOS 'S E M'. SULFETO APARECE EM ALGUNS NIVEIS EM MAIOR CONCENTRACAO.</v>
          </cell>
        </row>
        <row r="1181">
          <cell r="B1181">
            <v>436.2</v>
          </cell>
          <cell r="C1181">
            <v>436.65</v>
          </cell>
          <cell r="D1181" t="str">
            <v>LVLPC</v>
          </cell>
          <cell r="E1181" t="str">
            <v>COM SEIXOS 'S E M'. SULFETO APARECE EM ALGUNS NIVEIS EM MAIOR CONCENTRACAO.</v>
          </cell>
        </row>
        <row r="1182">
          <cell r="B1182">
            <v>436.65</v>
          </cell>
          <cell r="C1182">
            <v>437.1</v>
          </cell>
          <cell r="D1182" t="str">
            <v>LVLPC</v>
          </cell>
          <cell r="E1182" t="str">
            <v>COM SEIXOS 'S E M'. SULFETO APARECE EM ALGUNS NIVEIS EM MAIOR CONCENTRACAO.</v>
          </cell>
        </row>
        <row r="1183">
          <cell r="B1183">
            <v>437.1</v>
          </cell>
          <cell r="C1183">
            <v>437.55</v>
          </cell>
          <cell r="D1183" t="str">
            <v>LVLPC</v>
          </cell>
          <cell r="E1183" t="str">
            <v>COM SEIXOS 'S E M'. SULFETO APARECE EM ALGUNS NIVEIS EM MAIOR CONCENTRACAO.</v>
          </cell>
        </row>
        <row r="1184">
          <cell r="B1184">
            <v>437.55</v>
          </cell>
          <cell r="C1184">
            <v>438</v>
          </cell>
          <cell r="D1184" t="str">
            <v>LVLPC</v>
          </cell>
          <cell r="E1184" t="str">
            <v>COM SEIXOS 'S E M'. SULFETO APARECE EM ALGUNS NIVEIS EM MAIOR CONCENTRACAO.</v>
          </cell>
        </row>
        <row r="1185">
          <cell r="B1185">
            <v>438</v>
          </cell>
          <cell r="C1185">
            <v>438.5</v>
          </cell>
          <cell r="D1185" t="str">
            <v>LMPC</v>
          </cell>
          <cell r="E1185" t="str">
            <v>COM SEIXOS 'S E VL'. DE 438.49-438.64M NIVEL DE QTO_SX MUITO OXIDADO.</v>
          </cell>
        </row>
        <row r="1186">
          <cell r="B1186">
            <v>438.5</v>
          </cell>
          <cell r="C1186">
            <v>439</v>
          </cell>
          <cell r="D1186" t="str">
            <v>LMPC</v>
          </cell>
          <cell r="E1186" t="str">
            <v>COM SEIXOS 'S E VL'.</v>
          </cell>
        </row>
        <row r="1187">
          <cell r="B1187">
            <v>439</v>
          </cell>
          <cell r="C1187">
            <v>439.5</v>
          </cell>
          <cell r="D1187" t="str">
            <v>LMPC</v>
          </cell>
          <cell r="E1187" t="str">
            <v>COM SEIXOS 'S E VL'.</v>
          </cell>
        </row>
        <row r="1188">
          <cell r="B1188">
            <v>439.5</v>
          </cell>
          <cell r="C1188">
            <v>440.05</v>
          </cell>
          <cell r="D1188" t="str">
            <v>LMPC</v>
          </cell>
          <cell r="E1188" t="str">
            <v>COM SEIXOS 'S E VL'.</v>
          </cell>
        </row>
        <row r="1189">
          <cell r="B1189">
            <v>440.05</v>
          </cell>
          <cell r="C1189">
            <v>440.6</v>
          </cell>
          <cell r="D1189" t="str">
            <v>LMPC</v>
          </cell>
          <cell r="E1189" t="str">
            <v>COM SEIXOS 'S E VL'.</v>
          </cell>
        </row>
        <row r="1190">
          <cell r="B1190">
            <v>440.6</v>
          </cell>
          <cell r="C1190">
            <v>441.15</v>
          </cell>
          <cell r="D1190" t="str">
            <v>LMPC</v>
          </cell>
          <cell r="E1190" t="str">
            <v>COM SEIXOS 'S E VL'.</v>
          </cell>
        </row>
        <row r="1191">
          <cell r="B1191">
            <v>441.15</v>
          </cell>
          <cell r="C1191">
            <v>441.65</v>
          </cell>
          <cell r="D1191" t="str">
            <v>LMPC</v>
          </cell>
          <cell r="E1191" t="str">
            <v>COM SEIXOS 'S E VL'.</v>
          </cell>
        </row>
        <row r="1192">
          <cell r="B1192">
            <v>441.65</v>
          </cell>
          <cell r="C1192">
            <v>442.2</v>
          </cell>
          <cell r="D1192" t="str">
            <v>MSPC</v>
          </cell>
          <cell r="E1192" t="str">
            <v>COM SEIXOS 'L'.</v>
          </cell>
        </row>
        <row r="1193">
          <cell r="B1193">
            <v>442.2</v>
          </cell>
          <cell r="C1193">
            <v>442.7</v>
          </cell>
          <cell r="D1193" t="str">
            <v>MSPC</v>
          </cell>
          <cell r="E1193" t="str">
            <v>COM SEIXOS 'L'.</v>
          </cell>
        </row>
        <row r="1194">
          <cell r="B1194">
            <v>442.7</v>
          </cell>
          <cell r="C1194">
            <v>443.1</v>
          </cell>
          <cell r="D1194" t="str">
            <v>MLPC</v>
          </cell>
          <cell r="E1194" t="str">
            <v>COM SEIXOS 'S'.FRATURAS PREENCHIDAS POR OXIDOS.</v>
          </cell>
        </row>
        <row r="1195">
          <cell r="B1195">
            <v>443.1</v>
          </cell>
          <cell r="C1195">
            <v>443.5</v>
          </cell>
          <cell r="D1195" t="str">
            <v>MLPC</v>
          </cell>
          <cell r="E1195" t="str">
            <v>COM SEIXOS 'S'.FRATURAS PREENCHIDAS POR OXIDOS.</v>
          </cell>
        </row>
        <row r="1196">
          <cell r="B1196">
            <v>443.5</v>
          </cell>
          <cell r="C1196">
            <v>444.05</v>
          </cell>
          <cell r="D1196" t="str">
            <v>QTO_SX</v>
          </cell>
          <cell r="E1196" t="str">
            <v>COM SEIXOS 'S E VS'</v>
          </cell>
        </row>
        <row r="1197">
          <cell r="B1197">
            <v>444.05</v>
          </cell>
          <cell r="C1197">
            <v>444.7</v>
          </cell>
          <cell r="D1197" t="str">
            <v>QTO_SX</v>
          </cell>
          <cell r="E1197" t="str">
            <v>COM SEIXOS 'S E VS'</v>
          </cell>
        </row>
        <row r="1198">
          <cell r="B1198">
            <v>444.7</v>
          </cell>
          <cell r="C1198">
            <v>445.1</v>
          </cell>
          <cell r="D1198" t="str">
            <v>LMPC</v>
          </cell>
          <cell r="E1198" t="str">
            <v>COM SEIXOS 'S E VL'.</v>
          </cell>
        </row>
        <row r="1199">
          <cell r="B1199">
            <v>445.1</v>
          </cell>
          <cell r="C1199">
            <v>445.6</v>
          </cell>
          <cell r="D1199" t="str">
            <v>LVLPC</v>
          </cell>
          <cell r="E1199" t="str">
            <v>COM SEIXOS 'S E M'</v>
          </cell>
        </row>
        <row r="1200">
          <cell r="B1200">
            <v>445.6</v>
          </cell>
          <cell r="C1200">
            <v>446.1</v>
          </cell>
          <cell r="D1200" t="str">
            <v>LVLPC</v>
          </cell>
          <cell r="E1200" t="str">
            <v>COM SEIXOS 'S E M'</v>
          </cell>
        </row>
        <row r="1201">
          <cell r="B1201">
            <v>446.1</v>
          </cell>
          <cell r="C1201">
            <v>446.85</v>
          </cell>
          <cell r="D1201" t="str">
            <v>GRIT</v>
          </cell>
          <cell r="E1201" t="str">
            <v>COM SEIXOS 'S E L'. VEIO DE QTZ BRXDO COM DRUZAS.</v>
          </cell>
        </row>
        <row r="1202">
          <cell r="B1202">
            <v>446.85</v>
          </cell>
          <cell r="C1202">
            <v>447.65</v>
          </cell>
          <cell r="D1202" t="str">
            <v>GRIT</v>
          </cell>
          <cell r="E1202" t="str">
            <v>COM SEIXOS 'S E L'. VEIO DE QTZ BRXDO COM DRUZAS.</v>
          </cell>
        </row>
        <row r="1203">
          <cell r="B1203">
            <v>447.65</v>
          </cell>
          <cell r="C1203">
            <v>448.25</v>
          </cell>
          <cell r="D1203" t="str">
            <v>MLPC</v>
          </cell>
          <cell r="E1203" t="str">
            <v>COM SEIXOS 'S'.</v>
          </cell>
        </row>
        <row r="1204">
          <cell r="B1204">
            <v>448.25</v>
          </cell>
          <cell r="C1204">
            <v>449</v>
          </cell>
          <cell r="D1204" t="str">
            <v>GRIT</v>
          </cell>
          <cell r="E1204" t="str">
            <v>COM SEIXOS ' VS'. COM CRISTAIS DE FUCSITA.</v>
          </cell>
        </row>
        <row r="1205">
          <cell r="B1205">
            <v>449</v>
          </cell>
          <cell r="C1205">
            <v>449.6</v>
          </cell>
          <cell r="D1205" t="str">
            <v>LMPC</v>
          </cell>
          <cell r="E1205" t="str">
            <v>COM SEIXOS 'S E VL'.</v>
          </cell>
        </row>
        <row r="1206">
          <cell r="B1206">
            <v>449.6</v>
          </cell>
          <cell r="C1206">
            <v>450.15</v>
          </cell>
          <cell r="D1206" t="str">
            <v>MLPC</v>
          </cell>
          <cell r="E1206" t="str">
            <v>COM SEIXOS 'S'</v>
          </cell>
        </row>
        <row r="1207">
          <cell r="B1207">
            <v>450.15</v>
          </cell>
          <cell r="C1207">
            <v>450.65</v>
          </cell>
          <cell r="D1207" t="str">
            <v>MLPC</v>
          </cell>
          <cell r="E1207" t="str">
            <v>COM SEIXOS 'S'</v>
          </cell>
        </row>
        <row r="1208">
          <cell r="B1208">
            <v>450.65</v>
          </cell>
          <cell r="C1208">
            <v>451.15</v>
          </cell>
          <cell r="D1208" t="str">
            <v>MLPC</v>
          </cell>
          <cell r="E1208" t="str">
            <v>COM SEIXOS 'S'</v>
          </cell>
        </row>
        <row r="1209">
          <cell r="B1209">
            <v>451.15</v>
          </cell>
          <cell r="C1209">
            <v>451.6</v>
          </cell>
          <cell r="D1209" t="str">
            <v>MLPC</v>
          </cell>
          <cell r="E1209" t="str">
            <v>COM SEIXOS 'S'</v>
          </cell>
        </row>
        <row r="1210">
          <cell r="B1210">
            <v>451.6</v>
          </cell>
          <cell r="C1210">
            <v>452</v>
          </cell>
          <cell r="D1210" t="str">
            <v>MSPC</v>
          </cell>
          <cell r="E1210" t="str">
            <v>COM SEIXOS 'L E VS'. COM NIVEL DE GRIT FUCHSITICO E OXIDADO.</v>
          </cell>
        </row>
        <row r="1211">
          <cell r="B1211">
            <v>452</v>
          </cell>
          <cell r="C1211">
            <v>452.5</v>
          </cell>
          <cell r="D1211" t="str">
            <v>MSPC</v>
          </cell>
          <cell r="E1211" t="str">
            <v>COM SEIXOS 'L E VS'</v>
          </cell>
        </row>
        <row r="1212">
          <cell r="B1212">
            <v>452.5</v>
          </cell>
          <cell r="C1212">
            <v>453.5</v>
          </cell>
          <cell r="D1212" t="str">
            <v>QTO_SX</v>
          </cell>
          <cell r="E1212" t="str">
            <v>COM SEIXOS 'S.M E L'. COM NIVEL DE GRIT FUCHSITICO COM CRISTAIS DE FUCSITA. MAIOR OXIDACAO NO TOPO.</v>
          </cell>
        </row>
        <row r="1213">
          <cell r="B1213">
            <v>453.5</v>
          </cell>
          <cell r="C1213">
            <v>454.55</v>
          </cell>
          <cell r="D1213" t="str">
            <v>QTO_SX</v>
          </cell>
          <cell r="E1213" t="str">
            <v>COM SEIXOS 'S.M E L'.</v>
          </cell>
        </row>
        <row r="1214">
          <cell r="B1214">
            <v>454.55</v>
          </cell>
          <cell r="C1214">
            <v>455.25</v>
          </cell>
          <cell r="D1214" t="str">
            <v>QTO_SX</v>
          </cell>
          <cell r="E1214" t="str">
            <v>COM SEIXOS 'S.M E L'.</v>
          </cell>
        </row>
        <row r="1215">
          <cell r="B1215">
            <v>455.25</v>
          </cell>
          <cell r="C1215">
            <v>456</v>
          </cell>
          <cell r="D1215" t="str">
            <v>QTO_SX</v>
          </cell>
          <cell r="E1215" t="str">
            <v>COM SEIXOS 'S.M E L'.</v>
          </cell>
        </row>
        <row r="1216">
          <cell r="B1216">
            <v>456</v>
          </cell>
          <cell r="C1216">
            <v>456.5</v>
          </cell>
          <cell r="D1216" t="str">
            <v>MLPC</v>
          </cell>
          <cell r="E1216" t="str">
            <v>COM SEIXOS 'S E VL'.</v>
          </cell>
        </row>
        <row r="1217">
          <cell r="B1217">
            <v>456.5</v>
          </cell>
          <cell r="C1217">
            <v>457.05</v>
          </cell>
          <cell r="D1217" t="str">
            <v>MSPC</v>
          </cell>
          <cell r="E1217" t="str">
            <v>COM SEIXOS 'L'.</v>
          </cell>
        </row>
        <row r="1218">
          <cell r="B1218">
            <v>457.05</v>
          </cell>
          <cell r="C1218">
            <v>458.2</v>
          </cell>
          <cell r="D1218" t="str">
            <v>QTO_SX</v>
          </cell>
          <cell r="E1218" t="str">
            <v>COM SEIXOS 'S E VL'. MAIOR CONCENTRACAO DE SULFETO NAS FRATURAS.</v>
          </cell>
        </row>
        <row r="1219">
          <cell r="B1219">
            <v>458.2</v>
          </cell>
          <cell r="C1219">
            <v>458.65</v>
          </cell>
          <cell r="D1219" t="str">
            <v>LMPC</v>
          </cell>
          <cell r="E1219" t="str">
            <v>COM SEIXOS 'S E VL'. MAIS OXIDADO NA BASE.</v>
          </cell>
        </row>
        <row r="1220">
          <cell r="B1220">
            <v>458.65</v>
          </cell>
          <cell r="C1220">
            <v>459.1</v>
          </cell>
          <cell r="D1220" t="str">
            <v>LMPC</v>
          </cell>
          <cell r="E1220" t="str">
            <v>COM SEIXOS 'S E VL'. MAIS OXIDADO NA BASE.</v>
          </cell>
        </row>
        <row r="1221">
          <cell r="B1221">
            <v>459.1</v>
          </cell>
          <cell r="C1221">
            <v>459.65</v>
          </cell>
          <cell r="D1221" t="str">
            <v>LMPC</v>
          </cell>
          <cell r="E1221" t="str">
            <v>COM SEIXOS 'S E VL'. MAIS OXIDADO NA BASE.</v>
          </cell>
        </row>
        <row r="1222">
          <cell r="B1222">
            <v>459.65</v>
          </cell>
          <cell r="C1222">
            <v>460</v>
          </cell>
          <cell r="D1222" t="str">
            <v>LMPC</v>
          </cell>
          <cell r="E1222" t="str">
            <v>COM SEIXOS 'S E VL'. MAIS OXIDADO NA BASE.</v>
          </cell>
        </row>
        <row r="1223">
          <cell r="B1223">
            <v>460</v>
          </cell>
          <cell r="C1223">
            <v>460.45</v>
          </cell>
          <cell r="D1223" t="str">
            <v>LMPC</v>
          </cell>
          <cell r="E1223" t="str">
            <v>COM SEIXOS 'S E VL'. MAIS OXIDADO NA BASE.</v>
          </cell>
        </row>
        <row r="1224">
          <cell r="B1224">
            <v>460.45</v>
          </cell>
          <cell r="C1224">
            <v>461.2</v>
          </cell>
          <cell r="D1224" t="str">
            <v>GRIT</v>
          </cell>
          <cell r="E1224" t="str">
            <v>COM SEIXOS 'S E M'. SULFETO CONCENTRADO NAS FRATURA. MAIOR OXIDACAO NO TOPO.</v>
          </cell>
        </row>
        <row r="1225">
          <cell r="B1225">
            <v>461.2</v>
          </cell>
          <cell r="C1225">
            <v>461.75</v>
          </cell>
          <cell r="D1225" t="str">
            <v>MSPC</v>
          </cell>
          <cell r="E1225" t="str">
            <v>COM SEIXOS 'L'.</v>
          </cell>
        </row>
        <row r="1226">
          <cell r="B1226">
            <v>461.75</v>
          </cell>
          <cell r="C1226">
            <v>462.3</v>
          </cell>
          <cell r="D1226" t="str">
            <v>MSPC</v>
          </cell>
          <cell r="E1226" t="str">
            <v>COM SEIXOS 'L'.</v>
          </cell>
        </row>
        <row r="1227">
          <cell r="B1227">
            <v>462.3</v>
          </cell>
          <cell r="C1227">
            <v>462.8</v>
          </cell>
          <cell r="D1227" t="str">
            <v>MSPC</v>
          </cell>
          <cell r="E1227" t="str">
            <v>COM SEIXOS 'L'.</v>
          </cell>
        </row>
        <row r="1228">
          <cell r="B1228">
            <v>462.8</v>
          </cell>
          <cell r="C1228">
            <v>463.3</v>
          </cell>
          <cell r="D1228" t="str">
            <v>MSPC</v>
          </cell>
          <cell r="E1228" t="str">
            <v>COM SEIXOS 'L'.</v>
          </cell>
        </row>
        <row r="1229">
          <cell r="B1229">
            <v>463.3</v>
          </cell>
          <cell r="C1229">
            <v>463.85</v>
          </cell>
          <cell r="D1229" t="str">
            <v>MSPC</v>
          </cell>
          <cell r="E1229" t="str">
            <v>COM SEIXOS 'L'. DE 463.7-463.93M QTO FUCHSITICO E OXIDADO.</v>
          </cell>
        </row>
        <row r="1230">
          <cell r="B1230">
            <v>463.85</v>
          </cell>
          <cell r="C1230">
            <v>464.35</v>
          </cell>
          <cell r="D1230" t="str">
            <v>MSPC</v>
          </cell>
          <cell r="E1230" t="str">
            <v>COM SEIXOS 'L'. DE 463.7-463.93M QTO FUCHSITICO E OXIDADO.</v>
          </cell>
        </row>
        <row r="1231">
          <cell r="B1231">
            <v>464.35</v>
          </cell>
          <cell r="C1231">
            <v>465</v>
          </cell>
          <cell r="D1231" t="str">
            <v>QTO</v>
          </cell>
          <cell r="E1231" t="str">
            <v>NIVEIS DE GRIT</v>
          </cell>
        </row>
        <row r="1232">
          <cell r="B1232">
            <v>465</v>
          </cell>
          <cell r="C1232">
            <v>466</v>
          </cell>
          <cell r="D1232" t="str">
            <v>QTO</v>
          </cell>
          <cell r="E1232" t="str">
            <v>NIVEIS DE GRIT</v>
          </cell>
        </row>
        <row r="1233">
          <cell r="B1233">
            <v>466</v>
          </cell>
          <cell r="C1233">
            <v>467</v>
          </cell>
          <cell r="D1233" t="str">
            <v>QTO</v>
          </cell>
          <cell r="E1233" t="str">
            <v>NIVEIS DE GRIT</v>
          </cell>
        </row>
        <row r="1234">
          <cell r="B1234">
            <v>467</v>
          </cell>
          <cell r="C1234">
            <v>468</v>
          </cell>
          <cell r="D1234" t="str">
            <v>QTO</v>
          </cell>
          <cell r="E1234" t="str">
            <v>NIVEIS DE GRIT</v>
          </cell>
        </row>
        <row r="1235">
          <cell r="B1235">
            <v>468</v>
          </cell>
          <cell r="C1235">
            <v>469</v>
          </cell>
          <cell r="D1235" t="str">
            <v>QTO</v>
          </cell>
          <cell r="E1235" t="str">
            <v>NIVEIS DE GRIT</v>
          </cell>
        </row>
        <row r="1236">
          <cell r="B1236">
            <v>469</v>
          </cell>
          <cell r="C1236">
            <v>470</v>
          </cell>
          <cell r="D1236" t="str">
            <v>QTO</v>
          </cell>
          <cell r="E1236" t="str">
            <v>NIVEIS DE GRIT</v>
          </cell>
        </row>
        <row r="1237">
          <cell r="B1237">
            <v>470</v>
          </cell>
          <cell r="C1237">
            <v>471</v>
          </cell>
          <cell r="D1237" t="str">
            <v>QTO</v>
          </cell>
          <cell r="E1237" t="str">
            <v>NIVEIS DE GRIT</v>
          </cell>
        </row>
        <row r="1238">
          <cell r="B1238">
            <v>471</v>
          </cell>
          <cell r="C1238">
            <v>471.7</v>
          </cell>
          <cell r="D1238" t="str">
            <v>QTO_SX</v>
          </cell>
          <cell r="E1238" t="str">
            <v>COM SEIXOS 'M'</v>
          </cell>
        </row>
        <row r="1239">
          <cell r="B1239">
            <v>471.7</v>
          </cell>
          <cell r="C1239">
            <v>472.5</v>
          </cell>
          <cell r="D1239" t="str">
            <v>QTO_SX</v>
          </cell>
          <cell r="E1239" t="str">
            <v>COM SEIXOS 'M'</v>
          </cell>
        </row>
        <row r="1240">
          <cell r="B1240">
            <v>472.5</v>
          </cell>
          <cell r="C1240">
            <v>473</v>
          </cell>
          <cell r="D1240" t="str">
            <v>MSPC</v>
          </cell>
          <cell r="E1240" t="str">
            <v>VG. COM SEIXOS 'L'. CRISTAIS DE FUCSITA.</v>
          </cell>
        </row>
        <row r="1241">
          <cell r="B1241">
            <v>473</v>
          </cell>
          <cell r="C1241">
            <v>473.55</v>
          </cell>
          <cell r="D1241" t="str">
            <v>MSPC</v>
          </cell>
          <cell r="E1241" t="str">
            <v>COM SEIXOS 'L'. CRISTAIS DE FUCSITA.</v>
          </cell>
        </row>
        <row r="1242">
          <cell r="B1242">
            <v>473.55</v>
          </cell>
          <cell r="C1242">
            <v>474.15</v>
          </cell>
          <cell r="D1242" t="str">
            <v>LMPC</v>
          </cell>
          <cell r="E1242" t="str">
            <v>PEQUENOS NODULOS DE PIRITA. COM SEIXOS 'S E VS'.</v>
          </cell>
        </row>
        <row r="1243">
          <cell r="B1243">
            <v>474.15</v>
          </cell>
          <cell r="C1243">
            <v>474.75</v>
          </cell>
          <cell r="D1243" t="str">
            <v>LMPC</v>
          </cell>
          <cell r="E1243" t="str">
            <v>PEQUENOS NODULOS DE PIRITA. COM SEIXOS 'S E VS'.</v>
          </cell>
        </row>
        <row r="1244">
          <cell r="B1244">
            <v>474.75</v>
          </cell>
          <cell r="C1244">
            <v>475.25</v>
          </cell>
          <cell r="D1244" t="str">
            <v>LMPC</v>
          </cell>
          <cell r="E1244" t="str">
            <v>PEQUENOS NODULOS DE PIRITA. COM SEIXOS 'S E VS'.</v>
          </cell>
        </row>
        <row r="1245">
          <cell r="B1245">
            <v>475.25</v>
          </cell>
          <cell r="C1245">
            <v>475.8</v>
          </cell>
          <cell r="D1245" t="str">
            <v>LMPC</v>
          </cell>
          <cell r="E1245" t="str">
            <v>PEQUENOS NODULOS DE PIRITA. COM SEIXOS 'S E VS'.</v>
          </cell>
        </row>
        <row r="1246">
          <cell r="B1246">
            <v>475.8</v>
          </cell>
          <cell r="C1246">
            <v>476.3</v>
          </cell>
          <cell r="D1246" t="str">
            <v>MSPC</v>
          </cell>
          <cell r="E1246" t="str">
            <v>COM SEIXOS 'L E VL'. A OXIDACAO OCORRE CONCENTRADA EM ALGUNS NIVEIS.</v>
          </cell>
        </row>
        <row r="1247">
          <cell r="B1247">
            <v>476.3</v>
          </cell>
          <cell r="C1247">
            <v>476.8</v>
          </cell>
          <cell r="D1247" t="str">
            <v>MSPC</v>
          </cell>
          <cell r="E1247" t="str">
            <v>COM SEIXOS 'L E VL'. A OXIDACAO OCORRE CONCENTRADA EM ALGUNS NIVEIS.</v>
          </cell>
        </row>
        <row r="1248">
          <cell r="B1248">
            <v>476.8</v>
          </cell>
          <cell r="C1248">
            <v>477.4</v>
          </cell>
          <cell r="D1248" t="str">
            <v>MSPC</v>
          </cell>
          <cell r="E1248" t="str">
            <v>COM SEIXOS 'L E VL'. A OXIDACAO OCORRE CONCENTRADA EM ALGUNS NIVEIS.</v>
          </cell>
        </row>
        <row r="1249">
          <cell r="B1249">
            <v>477.4</v>
          </cell>
          <cell r="C1249">
            <v>477.9</v>
          </cell>
          <cell r="D1249" t="str">
            <v>MSPC</v>
          </cell>
          <cell r="E1249" t="str">
            <v>COM SEIXOS 'L E VL'. A OXIDACAO OCORRE CONCENTRADA EM ALGUNS NIVEIS.</v>
          </cell>
        </row>
        <row r="1250">
          <cell r="B1250">
            <v>477.9</v>
          </cell>
          <cell r="C1250">
            <v>478.4</v>
          </cell>
          <cell r="D1250" t="str">
            <v>MSPC</v>
          </cell>
          <cell r="E1250" t="str">
            <v>COM SEIXOS 'L E VL'. A OXIDACAO OCORRE CONCENTRADA EM ALGUNS NIVEIS.</v>
          </cell>
        </row>
        <row r="1251">
          <cell r="B1251">
            <v>478.4</v>
          </cell>
          <cell r="C1251">
            <v>478.95</v>
          </cell>
          <cell r="D1251" t="str">
            <v>MSPC</v>
          </cell>
          <cell r="E1251" t="str">
            <v>COM SEIXOS 'L E VL'. A OXIDACAO OCORRE CONCENTRADA EM ALGUNS NIVEIS.</v>
          </cell>
        </row>
        <row r="1252">
          <cell r="B1252">
            <v>478.95</v>
          </cell>
          <cell r="C1252">
            <v>479.45</v>
          </cell>
          <cell r="D1252" t="str">
            <v>MSPC</v>
          </cell>
          <cell r="E1252" t="str">
            <v>COM SEIXOS 'L E VL'. A OXIDACAO OCORRE CONCENTRADA EM ALGUNS NIVEIS.</v>
          </cell>
        </row>
        <row r="1253">
          <cell r="B1253">
            <v>479.45</v>
          </cell>
          <cell r="C1253">
            <v>480</v>
          </cell>
          <cell r="D1253" t="str">
            <v>MSPC</v>
          </cell>
          <cell r="E1253" t="str">
            <v>COM SEIXOS 'L E VL'. A OXIDACAO OCORRE CONCENTRADA EM ALGUNS NIVEIS.</v>
          </cell>
        </row>
        <row r="1254">
          <cell r="B1254">
            <v>480</v>
          </cell>
          <cell r="C1254">
            <v>480.4</v>
          </cell>
          <cell r="D1254" t="str">
            <v>MLPC</v>
          </cell>
          <cell r="E1254" t="str">
            <v>COM SEIXOS 'S E VL'.ROCHA MUITO FRATURADA. OXIDACAO EM POUCOS NIVEIS.</v>
          </cell>
        </row>
        <row r="1255">
          <cell r="B1255">
            <v>480.4</v>
          </cell>
          <cell r="C1255">
            <v>480.9</v>
          </cell>
          <cell r="D1255" t="str">
            <v>MLPC</v>
          </cell>
          <cell r="E1255" t="str">
            <v>COM SEIXOS 'S E VL'.ROCHA MUITO FRATURADA. OXIDACAO EM POUCOS NIVEIS.</v>
          </cell>
        </row>
        <row r="1256">
          <cell r="B1256">
            <v>480.9</v>
          </cell>
          <cell r="C1256">
            <v>481.38</v>
          </cell>
          <cell r="D1256" t="str">
            <v>MLPC</v>
          </cell>
          <cell r="E1256" t="str">
            <v>COM SEIXOS 'S E VL'.ROCHA MUITO FRATURADA. OXIDACAO EM POUCOS NIVEIS.</v>
          </cell>
        </row>
        <row r="1257">
          <cell r="B1257">
            <v>481.38</v>
          </cell>
          <cell r="C1257">
            <v>481.85</v>
          </cell>
          <cell r="D1257" t="str">
            <v>MLPC</v>
          </cell>
          <cell r="E1257" t="str">
            <v>COM SEIXOS 'S E VL'.ROCHA MUITO FRATURADA. OXIDACAO EM POUCOS NIVEIS.</v>
          </cell>
        </row>
        <row r="1258">
          <cell r="B1258">
            <v>481.85</v>
          </cell>
          <cell r="C1258">
            <v>482.3</v>
          </cell>
          <cell r="D1258" t="str">
            <v>MLPC</v>
          </cell>
          <cell r="E1258" t="str">
            <v>COM SEIXOS 'S E VL'.ROCHA MUITO FRATURADA. OXIDACAO EM POUCOS NIVEIS.</v>
          </cell>
        </row>
        <row r="1259">
          <cell r="B1259">
            <v>482.3</v>
          </cell>
          <cell r="C1259">
            <v>482.8</v>
          </cell>
          <cell r="D1259" t="str">
            <v>MLPC</v>
          </cell>
          <cell r="E1259" t="str">
            <v>COM SEIXOS 'S E VL'.ROCHA MUITO FRATURADA. OXIDACAO EM POUCOS NIVEIS.</v>
          </cell>
        </row>
        <row r="1260">
          <cell r="B1260">
            <v>482.8</v>
          </cell>
          <cell r="C1260">
            <v>483.35</v>
          </cell>
          <cell r="D1260" t="str">
            <v>MLPC</v>
          </cell>
          <cell r="E1260" t="str">
            <v>COM SEIXOS 'S E VL'.ROCHA MUITO FRATURADA. OXIDACAO EM POUCOS NIVEIS.</v>
          </cell>
        </row>
        <row r="1261">
          <cell r="B1261">
            <v>483.35</v>
          </cell>
          <cell r="C1261">
            <v>484.15</v>
          </cell>
          <cell r="D1261" t="str">
            <v>GRIT</v>
          </cell>
          <cell r="E1261" t="str">
            <v>COM SEIXOS 'S E VS'.</v>
          </cell>
        </row>
        <row r="1262">
          <cell r="B1262">
            <v>484.15</v>
          </cell>
          <cell r="C1262">
            <v>485</v>
          </cell>
          <cell r="D1262" t="str">
            <v>GRIT</v>
          </cell>
          <cell r="E1262" t="str">
            <v>COM SEIXOS 'S E VS'.</v>
          </cell>
        </row>
        <row r="1263">
          <cell r="B1263">
            <v>485</v>
          </cell>
          <cell r="C1263">
            <v>485.85</v>
          </cell>
          <cell r="D1263" t="str">
            <v>GRIT</v>
          </cell>
          <cell r="E1263" t="str">
            <v>COM SEIXOS 'S E VS'.</v>
          </cell>
        </row>
        <row r="1264">
          <cell r="B1264">
            <v>485.85</v>
          </cell>
          <cell r="C1264">
            <v>486.35</v>
          </cell>
          <cell r="D1264" t="str">
            <v>LMPC</v>
          </cell>
          <cell r="E1264" t="str">
            <v>COM SEIXOS 'S E VL'.</v>
          </cell>
        </row>
        <row r="1265">
          <cell r="B1265">
            <v>486.35</v>
          </cell>
          <cell r="C1265">
            <v>486.8</v>
          </cell>
          <cell r="D1265" t="str">
            <v>LMPC</v>
          </cell>
          <cell r="E1265" t="str">
            <v>COM SEIXOS 'S E VL'.</v>
          </cell>
        </row>
        <row r="1266">
          <cell r="B1266">
            <v>486.8</v>
          </cell>
          <cell r="C1266">
            <v>487.3</v>
          </cell>
          <cell r="D1266" t="str">
            <v>LMPC</v>
          </cell>
          <cell r="E1266" t="str">
            <v>COM SEIXOS 'S E VL'.</v>
          </cell>
        </row>
        <row r="1267">
          <cell r="B1267">
            <v>487.3</v>
          </cell>
          <cell r="C1267">
            <v>487.75</v>
          </cell>
          <cell r="D1267" t="str">
            <v>LMPC</v>
          </cell>
          <cell r="E1267" t="str">
            <v>COM SEIXOS 'S E VL'.</v>
          </cell>
        </row>
        <row r="1268">
          <cell r="B1268">
            <v>487.75</v>
          </cell>
          <cell r="C1268">
            <v>488.25</v>
          </cell>
          <cell r="D1268" t="str">
            <v>LMPC</v>
          </cell>
          <cell r="E1268" t="str">
            <v>COM SEIXOS 'S E VL'.</v>
          </cell>
        </row>
        <row r="1269">
          <cell r="B1269">
            <v>488.25</v>
          </cell>
          <cell r="C1269">
            <v>488.75</v>
          </cell>
          <cell r="D1269" t="str">
            <v>LMPC</v>
          </cell>
          <cell r="E1269" t="str">
            <v>COM SEIXOS 'S E VL'.</v>
          </cell>
        </row>
        <row r="1270">
          <cell r="B1270">
            <v>488.75</v>
          </cell>
          <cell r="C1270">
            <v>489.6</v>
          </cell>
          <cell r="D1270" t="str">
            <v>QTO_SX</v>
          </cell>
          <cell r="E1270" t="str">
            <v>COM SEIXOS 'S.M E L'. ROCHA BASTANTE FRATURADA EM ALGUNS NIVEIS. COM VENULAS DE QTZ.</v>
          </cell>
        </row>
        <row r="1271">
          <cell r="B1271">
            <v>489.6</v>
          </cell>
          <cell r="C1271">
            <v>490.4</v>
          </cell>
          <cell r="D1271" t="str">
            <v>QTO_SX</v>
          </cell>
          <cell r="E1271" t="str">
            <v>COM SEIXOS 'S.M E L'. ROCHA BASTANTE FRATURADA EM ALGUNS NIVEIS. COM VENULAS DE QTZ.</v>
          </cell>
        </row>
        <row r="1272">
          <cell r="B1272">
            <v>490.4</v>
          </cell>
          <cell r="C1272">
            <v>490.9</v>
          </cell>
          <cell r="D1272" t="str">
            <v>LVLPC</v>
          </cell>
          <cell r="E1272" t="str">
            <v>COM SEIXOS 'M'. CRISTAIS DE FUCSITA</v>
          </cell>
        </row>
        <row r="1273">
          <cell r="B1273">
            <v>490.9</v>
          </cell>
          <cell r="C1273">
            <v>491.4</v>
          </cell>
          <cell r="D1273" t="str">
            <v>LVLPC</v>
          </cell>
          <cell r="E1273" t="str">
            <v>COM SEIXOS 'M'. CRISTAIS DE FUCSITA</v>
          </cell>
        </row>
        <row r="1274">
          <cell r="B1274">
            <v>491.4</v>
          </cell>
          <cell r="C1274">
            <v>491.83</v>
          </cell>
          <cell r="D1274" t="str">
            <v>LVLPC</v>
          </cell>
          <cell r="E1274" t="str">
            <v>COM SEIXOS 'M'. CRISTAIS DE FUCSITA</v>
          </cell>
        </row>
        <row r="1275">
          <cell r="B1275">
            <v>491.83</v>
          </cell>
          <cell r="C1275">
            <v>492.33</v>
          </cell>
          <cell r="D1275" t="str">
            <v>LVLPC</v>
          </cell>
          <cell r="E1275" t="str">
            <v>COM SEIXOS 'M'. CRISTAIS DE FUCSITA</v>
          </cell>
        </row>
        <row r="1276">
          <cell r="B1276">
            <v>492.33</v>
          </cell>
          <cell r="C1276">
            <v>492.75</v>
          </cell>
          <cell r="D1276" t="str">
            <v>LVLPC</v>
          </cell>
          <cell r="E1276" t="str">
            <v>COM SEIXOS 'M'. CRISTAIS DE FUCSITA</v>
          </cell>
        </row>
        <row r="1277">
          <cell r="B1277">
            <v>492.75</v>
          </cell>
          <cell r="C1277">
            <v>493.25</v>
          </cell>
          <cell r="D1277" t="str">
            <v>LVLPC</v>
          </cell>
          <cell r="E1277" t="str">
            <v>COM SEIXOS 'M'. CRISTAIS DE FUCSITA</v>
          </cell>
        </row>
        <row r="1278">
          <cell r="B1278">
            <v>493.25</v>
          </cell>
          <cell r="C1278">
            <v>494</v>
          </cell>
          <cell r="D1278" t="str">
            <v>GRIT</v>
          </cell>
          <cell r="E1278" t="str">
            <v>COM SEIXOS 'S.M.L E VS'</v>
          </cell>
        </row>
        <row r="1279">
          <cell r="B1279">
            <v>494</v>
          </cell>
          <cell r="C1279">
            <v>495</v>
          </cell>
          <cell r="D1279" t="str">
            <v>GRIT</v>
          </cell>
          <cell r="E1279" t="str">
            <v>COM SEIXOS 'S.M.L E VS'</v>
          </cell>
        </row>
        <row r="1280">
          <cell r="B1280">
            <v>495</v>
          </cell>
          <cell r="C1280">
            <v>496</v>
          </cell>
          <cell r="D1280" t="str">
            <v>GRIT</v>
          </cell>
          <cell r="E1280" t="str">
            <v>COM SEIXOS 'S.M.L E VS'</v>
          </cell>
        </row>
        <row r="1281">
          <cell r="B1281">
            <v>496</v>
          </cell>
          <cell r="C1281">
            <v>497</v>
          </cell>
          <cell r="D1281" t="str">
            <v>GRIT</v>
          </cell>
          <cell r="E1281" t="str">
            <v>COM SEIXOS 'S.M.L E VS'</v>
          </cell>
        </row>
        <row r="1282">
          <cell r="B1282">
            <v>497</v>
          </cell>
          <cell r="C1282">
            <v>498</v>
          </cell>
          <cell r="D1282" t="str">
            <v>GRIT</v>
          </cell>
          <cell r="E1282" t="str">
            <v>COM SEIXOS 'S.M.L E VS'</v>
          </cell>
        </row>
        <row r="1283">
          <cell r="B1283">
            <v>498</v>
          </cell>
          <cell r="C1283">
            <v>498.95</v>
          </cell>
          <cell r="D1283" t="str">
            <v>GRIT</v>
          </cell>
          <cell r="E1283" t="str">
            <v>COM SEIXOS 'S.M.L E VS'</v>
          </cell>
        </row>
        <row r="1284">
          <cell r="B1284">
            <v>498.95</v>
          </cell>
          <cell r="C1284">
            <v>499.4</v>
          </cell>
          <cell r="D1284" t="str">
            <v>LMPC</v>
          </cell>
          <cell r="E1284" t="str">
            <v>COM SEIXOS 'VL'.</v>
          </cell>
        </row>
        <row r="1285">
          <cell r="B1285">
            <v>499.4</v>
          </cell>
          <cell r="C1285">
            <v>499.85</v>
          </cell>
          <cell r="D1285" t="str">
            <v>LMPC</v>
          </cell>
          <cell r="E1285" t="str">
            <v>COM SEIXOS 'VL'.</v>
          </cell>
        </row>
        <row r="1286">
          <cell r="B1286">
            <v>499.85</v>
          </cell>
          <cell r="C1286">
            <v>500.25</v>
          </cell>
          <cell r="D1286" t="str">
            <v>LMPC</v>
          </cell>
          <cell r="E1286" t="str">
            <v>COM SEIXOS 'VL'.</v>
          </cell>
        </row>
        <row r="1287">
          <cell r="B1287">
            <v>500.25</v>
          </cell>
          <cell r="C1287">
            <v>501.1</v>
          </cell>
          <cell r="D1287" t="str">
            <v>GRIT</v>
          </cell>
          <cell r="E1287" t="str">
            <v>COM SEIXOS 'L.M E VL'. COM VENULAS DE QTZ.</v>
          </cell>
        </row>
        <row r="1288">
          <cell r="B1288">
            <v>501.1</v>
          </cell>
          <cell r="C1288">
            <v>502</v>
          </cell>
          <cell r="D1288" t="str">
            <v>GRIT</v>
          </cell>
          <cell r="E1288" t="str">
            <v>COM SEIXOS 'L.M E VL'. COM VENULAS DE QTZ.</v>
          </cell>
        </row>
        <row r="1289">
          <cell r="B1289">
            <v>502</v>
          </cell>
          <cell r="C1289">
            <v>503</v>
          </cell>
          <cell r="D1289" t="str">
            <v>GRIT</v>
          </cell>
          <cell r="E1289" t="str">
            <v>COM SEIXOS 'L.M E VL'. COM VENULAS DE QTZ.</v>
          </cell>
        </row>
        <row r="1290">
          <cell r="B1290">
            <v>503</v>
          </cell>
          <cell r="C1290">
            <v>504</v>
          </cell>
          <cell r="D1290" t="str">
            <v>GRIT</v>
          </cell>
          <cell r="E1290" t="str">
            <v>COM SEIXOS 'L.M E VL'. COM VENULAS DE QTZ.</v>
          </cell>
        </row>
        <row r="1291">
          <cell r="B1291">
            <v>504</v>
          </cell>
          <cell r="C1291">
            <v>504.5</v>
          </cell>
          <cell r="D1291" t="str">
            <v>MLPC</v>
          </cell>
          <cell r="E1291" t="str">
            <v>COM SEIXOS 'S'</v>
          </cell>
        </row>
        <row r="1292">
          <cell r="B1292">
            <v>504.5</v>
          </cell>
          <cell r="C1292">
            <v>505.3</v>
          </cell>
          <cell r="D1292" t="str">
            <v>SMPC</v>
          </cell>
          <cell r="E1292" t="str">
            <v>COM NIVEL DE GRIT. SEIXOS 'L'.</v>
          </cell>
        </row>
        <row r="1293">
          <cell r="B1293">
            <v>505.3</v>
          </cell>
          <cell r="C1293">
            <v>506.2</v>
          </cell>
          <cell r="D1293" t="str">
            <v>GRIT</v>
          </cell>
          <cell r="E1293" t="str">
            <v>COM SEIXOS 'S.M E VS'. COM NIVEIS DE QTO.</v>
          </cell>
        </row>
        <row r="1294">
          <cell r="B1294">
            <v>506.2</v>
          </cell>
          <cell r="C1294">
            <v>507.2</v>
          </cell>
          <cell r="D1294" t="str">
            <v>GRIT</v>
          </cell>
          <cell r="E1294" t="str">
            <v>COM SEIXOS 'S.M E VS'. COM NIVEIS DE QTO.</v>
          </cell>
        </row>
        <row r="1295">
          <cell r="B1295">
            <v>507.2</v>
          </cell>
          <cell r="C1295">
            <v>508.2</v>
          </cell>
          <cell r="D1295" t="str">
            <v>GRIT</v>
          </cell>
          <cell r="E1295" t="str">
            <v>COM SEIXOS 'S.M E VS'. COM NIVEIS DE QTO.</v>
          </cell>
        </row>
        <row r="1296">
          <cell r="B1296">
            <v>508.2</v>
          </cell>
          <cell r="C1296">
            <v>509.2</v>
          </cell>
          <cell r="D1296" t="str">
            <v>GRIT</v>
          </cell>
          <cell r="E1296" t="str">
            <v>COM SEIXOS 'S.M E VS'. COM NIVEIS DE QTO.</v>
          </cell>
        </row>
        <row r="1297">
          <cell r="B1297">
            <v>509.2</v>
          </cell>
          <cell r="C1297">
            <v>510.2</v>
          </cell>
          <cell r="D1297" t="str">
            <v>GRIT</v>
          </cell>
          <cell r="E1297" t="str">
            <v>COM SEIXOS 'S.M E VS'. COM NIVEIS DE QTO.</v>
          </cell>
        </row>
        <row r="1298">
          <cell r="B1298">
            <v>510.2</v>
          </cell>
          <cell r="C1298">
            <v>511.2</v>
          </cell>
          <cell r="D1298" t="str">
            <v>GRIT</v>
          </cell>
          <cell r="E1298" t="str">
            <v>COM SEIXOS 'S.M E VS'. COM NIVEIS DE QTO.</v>
          </cell>
        </row>
        <row r="1299">
          <cell r="B1299">
            <v>511.2</v>
          </cell>
          <cell r="C1299">
            <v>512.25</v>
          </cell>
          <cell r="D1299" t="str">
            <v>GRIT</v>
          </cell>
          <cell r="E1299" t="str">
            <v>COM SEIXOS 'S.M E VS'. COM NIVEIS DE QTO.</v>
          </cell>
        </row>
        <row r="1300">
          <cell r="B1300">
            <v>512.25</v>
          </cell>
          <cell r="C1300">
            <v>512.75</v>
          </cell>
          <cell r="D1300" t="str">
            <v>GRIT</v>
          </cell>
          <cell r="E1300" t="str">
            <v>COM SEIXOS 'S.M E VS'. COM NIVEIS DE QTO.</v>
          </cell>
        </row>
        <row r="1301">
          <cell r="B1301">
            <v>512.75</v>
          </cell>
          <cell r="C1301">
            <v>513.15</v>
          </cell>
          <cell r="D1301" t="str">
            <v>GRIT</v>
          </cell>
          <cell r="E1301" t="str">
            <v>COM SEIXOS 'S.M E VS'. COM NIVEIS DE QTO.</v>
          </cell>
        </row>
        <row r="1302">
          <cell r="B1302">
            <v>513.15</v>
          </cell>
          <cell r="C1302">
            <v>514</v>
          </cell>
          <cell r="D1302" t="str">
            <v>GRIT</v>
          </cell>
          <cell r="E1302" t="str">
            <v>COM SEIXOS 'S.M E VS'. COM NIVEIS DE QTO.</v>
          </cell>
        </row>
        <row r="1303">
          <cell r="B1303">
            <v>514</v>
          </cell>
          <cell r="C1303">
            <v>514.9</v>
          </cell>
          <cell r="D1303" t="str">
            <v>GRIT</v>
          </cell>
          <cell r="E1303" t="str">
            <v>COM SEIXOS 'S.M E VS'. COM NIVEIS DE QTO.</v>
          </cell>
        </row>
        <row r="1304">
          <cell r="B1304">
            <v>514.9</v>
          </cell>
          <cell r="C1304">
            <v>515.70000000000005</v>
          </cell>
          <cell r="D1304" t="str">
            <v>GRIT</v>
          </cell>
          <cell r="E1304" t="str">
            <v>COM SEIXOS 'S.M E VS'. COM NIVEIS DE QTO.</v>
          </cell>
        </row>
        <row r="1305">
          <cell r="B1305">
            <v>515.70000000000005</v>
          </cell>
          <cell r="C1305">
            <v>516.5</v>
          </cell>
          <cell r="D1305" t="str">
            <v>GRIT</v>
          </cell>
          <cell r="E1305" t="str">
            <v>COM SEIXOS 'S.M E VS'. COM NIVEIS DE QTO.</v>
          </cell>
        </row>
        <row r="1306">
          <cell r="B1306">
            <v>516.5</v>
          </cell>
          <cell r="C1306">
            <v>517</v>
          </cell>
          <cell r="D1306" t="str">
            <v>GRIT</v>
          </cell>
          <cell r="E1306" t="str">
            <v>COM SEIXOS 'S.M E VS'. COM NIVEIS DE QTO. NIVEL DE MLPC. BEM EMPACOTADO. OXIDACAO E POUCO FUCHSITICO.</v>
          </cell>
        </row>
        <row r="1307">
          <cell r="B1307">
            <v>517</v>
          </cell>
          <cell r="C1307">
            <v>518</v>
          </cell>
          <cell r="D1307" t="str">
            <v>GRIT</v>
          </cell>
          <cell r="E1307" t="str">
            <v>COM SEIXOS 'S.M E VS'. COM NIVEIS DE QTO.</v>
          </cell>
        </row>
        <row r="1308">
          <cell r="B1308">
            <v>518</v>
          </cell>
          <cell r="C1308">
            <v>519</v>
          </cell>
          <cell r="D1308" t="str">
            <v>GRIT</v>
          </cell>
          <cell r="E1308" t="str">
            <v>COM SEIXOS 'S.M E VS'. COM NIVEIS DE QTO.</v>
          </cell>
        </row>
        <row r="1309">
          <cell r="B1309">
            <v>519</v>
          </cell>
          <cell r="C1309">
            <v>520.08000000000004</v>
          </cell>
          <cell r="D1309" t="str">
            <v>GRIT</v>
          </cell>
          <cell r="E1309" t="str">
            <v>COM SEIXOS 'S.M E VS'. COM NIVEIS DE QTO.</v>
          </cell>
        </row>
        <row r="1310">
          <cell r="B1310">
            <v>520.08000000000004</v>
          </cell>
          <cell r="C1310">
            <v>520.65</v>
          </cell>
          <cell r="D1310" t="str">
            <v>SMPC</v>
          </cell>
          <cell r="E1310" t="str">
            <v>COM SEIXOS 'VS E L'. COM NIVEL DE GRIT</v>
          </cell>
        </row>
        <row r="1311">
          <cell r="B1311">
            <v>520.65</v>
          </cell>
          <cell r="C1311">
            <v>521.1</v>
          </cell>
          <cell r="D1311" t="str">
            <v>GRIT</v>
          </cell>
          <cell r="E1311" t="str">
            <v/>
          </cell>
        </row>
        <row r="1312">
          <cell r="B1312">
            <v>521.1</v>
          </cell>
          <cell r="C1312">
            <v>521.72</v>
          </cell>
          <cell r="D1312" t="str">
            <v>SMPC</v>
          </cell>
          <cell r="E1312" t="str">
            <v/>
          </cell>
        </row>
        <row r="1313">
          <cell r="B1313">
            <v>521.72</v>
          </cell>
          <cell r="C1313">
            <v>522.70000000000005</v>
          </cell>
          <cell r="D1313" t="str">
            <v>QTO</v>
          </cell>
          <cell r="E1313" t="str">
            <v/>
          </cell>
        </row>
        <row r="1314">
          <cell r="B1314">
            <v>522.70000000000005</v>
          </cell>
          <cell r="C1314">
            <v>523.79999999999995</v>
          </cell>
          <cell r="D1314" t="str">
            <v>GRIT</v>
          </cell>
          <cell r="E1314" t="str">
            <v>COM SEIXOS 'VS' E VEIOS DE QTZ LEITOSO.</v>
          </cell>
        </row>
        <row r="1315">
          <cell r="B1315">
            <v>523.79999999999995</v>
          </cell>
          <cell r="C1315">
            <v>524.9</v>
          </cell>
          <cell r="D1315" t="str">
            <v>QTO_SX</v>
          </cell>
          <cell r="E1315" t="str">
            <v>COM SEIXOS 'S E VS'. COM MUITA ITV E QZ_VEIN LEITOSO.</v>
          </cell>
        </row>
        <row r="1316">
          <cell r="B1316">
            <v>524.9</v>
          </cell>
          <cell r="C1316">
            <v>526</v>
          </cell>
          <cell r="D1316" t="str">
            <v>QTO_SX</v>
          </cell>
          <cell r="E1316" t="str">
            <v>COM SEIXOS 'S E VS'. COM MUITA ITV E QZ_VEIN LEITOSO.</v>
          </cell>
        </row>
        <row r="1317">
          <cell r="B1317">
            <v>526</v>
          </cell>
          <cell r="C1317">
            <v>527</v>
          </cell>
          <cell r="D1317" t="str">
            <v>QTO_SX</v>
          </cell>
          <cell r="E1317" t="str">
            <v>COM SEIXOS 'S E VS'. COM MUITA ITV E QZ_VEIN LEITOSO.</v>
          </cell>
        </row>
        <row r="1318">
          <cell r="B1318">
            <v>527</v>
          </cell>
          <cell r="C1318">
            <v>528.1</v>
          </cell>
          <cell r="D1318" t="str">
            <v>QTO_SX</v>
          </cell>
          <cell r="E1318" t="str">
            <v>COM SEIXOS 'S E VS'. COM MUITA ITV E QZ_VEIN LEITOSO.</v>
          </cell>
        </row>
        <row r="1319">
          <cell r="B1319">
            <v>528.1</v>
          </cell>
          <cell r="C1319">
            <v>529.20000000000005</v>
          </cell>
          <cell r="D1319" t="str">
            <v>QTO_SX</v>
          </cell>
          <cell r="E1319" t="str">
            <v>COM SEIXOS 'S E VS'. COM MUITA ITV E QZ_VEIN LEITOSO.</v>
          </cell>
        </row>
        <row r="1320">
          <cell r="B1320">
            <v>529.20000000000005</v>
          </cell>
          <cell r="C1320">
            <v>530.25</v>
          </cell>
          <cell r="D1320" t="str">
            <v>QTO_SX</v>
          </cell>
          <cell r="E1320" t="str">
            <v>COM SEIXOS 'S E VS'. COM MUITA ITV E QZ_VEIN LEITOSO.</v>
          </cell>
        </row>
        <row r="1321">
          <cell r="B1321">
            <v>530.25</v>
          </cell>
          <cell r="C1321">
            <v>531.35</v>
          </cell>
          <cell r="D1321" t="str">
            <v>QTO_SX</v>
          </cell>
          <cell r="E1321" t="str">
            <v>COM SEIXOS 'S E VS'. COM MUITA ITV E QZ_VEIN LEITOSO.</v>
          </cell>
        </row>
        <row r="1322">
          <cell r="B1322">
            <v>531.35</v>
          </cell>
          <cell r="C1322">
            <v>532.4</v>
          </cell>
          <cell r="D1322" t="str">
            <v>QTO_SX</v>
          </cell>
          <cell r="E1322" t="str">
            <v>COM SEIXOS 'S.M E LS'. COM MUITA ITV E QZ_VEIN LEITOSO.</v>
          </cell>
        </row>
        <row r="1323">
          <cell r="B1323">
            <v>532.4</v>
          </cell>
          <cell r="C1323">
            <v>533.4</v>
          </cell>
          <cell r="D1323" t="str">
            <v>QTO_SX</v>
          </cell>
          <cell r="E1323" t="str">
            <v>COM SEIXOS 'S.M E LS'. COM MUITA ITV E QZ_VEIN LEITOSO.</v>
          </cell>
        </row>
        <row r="1324">
          <cell r="B1324">
            <v>533.4</v>
          </cell>
          <cell r="C1324">
            <v>534.54999999999995</v>
          </cell>
          <cell r="D1324" t="str">
            <v>QTO_SX</v>
          </cell>
          <cell r="E1324" t="str">
            <v>COM SEIXOS 'S.M E LS'. COM MUITA ITV E QZ_VEIN LEITOSO.</v>
          </cell>
        </row>
        <row r="1325">
          <cell r="B1325">
            <v>534.54999999999995</v>
          </cell>
          <cell r="C1325">
            <v>535.54999999999995</v>
          </cell>
          <cell r="D1325" t="str">
            <v>QTO</v>
          </cell>
          <cell r="E1325" t="str">
            <v>COM ITV E QZ_VEIN LEITOSO. ITV NAS FRATURAS.</v>
          </cell>
        </row>
        <row r="1326">
          <cell r="B1326">
            <v>535.54999999999995</v>
          </cell>
          <cell r="C1326">
            <v>536.52</v>
          </cell>
          <cell r="D1326" t="str">
            <v>QTO</v>
          </cell>
          <cell r="E1326" t="str">
            <v>COM ITV E QZ_VEIN LEITOSO. ITV NAS FRATURAS.</v>
          </cell>
        </row>
        <row r="1327">
          <cell r="B1327">
            <v>536.52</v>
          </cell>
          <cell r="C1327">
            <v>537.6</v>
          </cell>
          <cell r="D1327" t="str">
            <v>QTO</v>
          </cell>
          <cell r="E1327" t="str">
            <v>COM ITV E QZ_VEIN LEITOSO. ITV NAS FRATURAS.</v>
          </cell>
        </row>
        <row r="1328">
          <cell r="B1328">
            <v>537.6</v>
          </cell>
          <cell r="C1328">
            <v>538.54999999999995</v>
          </cell>
          <cell r="D1328" t="str">
            <v>UMF</v>
          </cell>
          <cell r="E1328" t="str">
            <v>COM NIVEIS DE MSPC E COM QZ_VEIN.</v>
          </cell>
        </row>
        <row r="1329">
          <cell r="B1329">
            <v>538.54999999999995</v>
          </cell>
          <cell r="C1329">
            <v>539.65</v>
          </cell>
          <cell r="D1329" t="str">
            <v>UMF</v>
          </cell>
          <cell r="E1329" t="str">
            <v>COM NIVEIS DE MSPC E COM QZ_VEIN.</v>
          </cell>
        </row>
        <row r="1330">
          <cell r="B1330">
            <v>539.65</v>
          </cell>
          <cell r="C1330">
            <v>540.65</v>
          </cell>
          <cell r="D1330" t="str">
            <v>QZ_VEIN</v>
          </cell>
          <cell r="E1330" t="str">
            <v>ALGUMAS INTERCALACOES COM ITV.</v>
          </cell>
        </row>
        <row r="1331">
          <cell r="B1331">
            <v>540.65</v>
          </cell>
          <cell r="C1331">
            <v>541.75</v>
          </cell>
          <cell r="D1331" t="str">
            <v>QTO</v>
          </cell>
          <cell r="E1331" t="str">
            <v>COM QZ_VEIN LEITOSO E ITV.</v>
          </cell>
        </row>
        <row r="1332">
          <cell r="B1332">
            <v>541.75</v>
          </cell>
          <cell r="C1332">
            <v>542.9</v>
          </cell>
          <cell r="D1332" t="str">
            <v>UMF</v>
          </cell>
          <cell r="E1332" t="str">
            <v>COM QZ_VEIN LEITOSO E DE CALCITA. ROCHA TALCOSA.</v>
          </cell>
        </row>
        <row r="1333">
          <cell r="B1333">
            <v>542.9</v>
          </cell>
          <cell r="C1333">
            <v>544</v>
          </cell>
          <cell r="D1333" t="str">
            <v>UMF</v>
          </cell>
          <cell r="E1333" t="str">
            <v>COM QZ_VEIN LEITOSO E DE CALCITA. ROCHA TALCOSA.</v>
          </cell>
        </row>
        <row r="1334">
          <cell r="B1334">
            <v>544</v>
          </cell>
          <cell r="C1334">
            <v>545</v>
          </cell>
          <cell r="D1334" t="str">
            <v>UMF</v>
          </cell>
          <cell r="E1334" t="str">
            <v>COM QZ_VEIN LEITOSO E DE CALCITA. ROCHA TALCOSA.</v>
          </cell>
        </row>
        <row r="1335">
          <cell r="B1335">
            <v>545</v>
          </cell>
          <cell r="C1335">
            <v>546</v>
          </cell>
          <cell r="D1335" t="str">
            <v>UMF</v>
          </cell>
          <cell r="E1335" t="str">
            <v>COM QZ_VEIN LEITOSO E BASTANTE OXIDADO NA BASE.</v>
          </cell>
        </row>
        <row r="1336">
          <cell r="B1336">
            <v>546</v>
          </cell>
          <cell r="C1336">
            <v>547.04999999999995</v>
          </cell>
          <cell r="D1336" t="str">
            <v>UMF</v>
          </cell>
          <cell r="E1336" t="str">
            <v>COM QZ_VEIN LEITOSO E BASTANTE OXIDADO NA BASE.</v>
          </cell>
        </row>
        <row r="1337">
          <cell r="B1337">
            <v>547.04999999999995</v>
          </cell>
          <cell r="C1337">
            <v>548</v>
          </cell>
          <cell r="D1337" t="str">
            <v>QTO</v>
          </cell>
          <cell r="E1337" t="str">
            <v>COM QZ_VEIN LEITOSO.</v>
          </cell>
        </row>
        <row r="1338">
          <cell r="B1338">
            <v>548</v>
          </cell>
          <cell r="C1338">
            <v>548.95000000000005</v>
          </cell>
          <cell r="D1338" t="str">
            <v>QTO</v>
          </cell>
          <cell r="E1338" t="str">
            <v>COM QZ_VEIN LEITOSO.</v>
          </cell>
        </row>
        <row r="1339">
          <cell r="B1339">
            <v>548.95000000000005</v>
          </cell>
          <cell r="C1339">
            <v>550</v>
          </cell>
          <cell r="D1339" t="str">
            <v>QTO_SX</v>
          </cell>
          <cell r="E1339" t="str">
            <v>COM SEIXOS 'S.M E L'. BRXDO. ZONA DE FALHA.</v>
          </cell>
        </row>
        <row r="1340">
          <cell r="B1340">
            <v>550</v>
          </cell>
          <cell r="C1340">
            <v>551</v>
          </cell>
          <cell r="D1340" t="str">
            <v>QTO</v>
          </cell>
          <cell r="E1340" t="str">
            <v/>
          </cell>
        </row>
        <row r="1341">
          <cell r="B1341">
            <v>551</v>
          </cell>
          <cell r="C1341">
            <v>552</v>
          </cell>
          <cell r="D1341" t="str">
            <v>QTO</v>
          </cell>
          <cell r="E1341" t="str">
            <v/>
          </cell>
        </row>
        <row r="1342">
          <cell r="B1342">
            <v>552</v>
          </cell>
          <cell r="C1342">
            <v>552.9</v>
          </cell>
          <cell r="D1342" t="str">
            <v>QTO</v>
          </cell>
          <cell r="E1342" t="str">
            <v>COM QZ_VEIN TRANSLUCIDO E LEITOSO. OXIDACAO EM ALGUNS NIVEIS.</v>
          </cell>
        </row>
        <row r="1343">
          <cell r="B1343">
            <v>552.9</v>
          </cell>
          <cell r="C1343">
            <v>553.75</v>
          </cell>
          <cell r="D1343" t="str">
            <v>QTO</v>
          </cell>
          <cell r="E1343" t="str">
            <v>COM QZ_VEIN TRANSLUCIDO E LEITOSO. OXIDACAO EM ALGUNS NIVEIS.</v>
          </cell>
        </row>
        <row r="1344">
          <cell r="B1344">
            <v>553.75</v>
          </cell>
          <cell r="C1344">
            <v>554.73</v>
          </cell>
          <cell r="D1344" t="str">
            <v>QTO</v>
          </cell>
          <cell r="E1344" t="str">
            <v>COM QZ_VEIN TRANSLUCIDO E LEITOSO. OXIDACAO EM ALGUNS NIVEIS.</v>
          </cell>
        </row>
        <row r="1345">
          <cell r="B1345">
            <v>554.73</v>
          </cell>
          <cell r="C1345">
            <v>555.73</v>
          </cell>
          <cell r="D1345" t="str">
            <v>QTO</v>
          </cell>
          <cell r="E1345" t="str">
            <v>OXIDACAO CONCENTRADA EM ALGUNS NIVEIS.</v>
          </cell>
        </row>
        <row r="1346">
          <cell r="B1346">
            <v>555.73</v>
          </cell>
          <cell r="C1346">
            <v>556.9</v>
          </cell>
          <cell r="D1346" t="str">
            <v>QTO</v>
          </cell>
          <cell r="E1346" t="str">
            <v>OXIDACAO CONCENTRADA EM ALGUNS NIVEIS.</v>
          </cell>
        </row>
        <row r="1347">
          <cell r="B1347">
            <v>556.9</v>
          </cell>
          <cell r="C1347">
            <v>558</v>
          </cell>
          <cell r="D1347" t="str">
            <v>QTO</v>
          </cell>
          <cell r="E1347" t="str">
            <v>OXIDACAO CONCENTRADA EM ALGUNS NIVEIS.</v>
          </cell>
        </row>
        <row r="1348">
          <cell r="B1348">
            <v>558</v>
          </cell>
          <cell r="C1348">
            <v>559</v>
          </cell>
          <cell r="D1348" t="str">
            <v>QTO</v>
          </cell>
          <cell r="E1348" t="str">
            <v>OXIDACAO CONCENTRADA EM ALGUNS NIVEIS.</v>
          </cell>
        </row>
        <row r="1349">
          <cell r="B1349">
            <v>559</v>
          </cell>
          <cell r="C1349">
            <v>560.05999999999995</v>
          </cell>
          <cell r="D1349" t="str">
            <v>QTO</v>
          </cell>
          <cell r="E1349" t="str">
            <v>OXIDACAO CONCENTRADA EM ALGUNS NIVEIS.</v>
          </cell>
        </row>
        <row r="1350">
          <cell r="B1350">
            <v>560.05999999999995</v>
          </cell>
          <cell r="C1350">
            <v>561</v>
          </cell>
          <cell r="D1350" t="str">
            <v>QTO</v>
          </cell>
          <cell r="E1350" t="str">
            <v>OXIDACAO CONCENTRADA EM ALGUNS NIVEIS.</v>
          </cell>
        </row>
        <row r="1351">
          <cell r="B1351">
            <v>561</v>
          </cell>
          <cell r="C1351">
            <v>562</v>
          </cell>
          <cell r="D1351" t="str">
            <v>QTO</v>
          </cell>
          <cell r="E1351" t="str">
            <v>OXIDACAO CONCENTRADA EM ALGUNS NIVEIS.</v>
          </cell>
        </row>
        <row r="1352">
          <cell r="B1352">
            <v>562</v>
          </cell>
          <cell r="C1352">
            <v>563</v>
          </cell>
          <cell r="D1352" t="str">
            <v>QTO</v>
          </cell>
          <cell r="E1352" t="str">
            <v>OXIDACAO CONCENTRADA EM ALGUNS NIVEIS.</v>
          </cell>
        </row>
        <row r="1353">
          <cell r="B1353">
            <v>563</v>
          </cell>
          <cell r="C1353">
            <v>564</v>
          </cell>
          <cell r="D1353" t="str">
            <v>QTO</v>
          </cell>
          <cell r="E1353" t="str">
            <v>COM QZ_VEIN LEITOSO. NA BASE QTO BRANCO NAO OCORRE FUCSITA E A OXIDACAO NAS FRATURAS E BAIXA.</v>
          </cell>
        </row>
        <row r="1354">
          <cell r="B1354">
            <v>564</v>
          </cell>
          <cell r="C1354">
            <v>565</v>
          </cell>
          <cell r="D1354" t="str">
            <v>QTO</v>
          </cell>
          <cell r="E1354" t="str">
            <v>COM QZ_VEIN LEITOSO. NA BASE QTO BRANCO NAO OCORRE FUCSITA E A OXIDACAO NAS FRATURAS E BAIXA.</v>
          </cell>
        </row>
        <row r="1355">
          <cell r="B1355">
            <v>565</v>
          </cell>
          <cell r="C1355">
            <v>565.79999999999995</v>
          </cell>
          <cell r="D1355" t="str">
            <v>QTO</v>
          </cell>
          <cell r="E1355" t="str">
            <v>COM QZ_VEIN LEITOSO. NA BASE QTO BRANCO NAO OCORRE FUCSITA E A OXIDACAO NAS FRATURAS E BAIXA.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ACEDC3-8E53-4585-A69F-A728825B1DAC}" name="Tabela4" displayName="Tabela4" ref="A1:J130" totalsRowShown="0">
  <autoFilter ref="A1:J130" xr:uid="{82BE5E5D-3A86-4B2D-9C81-DCFD614E60FB}"/>
  <tableColumns count="10">
    <tableColumn id="9" xr3:uid="{84D73F6C-C452-4DB1-B807-CC4C72BCFFBD}" name="ID"/>
    <tableColumn id="10" xr3:uid="{E598C649-0B3A-4FD1-9698-CFF797985D62}" name="HOLE"/>
    <tableColumn id="1" xr3:uid="{62E490C2-28DF-4455-876C-DC01C4AC4225}" name="FROM" dataDxfId="37"/>
    <tableColumn id="2" xr3:uid="{0067CF6F-9F92-4D4C-9EE8-1425226A2A52}" name="TO" dataDxfId="36"/>
    <tableColumn id="3" xr3:uid="{DDF0E744-B5BD-4169-BB3A-D2A1301C32D3}" name="LITHO" dataDxfId="35">
      <calculatedColumnFormula>VLOOKUP(C2,DESCRIPTION!$B$3:$F$778,3,TRUE)</calculatedColumnFormula>
    </tableColumn>
    <tableColumn id="4" xr3:uid="{E8448EC8-A4CE-40BF-9E5A-8A91CC815BF8}" name="MINERALIZATION" dataDxfId="34">
      <calculatedColumnFormula>VLOOKUP(C2,DESCRIPTION!$B$3:$F$778,4,TRUE)</calculatedColumnFormula>
    </tableColumn>
    <tableColumn id="5" xr3:uid="{79EF39BE-4145-47AB-BCBA-C6339A6DEFB1}" name="SUSCEPTIBILITY" dataDxfId="2">
      <calculatedColumnFormula>Tabela3[[#This Row],[SM]]</calculatedColumnFormula>
    </tableColumn>
    <tableColumn id="6" xr3:uid="{AC1DF507-25AD-4EA6-9746-FF2F1B92050D}" name="CONDUCTIVITY" dataDxfId="0">
      <calculatedColumnFormula>Tabela33[[#This Row],[CM]]</calculatedColumnFormula>
    </tableColumn>
    <tableColumn id="7" xr3:uid="{8A0A74A1-8F79-4BD1-BAB4-CA82769555A2}" name="DENSITY" dataDxfId="1">
      <calculatedColumnFormula>Tabela9[[#This Row],[*Densidade 1]]</calculatedColumnFormula>
    </tableColumn>
    <tableColumn id="8" xr3:uid="{06DE352B-B6D5-45F3-84E8-EE8466093D2C}" name="COMMENTS" dataDxfId="3">
      <calculatedColumnFormula>VLOOKUP(C2,DESCRIPTION!$B$3:$F$778,5,TRUE)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6DC9D1-FE56-4407-8717-E89AC2C6F4F8}" name="Tabela3" displayName="Tabela3" ref="A1:Q130" totalsRowShown="0" headerRowDxfId="33">
  <autoFilter ref="A1:Q130" xr:uid="{75F7506D-D5AF-4BE1-9465-CA8B4497C269}"/>
  <tableColumns count="17">
    <tableColumn id="1" xr3:uid="{94742B6A-CB25-4931-90FB-3029F4DB623C}" name="FID"/>
    <tableColumn id="2" xr3:uid="{51DC4FCC-7BC3-4B3D-86C4-4EA8CED7009A}" name="FROM" dataDxfId="32"/>
    <tableColumn id="3" xr3:uid="{7FCA236D-9B4A-4473-B147-9A2275B824BB}" name="TO"/>
    <tableColumn id="4" xr3:uid="{6DF6806C-AB72-45EF-9700-5DF251472130}" name="S1" dataDxfId="31"/>
    <tableColumn id="6" xr3:uid="{5533112C-4BEF-4BD1-B12E-1731655C48F7}" name="S2" dataDxfId="30"/>
    <tableColumn id="8" xr3:uid="{C38F8B0C-42D5-4479-A06B-496634E7A549}" name="S3" dataDxfId="29"/>
    <tableColumn id="10" xr3:uid="{D2199029-DD98-4AF4-9DA9-98066309628F}" name="S4" dataDxfId="28"/>
    <tableColumn id="12" xr3:uid="{FE29E9AE-1BEF-4BBF-B157-E5D94F5A0F07}" name="S5" dataDxfId="27"/>
    <tableColumn id="14" xr3:uid="{FFA28BF3-80A0-44F6-AE62-6AA07E780AC2}" name="S6" dataDxfId="26"/>
    <tableColumn id="16" xr3:uid="{35D867D0-7D3D-4DD2-93B1-DBCE3261A412}" name="S7" dataDxfId="25"/>
    <tableColumn id="18" xr3:uid="{43E94849-9B13-49C0-934C-B492C0DF0581}" name="S8" dataDxfId="24"/>
    <tableColumn id="20" xr3:uid="{C0707087-6E9E-4497-9D8B-537838E8BEDC}" name="S9" dataDxfId="23"/>
    <tableColumn id="22" xr3:uid="{6BAC8F91-084F-448E-9DF9-6DD3B4B72045}" name="S10" dataDxfId="22"/>
    <tableColumn id="5" xr3:uid="{DB88C1C1-6B77-47DF-8975-866035D35911}" name="Lito" dataDxfId="21"/>
    <tableColumn id="24" xr3:uid="{44FBD46B-3F84-4683-8D55-8BBFD3106BF0}" name="SM" dataDxfId="20">
      <calculatedColumnFormula>AVERAGE(Tabela3[[#This Row],[S1]],Tabela3[[#This Row],[S2]],Tabela3[[#This Row],[S3]],Tabela3[[#This Row],[S4]],Tabela3[[#This Row],[S5]],Tabela3[[#This Row],[S6]],Tabela3[[#This Row],[S7]],Tabela3[[#This Row],[S8]],Tabela3[[#This Row],[S9]],Tabela3[[#This Row],[S10]])</calculatedColumnFormula>
    </tableColumn>
    <tableColumn id="25" xr3:uid="{3F97F8DF-44AC-4F7C-8394-012BC383563D}" name="dvpSM" dataDxfId="19">
      <calculatedColumnFormula>_xlfn.STDEV.S(Tabela3[[#This Row],[S1]],Tabela3[[#This Row],[S2]],Tabela3[[#This Row],[S3]],Tabela3[[#This Row],[S4]],Tabela3[[#This Row],[S5]],Tabela3[[#This Row],[S6]],Tabela3[[#This Row],[S7]],Tabela3[[#This Row],[S8]],Tabela3[[#This Row],[S9]],Tabela3[[#This Row],[S10]])</calculatedColumnFormula>
    </tableColumn>
    <tableColumn id="27" xr3:uid="{4B1DE1EF-4702-44D8-927C-C23D25A69359}" name="Comentá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59D31A-3A0C-4A41-BB00-6527531BEFFF}" name="Tabela33" displayName="Tabela33" ref="A1:O130" totalsRowShown="0" headerRowDxfId="18">
  <autoFilter ref="A1:O130" xr:uid="{B4570177-7132-4F72-A77B-554DD06C4B55}"/>
  <tableColumns count="15">
    <tableColumn id="1" xr3:uid="{B71D6ED9-6949-4194-9276-35B20DE21C39}" name="FID"/>
    <tableColumn id="2" xr3:uid="{40DDD2B4-D48F-4E79-8A4F-410A42FBFD30}" name="FROM" dataDxfId="17"/>
    <tableColumn id="3" xr3:uid="{BFB8B87E-C629-4E28-95D4-6EBEDF4B854B}" name="TO"/>
    <tableColumn id="5" xr3:uid="{BEC2FB78-12F7-4C40-9102-4709A7CCE0B7}" name="C1"/>
    <tableColumn id="7" xr3:uid="{B81E1269-83D9-42EE-A2CB-5AF945D2C74B}" name="C2"/>
    <tableColumn id="9" xr3:uid="{504CE21F-347C-4252-BB29-D5BCDA0E1AC5}" name="C3"/>
    <tableColumn id="11" xr3:uid="{9DB2A0C3-87D6-4C1E-9D0E-562F405D918D}" name="C4"/>
    <tableColumn id="13" xr3:uid="{6FC58F8E-20A9-43C9-9BB4-A52E50FF2E6F}" name="C5"/>
    <tableColumn id="15" xr3:uid="{DD51F1A3-FB64-4708-BDC2-8B92E0C9EF6B}" name="C6"/>
    <tableColumn id="17" xr3:uid="{EE31D123-E4CC-4944-9336-64A368748161}" name="C7"/>
    <tableColumn id="19" xr3:uid="{A05BB8DE-54BA-4FB1-8A9D-16C9F0405B26}" name="C8"/>
    <tableColumn id="21" xr3:uid="{8660E137-3485-4968-A197-C2C538E950AE}" name="C9"/>
    <tableColumn id="23" xr3:uid="{E1E802F6-CCA2-4361-9EA8-B99E5E40B624}" name="C10"/>
    <tableColumn id="26" xr3:uid="{289840BC-6613-4EDD-A687-05A161495F3C}" name="CM" dataDxfId="16">
      <calculatedColumnFormula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calculatedColumnFormula>
    </tableColumn>
    <tableColumn id="27" xr3:uid="{B2670082-053F-4F9E-A1C1-0C6BC3D7A506}" name="Comentá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390451-8092-4E6C-A6C9-2FE4AF88F5D3}" name="Tabela9" displayName="Tabela9" ref="A1:H130" totalsRowShown="0" headerRowDxfId="15" dataDxfId="14">
  <autoFilter ref="A1:H130" xr:uid="{2F344076-A27D-4AC4-8437-18A23265ED14}"/>
  <tableColumns count="8">
    <tableColumn id="1" xr3:uid="{50900AEF-F28A-481F-8D3E-A4EFB9694F41}" name="FID" dataDxfId="13"/>
    <tableColumn id="14" xr3:uid="{505A89FE-82B8-4BB3-AF59-6427EC0A8E55}" name="From" dataDxfId="12"/>
    <tableColumn id="6" xr3:uid="{AEC1B529-AE87-4F53-A532-B4E4C667F806}" name="To" dataDxfId="11"/>
    <tableColumn id="2" xr3:uid="{8DD655E3-3529-4BF2-BAB1-3C5560CD0799}" name="Massa 1_x000a_(seca)" dataDxfId="10"/>
    <tableColumn id="3" xr3:uid="{E6168890-FFF4-495D-B560-A2C2409C1A02}" name="Massa 1_x000a_(imersa)" dataDxfId="6"/>
    <tableColumn id="4" xr3:uid="{B6793FA9-AF3E-4E3B-A07F-5E56DEFF1367}" name="*Densidade 1" dataDxfId="4">
      <calculatedColumnFormula>IFERROR(0.9978*D2/(D2-E2),"")</calculatedColumnFormula>
    </tableColumn>
    <tableColumn id="5" xr3:uid="{1EF74444-C623-4744-B0BD-9CC1D35CCFEE}" name="*Volume 1" dataDxfId="5">
      <calculatedColumnFormula>IFERROR(1000*D2/F2,"")</calculatedColumnFormula>
    </tableColumn>
    <tableColumn id="12" xr3:uid="{3FDCA39C-9A2F-441F-926A-F41CBEB5DB7D}" name="Observação" dataDxfId="9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4371B2D-07FF-441E-92AE-3A05CAC1C461}" name="Tabela10" displayName="Tabela10" ref="A1:F778" totalsRowShown="0">
  <autoFilter ref="A1:F778" xr:uid="{3809789E-5D2B-4B49-B9CB-7626C93F39C6}"/>
  <tableColumns count="6">
    <tableColumn id="1" xr3:uid="{D423709E-CBA7-4983-AD37-446924AF4FB7}" name="HOLEID"/>
    <tableColumn id="2" xr3:uid="{5747C313-2578-4B1C-BA1E-4C1BA2EC2DAC}" name="FROM"/>
    <tableColumn id="3" xr3:uid="{1DB54625-040C-491A-960E-D4AF3FC48FAD}" name="TO"/>
    <tableColumn id="4" xr3:uid="{347AD5A1-5A61-4529-AF88-642C312050D8}" name="LITHO" dataDxfId="8">
      <calculatedColumnFormula>VLOOKUP(B2,[1]Lito!$B$579:$E$1355,3,TRUE)</calculatedColumnFormula>
    </tableColumn>
    <tableColumn id="5" xr3:uid="{40175040-1DC3-49A3-85C1-7DBAAA154651}" name="MIN"/>
    <tableColumn id="6" xr3:uid="{4E253E11-ABEF-4D14-8A41-BD341F8D2940}" name="COMMENT" dataDxfId="7">
      <calculatedColumnFormula>VLOOKUP(B2,[1]Lito!$B$579:$E$1355,4,TRUE)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70C2B-89D6-49B6-8D98-81CB7BC61724}">
  <sheetPr>
    <tabColor theme="1" tint="4.9989318521683403E-2"/>
  </sheetPr>
  <dimension ref="A1:J130"/>
  <sheetViews>
    <sheetView tabSelected="1" workbookViewId="0">
      <selection activeCell="H2" sqref="H2:H130"/>
    </sheetView>
  </sheetViews>
  <sheetFormatPr defaultRowHeight="14.5" x14ac:dyDescent="0.35"/>
  <cols>
    <col min="6" max="6" width="17.6328125" customWidth="1"/>
    <col min="7" max="7" width="15.81640625" customWidth="1"/>
    <col min="8" max="8" width="15.7265625" customWidth="1"/>
    <col min="9" max="9" width="10" customWidth="1"/>
    <col min="10" max="10" width="255.6328125" bestFit="1" customWidth="1"/>
  </cols>
  <sheetData>
    <row r="1" spans="1:10" x14ac:dyDescent="0.35">
      <c r="A1" t="s">
        <v>188</v>
      </c>
      <c r="B1" t="s">
        <v>318</v>
      </c>
      <c r="C1" t="s">
        <v>1</v>
      </c>
      <c r="D1" t="s">
        <v>2</v>
      </c>
      <c r="E1" t="s">
        <v>160</v>
      </c>
      <c r="F1" t="s">
        <v>164</v>
      </c>
      <c r="G1" t="s">
        <v>163</v>
      </c>
      <c r="H1" t="s">
        <v>165</v>
      </c>
      <c r="I1" t="s">
        <v>166</v>
      </c>
      <c r="J1" t="s">
        <v>167</v>
      </c>
    </row>
    <row r="2" spans="1:10" x14ac:dyDescent="0.35">
      <c r="A2" t="s">
        <v>189</v>
      </c>
      <c r="B2" t="s">
        <v>174</v>
      </c>
      <c r="C2" s="1">
        <v>4.62</v>
      </c>
      <c r="D2" s="1">
        <v>4.7</v>
      </c>
      <c r="E2" t="str">
        <f>VLOOKUP(C2,DESCRIPTION!$B$3:$F$778,3,TRUE)</f>
        <v>ITV</v>
      </c>
      <c r="F2">
        <f>VLOOKUP(C2,DESCRIPTION!$B$3:$F$778,4,TRUE)</f>
        <v>0</v>
      </c>
      <c r="G2" s="6">
        <f>Tabela3[[#This Row],[SM]]</f>
        <v>0.2273</v>
      </c>
      <c r="H2" s="1">
        <f>Tabela33[[#This Row],[CM]]</f>
        <v>0.05</v>
      </c>
      <c r="I2" s="6">
        <f>Tabela9[[#This Row],[*Densidade 1]]</f>
        <v>2.3130818181818182</v>
      </c>
      <c r="J2" t="str">
        <f>VLOOKUP(C2,DESCRIPTION!$B$3:$F$778,5,TRUE)</f>
        <v>UMF MUITO ALTERADA. AMOSTRAGEM DE 2.25M DESCIDO A BAIXA RECUPERACAO.</v>
      </c>
    </row>
    <row r="3" spans="1:10" x14ac:dyDescent="0.35">
      <c r="A3" t="s">
        <v>190</v>
      </c>
      <c r="B3" t="s">
        <v>174</v>
      </c>
      <c r="C3" s="1">
        <v>8.4</v>
      </c>
      <c r="D3" s="1">
        <v>8.66</v>
      </c>
      <c r="E3" t="str">
        <f>VLOOKUP(C3,DESCRIPTION!$B$3:$F$778,3,TRUE)</f>
        <v>ITV</v>
      </c>
      <c r="F3">
        <f>VLOOKUP(C3,DESCRIPTION!$B$3:$F$778,4,TRUE)</f>
        <v>0</v>
      </c>
      <c r="G3" s="6">
        <f>Tabela3[[#This Row],[SM]]</f>
        <v>0.18449999999999997</v>
      </c>
      <c r="H3" s="1">
        <f>Tabela33[[#This Row],[CM]]</f>
        <v>0.11000000000000001</v>
      </c>
      <c r="I3" s="6">
        <f>Tabela9[[#This Row],[*Densidade 1]]</f>
        <v>2.134998529411765</v>
      </c>
      <c r="J3" t="str">
        <f>VLOOKUP(C3,DESCRIPTION!$B$3:$F$778,5,TRUE)</f>
        <v>UMF MUITO ALTERADA. AMOSTRAGEM DE 2.25M DESCIDO A BAIXA RECUPERACAO.</v>
      </c>
    </row>
    <row r="4" spans="1:10" x14ac:dyDescent="0.35">
      <c r="A4" t="s">
        <v>191</v>
      </c>
      <c r="B4" t="s">
        <v>174</v>
      </c>
      <c r="C4" s="1">
        <v>12.7</v>
      </c>
      <c r="D4" s="1">
        <v>12.9</v>
      </c>
      <c r="E4" t="str">
        <f>VLOOKUP(C4,DESCRIPTION!$B$3:$F$778,3,TRUE)</f>
        <v>ITV</v>
      </c>
      <c r="F4">
        <f>VLOOKUP(C4,DESCRIPTION!$B$3:$F$778,4,TRUE)</f>
        <v>0</v>
      </c>
      <c r="G4" s="6">
        <f>Tabela3[[#This Row],[SM]]</f>
        <v>0.30080000000000007</v>
      </c>
      <c r="H4" s="1">
        <f>Tabela33[[#This Row],[CM]]</f>
        <v>0.23000000000000004</v>
      </c>
      <c r="I4" s="6">
        <f>Tabela9[[#This Row],[*Densidade 1]]</f>
        <v>2.6063224137931034</v>
      </c>
      <c r="J4" t="str">
        <f>VLOOKUP(C4,DESCRIPTION!$B$3:$F$778,5,TRUE)</f>
        <v>UMF COM PRESENCA DE BIOTITA. EM 16M MUITO FRATURADO. OCORRECIA DE TALCO NAS FRATURAS.</v>
      </c>
    </row>
    <row r="5" spans="1:10" x14ac:dyDescent="0.35">
      <c r="A5" t="s">
        <v>192</v>
      </c>
      <c r="B5" t="s">
        <v>174</v>
      </c>
      <c r="C5" s="1">
        <v>15.54</v>
      </c>
      <c r="D5" s="1">
        <v>15.74</v>
      </c>
      <c r="E5" t="str">
        <f>VLOOKUP(C5,DESCRIPTION!$B$3:$F$778,3,TRUE)</f>
        <v>ITV</v>
      </c>
      <c r="F5">
        <f>VLOOKUP(C5,DESCRIPTION!$B$3:$F$778,4,TRUE)</f>
        <v>0</v>
      </c>
      <c r="G5" s="6">
        <f>Tabela3[[#This Row],[SM]]</f>
        <v>0.24129999999999999</v>
      </c>
      <c r="H5" s="1">
        <f>Tabela33[[#This Row],[CM]]</f>
        <v>6.25E-2</v>
      </c>
      <c r="I5" s="6">
        <f>Tabela9[[#This Row],[*Densidade 1]]</f>
        <v>2.6247859872611468</v>
      </c>
      <c r="J5" t="str">
        <f>VLOOKUP(C5,DESCRIPTION!$B$3:$F$778,5,TRUE)</f>
        <v>UMF COM PRESENCA DE BIOTITA. EM 16M MUITO FRATURADO. OCORRECIA DE TALCO NAS FRATURAS.</v>
      </c>
    </row>
    <row r="6" spans="1:10" x14ac:dyDescent="0.35">
      <c r="A6" t="s">
        <v>193</v>
      </c>
      <c r="B6" t="s">
        <v>174</v>
      </c>
      <c r="C6" s="1">
        <v>18.45</v>
      </c>
      <c r="D6" s="1">
        <v>18.600000000000001</v>
      </c>
      <c r="E6" t="str">
        <f>VLOOKUP(C6,DESCRIPTION!$B$3:$F$778,3,TRUE)</f>
        <v>ITV</v>
      </c>
      <c r="F6">
        <f>VLOOKUP(C6,DESCRIPTION!$B$3:$F$778,4,TRUE)</f>
        <v>0</v>
      </c>
      <c r="G6" s="6">
        <f>Tabela3[[#This Row],[SM]]</f>
        <v>0.31659999999999994</v>
      </c>
      <c r="H6" s="1">
        <f>Tabela33[[#This Row],[CM]]</f>
        <v>0.02</v>
      </c>
      <c r="I6" s="6">
        <f>Tabela9[[#This Row],[*Densidade 1]]</f>
        <v>2.6622524017467248</v>
      </c>
      <c r="J6" t="str">
        <f>VLOOKUP(C6,DESCRIPTION!$B$3:$F$778,5,TRUE)</f>
        <v>UMF COM PRESENCA DE BIOTITA. EM 16M MUITO FRATURADO. OCORRECIA DE TALCO NAS FRATURAS.</v>
      </c>
    </row>
    <row r="7" spans="1:10" x14ac:dyDescent="0.35">
      <c r="A7" t="s">
        <v>194</v>
      </c>
      <c r="B7" t="s">
        <v>174</v>
      </c>
      <c r="C7" s="1">
        <v>23.26</v>
      </c>
      <c r="D7" s="1">
        <v>23.42</v>
      </c>
      <c r="E7" t="str">
        <f>VLOOKUP(C7,DESCRIPTION!$B$3:$F$778,3,TRUE)</f>
        <v>QTO</v>
      </c>
      <c r="F7">
        <f>VLOOKUP(C7,DESCRIPTION!$B$3:$F$778,4,TRUE)</f>
        <v>0</v>
      </c>
      <c r="G7" s="6">
        <f>Tabela3[[#This Row],[SM]]</f>
        <v>1.5400000000000002E-2</v>
      </c>
      <c r="H7" s="1">
        <f>Tabela33[[#This Row],[CM]]</f>
        <v>0.48999999999999994</v>
      </c>
      <c r="I7" s="6">
        <f>Tabela9[[#This Row],[*Densidade 1]]</f>
        <v>2.6570629213483143</v>
      </c>
      <c r="J7" t="str">
        <f>VLOOKUP(C7,DESCRIPTION!$B$3:$F$778,5,TRUE)</f>
        <v>COM VENULAS DE QTZ.</v>
      </c>
    </row>
    <row r="8" spans="1:10" x14ac:dyDescent="0.35">
      <c r="A8" t="s">
        <v>195</v>
      </c>
      <c r="B8" t="s">
        <v>174</v>
      </c>
      <c r="C8" s="1">
        <v>26.1</v>
      </c>
      <c r="D8" s="1">
        <v>26.26</v>
      </c>
      <c r="E8" t="str">
        <f>VLOOKUP(C8,DESCRIPTION!$B$3:$F$778,3,TRUE)</f>
        <v>QTO</v>
      </c>
      <c r="F8">
        <f>VLOOKUP(C8,DESCRIPTION!$B$3:$F$778,4,TRUE)</f>
        <v>0</v>
      </c>
      <c r="G8" s="6">
        <f>Tabela3[[#This Row],[SM]]</f>
        <v>5.8999999999999999E-3</v>
      </c>
      <c r="H8" s="1">
        <f>Tabela33[[#This Row],[CM]]</f>
        <v>0.24000000000000005</v>
      </c>
      <c r="I8" s="6">
        <f>Tabela9[[#This Row],[*Densidade 1]]</f>
        <v>2.6553475409836067</v>
      </c>
      <c r="J8" t="str">
        <f>VLOOKUP(C8,DESCRIPTION!$B$3:$F$778,5,TRUE)</f>
        <v>COM VENULAS DE QTZ. OCORRENCIA DE CONCENTRACOES DE OXIDACAO NO DECORRER DO INTERVALO. MUITO FRATURADO COM VENULAS DE QTZ EM 28-29.98M.</v>
      </c>
    </row>
    <row r="9" spans="1:10" x14ac:dyDescent="0.35">
      <c r="A9" t="s">
        <v>196</v>
      </c>
      <c r="B9" t="s">
        <v>174</v>
      </c>
      <c r="C9" s="1">
        <v>29.7</v>
      </c>
      <c r="D9" s="1">
        <v>29.83</v>
      </c>
      <c r="E9" t="str">
        <f>VLOOKUP(C9,DESCRIPTION!$B$3:$F$778,3,TRUE)</f>
        <v>QTO</v>
      </c>
      <c r="F9">
        <f>VLOOKUP(C9,DESCRIPTION!$B$3:$F$778,4,TRUE)</f>
        <v>0</v>
      </c>
      <c r="G9" s="6">
        <f>Tabela3[[#This Row],[SM]]</f>
        <v>1.5299999999999998E-2</v>
      </c>
      <c r="H9" s="1">
        <f>Tabela33[[#This Row],[CM]]</f>
        <v>0.30999999999999994</v>
      </c>
      <c r="I9" s="6">
        <f>Tabela9[[#This Row],[*Densidade 1]]</f>
        <v>2.6560485714285709</v>
      </c>
      <c r="J9" t="str">
        <f>VLOOKUP(C9,DESCRIPTION!$B$3:$F$778,5,TRUE)</f>
        <v>COM VENULAS DE QTZ. OCORRENCIA DE CONCENTRACOES DE OXIDACAO NO DECORRER DO INTERVALO. MUITO FRATURADO COM VENULAS DE QTZ EM 28-29.98M.</v>
      </c>
    </row>
    <row r="10" spans="1:10" x14ac:dyDescent="0.35">
      <c r="A10" t="s">
        <v>197</v>
      </c>
      <c r="B10" t="s">
        <v>174</v>
      </c>
      <c r="C10" s="1">
        <v>33.200000000000003</v>
      </c>
      <c r="D10" s="1">
        <v>33.35</v>
      </c>
      <c r="E10" t="str">
        <f>VLOOKUP(C10,DESCRIPTION!$B$3:$F$778,3,TRUE)</f>
        <v>QTO</v>
      </c>
      <c r="F10">
        <f>VLOOKUP(C10,DESCRIPTION!$B$3:$F$778,4,TRUE)</f>
        <v>0</v>
      </c>
      <c r="G10" s="6">
        <f>Tabela3[[#This Row],[SM]]</f>
        <v>3.7000000000000006E-3</v>
      </c>
      <c r="H10" s="1">
        <f>Tabela33[[#This Row],[CM]]</f>
        <v>0.32</v>
      </c>
      <c r="I10" s="6">
        <f>Tabela9[[#This Row],[*Densidade 1]]</f>
        <v>2.6387003322259135</v>
      </c>
      <c r="J10" t="str">
        <f>VLOOKUP(C10,DESCRIPTION!$B$3:$F$778,5,TRUE)</f>
        <v>COM VENULAS DE QTZ. TOPO MUITO OXIDADO.</v>
      </c>
    </row>
    <row r="11" spans="1:10" x14ac:dyDescent="0.35">
      <c r="A11" t="s">
        <v>198</v>
      </c>
      <c r="B11" t="s">
        <v>174</v>
      </c>
      <c r="C11" s="1">
        <v>36.200000000000003</v>
      </c>
      <c r="D11" s="1">
        <v>36.35</v>
      </c>
      <c r="E11" t="str">
        <f>VLOOKUP(C11,DESCRIPTION!$B$3:$F$778,3,TRUE)</f>
        <v>QTO_SX</v>
      </c>
      <c r="F11">
        <f>VLOOKUP(C11,DESCRIPTION!$B$3:$F$778,4,TRUE)</f>
        <v>0</v>
      </c>
      <c r="G11" s="6">
        <f>Tabela3[[#This Row],[SM]]</f>
        <v>4.0000000000000001E-3</v>
      </c>
      <c r="H11" s="1">
        <f>Tabela33[[#This Row],[CM]]</f>
        <v>0.47000000000000003</v>
      </c>
      <c r="I11" s="6">
        <f>Tabela9[[#This Row],[*Densidade 1]]</f>
        <v>2.6425753424657539</v>
      </c>
      <c r="J11" t="str">
        <f>VLOOKUP(C11,DESCRIPTION!$B$3:$F$778,5,TRUE)</f>
        <v>COM SEIXOS 'M E S'. COM VENULAS E QZ_VEIN=50 GRAUS C.A DE ESTRATIFICACAO CRUZADA EM 37.30M=50 GRAUS</v>
      </c>
    </row>
    <row r="12" spans="1:10" x14ac:dyDescent="0.35">
      <c r="A12" t="s">
        <v>199</v>
      </c>
      <c r="B12" t="s">
        <v>174</v>
      </c>
      <c r="C12" s="1">
        <v>39</v>
      </c>
      <c r="D12" s="1">
        <v>39.15</v>
      </c>
      <c r="E12" t="str">
        <f>VLOOKUP(C12,DESCRIPTION!$B$3:$F$778,3,TRUE)</f>
        <v>QTO_SX</v>
      </c>
      <c r="F12">
        <f>VLOOKUP(C12,DESCRIPTION!$B$3:$F$778,4,TRUE)</f>
        <v>0</v>
      </c>
      <c r="G12" s="6">
        <f>Tabela3[[#This Row],[SM]]</f>
        <v>3.1999999999999993E-3</v>
      </c>
      <c r="H12" s="1">
        <f>Tabela33[[#This Row],[CM]]</f>
        <v>0.16</v>
      </c>
      <c r="I12" s="6">
        <f>Tabela9[[#This Row],[*Densidade 1]]</f>
        <v>2.6608000000000001</v>
      </c>
      <c r="J12" t="str">
        <f>VLOOKUP(C12,DESCRIPTION!$B$3:$F$778,5,TRUE)</f>
        <v>COM SEIXOS 'M E S'. COM VENULAS E QZ_VEIN=50 GRAUS C.A DE ESTRATIFICACAO CRUZADA EM 37.30M=50 GRAUS</v>
      </c>
    </row>
    <row r="13" spans="1:10" x14ac:dyDescent="0.35">
      <c r="A13" t="s">
        <v>200</v>
      </c>
      <c r="B13" t="s">
        <v>174</v>
      </c>
      <c r="C13" s="1">
        <v>43.8</v>
      </c>
      <c r="D13" s="1">
        <v>44.1</v>
      </c>
      <c r="E13" t="str">
        <f>VLOOKUP(C13,DESCRIPTION!$B$3:$F$778,3,TRUE)</f>
        <v>QTO_SX</v>
      </c>
      <c r="F13">
        <f>VLOOKUP(C13,DESCRIPTION!$B$3:$F$778,4,TRUE)</f>
        <v>0</v>
      </c>
      <c r="G13" s="6">
        <f>Tabela3[[#This Row],[SM]]</f>
        <v>5.000000000000001E-3</v>
      </c>
      <c r="H13" s="1">
        <f>Tabela33[[#This Row],[CM]]</f>
        <v>0.37</v>
      </c>
      <c r="I13" s="6">
        <f>Tabela9[[#This Row],[*Densidade 1]]</f>
        <v>2.6680304347826094</v>
      </c>
      <c r="J13" t="str">
        <f>VLOOKUP(C13,DESCRIPTION!$B$3:$F$778,5,TRUE)</f>
        <v>COM POUCOS SEIXOS 'VS' E COM QZ_VEIN.</v>
      </c>
    </row>
    <row r="14" spans="1:10" x14ac:dyDescent="0.35">
      <c r="A14" t="s">
        <v>201</v>
      </c>
      <c r="B14" t="s">
        <v>174</v>
      </c>
      <c r="C14" s="1">
        <v>48.95</v>
      </c>
      <c r="D14" s="1">
        <v>49.17</v>
      </c>
      <c r="E14" t="str">
        <f>VLOOKUP(C14,DESCRIPTION!$B$3:$F$778,3,TRUE)</f>
        <v>GRIT</v>
      </c>
      <c r="F14">
        <f>VLOOKUP(C14,DESCRIPTION!$B$3:$F$778,4,TRUE)</f>
        <v>0</v>
      </c>
      <c r="G14" s="6">
        <f>Tabela3[[#This Row],[SM]]</f>
        <v>8.4999999999999989E-3</v>
      </c>
      <c r="H14" s="1">
        <f>Tabela33[[#This Row],[CM]]</f>
        <v>0.48999999999999994</v>
      </c>
      <c r="I14" s="6">
        <f>Tabela9[[#This Row],[*Densidade 1]]</f>
        <v>2.6655514285714279</v>
      </c>
      <c r="J14" t="str">
        <f>VLOOKUP(C14,DESCRIPTION!$B$3:$F$778,5,TRUE)</f>
        <v>COM SEIXOS 'S E VS'. CRISTAIS DE FUCSITA COM VENULAS DE QTZ. PEQUENOS NIVEIS DE SPC OXIDADO. BEM EMPACOTADO DE 47.48-48.56M.</v>
      </c>
    </row>
    <row r="15" spans="1:10" x14ac:dyDescent="0.35">
      <c r="A15" t="s">
        <v>202</v>
      </c>
      <c r="B15" t="s">
        <v>174</v>
      </c>
      <c r="C15" s="1">
        <v>52.75</v>
      </c>
      <c r="D15" s="1">
        <v>52.85</v>
      </c>
      <c r="E15" t="str">
        <f>VLOOKUP(C15,DESCRIPTION!$B$3:$F$778,3,TRUE)</f>
        <v>GRIT</v>
      </c>
      <c r="F15">
        <f>VLOOKUP(C15,DESCRIPTION!$B$3:$F$778,4,TRUE)</f>
        <v>0</v>
      </c>
      <c r="G15" s="6">
        <f>Tabela3[[#This Row],[SM]]</f>
        <v>5.1700000000000003E-2</v>
      </c>
      <c r="H15" s="1">
        <f>Tabela33[[#This Row],[CM]]</f>
        <v>0.28000000000000003</v>
      </c>
      <c r="I15" s="6">
        <f>Tabela9[[#This Row],[*Densidade 1]]</f>
        <v>2.6670168224299067</v>
      </c>
      <c r="J15" t="str">
        <f>VLOOKUP(C15,DESCRIPTION!$B$3:$F$778,5,TRUE)</f>
        <v>COM SEIXOS 'VS'. NIVEL DE MSPC OXIDADO. BEM EMPACOTADO DE 52.75-52.92M. COM QZ_VEIN</v>
      </c>
    </row>
    <row r="16" spans="1:10" x14ac:dyDescent="0.35">
      <c r="A16" t="s">
        <v>203</v>
      </c>
      <c r="B16" t="s">
        <v>174</v>
      </c>
      <c r="C16" s="1">
        <v>55.8</v>
      </c>
      <c r="D16" s="1">
        <v>55.89</v>
      </c>
      <c r="E16" t="str">
        <f>VLOOKUP(C16,DESCRIPTION!$B$3:$F$778,3,TRUE)</f>
        <v>GRIT</v>
      </c>
      <c r="F16">
        <f>VLOOKUP(C16,DESCRIPTION!$B$3:$F$778,4,TRUE)</f>
        <v>0</v>
      </c>
      <c r="G16" s="6">
        <f>Tabela3[[#This Row],[SM]]</f>
        <v>0.01</v>
      </c>
      <c r="H16" s="1">
        <f>Tabela33[[#This Row],[CM]]</f>
        <v>0.53</v>
      </c>
      <c r="I16" s="6">
        <f>Tabela9[[#This Row],[*Densidade 1]]</f>
        <v>2.6749531914893616</v>
      </c>
      <c r="J16" t="str">
        <f>VLOOKUP(C16,DESCRIPTION!$B$3:$F$778,5,TRUE)</f>
        <v>COM VENULAS DE QTZ. COM SEIXOS 'S'. DE 57.2-57.35M SPC OXIDADO. MAL EMPACOTADO.</v>
      </c>
    </row>
    <row r="17" spans="1:10" x14ac:dyDescent="0.35">
      <c r="A17" t="s">
        <v>204</v>
      </c>
      <c r="B17" t="s">
        <v>174</v>
      </c>
      <c r="C17" s="1">
        <v>59.32</v>
      </c>
      <c r="D17" s="1">
        <v>59.39</v>
      </c>
      <c r="E17" t="str">
        <f>VLOOKUP(C17,DESCRIPTION!$B$3:$F$778,3,TRUE)</f>
        <v>GRIT</v>
      </c>
      <c r="F17">
        <f>VLOOKUP(C17,DESCRIPTION!$B$3:$F$778,4,TRUE)</f>
        <v>0</v>
      </c>
      <c r="G17" s="6">
        <f>Tabela3[[#This Row],[SM]]</f>
        <v>9.5999999999999974E-3</v>
      </c>
      <c r="H17" s="1">
        <f>Tabela33[[#This Row],[CM]]</f>
        <v>0.76</v>
      </c>
      <c r="I17" s="6">
        <f>Tabela9[[#This Row],[*Densidade 1]]</f>
        <v>2.684403870967742</v>
      </c>
      <c r="J17" t="str">
        <f>VLOOKUP(C17,DESCRIPTION!$B$3:$F$778,5,TRUE)</f>
        <v>COM VENULAS DE QTZ. COM SEIXOS 'S'. DE 57.2-57.35M SPC OXIDADO. MAL EMPACOTADO.</v>
      </c>
    </row>
    <row r="18" spans="1:10" x14ac:dyDescent="0.35">
      <c r="A18" t="s">
        <v>205</v>
      </c>
      <c r="B18" t="s">
        <v>174</v>
      </c>
      <c r="C18" s="1">
        <v>60.15</v>
      </c>
      <c r="D18" s="1">
        <v>60.52</v>
      </c>
      <c r="E18" t="str">
        <f>VLOOKUP(C18,DESCRIPTION!$B$3:$F$778,3,TRUE)</f>
        <v>MSPC</v>
      </c>
      <c r="F18">
        <f>VLOOKUP(C18,DESCRIPTION!$B$3:$F$778,4,TRUE)</f>
        <v>0</v>
      </c>
      <c r="G18" s="6">
        <f>Tabela3[[#This Row],[SM]]</f>
        <v>1.0200000000000001E-2</v>
      </c>
      <c r="H18" s="1">
        <f>Tabela33[[#This Row],[CM]]</f>
        <v>0.34</v>
      </c>
      <c r="I18" s="6">
        <f>Tabela9[[#This Row],[*Densidade 1]]</f>
        <v>2.6695856603773587</v>
      </c>
      <c r="J18" t="str">
        <f>VLOOKUP(C18,DESCRIPTION!$B$3:$F$778,5,TRUE)</f>
        <v>COM SEIXOS 'L' COM VENULAS DE QTZ.</v>
      </c>
    </row>
    <row r="19" spans="1:10" x14ac:dyDescent="0.35">
      <c r="A19" t="s">
        <v>206</v>
      </c>
      <c r="B19" t="s">
        <v>174</v>
      </c>
      <c r="C19" s="1">
        <v>64.739999999999995</v>
      </c>
      <c r="D19" s="1">
        <v>64.94</v>
      </c>
      <c r="E19" t="str">
        <f>VLOOKUP(C19,DESCRIPTION!$B$3:$F$778,3,TRUE)</f>
        <v>MSPC</v>
      </c>
      <c r="F19">
        <f>VLOOKUP(C19,DESCRIPTION!$B$3:$F$778,4,TRUE)</f>
        <v>0</v>
      </c>
      <c r="G19" s="6">
        <f>Tabela3[[#This Row],[SM]]</f>
        <v>7.6E-3</v>
      </c>
      <c r="H19" s="1">
        <f>Tabela33[[#This Row],[CM]]</f>
        <v>0.41000000000000003</v>
      </c>
      <c r="I19" s="6">
        <f>Tabela9[[#This Row],[*Densidade 1]]</f>
        <v>2.6641766497461932</v>
      </c>
      <c r="J19" t="str">
        <f>VLOOKUP(C19,DESCRIPTION!$B$3:$F$778,5,TRUE)</f>
        <v>COM SEIXOS 'L'.</v>
      </c>
    </row>
    <row r="20" spans="1:10" x14ac:dyDescent="0.35">
      <c r="A20" t="s">
        <v>207</v>
      </c>
      <c r="B20" t="s">
        <v>174</v>
      </c>
      <c r="C20" s="1">
        <v>67.78</v>
      </c>
      <c r="D20" s="1">
        <v>67.87</v>
      </c>
      <c r="E20" t="str">
        <f>VLOOKUP(C20,DESCRIPTION!$B$3:$F$778,3,TRUE)</f>
        <v>VSPC</v>
      </c>
      <c r="F20">
        <f>VLOOKUP(C20,DESCRIPTION!$B$3:$F$778,4,TRUE)</f>
        <v>0</v>
      </c>
      <c r="G20" s="6">
        <f>Tabela3[[#This Row],[SM]]</f>
        <v>1.7000000000000001E-3</v>
      </c>
      <c r="H20" s="1">
        <f>Tabela33[[#This Row],[CM]]</f>
        <v>0.48</v>
      </c>
      <c r="I20" s="6">
        <f>Tabela9[[#This Row],[*Densidade 1]]</f>
        <v>2.6563054054054049</v>
      </c>
      <c r="J20" t="str">
        <f>VLOOKUP(C20,DESCRIPTION!$B$3:$F$778,5,TRUE)</f>
        <v>COM SEIXOS 'M' COM VENULAS DE QTZ. CRISTAIS DE FUCSITA E MUITO FRATURADO EM 68.05-70.45M.</v>
      </c>
    </row>
    <row r="21" spans="1:10" x14ac:dyDescent="0.35">
      <c r="A21" t="s">
        <v>208</v>
      </c>
      <c r="B21" t="s">
        <v>174</v>
      </c>
      <c r="C21" s="1">
        <v>70</v>
      </c>
      <c r="D21" s="1">
        <v>70.2</v>
      </c>
      <c r="E21" t="str">
        <f>VLOOKUP(C21,DESCRIPTION!$B$3:$F$778,3,TRUE)</f>
        <v>VSPC</v>
      </c>
      <c r="F21">
        <f>VLOOKUP(C21,DESCRIPTION!$B$3:$F$778,4,TRUE)</f>
        <v>0</v>
      </c>
      <c r="G21" s="6">
        <f>Tabela3[[#This Row],[SM]]</f>
        <v>1.0999999999999999E-2</v>
      </c>
      <c r="H21" s="1">
        <f>Tabela33[[#This Row],[CM]]</f>
        <v>0.59000000000000008</v>
      </c>
      <c r="I21" s="6">
        <f>Tabela9[[#This Row],[*Densidade 1]]</f>
        <v>2.6541479999999997</v>
      </c>
      <c r="J21" t="str">
        <f>VLOOKUP(C21,DESCRIPTION!$B$3:$F$778,5,TRUE)</f>
        <v>COM SEIXOS 'M' COM VENULAS DE QTZ. CRISTAIS DE FUCSITA E MUITO FRATURADO EM 68.05-70.45M.</v>
      </c>
    </row>
    <row r="22" spans="1:10" x14ac:dyDescent="0.35">
      <c r="A22" t="s">
        <v>209</v>
      </c>
      <c r="B22" t="s">
        <v>174</v>
      </c>
      <c r="C22" s="1">
        <v>74.239999999999995</v>
      </c>
      <c r="D22" s="1">
        <v>74.34</v>
      </c>
      <c r="E22" t="str">
        <f>VLOOKUP(C22,DESCRIPTION!$B$3:$F$778,3,TRUE)</f>
        <v>GRIT</v>
      </c>
      <c r="F22">
        <f>VLOOKUP(C22,DESCRIPTION!$B$3:$F$778,4,TRUE)</f>
        <v>0</v>
      </c>
      <c r="G22" s="6">
        <f>Tabela3[[#This Row],[SM]]</f>
        <v>4.6000000000000008E-3</v>
      </c>
      <c r="H22" s="1">
        <f>Tabela33[[#This Row],[CM]]</f>
        <v>0.37</v>
      </c>
      <c r="I22" s="6">
        <f>Tabela9[[#This Row],[*Densidade 1]]</f>
        <v>2.6441699999999999</v>
      </c>
      <c r="J22" t="str">
        <f>VLOOKUP(C22,DESCRIPTION!$B$3:$F$778,5,TRUE)</f>
        <v>COM PIRITA E OXIDO DE MANGANES(?) NAS FRATURAS.</v>
      </c>
    </row>
    <row r="23" spans="1:10" x14ac:dyDescent="0.35">
      <c r="A23" t="s">
        <v>210</v>
      </c>
      <c r="B23" t="s">
        <v>174</v>
      </c>
      <c r="C23" s="1">
        <v>77.95</v>
      </c>
      <c r="D23" s="1">
        <v>78.05</v>
      </c>
      <c r="E23" t="str">
        <f>VLOOKUP(C23,DESCRIPTION!$B$3:$F$778,3,TRUE)</f>
        <v>VSPC</v>
      </c>
      <c r="F23">
        <f>VLOOKUP(C23,DESCRIPTION!$B$3:$F$778,4,TRUE)</f>
        <v>0</v>
      </c>
      <c r="G23" s="6">
        <f>Tabela3[[#This Row],[SM]]</f>
        <v>6.9999999999999999E-4</v>
      </c>
      <c r="H23" s="1">
        <f>Tabela33[[#This Row],[CM]]</f>
        <v>0.37</v>
      </c>
      <c r="I23" s="6">
        <f>Tabela9[[#This Row],[*Densidade 1]]</f>
        <v>2.6490265486725666</v>
      </c>
      <c r="J23" t="str">
        <f>VLOOKUP(C23,DESCRIPTION!$B$3:$F$778,5,TRUE)</f>
        <v>COM OXIDO DE MANGANES(?) NAS FRATURAS. DE 76.70-76.95M NIVEL DE MSPC FUCHSITICO COM BAIXA SULFETACAO E BOXWORK. 79.55M=COM VENULAS QTZ E C.A= 40 GRAUS.</v>
      </c>
    </row>
    <row r="24" spans="1:10" x14ac:dyDescent="0.35">
      <c r="A24" t="s">
        <v>211</v>
      </c>
      <c r="B24" t="s">
        <v>174</v>
      </c>
      <c r="C24" s="1">
        <v>82.2</v>
      </c>
      <c r="D24" s="1">
        <v>82.4</v>
      </c>
      <c r="E24" t="str">
        <f>VLOOKUP(C24,DESCRIPTION!$B$3:$F$778,3,TRUE)</f>
        <v>VSPC</v>
      </c>
      <c r="F24">
        <f>VLOOKUP(C24,DESCRIPTION!$B$3:$F$778,4,TRUE)</f>
        <v>0</v>
      </c>
      <c r="G24" s="6">
        <f>Tabela3[[#This Row],[SM]]</f>
        <v>2.9000000000000007E-3</v>
      </c>
      <c r="H24" s="1">
        <f>Tabela33[[#This Row],[CM]]</f>
        <v>0.53999999999999992</v>
      </c>
      <c r="I24" s="6">
        <f>Tabela9[[#This Row],[*Densidade 1]]</f>
        <v>2.6460645569620258</v>
      </c>
      <c r="J24" t="str">
        <f>VLOOKUP(C24,DESCRIPTION!$B$3:$F$778,5,TRUE)</f>
        <v>COM OXIDO DE MANGANES(?) NAS FRATURAS. DE 76.70-76.95M NIVEL DE MSPC FUCHSITICO COM BAIXA SULFETACAO E BOXWORK. 79.55M=COM VENULAS QTZ E C.A= 40 GRAUS.</v>
      </c>
    </row>
    <row r="25" spans="1:10" x14ac:dyDescent="0.35">
      <c r="A25" t="s">
        <v>212</v>
      </c>
      <c r="B25" t="s">
        <v>174</v>
      </c>
      <c r="C25" s="1">
        <v>86.08</v>
      </c>
      <c r="D25" s="1">
        <v>86.19</v>
      </c>
      <c r="E25" t="str">
        <f>VLOOKUP(C25,DESCRIPTION!$B$3:$F$778,3,TRUE)</f>
        <v>QTO</v>
      </c>
      <c r="F25">
        <f>VLOOKUP(C25,DESCRIPTION!$B$3:$F$778,4,TRUE)</f>
        <v>0</v>
      </c>
      <c r="G25" s="6">
        <f>Tabela3[[#This Row],[SM]]</f>
        <v>5.4000000000000003E-3</v>
      </c>
      <c r="H25" s="1">
        <f>Tabela33[[#This Row],[CM]]</f>
        <v>0.57000000000000006</v>
      </c>
      <c r="I25" s="6">
        <f>Tabela9[[#This Row],[*Densidade 1]]</f>
        <v>2.6607999999999996</v>
      </c>
      <c r="J25" t="str">
        <f>VLOOKUP(C25,DESCRIPTION!$B$3:$F$778,5,TRUE)</f>
        <v>COM SEIXOS 'M'.BOXWORK NA BASE COM CRISTAIS DE FUCSITA. QZ_VEIN.</v>
      </c>
    </row>
    <row r="26" spans="1:10" x14ac:dyDescent="0.35">
      <c r="A26" t="s">
        <v>213</v>
      </c>
      <c r="B26" t="s">
        <v>174</v>
      </c>
      <c r="C26" s="1">
        <v>90.03</v>
      </c>
      <c r="D26" s="1">
        <v>90.16</v>
      </c>
      <c r="E26" t="str">
        <f>VLOOKUP(C26,DESCRIPTION!$B$3:$F$778,3,TRUE)</f>
        <v>QTO</v>
      </c>
      <c r="F26">
        <f>VLOOKUP(C26,DESCRIPTION!$B$3:$F$778,4,TRUE)</f>
        <v>0</v>
      </c>
      <c r="G26" s="6">
        <f>Tabela3[[#This Row],[SM]]</f>
        <v>8.5000000000000023E-3</v>
      </c>
      <c r="H26" s="1">
        <f>Tabela33[[#This Row],[CM]]</f>
        <v>0.71</v>
      </c>
      <c r="I26" s="6">
        <f>Tabela9[[#This Row],[*Densidade 1]]</f>
        <v>2.6583722627737227</v>
      </c>
      <c r="J26" t="str">
        <f>VLOOKUP(C26,DESCRIPTION!$B$3:$F$778,5,TRUE)</f>
        <v>MUITO FRATURADO.</v>
      </c>
    </row>
    <row r="27" spans="1:10" x14ac:dyDescent="0.35">
      <c r="A27" t="s">
        <v>214</v>
      </c>
      <c r="B27" t="s">
        <v>174</v>
      </c>
      <c r="C27" s="1">
        <v>93.98</v>
      </c>
      <c r="D27" s="1">
        <v>94.12</v>
      </c>
      <c r="E27" t="str">
        <f>VLOOKUP(C27,DESCRIPTION!$B$3:$F$778,3,TRUE)</f>
        <v>QTO_SX</v>
      </c>
      <c r="F27">
        <f>VLOOKUP(C27,DESCRIPTION!$B$3:$F$778,4,TRUE)</f>
        <v>0</v>
      </c>
      <c r="G27" s="6">
        <f>Tabela3[[#This Row],[SM]]</f>
        <v>3.0999999999999995E-3</v>
      </c>
      <c r="H27" s="1">
        <f>Tabela33[[#This Row],[CM]]</f>
        <v>0.65999999999999992</v>
      </c>
      <c r="I27" s="6">
        <f>Tabela9[[#This Row],[*Densidade 1]]</f>
        <v>2.6526878048780484</v>
      </c>
      <c r="J27" t="str">
        <f>VLOOKUP(C27,DESCRIPTION!$B$3:$F$778,5,TRUE)</f>
        <v>COM VENULAS QTZ. COM SEIXOS 'S E VS'. SULFETO MAIS CONCENTRADO NAS FRATURAS CRISTAIS DE FUCSITA.</v>
      </c>
    </row>
    <row r="28" spans="1:10" x14ac:dyDescent="0.35">
      <c r="A28" t="s">
        <v>215</v>
      </c>
      <c r="B28" t="s">
        <v>174</v>
      </c>
      <c r="C28" s="1">
        <v>97.9</v>
      </c>
      <c r="D28" s="1">
        <v>98</v>
      </c>
      <c r="E28" t="str">
        <f>VLOOKUP(C28,DESCRIPTION!$B$3:$F$778,3,TRUE)</f>
        <v>QTO</v>
      </c>
      <c r="F28">
        <f>VLOOKUP(C28,DESCRIPTION!$B$3:$F$778,4,TRUE)</f>
        <v>0</v>
      </c>
      <c r="G28" s="6">
        <f>Tabela3[[#This Row],[SM]]</f>
        <v>4.1000000000000003E-3</v>
      </c>
      <c r="H28" s="1">
        <f>Tabela33[[#This Row],[CM]]</f>
        <v>0.51</v>
      </c>
      <c r="I28" s="6">
        <f>Tabela9[[#This Row],[*Densidade 1]]</f>
        <v>2.6550156521739132</v>
      </c>
      <c r="J28" t="str">
        <f>VLOOKUP(C28,DESCRIPTION!$B$3:$F$778,5,TRUE)</f>
        <v>MAIS OXIDADO NA BASE E NO TOPO.</v>
      </c>
    </row>
    <row r="29" spans="1:10" x14ac:dyDescent="0.35">
      <c r="A29" t="s">
        <v>216</v>
      </c>
      <c r="B29" t="s">
        <v>174</v>
      </c>
      <c r="C29" s="1">
        <v>100.88</v>
      </c>
      <c r="D29" s="1">
        <v>101</v>
      </c>
      <c r="E29" t="str">
        <f>VLOOKUP(C29,DESCRIPTION!$B$3:$F$778,3,TRUE)</f>
        <v>GRIT</v>
      </c>
      <c r="F29">
        <f>VLOOKUP(C29,DESCRIPTION!$B$3:$F$778,4,TRUE)</f>
        <v>0</v>
      </c>
      <c r="G29" s="6">
        <f>Tabela3[[#This Row],[SM]]</f>
        <v>5.5999999999999999E-3</v>
      </c>
      <c r="H29" s="1">
        <f>Tabela33[[#This Row],[CM]]</f>
        <v>0.4</v>
      </c>
      <c r="I29" s="6">
        <f>Tabela9[[#This Row],[*Densidade 1]]</f>
        <v>2.657298947368421</v>
      </c>
      <c r="J29" t="str">
        <f>VLOOKUP(C29,DESCRIPTION!$B$3:$F$778,5,TRUE)</f>
        <v>COM SEIXOS 'VS'. MUITO FRATURADO. QZ_VEIN OXIDADO.</v>
      </c>
    </row>
    <row r="30" spans="1:10" x14ac:dyDescent="0.35">
      <c r="A30" t="s">
        <v>217</v>
      </c>
      <c r="B30" t="s">
        <v>174</v>
      </c>
      <c r="C30" s="1">
        <v>105.03</v>
      </c>
      <c r="D30" s="1">
        <v>105.16</v>
      </c>
      <c r="E30" t="str">
        <f>VLOOKUP(C30,DESCRIPTION!$B$3:$F$778,3,TRUE)</f>
        <v>GRIT</v>
      </c>
      <c r="F30">
        <f>VLOOKUP(C30,DESCRIPTION!$B$3:$F$778,4,TRUE)</f>
        <v>0</v>
      </c>
      <c r="G30" s="6">
        <f>Tabela3[[#This Row],[SM]]</f>
        <v>3.9000000000000007E-3</v>
      </c>
      <c r="H30" s="1">
        <f>Tabela33[[#This Row],[CM]]</f>
        <v>0.26999999999999996</v>
      </c>
      <c r="I30" s="6">
        <f>Tabela9[[#This Row],[*Densidade 1]]</f>
        <v>2.6449619047619044</v>
      </c>
      <c r="J30" t="str">
        <f>VLOOKUP(C30,DESCRIPTION!$B$3:$F$778,5,TRUE)</f>
        <v>COM SEIXOS 'VS'. MUITO FRATURADO. QZ_VEIN OXIDADO.</v>
      </c>
    </row>
    <row r="31" spans="1:10" x14ac:dyDescent="0.35">
      <c r="A31" t="s">
        <v>218</v>
      </c>
      <c r="B31" t="s">
        <v>174</v>
      </c>
      <c r="C31" s="1">
        <v>108.99</v>
      </c>
      <c r="D31" s="1">
        <v>109.07</v>
      </c>
      <c r="E31" t="str">
        <f>VLOOKUP(C31,DESCRIPTION!$B$3:$F$778,3,TRUE)</f>
        <v>QTO</v>
      </c>
      <c r="F31">
        <f>VLOOKUP(C31,DESCRIPTION!$B$3:$F$778,4,TRUE)</f>
        <v>0</v>
      </c>
      <c r="G31" s="6">
        <f>Tabela3[[#This Row],[SM]]</f>
        <v>8.4000000000000012E-3</v>
      </c>
      <c r="H31" s="1">
        <f>Tabela33[[#This Row],[CM]]</f>
        <v>0.30999999999999994</v>
      </c>
      <c r="I31" s="6">
        <f>Tabela9[[#This Row],[*Densidade 1]]</f>
        <v>2.6516876712328763</v>
      </c>
      <c r="J31" t="str">
        <f>VLOOKUP(C31,DESCRIPTION!$B$3:$F$778,5,TRUE)</f>
        <v>COM SEIXOS 'VS'.</v>
      </c>
    </row>
    <row r="32" spans="1:10" x14ac:dyDescent="0.35">
      <c r="A32" t="s">
        <v>219</v>
      </c>
      <c r="B32" t="s">
        <v>174</v>
      </c>
      <c r="C32" s="1">
        <v>112.05</v>
      </c>
      <c r="D32" s="1">
        <v>112.16</v>
      </c>
      <c r="E32" t="str">
        <f>VLOOKUP(C32,DESCRIPTION!$B$3:$F$778,3,TRUE)</f>
        <v>QTO_SX</v>
      </c>
      <c r="F32">
        <f>VLOOKUP(C32,DESCRIPTION!$B$3:$F$778,4,TRUE)</f>
        <v>0</v>
      </c>
      <c r="G32" s="6">
        <f>Tabela3[[#This Row],[SM]]</f>
        <v>8.9999999999999993E-3</v>
      </c>
      <c r="H32" s="1">
        <f>Tabela33[[#This Row],[CM]]</f>
        <v>0.2</v>
      </c>
      <c r="I32" s="6">
        <f>Tabela9[[#This Row],[*Densidade 1]]</f>
        <v>2.6700388888888891</v>
      </c>
      <c r="J32" t="str">
        <f>VLOOKUP(C32,DESCRIPTION!$B$3:$F$778,5,TRUE)</f>
        <v>COM SEIXOS 'S E VS' MUITO FRATURADO E MUITA ALTERACAO NAS FRATURAS.</v>
      </c>
    </row>
    <row r="33" spans="1:10" x14ac:dyDescent="0.35">
      <c r="A33" t="s">
        <v>220</v>
      </c>
      <c r="B33" t="s">
        <v>174</v>
      </c>
      <c r="C33" s="1">
        <v>114.77</v>
      </c>
      <c r="D33" s="1">
        <v>114.92</v>
      </c>
      <c r="E33" t="str">
        <f>VLOOKUP(C33,DESCRIPTION!$B$3:$F$778,3,TRUE)</f>
        <v>QTO_SX</v>
      </c>
      <c r="F33">
        <f>VLOOKUP(C33,DESCRIPTION!$B$3:$F$778,4,TRUE)</f>
        <v>0</v>
      </c>
      <c r="G33" s="6">
        <f>Tabela3[[#This Row],[SM]]</f>
        <v>5.6999999999999993E-3</v>
      </c>
      <c r="H33" s="1">
        <f>Tabela33[[#This Row],[CM]]</f>
        <v>0.67999999999999994</v>
      </c>
      <c r="I33" s="6">
        <f>Tabela9[[#This Row],[*Densidade 1]]</f>
        <v>2.6533675977653632</v>
      </c>
      <c r="J33" t="str">
        <f>VLOOKUP(C33,DESCRIPTION!$B$3:$F$778,5,TRUE)</f>
        <v>COM SEIXOS 'S E VS' MUITO FRATURADO E MUITA ALTERACAO NAS FRATURAS.</v>
      </c>
    </row>
    <row r="34" spans="1:10" x14ac:dyDescent="0.35">
      <c r="A34" t="s">
        <v>221</v>
      </c>
      <c r="B34" t="s">
        <v>174</v>
      </c>
      <c r="C34" s="1">
        <v>118.36</v>
      </c>
      <c r="D34" s="1">
        <v>118.5</v>
      </c>
      <c r="E34" t="str">
        <f>VLOOKUP(C34,DESCRIPTION!$B$3:$F$778,3,TRUE)</f>
        <v>QTO_SX</v>
      </c>
      <c r="F34">
        <f>VLOOKUP(C34,DESCRIPTION!$B$3:$F$778,4,TRUE)</f>
        <v>0</v>
      </c>
      <c r="G34" s="6">
        <f>Tabela3[[#This Row],[SM]]</f>
        <v>7.1999999999999998E-3</v>
      </c>
      <c r="H34" s="1">
        <f>Tabela33[[#This Row],[CM]]</f>
        <v>0.55000000000000004</v>
      </c>
      <c r="I34" s="6">
        <f>Tabela9[[#This Row],[*Densidade 1]]</f>
        <v>2.6453302325581389</v>
      </c>
      <c r="J34" t="str">
        <f>VLOOKUP(C34,DESCRIPTION!$B$3:$F$778,5,TRUE)</f>
        <v>COM SEIXOS 'S E VS' MUITO FRATURADO E MUITA ALTERACAO NAS FRATURAS.</v>
      </c>
    </row>
    <row r="35" spans="1:10" x14ac:dyDescent="0.35">
      <c r="A35" t="s">
        <v>222</v>
      </c>
      <c r="B35" t="s">
        <v>174</v>
      </c>
      <c r="C35" s="1">
        <v>122.91</v>
      </c>
      <c r="D35" s="1">
        <v>123.08</v>
      </c>
      <c r="E35" t="str">
        <f>VLOOKUP(C35,DESCRIPTION!$B$3:$F$778,3,TRUE)</f>
        <v>GRIT</v>
      </c>
      <c r="F35">
        <f>VLOOKUP(C35,DESCRIPTION!$B$3:$F$778,4,TRUE)</f>
        <v>0</v>
      </c>
      <c r="G35" s="6">
        <f>Tabela3[[#This Row],[SM]]</f>
        <v>7.9000000000000008E-3</v>
      </c>
      <c r="H35" s="1">
        <f>Tabela33[[#This Row],[CM]]</f>
        <v>0.43</v>
      </c>
      <c r="I35" s="6">
        <f>Tabela9[[#This Row],[*Densidade 1]]</f>
        <v>2.6389184210526313</v>
      </c>
      <c r="J35" t="str">
        <f>VLOOKUP(C35,DESCRIPTION!$B$3:$F$778,5,TRUE)</f>
        <v>COM CRISTAIS DE FUCSITA. COM SEIXOS 'VS'.</v>
      </c>
    </row>
    <row r="36" spans="1:10" x14ac:dyDescent="0.35">
      <c r="A36" t="s">
        <v>223</v>
      </c>
      <c r="B36" t="s">
        <v>174</v>
      </c>
      <c r="C36" s="1">
        <v>127.35</v>
      </c>
      <c r="D36" s="1">
        <v>127.45</v>
      </c>
      <c r="E36" t="str">
        <f>VLOOKUP(C36,DESCRIPTION!$B$3:$F$778,3,TRUE)</f>
        <v>GRIT</v>
      </c>
      <c r="F36">
        <f>VLOOKUP(C36,DESCRIPTION!$B$3:$F$778,4,TRUE)</f>
        <v>0</v>
      </c>
      <c r="G36" s="6">
        <f>Tabela3[[#This Row],[SM]]</f>
        <v>9.1999999999999998E-3</v>
      </c>
      <c r="H36" s="1">
        <f>Tabela33[[#This Row],[CM]]</f>
        <v>0.28999999999999998</v>
      </c>
      <c r="I36" s="6">
        <f>Tabela9[[#This Row],[*Densidade 1]]</f>
        <v>2.6651763157894734</v>
      </c>
      <c r="J36" t="str">
        <f>VLOOKUP(C36,DESCRIPTION!$B$3:$F$778,5,TRUE)</f>
        <v>COM CRISTAIS DE FUCSITA. COM SEIXOS 'VS'.</v>
      </c>
    </row>
    <row r="37" spans="1:10" x14ac:dyDescent="0.35">
      <c r="A37" t="s">
        <v>224</v>
      </c>
      <c r="B37" t="s">
        <v>174</v>
      </c>
      <c r="C37" s="1">
        <v>132</v>
      </c>
      <c r="D37" s="1">
        <v>132.19</v>
      </c>
      <c r="E37" t="str">
        <f>VLOOKUP(C37,DESCRIPTION!$B$3:$F$778,3,TRUE)</f>
        <v>GRIT</v>
      </c>
      <c r="F37">
        <f>VLOOKUP(C37,DESCRIPTION!$B$3:$F$778,4,TRUE)</f>
        <v>0</v>
      </c>
      <c r="G37" s="6">
        <f>Tabela3[[#This Row],[SM]]</f>
        <v>1.7199999999999997E-2</v>
      </c>
      <c r="H37" s="1">
        <f>Tabela33[[#This Row],[CM]]</f>
        <v>0.19</v>
      </c>
      <c r="I37" s="6">
        <f>Tabela9[[#This Row],[*Densidade 1]]</f>
        <v>2.6529184834123218</v>
      </c>
      <c r="J37" t="str">
        <f>VLOOKUP(C37,DESCRIPTION!$B$3:$F$778,5,TRUE)</f>
        <v>COM CRISTAIS DE FUCSITA. COM SEIXOS 'VS'.</v>
      </c>
    </row>
    <row r="38" spans="1:10" x14ac:dyDescent="0.35">
      <c r="A38" t="s">
        <v>225</v>
      </c>
      <c r="B38" t="s">
        <v>174</v>
      </c>
      <c r="C38" s="1">
        <v>135.59</v>
      </c>
      <c r="D38" s="1">
        <v>135.66</v>
      </c>
      <c r="E38" t="str">
        <f>VLOOKUP(C38,DESCRIPTION!$B$3:$F$778,3,TRUE)</f>
        <v>GRIT</v>
      </c>
      <c r="F38">
        <f>VLOOKUP(C38,DESCRIPTION!$B$3:$F$778,4,TRUE)</f>
        <v>0</v>
      </c>
      <c r="G38" s="6">
        <f>Tabela3[[#This Row],[SM]]</f>
        <v>3.7199999999999997E-2</v>
      </c>
      <c r="H38" s="1">
        <f>Tabela33[[#This Row],[CM]]</f>
        <v>0.15</v>
      </c>
      <c r="I38" s="6">
        <f>Tabela9[[#This Row],[*Densidade 1]]</f>
        <v>2.6348156249999994</v>
      </c>
      <c r="J38" t="str">
        <f>VLOOKUP(C38,DESCRIPTION!$B$3:$F$778,5,TRUE)</f>
        <v>COM CRISTAIS DE FUCSITA. COM SEIXOS 'VS'.</v>
      </c>
    </row>
    <row r="39" spans="1:10" x14ac:dyDescent="0.35">
      <c r="A39" t="s">
        <v>226</v>
      </c>
      <c r="B39" t="s">
        <v>174</v>
      </c>
      <c r="C39" s="1">
        <v>140.26</v>
      </c>
      <c r="D39" s="1">
        <v>140.38999999999999</v>
      </c>
      <c r="E39" t="str">
        <f>VLOOKUP(C39,DESCRIPTION!$B$3:$F$778,3,TRUE)</f>
        <v>ITV</v>
      </c>
      <c r="F39">
        <f>VLOOKUP(C39,DESCRIPTION!$B$3:$F$778,4,TRUE)</f>
        <v>0</v>
      </c>
      <c r="G39" s="6">
        <f>Tabela3[[#This Row],[SM]]</f>
        <v>0.48089999999999994</v>
      </c>
      <c r="H39" s="1">
        <f>Tabela33[[#This Row],[CM]]</f>
        <v>3.0000000000000006E-2</v>
      </c>
      <c r="I39" s="6">
        <f>Tabela9[[#This Row],[*Densidade 1]]</f>
        <v>2.7308210526315793</v>
      </c>
      <c r="J39" t="str">
        <f>VLOOKUP(C39,DESCRIPTION!$B$3:$F$778,5,TRUE)</f>
        <v>UMF ALTERADO.</v>
      </c>
    </row>
    <row r="40" spans="1:10" x14ac:dyDescent="0.35">
      <c r="A40" t="s">
        <v>227</v>
      </c>
      <c r="B40" t="s">
        <v>174</v>
      </c>
      <c r="C40" s="1">
        <v>145.19999999999999</v>
      </c>
      <c r="D40" s="1">
        <v>145.38</v>
      </c>
      <c r="E40" t="str">
        <f>VLOOKUP(C40,DESCRIPTION!$B$3:$F$778,3,TRUE)</f>
        <v>GRIT</v>
      </c>
      <c r="F40">
        <f>VLOOKUP(C40,DESCRIPTION!$B$3:$F$778,4,TRUE)</f>
        <v>0</v>
      </c>
      <c r="G40" s="6">
        <f>Tabela3[[#This Row],[SM]]</f>
        <v>2.1600000000000001E-2</v>
      </c>
      <c r="H40" s="1">
        <f>Tabela33[[#This Row],[CM]]</f>
        <v>0.34</v>
      </c>
      <c r="I40" s="6">
        <f>Tabela9[[#This Row],[*Densidade 1]]</f>
        <v>2.6470134715025906</v>
      </c>
      <c r="J40" t="str">
        <f>VLOOKUP(C40,DESCRIPTION!$B$3:$F$778,5,TRUE)</f>
        <v>COM SEIXOS 'L E VS' DE 145.10-145.25M LMPC BEM EMPACOTADO. OXIDADO. 146-146.25M LMPC EMPACOTADO.FUCHSITICO COM SULFETO MODERADO E ALGUNS SEIXOS AVERMELHADOS. C.A EM 146.25=45 GRAUS NA BASE.</v>
      </c>
    </row>
    <row r="41" spans="1:10" x14ac:dyDescent="0.35">
      <c r="A41" t="s">
        <v>228</v>
      </c>
      <c r="B41" t="s">
        <v>174</v>
      </c>
      <c r="C41" s="1">
        <v>149.6</v>
      </c>
      <c r="D41" s="1">
        <v>149.77000000000001</v>
      </c>
      <c r="E41" t="str">
        <f>VLOOKUP(C41,DESCRIPTION!$B$3:$F$778,3,TRUE)</f>
        <v>GRIT</v>
      </c>
      <c r="F41">
        <f>VLOOKUP(C41,DESCRIPTION!$B$3:$F$778,4,TRUE)</f>
        <v>0</v>
      </c>
      <c r="G41" s="6">
        <f>Tabela3[[#This Row],[SM]]</f>
        <v>1.3500000000000002E-2</v>
      </c>
      <c r="H41" s="1">
        <f>Tabela33[[#This Row],[CM]]</f>
        <v>0.49000000000000005</v>
      </c>
      <c r="I41" s="6">
        <f>Tabela9[[#This Row],[*Densidade 1]]</f>
        <v>2.6460645569620258</v>
      </c>
      <c r="J41" t="str">
        <f>VLOOKUP(C41,DESCRIPTION!$B$3:$F$778,5,TRUE)</f>
        <v>COM CRISTAIS DE FUCSITA COM SEIXOS 'S E VS'. 148-148.10M NIVEL DE MSPC FUCHSITICO. BEM EMPACOTADO COM BAIXO SULFETO.</v>
      </c>
    </row>
    <row r="42" spans="1:10" x14ac:dyDescent="0.35">
      <c r="A42" t="s">
        <v>229</v>
      </c>
      <c r="B42" t="s">
        <v>174</v>
      </c>
      <c r="C42" s="1">
        <v>152.47</v>
      </c>
      <c r="D42" s="1">
        <v>152.66999999999999</v>
      </c>
      <c r="E42" t="str">
        <f>VLOOKUP(C42,DESCRIPTION!$B$3:$F$778,3,TRUE)</f>
        <v>GRIT</v>
      </c>
      <c r="F42">
        <f>VLOOKUP(C42,DESCRIPTION!$B$3:$F$778,4,TRUE)</f>
        <v>0</v>
      </c>
      <c r="G42" s="6">
        <f>Tabela3[[#This Row],[SM]]</f>
        <v>1.78E-2</v>
      </c>
      <c r="H42" s="1">
        <f>Tabela33[[#This Row],[CM]]</f>
        <v>0.45</v>
      </c>
      <c r="I42" s="6">
        <f>Tabela9[[#This Row],[*Densidade 1]]</f>
        <v>2.6477932960893855</v>
      </c>
      <c r="J42" t="str">
        <f>VLOOKUP(C42,DESCRIPTION!$B$3:$F$778,5,TRUE)</f>
        <v>COM SEIXOS 'VS'.</v>
      </c>
    </row>
    <row r="43" spans="1:10" x14ac:dyDescent="0.35">
      <c r="A43" t="s">
        <v>230</v>
      </c>
      <c r="B43" t="s">
        <v>174</v>
      </c>
      <c r="C43" s="1">
        <v>155.47999999999999</v>
      </c>
      <c r="D43" s="1">
        <v>155.62</v>
      </c>
      <c r="E43" t="str">
        <f>VLOOKUP(C43,DESCRIPTION!$B$3:$F$778,3,TRUE)</f>
        <v>GRIT</v>
      </c>
      <c r="F43">
        <f>VLOOKUP(C43,DESCRIPTION!$B$3:$F$778,4,TRUE)</f>
        <v>0</v>
      </c>
      <c r="G43" s="6">
        <f>Tabela3[[#This Row],[SM]]</f>
        <v>1.4199999999999999E-2</v>
      </c>
      <c r="H43" s="1">
        <f>Tabela33[[#This Row],[CM]]</f>
        <v>0.53</v>
      </c>
      <c r="I43" s="6">
        <f>Tabela9[[#This Row],[*Densidade 1]]</f>
        <v>2.6749531914893616</v>
      </c>
      <c r="J43" t="str">
        <f>VLOOKUP(C43,DESCRIPTION!$B$3:$F$778,5,TRUE)</f>
        <v>COM SEIXOS 'VS E S'.</v>
      </c>
    </row>
    <row r="44" spans="1:10" x14ac:dyDescent="0.35">
      <c r="A44" t="s">
        <v>231</v>
      </c>
      <c r="B44" t="s">
        <v>174</v>
      </c>
      <c r="C44" s="1">
        <v>159.59</v>
      </c>
      <c r="D44" s="1">
        <v>159.75</v>
      </c>
      <c r="E44" t="str">
        <f>VLOOKUP(C44,DESCRIPTION!$B$3:$F$778,3,TRUE)</f>
        <v>GRIT</v>
      </c>
      <c r="F44">
        <f>VLOOKUP(C44,DESCRIPTION!$B$3:$F$778,4,TRUE)</f>
        <v>0</v>
      </c>
      <c r="G44" s="6">
        <f>Tabela3[[#This Row],[SM]]</f>
        <v>1.6099999999999996E-2</v>
      </c>
      <c r="H44" s="1">
        <f>Tabela33[[#This Row],[CM]]</f>
        <v>0.32999999999999996</v>
      </c>
      <c r="I44" s="6">
        <f>Tabela9[[#This Row],[*Densidade 1]]</f>
        <v>2.6661215999999999</v>
      </c>
      <c r="J44" t="str">
        <f>VLOOKUP(C44,DESCRIPTION!$B$3:$F$778,5,TRUE)</f>
        <v>COM SEIXOS 'VS E S'.</v>
      </c>
    </row>
    <row r="45" spans="1:10" x14ac:dyDescent="0.35">
      <c r="A45" t="s">
        <v>232</v>
      </c>
      <c r="B45" t="s">
        <v>174</v>
      </c>
      <c r="C45" s="1">
        <v>163.35</v>
      </c>
      <c r="D45" s="1">
        <v>163.44</v>
      </c>
      <c r="E45" t="str">
        <f>VLOOKUP(C45,DESCRIPTION!$B$3:$F$778,3,TRUE)</f>
        <v>GRIT</v>
      </c>
      <c r="F45">
        <f>VLOOKUP(C45,DESCRIPTION!$B$3:$F$778,4,TRUE)</f>
        <v>0</v>
      </c>
      <c r="G45" s="6">
        <f>Tabela3[[#This Row],[SM]]</f>
        <v>1.2800000000000001E-2</v>
      </c>
      <c r="H45" s="1">
        <f>Tabela33[[#This Row],[CM]]</f>
        <v>0.63</v>
      </c>
      <c r="I45" s="6">
        <f>Tabela9[[#This Row],[*Densidade 1]]</f>
        <v>2.6608000000000001</v>
      </c>
      <c r="J45" t="str">
        <f>VLOOKUP(C45,DESCRIPTION!$B$3:$F$778,5,TRUE)</f>
        <v>COM SEIXOS 'VS'. MUITO FRATURADO.</v>
      </c>
    </row>
    <row r="46" spans="1:10" x14ac:dyDescent="0.35">
      <c r="A46" t="s">
        <v>233</v>
      </c>
      <c r="B46" t="s">
        <v>174</v>
      </c>
      <c r="C46" s="1">
        <v>166.52</v>
      </c>
      <c r="D46" s="1">
        <v>166.71</v>
      </c>
      <c r="E46" t="str">
        <f>VLOOKUP(C46,DESCRIPTION!$B$3:$F$778,3,TRUE)</f>
        <v>LMPC</v>
      </c>
      <c r="F46">
        <f>VLOOKUP(C46,DESCRIPTION!$B$3:$F$778,4,TRUE)</f>
        <v>0</v>
      </c>
      <c r="G46" s="6">
        <f>Tabela3[[#This Row],[SM]]</f>
        <v>3.3100000000000004E-2</v>
      </c>
      <c r="H46" s="1">
        <f>Tabela33[[#This Row],[CM]]</f>
        <v>0.85</v>
      </c>
      <c r="I46" s="6">
        <f>Tabela9[[#This Row],[*Densidade 1]]</f>
        <v>2.7354136882129283</v>
      </c>
      <c r="J46" t="str">
        <f>VLOOKUP(C46,DESCRIPTION!$B$3:$F$778,5,TRUE)</f>
        <v>SEIXOS FRATURADOS.</v>
      </c>
    </row>
    <row r="47" spans="1:10" x14ac:dyDescent="0.35">
      <c r="A47" t="s">
        <v>234</v>
      </c>
      <c r="B47" t="s">
        <v>174</v>
      </c>
      <c r="C47" s="1">
        <v>166.97</v>
      </c>
      <c r="D47" s="1">
        <v>167.09</v>
      </c>
      <c r="E47" t="str">
        <f>VLOOKUP(C47,DESCRIPTION!$B$3:$F$778,3,TRUE)</f>
        <v>QTO_SX</v>
      </c>
      <c r="F47">
        <f>VLOOKUP(C47,DESCRIPTION!$B$3:$F$778,4,TRUE)</f>
        <v>0</v>
      </c>
      <c r="G47" s="6">
        <f>Tabela3[[#This Row],[SM]]</f>
        <v>1.6500000000000001E-2</v>
      </c>
      <c r="H47" s="1">
        <f>Tabela33[[#This Row],[CM]]</f>
        <v>0.82999999999999985</v>
      </c>
      <c r="I47" s="6">
        <f>Tabela9[[#This Row],[*Densidade 1]]</f>
        <v>2.6776405063291144</v>
      </c>
      <c r="J47" t="str">
        <f>VLOOKUP(C47,DESCRIPTION!$B$3:$F$778,5,TRUE)</f>
        <v>COM SEIXOS 'L. M E VS'. MAIOR SULFETACAO NO TOPO E NA BASE.</v>
      </c>
    </row>
    <row r="48" spans="1:10" x14ac:dyDescent="0.35">
      <c r="A48" t="s">
        <v>235</v>
      </c>
      <c r="B48" t="s">
        <v>174</v>
      </c>
      <c r="C48" s="1">
        <v>170.7</v>
      </c>
      <c r="D48" s="1">
        <v>170.77</v>
      </c>
      <c r="E48" t="str">
        <f>VLOOKUP(C48,DESCRIPTION!$B$3:$F$778,3,TRUE)</f>
        <v>MLPC</v>
      </c>
      <c r="F48">
        <f>VLOOKUP(C48,DESCRIPTION!$B$3:$F$778,4,TRUE)</f>
        <v>0</v>
      </c>
      <c r="G48" s="6">
        <f>Tabela3[[#This Row],[SM]]</f>
        <v>2.6500000000000003E-2</v>
      </c>
      <c r="H48" s="1">
        <f>Tabela33[[#This Row],[CM]]</f>
        <v>0.24000000000000005</v>
      </c>
      <c r="I48" s="6">
        <f>Tabela9[[#This Row],[*Densidade 1]]</f>
        <v>2.7155316455696208</v>
      </c>
      <c r="J48" t="str">
        <f>VLOOKUP(C48,DESCRIPTION!$B$3:$F$778,5,TRUE)</f>
        <v>COM SEIXOS 'S'. SEIXOS FRATURADOS. C.A BASE 30 GRAUS</v>
      </c>
    </row>
    <row r="49" spans="1:10" x14ac:dyDescent="0.35">
      <c r="A49" t="s">
        <v>236</v>
      </c>
      <c r="B49" t="s">
        <v>174</v>
      </c>
      <c r="C49" s="1">
        <v>173.27</v>
      </c>
      <c r="D49" s="1">
        <v>173.4</v>
      </c>
      <c r="E49" t="str">
        <f>VLOOKUP(C49,DESCRIPTION!$B$3:$F$778,3,TRUE)</f>
        <v>GRIT</v>
      </c>
      <c r="F49">
        <f>VLOOKUP(C49,DESCRIPTION!$B$3:$F$778,4,TRUE)</f>
        <v>0</v>
      </c>
      <c r="G49" s="6">
        <f>Tabela3[[#This Row],[SM]]</f>
        <v>8.9000000000000017E-3</v>
      </c>
      <c r="H49" s="1">
        <f>Tabela33[[#This Row],[CM]]</f>
        <v>0.43</v>
      </c>
      <c r="I49" s="6">
        <f>Tabela9[[#This Row],[*Densidade 1]]</f>
        <v>2.6495635135135132</v>
      </c>
      <c r="J49" t="str">
        <f>VLOOKUP(C49,DESCRIPTION!$B$3:$F$778,5,TRUE)</f>
        <v>COM SEIXOS 'S E VS'.</v>
      </c>
    </row>
    <row r="50" spans="1:10" x14ac:dyDescent="0.35">
      <c r="A50" t="s">
        <v>237</v>
      </c>
      <c r="B50" t="s">
        <v>174</v>
      </c>
      <c r="C50" s="1">
        <v>177.3</v>
      </c>
      <c r="D50" s="1">
        <v>177.44</v>
      </c>
      <c r="E50" t="str">
        <f>VLOOKUP(C50,DESCRIPTION!$B$3:$F$778,3,TRUE)</f>
        <v>GRIT</v>
      </c>
      <c r="F50">
        <f>VLOOKUP(C50,DESCRIPTION!$B$3:$F$778,4,TRUE)</f>
        <v>0</v>
      </c>
      <c r="G50" s="6">
        <f>Tabela3[[#This Row],[SM]]</f>
        <v>9.1999999999999998E-3</v>
      </c>
      <c r="H50" s="1">
        <f>Tabela33[[#This Row],[CM]]</f>
        <v>0.55999999999999994</v>
      </c>
      <c r="I50" s="6">
        <f>Tabela9[[#This Row],[*Densidade 1]]</f>
        <v>2.6383546012269941</v>
      </c>
      <c r="J50" t="str">
        <f>VLOOKUP(C50,DESCRIPTION!$B$3:$F$778,5,TRUE)</f>
        <v>COM SEIXOS 'L.M E VS'.</v>
      </c>
    </row>
    <row r="51" spans="1:10" x14ac:dyDescent="0.35">
      <c r="A51" t="s">
        <v>238</v>
      </c>
      <c r="B51" t="s">
        <v>174</v>
      </c>
      <c r="C51" s="1">
        <v>182.8</v>
      </c>
      <c r="D51" s="1">
        <v>183</v>
      </c>
      <c r="E51" t="str">
        <f>VLOOKUP(C51,DESCRIPTION!$B$3:$F$778,3,TRUE)</f>
        <v>LMPC</v>
      </c>
      <c r="F51">
        <f>VLOOKUP(C51,DESCRIPTION!$B$3:$F$778,4,TRUE)</f>
        <v>0</v>
      </c>
      <c r="G51" s="6">
        <f>Tabela3[[#This Row],[SM]]</f>
        <v>1.5200000000000002E-2</v>
      </c>
      <c r="H51" s="1">
        <f>Tabela33[[#This Row],[CM]]</f>
        <v>0.41</v>
      </c>
      <c r="I51" s="6">
        <f>Tabela9[[#This Row],[*Densidade 1]]</f>
        <v>2.7011151515151517</v>
      </c>
      <c r="J51" t="str">
        <f>VLOOKUP(C51,DESCRIPTION!$B$3:$F$778,5,TRUE)</f>
        <v>COM SEIXOS 'VS'. ALGUNS SEIXOS ESTAO PREENCHIDOS POR CRISTAIS DE FUCSITA.</v>
      </c>
    </row>
    <row r="52" spans="1:10" x14ac:dyDescent="0.35">
      <c r="A52" t="s">
        <v>239</v>
      </c>
      <c r="B52" t="s">
        <v>174</v>
      </c>
      <c r="C52" s="1">
        <v>185.77</v>
      </c>
      <c r="D52" s="1">
        <v>186.04</v>
      </c>
      <c r="E52" t="str">
        <f>VLOOKUP(C52,DESCRIPTION!$B$3:$F$778,3,TRUE)</f>
        <v>LMPC</v>
      </c>
      <c r="F52">
        <f>VLOOKUP(C52,DESCRIPTION!$B$3:$F$778,4,TRUE)</f>
        <v>0</v>
      </c>
      <c r="G52" s="6">
        <f>Tabela3[[#This Row],[SM]]</f>
        <v>2.3099999999999999E-2</v>
      </c>
      <c r="H52" s="1">
        <f>Tabela33[[#This Row],[CM]]</f>
        <v>0.59000000000000008</v>
      </c>
      <c r="I52" s="6">
        <f>Tabela9[[#This Row],[*Densidade 1]]</f>
        <v>2.7051466666666668</v>
      </c>
      <c r="J52" t="str">
        <f>VLOOKUP(C52,DESCRIPTION!$B$3:$F$778,5,TRUE)</f>
        <v>COM SEIXOS 'S E VL' OXIDACAO CONCENTRADA NA BASE E OS SEIXOS ENCONTRAM-SE FRATURADOS E AVERMELHADOS.</v>
      </c>
    </row>
    <row r="53" spans="1:10" x14ac:dyDescent="0.35">
      <c r="A53" t="s">
        <v>240</v>
      </c>
      <c r="B53" t="s">
        <v>174</v>
      </c>
      <c r="C53" s="1">
        <v>190.4</v>
      </c>
      <c r="D53" s="1">
        <v>190.8</v>
      </c>
      <c r="E53" t="str">
        <f>VLOOKUP(C53,DESCRIPTION!$B$3:$F$778,3,TRUE)</f>
        <v>GRIT</v>
      </c>
      <c r="F53">
        <f>VLOOKUP(C53,DESCRIPTION!$B$3:$F$778,4,TRUE)</f>
        <v>0</v>
      </c>
      <c r="G53" s="6">
        <f>Tabela3[[#This Row],[SM]]</f>
        <v>3.5799999999999998E-2</v>
      </c>
      <c r="H53" s="1">
        <f>Tabela33[[#This Row],[CM]]</f>
        <v>0.59000000000000008</v>
      </c>
      <c r="I53" s="6">
        <f>Tabela9[[#This Row],[*Densidade 1]]</f>
        <v>2.7049734375000005</v>
      </c>
      <c r="J53" t="str">
        <f>VLOOKUP(C53,DESCRIPTION!$B$3:$F$778,5,TRUE)</f>
        <v>COM CRISTRAIS DE FUCSITA E SEIXOS 'VS'.</v>
      </c>
    </row>
    <row r="54" spans="1:10" x14ac:dyDescent="0.35">
      <c r="A54" t="s">
        <v>241</v>
      </c>
      <c r="B54" t="s">
        <v>174</v>
      </c>
      <c r="C54" s="1">
        <v>191.82</v>
      </c>
      <c r="D54" s="1">
        <v>192.16</v>
      </c>
      <c r="E54" t="str">
        <f>VLOOKUP(C54,DESCRIPTION!$B$3:$F$778,3,TRUE)</f>
        <v>SMPC</v>
      </c>
      <c r="F54">
        <f>VLOOKUP(C54,DESCRIPTION!$B$3:$F$778,4,TRUE)</f>
        <v>0</v>
      </c>
      <c r="G54" s="6">
        <f>Tabela3[[#This Row],[SM]]</f>
        <v>2.4500000000000001E-2</v>
      </c>
      <c r="H54" s="1">
        <f>Tabela33[[#This Row],[CM]]</f>
        <v>0.59000000000000008</v>
      </c>
      <c r="I54" s="6">
        <f>Tabela9[[#This Row],[*Densidade 1]]</f>
        <v>2.7462108761329298</v>
      </c>
      <c r="J54" t="str">
        <f>VLOOKUP(C54,DESCRIPTION!$B$3:$F$778,5,TRUE)</f>
        <v>COM SEIXOS 'L E VL' FRATURADOS.</v>
      </c>
    </row>
    <row r="55" spans="1:10" x14ac:dyDescent="0.35">
      <c r="A55" t="s">
        <v>242</v>
      </c>
      <c r="B55" t="s">
        <v>174</v>
      </c>
      <c r="C55" s="1">
        <v>196.07</v>
      </c>
      <c r="D55" s="1">
        <v>196.24</v>
      </c>
      <c r="E55" t="str">
        <f>VLOOKUP(C55,DESCRIPTION!$B$3:$F$778,3,TRUE)</f>
        <v>QTO_SX</v>
      </c>
      <c r="F55">
        <f>VLOOKUP(C55,DESCRIPTION!$B$3:$F$778,4,TRUE)</f>
        <v>0</v>
      </c>
      <c r="G55" s="6">
        <f>Tabela3[[#This Row],[SM]]</f>
        <v>1.0199999999999999E-2</v>
      </c>
      <c r="H55" s="1">
        <f>Tabela33[[#This Row],[CM]]</f>
        <v>0.62</v>
      </c>
      <c r="I55" s="6">
        <f>Tabela9[[#This Row],[*Densidade 1]]</f>
        <v>2.648981725888325</v>
      </c>
      <c r="J55" t="str">
        <f>VLOOKUP(C55,DESCRIPTION!$B$3:$F$778,5,TRUE)</f>
        <v>COM SEIXOS 'VS E S'. BOXWORK NA BASE.</v>
      </c>
    </row>
    <row r="56" spans="1:10" x14ac:dyDescent="0.35">
      <c r="A56" t="s">
        <v>243</v>
      </c>
      <c r="B56" t="s">
        <v>174</v>
      </c>
      <c r="C56" s="1">
        <v>198.8</v>
      </c>
      <c r="D56" s="1">
        <v>199</v>
      </c>
      <c r="E56" t="str">
        <f>VLOOKUP(C56,DESCRIPTION!$B$3:$F$778,3,TRUE)</f>
        <v>LMPC</v>
      </c>
      <c r="F56">
        <f>VLOOKUP(C56,DESCRIPTION!$B$3:$F$778,4,TRUE)</f>
        <v>0</v>
      </c>
      <c r="G56" s="6">
        <f>Tabela3[[#This Row],[SM]]</f>
        <v>1.5000000000000003E-2</v>
      </c>
      <c r="H56" s="1">
        <f>Tabela33[[#This Row],[CM]]</f>
        <v>0.25</v>
      </c>
      <c r="I56" s="6">
        <f>Tabela9[[#This Row],[*Densidade 1]]</f>
        <v>2.6477932960893855</v>
      </c>
      <c r="J56" t="str">
        <f>VLOOKUP(C56,DESCRIPTION!$B$3:$F$778,5,TRUE)</f>
        <v>COM SEIXOS 'VL E S'. SEIXOS FRATURADOS.</v>
      </c>
    </row>
    <row r="57" spans="1:10" x14ac:dyDescent="0.35">
      <c r="A57" t="s">
        <v>244</v>
      </c>
      <c r="B57" t="s">
        <v>174</v>
      </c>
      <c r="C57" s="1">
        <v>203.55</v>
      </c>
      <c r="D57" s="1">
        <v>203.67</v>
      </c>
      <c r="E57" t="str">
        <f>VLOOKUP(C57,DESCRIPTION!$B$3:$F$778,3,TRUE)</f>
        <v>LMPC</v>
      </c>
      <c r="F57">
        <f>VLOOKUP(C57,DESCRIPTION!$B$3:$F$778,4,TRUE)</f>
        <v>0</v>
      </c>
      <c r="G57" s="6">
        <f>Tabela3[[#This Row],[SM]]</f>
        <v>3.2599999999999997E-2</v>
      </c>
      <c r="H57" s="1">
        <f>Tabela33[[#This Row],[CM]]</f>
        <v>0.71000000000000008</v>
      </c>
      <c r="I57" s="6">
        <f>Tabela9[[#This Row],[*Densidade 1]]</f>
        <v>2.6983982608695656</v>
      </c>
      <c r="J57" t="str">
        <f>VLOOKUP(C57,DESCRIPTION!$B$3:$F$778,5,TRUE)</f>
        <v>COM SEIXOS 'VL E S'. ALGUNS SEIXOS ESTAO FRATURADOS E OXIDADOS.</v>
      </c>
    </row>
    <row r="58" spans="1:10" x14ac:dyDescent="0.35">
      <c r="A58" t="s">
        <v>245</v>
      </c>
      <c r="B58" t="s">
        <v>174</v>
      </c>
      <c r="C58" s="1">
        <v>205.02</v>
      </c>
      <c r="D58" s="1">
        <v>205.15</v>
      </c>
      <c r="E58" t="str">
        <f>VLOOKUP(C58,DESCRIPTION!$B$3:$F$778,3,TRUE)</f>
        <v>LMPC</v>
      </c>
      <c r="F58">
        <f>VLOOKUP(C58,DESCRIPTION!$B$3:$F$778,4,TRUE)</f>
        <v>0</v>
      </c>
      <c r="G58" s="6">
        <f>Tabela3[[#This Row],[SM]]</f>
        <v>1.8400000000000003E-2</v>
      </c>
      <c r="H58" s="1">
        <f>Tabela33[[#This Row],[CM]]</f>
        <v>0.63</v>
      </c>
      <c r="I58" s="6">
        <f>Tabela9[[#This Row],[*Densidade 1]]</f>
        <v>2.6708030075187974</v>
      </c>
      <c r="J58" t="str">
        <f>VLOOKUP(C58,DESCRIPTION!$B$3:$F$778,5,TRUE)</f>
        <v>COM SEIXOS 'VL E S'. ALGUNS SEIXOS ESTAO FRATURADOS E OXIDADOS.</v>
      </c>
    </row>
    <row r="59" spans="1:10" x14ac:dyDescent="0.35">
      <c r="A59" t="s">
        <v>246</v>
      </c>
      <c r="B59" t="s">
        <v>174</v>
      </c>
      <c r="C59" s="1">
        <v>207.18</v>
      </c>
      <c r="D59" s="1">
        <v>207.27</v>
      </c>
      <c r="E59" t="str">
        <f>VLOOKUP(C59,DESCRIPTION!$B$3:$F$778,3,TRUE)</f>
        <v>SMPC</v>
      </c>
      <c r="F59">
        <f>VLOOKUP(C59,DESCRIPTION!$B$3:$F$778,4,TRUE)</f>
        <v>0</v>
      </c>
      <c r="G59" s="6">
        <f>Tabela3[[#This Row],[SM]]</f>
        <v>2.3299999999999998E-2</v>
      </c>
      <c r="H59" s="1">
        <f>Tabela33[[#This Row],[CM]]</f>
        <v>0.66</v>
      </c>
      <c r="I59" s="6">
        <f>Tabela9[[#This Row],[*Densidade 1]]</f>
        <v>2.6607999999999996</v>
      </c>
      <c r="J59" t="str">
        <f>VLOOKUP(C59,DESCRIPTION!$B$3:$F$778,5,TRUE)</f>
        <v>COM SEIXOS 'L'. SEIXOS MUITO FRATURADOS COM MATRIZ SILICIFICADA.</v>
      </c>
    </row>
    <row r="60" spans="1:10" x14ac:dyDescent="0.35">
      <c r="A60" t="s">
        <v>247</v>
      </c>
      <c r="B60" t="s">
        <v>174</v>
      </c>
      <c r="C60" s="1">
        <v>209.45</v>
      </c>
      <c r="D60" s="1">
        <v>209.58</v>
      </c>
      <c r="E60" t="str">
        <f>VLOOKUP(C60,DESCRIPTION!$B$3:$F$778,3,TRUE)</f>
        <v>LMPC</v>
      </c>
      <c r="F60">
        <f>VLOOKUP(C60,DESCRIPTION!$B$3:$F$778,4,TRUE)</f>
        <v>0</v>
      </c>
      <c r="G60" s="6">
        <f>Tabela3[[#This Row],[SM]]</f>
        <v>2.7599999999999996E-2</v>
      </c>
      <c r="H60" s="1">
        <f>Tabela33[[#This Row],[CM]]</f>
        <v>0.2</v>
      </c>
      <c r="I60" s="6">
        <f>Tabela9[[#This Row],[*Densidade 1]]</f>
        <v>2.6472244897959181</v>
      </c>
      <c r="J60" t="str">
        <f>VLOOKUP(C60,DESCRIPTION!$B$3:$F$778,5,TRUE)</f>
        <v>COM SEIXOS 'VL E S'. SEIXOS ESTAO MUITO FRATURADOS. VEIO DE QTZ OXIDADOS.</v>
      </c>
    </row>
    <row r="61" spans="1:10" x14ac:dyDescent="0.35">
      <c r="A61" t="s">
        <v>248</v>
      </c>
      <c r="B61" t="s">
        <v>174</v>
      </c>
      <c r="C61" s="1">
        <v>212.11</v>
      </c>
      <c r="D61" s="1">
        <v>212.23</v>
      </c>
      <c r="E61" t="str">
        <f>VLOOKUP(C61,DESCRIPTION!$B$3:$F$778,3,TRUE)</f>
        <v>LMPC</v>
      </c>
      <c r="F61">
        <f>VLOOKUP(C61,DESCRIPTION!$B$3:$F$778,4,TRUE)</f>
        <v>0</v>
      </c>
      <c r="G61" s="6">
        <f>Tabela3[[#This Row],[SM]]</f>
        <v>1.0600000000000002E-2</v>
      </c>
      <c r="H61" s="1">
        <f>Tabela33[[#This Row],[CM]]</f>
        <v>0.61999999999999988</v>
      </c>
      <c r="I61" s="6">
        <f>Tabela9[[#This Row],[*Densidade 1]]</f>
        <v>2.6546972477064226</v>
      </c>
      <c r="J61" t="str">
        <f>VLOOKUP(C61,DESCRIPTION!$B$3:$F$778,5,TRUE)</f>
        <v>COM SEIXOS 'VL E S'. SEIXOS ESTAO MUITO FRATURADOS. VEIO DE QTZ OXIDADOS.</v>
      </c>
    </row>
    <row r="62" spans="1:10" x14ac:dyDescent="0.35">
      <c r="A62" t="s">
        <v>249</v>
      </c>
      <c r="B62" t="s">
        <v>174</v>
      </c>
      <c r="C62" s="1">
        <v>213.83</v>
      </c>
      <c r="D62" s="1">
        <v>213.94</v>
      </c>
      <c r="E62" t="str">
        <f>VLOOKUP(C62,DESCRIPTION!$B$3:$F$778,3,TRUE)</f>
        <v>MLPC</v>
      </c>
      <c r="F62">
        <f>VLOOKUP(C62,DESCRIPTION!$B$3:$F$778,4,TRUE)</f>
        <v>0</v>
      </c>
      <c r="G62" s="6">
        <f>Tabela3[[#This Row],[SM]]</f>
        <v>1.5700000000000002E-2</v>
      </c>
      <c r="H62" s="1">
        <f>Tabela33[[#This Row],[CM]]</f>
        <v>0.53999999999999992</v>
      </c>
      <c r="I62" s="6">
        <f>Tabela9[[#This Row],[*Densidade 1]]</f>
        <v>2.6691150000000001</v>
      </c>
      <c r="J62" t="str">
        <f>VLOOKUP(C62,DESCRIPTION!$B$3:$F$778,5,TRUE)</f>
        <v>COM SEIXOS 'VL E S'. MAIOR OXIDACAO NA BASE.</v>
      </c>
    </row>
    <row r="63" spans="1:10" x14ac:dyDescent="0.35">
      <c r="A63" t="s">
        <v>250</v>
      </c>
      <c r="B63" t="s">
        <v>174</v>
      </c>
      <c r="C63" s="1">
        <v>214.6</v>
      </c>
      <c r="D63" s="1">
        <v>214.73</v>
      </c>
      <c r="E63" t="str">
        <f>VLOOKUP(C63,DESCRIPTION!$B$3:$F$778,3,TRUE)</f>
        <v>MLPC</v>
      </c>
      <c r="F63">
        <f>VLOOKUP(C63,DESCRIPTION!$B$3:$F$778,4,TRUE)</f>
        <v>0</v>
      </c>
      <c r="G63" s="6">
        <f>Tabela3[[#This Row],[SM]]</f>
        <v>1.6900000000000005E-2</v>
      </c>
      <c r="H63" s="1">
        <f>Tabela33[[#This Row],[CM]]</f>
        <v>0.73000000000000009</v>
      </c>
      <c r="I63" s="6">
        <f>Tabela9[[#This Row],[*Densidade 1]]</f>
        <v>2.684403870967742</v>
      </c>
      <c r="J63" t="str">
        <f>VLOOKUP(C63,DESCRIPTION!$B$3:$F$778,5,TRUE)</f>
        <v>COM SEIXOS 'VL E S'. MAIOR OXIDACAO NA BASE.</v>
      </c>
    </row>
    <row r="64" spans="1:10" x14ac:dyDescent="0.35">
      <c r="A64" t="s">
        <v>251</v>
      </c>
      <c r="B64" t="s">
        <v>174</v>
      </c>
      <c r="C64" s="1">
        <v>222.09</v>
      </c>
      <c r="D64" s="1">
        <v>222.27</v>
      </c>
      <c r="E64" t="str">
        <f>VLOOKUP(C64,DESCRIPTION!$B$3:$F$778,3,TRUE)</f>
        <v>GRIT</v>
      </c>
      <c r="F64">
        <f>VLOOKUP(C64,DESCRIPTION!$B$3:$F$778,4,TRUE)</f>
        <v>0</v>
      </c>
      <c r="G64" s="6">
        <f>Tabela3[[#This Row],[SM]]</f>
        <v>1.55E-2</v>
      </c>
      <c r="H64" s="1">
        <f>Tabela33[[#This Row],[CM]]</f>
        <v>0.61</v>
      </c>
      <c r="I64" s="6">
        <f>Tabela9[[#This Row],[*Densidade 1]]</f>
        <v>2.6718866666666665</v>
      </c>
      <c r="J64" t="str">
        <f>VLOOKUP(C64,DESCRIPTION!$B$3:$F$778,5,TRUE)</f>
        <v>COM SEIXOS 'VS'</v>
      </c>
    </row>
    <row r="65" spans="1:10" x14ac:dyDescent="0.35">
      <c r="A65" t="s">
        <v>252</v>
      </c>
      <c r="B65" t="s">
        <v>174</v>
      </c>
      <c r="C65" s="1">
        <v>226.77</v>
      </c>
      <c r="D65" s="1">
        <v>227</v>
      </c>
      <c r="E65" t="str">
        <f>VLOOKUP(C65,DESCRIPTION!$B$3:$F$778,3,TRUE)</f>
        <v>LMPC</v>
      </c>
      <c r="F65">
        <f>VLOOKUP(C65,DESCRIPTION!$B$3:$F$778,4,TRUE)</f>
        <v>0</v>
      </c>
      <c r="G65" s="6">
        <f>Tabela3[[#This Row],[SM]]</f>
        <v>1.72E-2</v>
      </c>
      <c r="H65" s="1">
        <f>Tabela33[[#This Row],[CM]]</f>
        <v>0.86999999999999988</v>
      </c>
      <c r="I65" s="6">
        <f>Tabela9[[#This Row],[*Densidade 1]]</f>
        <v>2.6696457446808513</v>
      </c>
      <c r="J65" t="str">
        <f>VLOOKUP(C65,DESCRIPTION!$B$3:$F$778,5,TRUE)</f>
        <v>COM SEIXOS 'VL E S'</v>
      </c>
    </row>
    <row r="66" spans="1:10" x14ac:dyDescent="0.35">
      <c r="A66" t="s">
        <v>253</v>
      </c>
      <c r="B66" t="s">
        <v>174</v>
      </c>
      <c r="C66" s="1">
        <v>227.84</v>
      </c>
      <c r="D66" s="1">
        <v>228.23</v>
      </c>
      <c r="E66" t="str">
        <f>VLOOKUP(C66,DESCRIPTION!$B$3:$F$778,3,TRUE)</f>
        <v>GRIT</v>
      </c>
      <c r="F66">
        <f>VLOOKUP(C66,DESCRIPTION!$B$3:$F$778,4,TRUE)</f>
        <v>0</v>
      </c>
      <c r="G66" s="6">
        <f>Tabela3[[#This Row],[SM]]</f>
        <v>1.55E-2</v>
      </c>
      <c r="H66" s="1">
        <f>Tabela33[[#This Row],[CM]]</f>
        <v>0.64</v>
      </c>
      <c r="I66" s="6">
        <f>Tabela9[[#This Row],[*Densidade 1]]</f>
        <v>2.6764193370165743</v>
      </c>
      <c r="J66" t="str">
        <f>VLOOKUP(C66,DESCRIPTION!$B$3:$F$778,5,TRUE)</f>
        <v>COM SEIXOS 'VS'.</v>
      </c>
    </row>
    <row r="67" spans="1:10" x14ac:dyDescent="0.35">
      <c r="A67" t="s">
        <v>254</v>
      </c>
      <c r="B67" t="s">
        <v>174</v>
      </c>
      <c r="C67" s="1">
        <v>234.14</v>
      </c>
      <c r="D67" s="1">
        <v>234.44</v>
      </c>
      <c r="E67" t="str">
        <f>VLOOKUP(C67,DESCRIPTION!$B$3:$F$778,3,TRUE)</f>
        <v>MSPC</v>
      </c>
      <c r="F67">
        <f>VLOOKUP(C67,DESCRIPTION!$B$3:$F$778,4,TRUE)</f>
        <v>0</v>
      </c>
      <c r="G67" s="6">
        <f>Tabela3[[#This Row],[SM]]</f>
        <v>2.7899999999999998E-2</v>
      </c>
      <c r="H67" s="1">
        <f>Tabela33[[#This Row],[CM]]</f>
        <v>0.33999999999999997</v>
      </c>
      <c r="I67" s="6">
        <f>Tabela9[[#This Row],[*Densidade 1]]</f>
        <v>2.7439499999999999</v>
      </c>
      <c r="J67" t="str">
        <f>VLOOKUP(C67,DESCRIPTION!$B$3:$F$778,5,TRUE)</f>
        <v>COM SEIXOS 'L E VL'</v>
      </c>
    </row>
    <row r="68" spans="1:10" x14ac:dyDescent="0.35">
      <c r="A68" t="s">
        <v>255</v>
      </c>
      <c r="B68" t="s">
        <v>174</v>
      </c>
      <c r="C68" s="1">
        <v>239.35</v>
      </c>
      <c r="D68" s="1">
        <v>239.58</v>
      </c>
      <c r="E68" t="str">
        <f>VLOOKUP(C68,DESCRIPTION!$B$3:$F$778,3,TRUE)</f>
        <v>MLPC</v>
      </c>
      <c r="F68">
        <f>VLOOKUP(C68,DESCRIPTION!$B$3:$F$778,4,TRUE)</f>
        <v>0</v>
      </c>
      <c r="G68" s="6">
        <f>Tabela3[[#This Row],[SM]]</f>
        <v>2.3700000000000002E-2</v>
      </c>
      <c r="H68" s="1">
        <f>Tabela33[[#This Row],[CM]]</f>
        <v>0.71000000000000008</v>
      </c>
      <c r="I68" s="6">
        <f>Tabela9[[#This Row],[*Densidade 1]]</f>
        <v>2.6595207692307694</v>
      </c>
      <c r="J68" t="str">
        <f>VLOOKUP(C68,DESCRIPTION!$B$3:$F$778,5,TRUE)</f>
        <v>COM SEIXOS 'S '</v>
      </c>
    </row>
    <row r="69" spans="1:10" x14ac:dyDescent="0.35">
      <c r="A69" t="s">
        <v>256</v>
      </c>
      <c r="B69" t="s">
        <v>174</v>
      </c>
      <c r="C69" s="1">
        <v>244.2</v>
      </c>
      <c r="D69" s="1">
        <v>244.37</v>
      </c>
      <c r="E69" t="str">
        <f>VLOOKUP(C69,DESCRIPTION!$B$3:$F$778,3,TRUE)</f>
        <v>MLPC</v>
      </c>
      <c r="F69">
        <f>VLOOKUP(C69,DESCRIPTION!$B$3:$F$778,4,TRUE)</f>
        <v>0</v>
      </c>
      <c r="G69" s="6">
        <f>Tabela3[[#This Row],[SM]]</f>
        <v>1.1600000000000001E-2</v>
      </c>
      <c r="H69" s="1">
        <f>Tabela33[[#This Row],[CM]]</f>
        <v>0.43999999999999995</v>
      </c>
      <c r="I69" s="6">
        <f>Tabela9[[#This Row],[*Densidade 1]]</f>
        <v>2.6541479999999997</v>
      </c>
      <c r="J69" t="str">
        <f>VLOOKUP(C69,DESCRIPTION!$B$3:$F$778,5,TRUE)</f>
        <v>COM SEIXOS 'S E VS'</v>
      </c>
    </row>
    <row r="70" spans="1:10" x14ac:dyDescent="0.35">
      <c r="A70" t="s">
        <v>257</v>
      </c>
      <c r="B70" t="s">
        <v>174</v>
      </c>
      <c r="C70" s="1">
        <v>249.07</v>
      </c>
      <c r="D70" s="1">
        <v>249.24</v>
      </c>
      <c r="E70" t="str">
        <f>VLOOKUP(C70,DESCRIPTION!$B$3:$F$778,3,TRUE)</f>
        <v>MLPC</v>
      </c>
      <c r="F70">
        <f>VLOOKUP(C70,DESCRIPTION!$B$3:$F$778,4,TRUE)</f>
        <v>0</v>
      </c>
      <c r="G70" s="6">
        <f>Tabela3[[#This Row],[SM]]</f>
        <v>1.8700000000000001E-2</v>
      </c>
      <c r="H70" s="1">
        <f>Tabela33[[#This Row],[CM]]</f>
        <v>0.72</v>
      </c>
      <c r="I70" s="6">
        <f>Tabela9[[#This Row],[*Densidade 1]]</f>
        <v>2.7135936507936509</v>
      </c>
      <c r="J70" t="str">
        <f>VLOOKUP(C70,DESCRIPTION!$B$3:$F$778,5,TRUE)</f>
        <v>NO TOPO BEM EMPACOTADO COM MAIOR CONCENTRACAO DE SULFETO.</v>
      </c>
    </row>
    <row r="71" spans="1:10" x14ac:dyDescent="0.35">
      <c r="A71" t="s">
        <v>258</v>
      </c>
      <c r="B71" t="s">
        <v>174</v>
      </c>
      <c r="C71" s="1">
        <v>252.85</v>
      </c>
      <c r="D71" s="1">
        <v>253.31</v>
      </c>
      <c r="E71" t="str">
        <f>VLOOKUP(C71,DESCRIPTION!$B$3:$F$778,3,TRUE)</f>
        <v>GRIT</v>
      </c>
      <c r="F71">
        <f>VLOOKUP(C71,DESCRIPTION!$B$3:$F$778,4,TRUE)</f>
        <v>0</v>
      </c>
      <c r="G71" s="6">
        <f>Tabela3[[#This Row],[SM]]</f>
        <v>1.1699999999999999E-2</v>
      </c>
      <c r="H71" s="1">
        <f>Tabela33[[#This Row],[CM]]</f>
        <v>0.49000000000000005</v>
      </c>
      <c r="I71" s="6">
        <f>Tabela9[[#This Row],[*Densidade 1]]</f>
        <v>2.665501060070671</v>
      </c>
      <c r="J71" t="str">
        <f>VLOOKUP(C71,DESCRIPTION!$B$3:$F$778,5,TRUE)</f>
        <v>COM SEIXOS 'S'. NA BASE. POUCO OXIDADO E MUITO FUCHSITICO. NIVEL DE 05CM DE MLPC BEM EMPACOTADO. FUCHSITICO E COM SULFETO MODERADO.</v>
      </c>
    </row>
    <row r="72" spans="1:10" x14ac:dyDescent="0.35">
      <c r="A72" t="s">
        <v>259</v>
      </c>
      <c r="B72" t="s">
        <v>174</v>
      </c>
      <c r="C72" s="1">
        <v>257.25</v>
      </c>
      <c r="D72" s="1">
        <v>257.39</v>
      </c>
      <c r="E72" t="str">
        <f>VLOOKUP(C72,DESCRIPTION!$B$3:$F$778,3,TRUE)</f>
        <v>MLPC</v>
      </c>
      <c r="F72">
        <f>VLOOKUP(C72,DESCRIPTION!$B$3:$F$778,4,TRUE)</f>
        <v>0</v>
      </c>
      <c r="G72" s="6">
        <f>Tabela3[[#This Row],[SM]]</f>
        <v>1.9899999999999998E-2</v>
      </c>
      <c r="H72" s="1">
        <f>Tabela33[[#This Row],[CM]]</f>
        <v>0.57000000000000006</v>
      </c>
      <c r="I72" s="6">
        <f>Tabela9[[#This Row],[*Densidade 1]]</f>
        <v>2.6680304347826094</v>
      </c>
      <c r="J72" t="str">
        <f>VLOOKUP(C72,DESCRIPTION!$B$3:$F$778,5,TRUE)</f>
        <v>COM SEIXOS 'S E VL'. C.A TOPO 25 GRAUS.</v>
      </c>
    </row>
    <row r="73" spans="1:10" x14ac:dyDescent="0.35">
      <c r="A73" t="s">
        <v>260</v>
      </c>
      <c r="B73" t="s">
        <v>174</v>
      </c>
      <c r="C73" s="1">
        <v>267.64</v>
      </c>
      <c r="D73" s="1">
        <v>267.83</v>
      </c>
      <c r="E73" t="str">
        <f>VLOOKUP(C73,DESCRIPTION!$B$3:$F$778,3,TRUE)</f>
        <v>MLPC</v>
      </c>
      <c r="F73">
        <f>VLOOKUP(C73,DESCRIPTION!$B$3:$F$778,4,TRUE)</f>
        <v>0</v>
      </c>
      <c r="G73" s="6">
        <f>Tabela3[[#This Row],[SM]]</f>
        <v>2.8600000000000004E-2</v>
      </c>
      <c r="H73" s="1">
        <f>Tabela33[[#This Row],[CM]]</f>
        <v>0.82</v>
      </c>
      <c r="I73" s="6">
        <f>Tabela9[[#This Row],[*Densidade 1]]</f>
        <v>2.8307629955947133</v>
      </c>
      <c r="J73" t="str">
        <f>VLOOKUP(C73,DESCRIPTION!$B$3:$F$778,5,TRUE)</f>
        <v>COM SEIXOS 'S E VL'. ALGUNS NIVEIS ESTAO BASTANTE OXIDADOS. E COM MAIOR CONSENTRACAO DE SULFETO NA BASE.</v>
      </c>
    </row>
    <row r="74" spans="1:10" x14ac:dyDescent="0.35">
      <c r="A74" t="s">
        <v>261</v>
      </c>
      <c r="B74" t="s">
        <v>174</v>
      </c>
      <c r="C74" s="1">
        <v>271.14999999999998</v>
      </c>
      <c r="D74" s="1">
        <v>271.55</v>
      </c>
      <c r="E74" t="str">
        <f>VLOOKUP(C74,DESCRIPTION!$B$3:$F$778,3,TRUE)</f>
        <v>MLPC</v>
      </c>
      <c r="F74">
        <f>VLOOKUP(C74,DESCRIPTION!$B$3:$F$778,4,TRUE)</f>
        <v>1000</v>
      </c>
      <c r="G74" s="6">
        <f>Tabela3[[#This Row],[SM]]</f>
        <v>2.6799999999999997E-2</v>
      </c>
      <c r="H74" s="1">
        <f>Tabela33[[#This Row],[CM]]</f>
        <v>0.49000000000000005</v>
      </c>
      <c r="I74" s="6">
        <f>Tabela9[[#This Row],[*Densidade 1]]</f>
        <v>2.6554869009584667</v>
      </c>
      <c r="J74" t="str">
        <f>VLOOKUP(C74,DESCRIPTION!$B$3:$F$778,5,TRUE)</f>
        <v>AU_VISIBLE EM 271.25. 271.29. 271.33 E 271.35M. COM SEIXOS 'S'</v>
      </c>
    </row>
    <row r="75" spans="1:10" x14ac:dyDescent="0.35">
      <c r="A75" t="s">
        <v>262</v>
      </c>
      <c r="B75" t="s">
        <v>174</v>
      </c>
      <c r="C75" s="1">
        <v>273.25</v>
      </c>
      <c r="D75" s="1">
        <v>273.35000000000002</v>
      </c>
      <c r="E75" t="str">
        <f>VLOOKUP(C75,DESCRIPTION!$B$3:$F$778,3,TRUE)</f>
        <v>ITV</v>
      </c>
      <c r="F75">
        <f>VLOOKUP(C75,DESCRIPTION!$B$3:$F$778,4,TRUE)</f>
        <v>0</v>
      </c>
      <c r="G75" s="6">
        <f>Tabela3[[#This Row],[SM]]</f>
        <v>0.27159999999999995</v>
      </c>
      <c r="H75" s="1">
        <f>Tabela33[[#This Row],[CM]]</f>
        <v>0</v>
      </c>
      <c r="I75" s="6">
        <f>Tabela9[[#This Row],[*Densidade 1]]</f>
        <v>3.0290357142857149</v>
      </c>
      <c r="J75" t="str">
        <f>VLOOKUP(C75,DESCRIPTION!$B$3:$F$778,5,TRUE)</f>
        <v>ROCHA ALTERADA E TALCOSA</v>
      </c>
    </row>
    <row r="76" spans="1:10" x14ac:dyDescent="0.35">
      <c r="A76" t="s">
        <v>263</v>
      </c>
      <c r="B76" t="s">
        <v>174</v>
      </c>
      <c r="C76" s="1">
        <v>276.48</v>
      </c>
      <c r="D76" s="1">
        <v>276.7</v>
      </c>
      <c r="E76" t="str">
        <f>VLOOKUP(C76,DESCRIPTION!$B$3:$F$778,3,TRUE)</f>
        <v>ITV</v>
      </c>
      <c r="F76">
        <f>VLOOKUP(C76,DESCRIPTION!$B$3:$F$778,4,TRUE)</f>
        <v>0</v>
      </c>
      <c r="G76" s="6">
        <f>Tabela3[[#This Row],[SM]]</f>
        <v>2.9200000000000004E-2</v>
      </c>
      <c r="H76" s="1">
        <f>Tabela33[[#This Row],[CM]]</f>
        <v>0.55000000000000004</v>
      </c>
      <c r="I76" s="6">
        <f>Tabela9[[#This Row],[*Densidade 1]]</f>
        <v>2.6390411214953273</v>
      </c>
      <c r="J76" t="str">
        <f>VLOOKUP(C76,DESCRIPTION!$B$3:$F$778,5,TRUE)</f>
        <v>ALTERADA</v>
      </c>
    </row>
    <row r="77" spans="1:10" x14ac:dyDescent="0.35">
      <c r="A77" t="s">
        <v>264</v>
      </c>
      <c r="B77" t="s">
        <v>174</v>
      </c>
      <c r="C77" s="1">
        <v>286.3</v>
      </c>
      <c r="D77" s="1">
        <v>286.48</v>
      </c>
      <c r="E77" t="str">
        <f>VLOOKUP(C77,DESCRIPTION!$B$3:$F$778,3,TRUE)</f>
        <v>LVLPC</v>
      </c>
      <c r="F77">
        <f>VLOOKUP(C77,DESCRIPTION!$B$3:$F$778,4,TRUE)</f>
        <v>0</v>
      </c>
      <c r="G77" s="6">
        <f>Tabela3[[#This Row],[SM]]</f>
        <v>1.2999999999999998E-2</v>
      </c>
      <c r="H77" s="1">
        <f>Tabela33[[#This Row],[CM]]</f>
        <v>0.51999999999999991</v>
      </c>
      <c r="I77" s="6">
        <f>Tabela9[[#This Row],[*Densidade 1]]</f>
        <v>2.6590586387434554</v>
      </c>
      <c r="J77" t="str">
        <f>VLOOKUP(C77,DESCRIPTION!$B$3:$F$778,5,TRUE)</f>
        <v>COM SEIXOS 'S E M' ALGUNS NIVEIS ENCONTRAM-SE COM ALTA FUCSITA DISSEMINADA.</v>
      </c>
    </row>
    <row r="78" spans="1:10" x14ac:dyDescent="0.35">
      <c r="A78" t="s">
        <v>265</v>
      </c>
      <c r="B78" t="s">
        <v>174</v>
      </c>
      <c r="C78" s="1">
        <v>292.93</v>
      </c>
      <c r="D78" s="1">
        <v>293.14</v>
      </c>
      <c r="E78" t="str">
        <f>VLOOKUP(C78,DESCRIPTION!$B$3:$F$778,3,TRUE)</f>
        <v>LVLPC</v>
      </c>
      <c r="F78">
        <f>VLOOKUP(C78,DESCRIPTION!$B$3:$F$778,4,TRUE)</f>
        <v>0</v>
      </c>
      <c r="G78" s="6">
        <f>Tabela3[[#This Row],[SM]]</f>
        <v>1.2199999999999999E-2</v>
      </c>
      <c r="H78" s="1">
        <f>Tabela33[[#This Row],[CM]]</f>
        <v>0.69000000000000006</v>
      </c>
      <c r="I78" s="6">
        <f>Tabela9[[#This Row],[*Densidade 1]]</f>
        <v>2.6450556213017755</v>
      </c>
      <c r="J78" t="str">
        <f>VLOOKUP(C78,DESCRIPTION!$B$3:$F$778,5,TRUE)</f>
        <v>COM SEIXOS 'S E M' ALGUNS NIVEIS ENCONTRAM-SE COM ALTA FUCSITA DISSEMINADA.</v>
      </c>
    </row>
    <row r="79" spans="1:10" x14ac:dyDescent="0.35">
      <c r="A79" t="s">
        <v>266</v>
      </c>
      <c r="B79" t="s">
        <v>174</v>
      </c>
      <c r="C79" s="1">
        <v>304.8</v>
      </c>
      <c r="D79" s="1">
        <v>305</v>
      </c>
      <c r="E79" t="str">
        <f>VLOOKUP(C79,DESCRIPTION!$B$3:$F$778,3,TRUE)</f>
        <v>LVLPC</v>
      </c>
      <c r="F79">
        <f>VLOOKUP(C79,DESCRIPTION!$B$3:$F$778,4,TRUE)</f>
        <v>1</v>
      </c>
      <c r="G79" s="6">
        <f>Tabela3[[#This Row],[SM]]</f>
        <v>2.3899999999999998E-2</v>
      </c>
      <c r="H79" s="1">
        <f>Tabela33[[#This Row],[CM]]</f>
        <v>0.35</v>
      </c>
      <c r="I79" s="6">
        <f>Tabela9[[#This Row],[*Densidade 1]]</f>
        <v>2.6453302325581389</v>
      </c>
      <c r="J79" t="str">
        <f>VLOOKUP(C79,DESCRIPTION!$B$3:$F$778,5,TRUE)</f>
        <v>COM SEIXOS 'M'</v>
      </c>
    </row>
    <row r="80" spans="1:10" x14ac:dyDescent="0.35">
      <c r="A80" t="s">
        <v>267</v>
      </c>
      <c r="B80" t="s">
        <v>174</v>
      </c>
      <c r="C80" s="1">
        <v>311.20999999999998</v>
      </c>
      <c r="D80" s="1">
        <v>311.51</v>
      </c>
      <c r="E80" t="str">
        <f>VLOOKUP(C80,DESCRIPTION!$B$3:$F$778,3,TRUE)</f>
        <v>LVLPC</v>
      </c>
      <c r="F80">
        <f>VLOOKUP(C80,DESCRIPTION!$B$3:$F$778,4,TRUE)</f>
        <v>0</v>
      </c>
      <c r="G80" s="6">
        <f>Tabela3[[#This Row],[SM]]</f>
        <v>2.06E-2</v>
      </c>
      <c r="H80" s="1">
        <f>Tabela33[[#This Row],[CM]]</f>
        <v>0.6</v>
      </c>
      <c r="I80" s="6">
        <f>Tabela9[[#This Row],[*Densidade 1]]</f>
        <v>2.6702690391459076</v>
      </c>
      <c r="J80" t="str">
        <f>VLOOKUP(C80,DESCRIPTION!$B$3:$F$778,5,TRUE)</f>
        <v>COM SEIXOS 'S E M'. SEIXOS FRATURADOS.</v>
      </c>
    </row>
    <row r="81" spans="1:10" x14ac:dyDescent="0.35">
      <c r="A81" t="s">
        <v>268</v>
      </c>
      <c r="B81" t="s">
        <v>174</v>
      </c>
      <c r="C81" s="1">
        <v>314.89999999999998</v>
      </c>
      <c r="D81" s="1">
        <v>315.12</v>
      </c>
      <c r="E81" t="str">
        <f>VLOOKUP(C81,DESCRIPTION!$B$3:$F$778,3,TRUE)</f>
        <v>LVLPC</v>
      </c>
      <c r="F81">
        <f>VLOOKUP(C81,DESCRIPTION!$B$3:$F$778,4,TRUE)</f>
        <v>1</v>
      </c>
      <c r="G81" s="6">
        <f>Tabela3[[#This Row],[SM]]</f>
        <v>1.0199999999999999E-2</v>
      </c>
      <c r="H81" s="1">
        <f>Tabela33[[#This Row],[CM]]</f>
        <v>0.28000000000000003</v>
      </c>
      <c r="I81" s="6">
        <f>Tabela9[[#This Row],[*Densidade 1]]</f>
        <v>2.6497133333333336</v>
      </c>
      <c r="J81" t="str">
        <f>VLOOKUP(C81,DESCRIPTION!$B$3:$F$778,5,TRUE)</f>
        <v>COM SEIXOS 'S E M'</v>
      </c>
    </row>
    <row r="82" spans="1:10" x14ac:dyDescent="0.35">
      <c r="A82" t="s">
        <v>269</v>
      </c>
      <c r="B82" t="s">
        <v>174</v>
      </c>
      <c r="C82" s="1">
        <v>320.44</v>
      </c>
      <c r="D82" s="1">
        <v>320.55</v>
      </c>
      <c r="E82" t="str">
        <f>VLOOKUP(C82,DESCRIPTION!$B$3:$F$778,3,TRUE)</f>
        <v>GRIT</v>
      </c>
      <c r="F82">
        <f>VLOOKUP(C82,DESCRIPTION!$B$3:$F$778,4,TRUE)</f>
        <v>0</v>
      </c>
      <c r="G82" s="6">
        <f>Tabela3[[#This Row],[SM]]</f>
        <v>3.44E-2</v>
      </c>
      <c r="H82" s="1">
        <f>Tabela33[[#This Row],[CM]]</f>
        <v>0.79</v>
      </c>
      <c r="I82" s="6">
        <f>Tabela9[[#This Row],[*Densidade 1]]</f>
        <v>2.7222586956521742</v>
      </c>
      <c r="J82" t="str">
        <f>VLOOKUP(C82,DESCRIPTION!$B$3:$F$778,5,TRUE)</f>
        <v>EM 320.40-320.53. 321-321.13. 321.55-321.67 NIVEIS DE MSPC BEM EMPACOTADO. FUCHSITICO COM MUITO SULFETO. COM SEIXOS 'S.M E L'.</v>
      </c>
    </row>
    <row r="83" spans="1:10" x14ac:dyDescent="0.35">
      <c r="A83" t="s">
        <v>270</v>
      </c>
      <c r="B83" t="s">
        <v>174</v>
      </c>
      <c r="C83" s="1">
        <v>325.25</v>
      </c>
      <c r="D83" s="1">
        <v>325.43</v>
      </c>
      <c r="E83" t="str">
        <f>VLOOKUP(C83,DESCRIPTION!$B$3:$F$778,3,TRUE)</f>
        <v>GRIT</v>
      </c>
      <c r="F83">
        <f>VLOOKUP(C83,DESCRIPTION!$B$3:$F$778,4,TRUE)</f>
        <v>0</v>
      </c>
      <c r="G83" s="6">
        <f>Tabela3[[#This Row],[SM]]</f>
        <v>9.9000000000000008E-3</v>
      </c>
      <c r="H83" s="1">
        <f>Tabela33[[#This Row],[CM]]</f>
        <v>0.76</v>
      </c>
      <c r="I83" s="6">
        <f>Tabela9[[#This Row],[*Densidade 1]]</f>
        <v>2.6510890510948908</v>
      </c>
      <c r="J83" t="str">
        <f>VLOOKUP(C83,DESCRIPTION!$B$3:$F$778,5,TRUE)</f>
        <v>COM SEIXOS 'S.M E L'.</v>
      </c>
    </row>
    <row r="84" spans="1:10" x14ac:dyDescent="0.35">
      <c r="A84" t="s">
        <v>271</v>
      </c>
      <c r="B84" t="s">
        <v>174</v>
      </c>
      <c r="C84" s="1">
        <v>326.81</v>
      </c>
      <c r="D84" s="1">
        <v>326.94</v>
      </c>
      <c r="E84" t="str">
        <f>VLOOKUP(C84,DESCRIPTION!$B$3:$F$778,3,TRUE)</f>
        <v>MSPC</v>
      </c>
      <c r="F84">
        <f>VLOOKUP(C84,DESCRIPTION!$B$3:$F$778,4,TRUE)</f>
        <v>1</v>
      </c>
      <c r="G84" s="6">
        <f>Tabela3[[#This Row],[SM]]</f>
        <v>2.9800000000000004E-2</v>
      </c>
      <c r="H84" s="1">
        <f>Tabela33[[#This Row],[CM]]</f>
        <v>0.61</v>
      </c>
      <c r="I84" s="6">
        <f>Tabela9[[#This Row],[*Densidade 1]]</f>
        <v>2.6425252747252745</v>
      </c>
      <c r="J84" t="str">
        <f>VLOOKUP(C84,DESCRIPTION!$B$3:$F$778,5,TRUE)</f>
        <v>COM SEIXOS 'L'. MUITO FRATURADO. OXIDADO. INTERCALACOES DE GRIT FUCHSITICO E COM SULFETACAO.</v>
      </c>
    </row>
    <row r="85" spans="1:10" x14ac:dyDescent="0.35">
      <c r="A85" t="s">
        <v>272</v>
      </c>
      <c r="B85" t="s">
        <v>174</v>
      </c>
      <c r="C85" s="1">
        <v>330.65</v>
      </c>
      <c r="D85" s="1">
        <v>330.85</v>
      </c>
      <c r="E85" t="str">
        <f>VLOOKUP(C85,DESCRIPTION!$B$3:$F$778,3,TRUE)</f>
        <v>GRIT</v>
      </c>
      <c r="F85">
        <f>VLOOKUP(C85,DESCRIPTION!$B$3:$F$778,4,TRUE)</f>
        <v>1</v>
      </c>
      <c r="G85" s="6">
        <f>Tabela3[[#This Row],[SM]]</f>
        <v>1.6900000000000002E-2</v>
      </c>
      <c r="H85" s="1">
        <f>Tabela33[[#This Row],[CM]]</f>
        <v>0.16999999999999998</v>
      </c>
      <c r="I85" s="6">
        <f>Tabela9[[#This Row],[*Densidade 1]]</f>
        <v>2.666686725663717</v>
      </c>
      <c r="J85" t="str">
        <f>VLOOKUP(C85,DESCRIPTION!$B$3:$F$778,5,TRUE)</f>
        <v/>
      </c>
    </row>
    <row r="86" spans="1:10" x14ac:dyDescent="0.35">
      <c r="A86" t="s">
        <v>273</v>
      </c>
      <c r="B86" t="s">
        <v>174</v>
      </c>
      <c r="C86" s="1">
        <v>338.43</v>
      </c>
      <c r="D86" s="1">
        <v>338.58</v>
      </c>
      <c r="E86" t="str">
        <f>VLOOKUP(C86,DESCRIPTION!$B$3:$F$778,3,TRUE)</f>
        <v>GRIT</v>
      </c>
      <c r="F86">
        <f>VLOOKUP(C86,DESCRIPTION!$B$3:$F$778,4,TRUE)</f>
        <v>0</v>
      </c>
      <c r="G86" s="6">
        <f>Tabela3[[#This Row],[SM]]</f>
        <v>2.0900000000000002E-2</v>
      </c>
      <c r="H86" s="1">
        <f>Tabela33[[#This Row],[CM]]</f>
        <v>0.52</v>
      </c>
      <c r="I86" s="6">
        <f>Tabela9[[#This Row],[*Densidade 1]]</f>
        <v>2.6379337500000002</v>
      </c>
      <c r="J86" t="str">
        <f>VLOOKUP(C86,DESCRIPTION!$B$3:$F$778,5,TRUE)</f>
        <v>COM VENULAS DE QTZ COM SEIXOS 'M E S'.</v>
      </c>
    </row>
    <row r="87" spans="1:10" x14ac:dyDescent="0.35">
      <c r="A87" t="s">
        <v>274</v>
      </c>
      <c r="B87" t="s">
        <v>174</v>
      </c>
      <c r="C87" s="1">
        <v>342.59</v>
      </c>
      <c r="D87" s="1">
        <v>342.77</v>
      </c>
      <c r="E87" t="str">
        <f>VLOOKUP(C87,DESCRIPTION!$B$3:$F$778,3,TRUE)</f>
        <v>LMPC</v>
      </c>
      <c r="F87">
        <f>VLOOKUP(C87,DESCRIPTION!$B$3:$F$778,4,TRUE)</f>
        <v>1000</v>
      </c>
      <c r="G87" s="6">
        <f>Tabela3[[#This Row],[SM]]</f>
        <v>2.2399999999999996E-2</v>
      </c>
      <c r="H87" s="1">
        <f>Tabela33[[#This Row],[CM]]</f>
        <v>0.58000000000000007</v>
      </c>
      <c r="I87" s="6">
        <f>Tabela9[[#This Row],[*Densidade 1]]</f>
        <v>2.6885166666666667</v>
      </c>
      <c r="J87" t="str">
        <f>VLOOKUP(C87,DESCRIPTION!$B$3:$F$778,5,TRUE)</f>
        <v>COM SEIXOS 'S'. O TOPO CONCENTRA-SE MAIS OXIDADO E COM ALTA CONCENTRACAO DE SULFETO.</v>
      </c>
    </row>
    <row r="88" spans="1:10" x14ac:dyDescent="0.35">
      <c r="A88" t="s">
        <v>275</v>
      </c>
      <c r="B88" t="s">
        <v>174</v>
      </c>
      <c r="C88" s="1">
        <v>346.55</v>
      </c>
      <c r="D88" s="1">
        <v>346.72</v>
      </c>
      <c r="E88" t="str">
        <f>VLOOKUP(C88,DESCRIPTION!$B$3:$F$778,3,TRUE)</f>
        <v>MPC</v>
      </c>
      <c r="F88">
        <f>VLOOKUP(C88,DESCRIPTION!$B$3:$F$778,4,TRUE)</f>
        <v>0</v>
      </c>
      <c r="G88" s="6">
        <f>Tabela3[[#This Row],[SM]]</f>
        <v>2.01E-2</v>
      </c>
      <c r="H88" s="1">
        <f>Tabela33[[#This Row],[CM]]</f>
        <v>0.6100000000000001</v>
      </c>
      <c r="I88" s="6">
        <f>Tabela9[[#This Row],[*Densidade 1]]</f>
        <v>2.6811632653061221</v>
      </c>
      <c r="J88" t="str">
        <f>VLOOKUP(C88,DESCRIPTION!$B$3:$F$778,5,TRUE)</f>
        <v>COM SEIXOS 'S E L'</v>
      </c>
    </row>
    <row r="89" spans="1:10" x14ac:dyDescent="0.35">
      <c r="A89" t="s">
        <v>276</v>
      </c>
      <c r="B89" t="s">
        <v>174</v>
      </c>
      <c r="C89" s="1">
        <v>350.84</v>
      </c>
      <c r="D89" s="1">
        <v>351.03</v>
      </c>
      <c r="E89" t="str">
        <f>VLOOKUP(C89,DESCRIPTION!$B$3:$F$778,3,TRUE)</f>
        <v>MPC</v>
      </c>
      <c r="F89">
        <f>VLOOKUP(C89,DESCRIPTION!$B$3:$F$778,4,TRUE)</f>
        <v>0</v>
      </c>
      <c r="G89" s="6">
        <f>Tabela3[[#This Row],[SM]]</f>
        <v>2.4799999999999996E-2</v>
      </c>
      <c r="H89" s="1">
        <f>Tabela33[[#This Row],[CM]]</f>
        <v>0.82</v>
      </c>
      <c r="I89" s="6">
        <f>Tabela9[[#This Row],[*Densidade 1]]</f>
        <v>2.650781927710844</v>
      </c>
      <c r="J89" t="str">
        <f>VLOOKUP(C89,DESCRIPTION!$B$3:$F$778,5,TRUE)</f>
        <v>COM SEIXOS 'S E L'. MUITO ALTERADA E OXIDADA.</v>
      </c>
    </row>
    <row r="90" spans="1:10" x14ac:dyDescent="0.35">
      <c r="A90" t="s">
        <v>277</v>
      </c>
      <c r="B90" t="s">
        <v>174</v>
      </c>
      <c r="C90" s="1">
        <v>358</v>
      </c>
      <c r="D90" s="1">
        <v>358.23</v>
      </c>
      <c r="E90" t="str">
        <f>VLOOKUP(C90,DESCRIPTION!$B$3:$F$778,3,TRUE)</f>
        <v>LVLPC</v>
      </c>
      <c r="F90">
        <f>VLOOKUP(C90,DESCRIPTION!$B$3:$F$778,4,TRUE)</f>
        <v>0</v>
      </c>
      <c r="G90" s="6">
        <f>Tabela3[[#This Row],[SM]]</f>
        <v>1.2099999999999998E-2</v>
      </c>
      <c r="H90" s="1">
        <f>Tabela33[[#This Row],[CM]]</f>
        <v>0.77</v>
      </c>
      <c r="I90" s="6">
        <f>Tabela9[[#This Row],[*Densidade 1]]</f>
        <v>2.6573354166666663</v>
      </c>
      <c r="J90" t="str">
        <f>VLOOKUP(C90,DESCRIPTION!$B$3:$F$778,5,TRUE)</f>
        <v>COM SEIXOS 'M'.PRESENCA DE NODULOS DE PIRITA.</v>
      </c>
    </row>
    <row r="91" spans="1:10" x14ac:dyDescent="0.35">
      <c r="A91" t="s">
        <v>278</v>
      </c>
      <c r="B91" t="s">
        <v>174</v>
      </c>
      <c r="C91" s="1">
        <v>362.8</v>
      </c>
      <c r="D91" s="1">
        <v>363</v>
      </c>
      <c r="E91" t="str">
        <f>VLOOKUP(C91,DESCRIPTION!$B$3:$F$778,3,TRUE)</f>
        <v>LMPC</v>
      </c>
      <c r="F91">
        <f>VLOOKUP(C91,DESCRIPTION!$B$3:$F$778,4,TRUE)</f>
        <v>0</v>
      </c>
      <c r="G91" s="6">
        <f>Tabela3[[#This Row],[SM]]</f>
        <v>1.8199999999999994E-2</v>
      </c>
      <c r="H91" s="1">
        <f>Tabela33[[#This Row],[CM]]</f>
        <v>0.62</v>
      </c>
      <c r="I91" s="6">
        <f>Tabela9[[#This Row],[*Densidade 1]]</f>
        <v>2.6665344827586202</v>
      </c>
      <c r="J91" t="str">
        <f>VLOOKUP(C91,DESCRIPTION!$B$3:$F$778,5,TRUE)</f>
        <v>COM SEIXOS 'S E VL'</v>
      </c>
    </row>
    <row r="92" spans="1:10" x14ac:dyDescent="0.35">
      <c r="A92" t="s">
        <v>279</v>
      </c>
      <c r="B92" t="s">
        <v>174</v>
      </c>
      <c r="C92" s="1">
        <v>366.85</v>
      </c>
      <c r="D92" s="1">
        <v>367</v>
      </c>
      <c r="E92" t="str">
        <f>VLOOKUP(C92,DESCRIPTION!$B$3:$F$778,3,TRUE)</f>
        <v>LMPC</v>
      </c>
      <c r="F92">
        <f>VLOOKUP(C92,DESCRIPTION!$B$3:$F$778,4,TRUE)</f>
        <v>1</v>
      </c>
      <c r="G92" s="6">
        <f>Tabela3[[#This Row],[SM]]</f>
        <v>2.8400000000000002E-2</v>
      </c>
      <c r="H92" s="1">
        <f>Tabela33[[#This Row],[CM]]</f>
        <v>0.38</v>
      </c>
      <c r="I92" s="6">
        <f>Tabela9[[#This Row],[*Densidade 1]]</f>
        <v>2.6587341614906834</v>
      </c>
      <c r="J92" t="str">
        <f>VLOOKUP(C92,DESCRIPTION!$B$3:$F$778,5,TRUE)</f>
        <v>COM SEIXOS 'S E VL'</v>
      </c>
    </row>
    <row r="93" spans="1:10" x14ac:dyDescent="0.35">
      <c r="A93" t="s">
        <v>280</v>
      </c>
      <c r="B93" t="s">
        <v>174</v>
      </c>
      <c r="C93" s="1">
        <v>372.44</v>
      </c>
      <c r="D93" s="1">
        <v>372.57</v>
      </c>
      <c r="E93" t="str">
        <f>VLOOKUP(C93,DESCRIPTION!$B$3:$F$778,3,TRUE)</f>
        <v>LMPC</v>
      </c>
      <c r="F93">
        <f>VLOOKUP(C93,DESCRIPTION!$B$3:$F$778,4,TRUE)</f>
        <v>1</v>
      </c>
      <c r="G93" s="6">
        <f>Tabela3[[#This Row],[SM]]</f>
        <v>1.8700000000000001E-2</v>
      </c>
      <c r="H93" s="1">
        <f>Tabela33[[#This Row],[CM]]</f>
        <v>0.32</v>
      </c>
      <c r="I93" s="6">
        <f>Tabela9[[#This Row],[*Densidade 1]]</f>
        <v>2.6474959999999998</v>
      </c>
      <c r="J93" t="str">
        <f>VLOOKUP(C93,DESCRIPTION!$B$3:$F$778,5,TRUE)</f>
        <v>COM SEIXOS 'S E VL'. SEIXOS FRATURADOS. QZ_VEIN OXIDADOS.</v>
      </c>
    </row>
    <row r="94" spans="1:10" x14ac:dyDescent="0.35">
      <c r="A94" t="s">
        <v>281</v>
      </c>
      <c r="B94" t="s">
        <v>174</v>
      </c>
      <c r="C94" s="1">
        <v>380.35</v>
      </c>
      <c r="D94" s="1">
        <v>380.52</v>
      </c>
      <c r="E94" t="str">
        <f>VLOOKUP(C94,DESCRIPTION!$B$3:$F$778,3,TRUE)</f>
        <v>LMPC</v>
      </c>
      <c r="F94">
        <f>VLOOKUP(C94,DESCRIPTION!$B$3:$F$778,4,TRUE)</f>
        <v>0</v>
      </c>
      <c r="G94" s="6">
        <f>Tabela3[[#This Row],[SM]]</f>
        <v>1.3500000000000002E-2</v>
      </c>
      <c r="H94" s="1">
        <f>Tabela33[[#This Row],[CM]]</f>
        <v>0.54</v>
      </c>
      <c r="I94" s="6">
        <f>Tabela9[[#This Row],[*Densidade 1]]</f>
        <v>2.6516876712328763</v>
      </c>
      <c r="J94" t="str">
        <f>VLOOKUP(C94,DESCRIPTION!$B$3:$F$778,5,TRUE)</f>
        <v>COM SEIXOS 'S'. ROCHA MUITO FRATURADA.</v>
      </c>
    </row>
    <row r="95" spans="1:10" x14ac:dyDescent="0.35">
      <c r="A95" t="s">
        <v>282</v>
      </c>
      <c r="B95" t="s">
        <v>174</v>
      </c>
      <c r="C95" s="1">
        <v>384.38</v>
      </c>
      <c r="D95" s="1">
        <v>384.53</v>
      </c>
      <c r="E95" t="str">
        <f>VLOOKUP(C95,DESCRIPTION!$B$3:$F$778,3,TRUE)</f>
        <v>LMPC</v>
      </c>
      <c r="F95">
        <f>VLOOKUP(C95,DESCRIPTION!$B$3:$F$778,4,TRUE)</f>
        <v>0</v>
      </c>
      <c r="G95" s="6">
        <f>Tabela3[[#This Row],[SM]]</f>
        <v>1.4799999999999999E-2</v>
      </c>
      <c r="H95" s="1">
        <f>Tabela33[[#This Row],[CM]]</f>
        <v>0.61</v>
      </c>
      <c r="I95" s="6">
        <f>Tabela9[[#This Row],[*Densidade 1]]</f>
        <v>2.6384134615384611</v>
      </c>
      <c r="J95" t="str">
        <f>VLOOKUP(C95,DESCRIPTION!$B$3:$F$778,5,TRUE)</f>
        <v>COM SEIXOS 'S'. ROCHA MUITO FRATURADA.</v>
      </c>
    </row>
    <row r="96" spans="1:10" x14ac:dyDescent="0.35">
      <c r="A96" t="s">
        <v>283</v>
      </c>
      <c r="B96" t="s">
        <v>174</v>
      </c>
      <c r="C96" s="1">
        <v>389.2</v>
      </c>
      <c r="D96" s="1">
        <v>389.42</v>
      </c>
      <c r="E96" t="str">
        <f>VLOOKUP(C96,DESCRIPTION!$B$3:$F$778,3,TRUE)</f>
        <v>LMPC</v>
      </c>
      <c r="F96">
        <f>VLOOKUP(C96,DESCRIPTION!$B$3:$F$778,4,TRUE)</f>
        <v>0</v>
      </c>
      <c r="G96" s="6">
        <f>Tabela3[[#This Row],[SM]]</f>
        <v>1.6900000000000005E-2</v>
      </c>
      <c r="H96" s="1">
        <f>Tabela33[[#This Row],[CM]]</f>
        <v>0.61</v>
      </c>
      <c r="I96" s="6">
        <f>Tabela9[[#This Row],[*Densidade 1]]</f>
        <v>2.6510176470588238</v>
      </c>
      <c r="J96" t="str">
        <f>VLOOKUP(C96,DESCRIPTION!$B$3:$F$778,5,TRUE)</f>
        <v>COM SEIXOS 'S E VS'</v>
      </c>
    </row>
    <row r="97" spans="1:10" x14ac:dyDescent="0.35">
      <c r="A97" t="s">
        <v>284</v>
      </c>
      <c r="B97" t="s">
        <v>174</v>
      </c>
      <c r="C97" s="1">
        <v>396.43</v>
      </c>
      <c r="D97" s="1">
        <v>396.7</v>
      </c>
      <c r="E97" t="str">
        <f>VLOOKUP(C97,DESCRIPTION!$B$3:$F$778,3,TRUE)</f>
        <v>QTO_SX</v>
      </c>
      <c r="F97">
        <f>VLOOKUP(C97,DESCRIPTION!$B$3:$F$778,4,TRUE)</f>
        <v>0</v>
      </c>
      <c r="G97" s="6">
        <f>Tabela3[[#This Row],[SM]]</f>
        <v>1.3900000000000001E-2</v>
      </c>
      <c r="H97" s="1">
        <f>Tabela33[[#This Row],[CM]]</f>
        <v>0.35</v>
      </c>
      <c r="I97" s="6">
        <f>Tabela9[[#This Row],[*Densidade 1]]</f>
        <v>2.6437037383177571</v>
      </c>
      <c r="J97" t="str">
        <f>VLOOKUP(C97,DESCRIPTION!$B$3:$F$778,5,TRUE)</f>
        <v>COM SEIXOS 'S.M E VS'</v>
      </c>
    </row>
    <row r="98" spans="1:10" x14ac:dyDescent="0.35">
      <c r="A98" t="s">
        <v>285</v>
      </c>
      <c r="B98" t="s">
        <v>174</v>
      </c>
      <c r="C98" s="1">
        <v>402.86</v>
      </c>
      <c r="D98" s="1">
        <v>403</v>
      </c>
      <c r="E98" t="str">
        <f>VLOOKUP(C98,DESCRIPTION!$B$3:$F$778,3,TRUE)</f>
        <v>QTO_SX</v>
      </c>
      <c r="F98">
        <f>VLOOKUP(C98,DESCRIPTION!$B$3:$F$778,4,TRUE)</f>
        <v>0</v>
      </c>
      <c r="G98" s="6">
        <f>Tabela3[[#This Row],[SM]]</f>
        <v>1.3600000000000001E-2</v>
      </c>
      <c r="H98" s="1">
        <f>Tabela33[[#This Row],[CM]]</f>
        <v>0.28999999999999998</v>
      </c>
      <c r="I98" s="6">
        <f>Tabela9[[#This Row],[*Densidade 1]]</f>
        <v>2.6526878048780493</v>
      </c>
      <c r="J98" t="str">
        <f>VLOOKUP(C98,DESCRIPTION!$B$3:$F$778,5,TRUE)</f>
        <v>COM SEIXOS 'S E VS'. ALGUNS NIVEIS DE GRIT.</v>
      </c>
    </row>
    <row r="99" spans="1:10" x14ac:dyDescent="0.35">
      <c r="A99" t="s">
        <v>286</v>
      </c>
      <c r="B99" t="s">
        <v>174</v>
      </c>
      <c r="C99" s="1">
        <v>408.5</v>
      </c>
      <c r="D99" s="1">
        <v>408.74</v>
      </c>
      <c r="E99" t="str">
        <f>VLOOKUP(C99,DESCRIPTION!$B$3:$F$778,3,TRUE)</f>
        <v>QTO_SX</v>
      </c>
      <c r="F99">
        <f>VLOOKUP(C99,DESCRIPTION!$B$3:$F$778,4,TRUE)</f>
        <v>0</v>
      </c>
      <c r="G99" s="6">
        <f>Tabela3[[#This Row],[SM]]</f>
        <v>1.7299999999999999E-2</v>
      </c>
      <c r="H99" s="1">
        <f>Tabela33[[#This Row],[CM]]</f>
        <v>0.12000000000000002</v>
      </c>
      <c r="I99" s="6">
        <f>Tabela9[[#This Row],[*Densidade 1]]</f>
        <v>2.653240909090909</v>
      </c>
      <c r="J99" t="str">
        <f>VLOOKUP(C99,DESCRIPTION!$B$3:$F$778,5,TRUE)</f>
        <v>COM SEIXOS 'S E VS'. COM CRISTAIS DE FUCSITA E VENULAS DE QTZ.</v>
      </c>
    </row>
    <row r="100" spans="1:10" x14ac:dyDescent="0.35">
      <c r="A100" t="s">
        <v>287</v>
      </c>
      <c r="B100" t="s">
        <v>174</v>
      </c>
      <c r="C100" s="1">
        <v>415.84</v>
      </c>
      <c r="D100" s="1">
        <v>416</v>
      </c>
      <c r="E100" t="str">
        <f>VLOOKUP(C100,DESCRIPTION!$B$3:$F$778,3,TRUE)</f>
        <v>GRIT</v>
      </c>
      <c r="F100">
        <f>VLOOKUP(C100,DESCRIPTION!$B$3:$F$778,4,TRUE)</f>
        <v>0</v>
      </c>
      <c r="G100" s="6">
        <f>Tabela3[[#This Row],[SM]]</f>
        <v>1.3800000000000002E-2</v>
      </c>
      <c r="H100" s="1">
        <f>Tabela33[[#This Row],[CM]]</f>
        <v>0.76</v>
      </c>
      <c r="I100" s="6">
        <f>Tabela9[[#This Row],[*Densidade 1]]</f>
        <v>2.66291847133758</v>
      </c>
      <c r="J100" t="str">
        <f>VLOOKUP(C100,DESCRIPTION!$B$3:$F$778,5,TRUE)</f>
        <v>COM SEIXOS 'S E VS'</v>
      </c>
    </row>
    <row r="101" spans="1:10" x14ac:dyDescent="0.35">
      <c r="A101" t="s">
        <v>288</v>
      </c>
      <c r="B101" t="s">
        <v>174</v>
      </c>
      <c r="C101" s="1">
        <v>419.11</v>
      </c>
      <c r="D101" s="1">
        <v>419.28</v>
      </c>
      <c r="E101" t="str">
        <f>VLOOKUP(C101,DESCRIPTION!$B$3:$F$778,3,TRUE)</f>
        <v>MLPC</v>
      </c>
      <c r="F101">
        <f>VLOOKUP(C101,DESCRIPTION!$B$3:$F$778,4,TRUE)</f>
        <v>1000</v>
      </c>
      <c r="G101" s="6">
        <f>Tabela3[[#This Row],[SM]]</f>
        <v>6.020000000000001E-2</v>
      </c>
      <c r="H101" s="1">
        <f>Tabela33[[#This Row],[CM]]</f>
        <v>0.38</v>
      </c>
      <c r="I101" s="6">
        <f>Tabela9[[#This Row],[*Densidade 1]]</f>
        <v>2.7474633802816899</v>
      </c>
      <c r="J101" t="str">
        <f>VLOOKUP(C101,DESCRIPTION!$B$3:$F$778,5,TRUE)</f>
        <v>COM SEIXOS 'S' E PEQUENOS NODULOS DE PIRITA.</v>
      </c>
    </row>
    <row r="102" spans="1:10" x14ac:dyDescent="0.35">
      <c r="A102" t="s">
        <v>289</v>
      </c>
      <c r="B102" t="s">
        <v>174</v>
      </c>
      <c r="C102" s="1">
        <v>423</v>
      </c>
      <c r="D102" s="1">
        <v>423.13</v>
      </c>
      <c r="E102" t="str">
        <f>VLOOKUP(C102,DESCRIPTION!$B$3:$F$778,3,TRUE)</f>
        <v>LMPC</v>
      </c>
      <c r="F102">
        <f>VLOOKUP(C102,DESCRIPTION!$B$3:$F$778,4,TRUE)</f>
        <v>0</v>
      </c>
      <c r="G102" s="6">
        <f>Tabela3[[#This Row],[SM]]</f>
        <v>1.4500000000000002E-2</v>
      </c>
      <c r="H102" s="1">
        <f>Tabela33[[#This Row],[CM]]</f>
        <v>0.42000000000000004</v>
      </c>
      <c r="I102" s="6">
        <f>Tabela9[[#This Row],[*Densidade 1]]</f>
        <v>2.6680304347826094</v>
      </c>
      <c r="J102" t="str">
        <f>VLOOKUP(C102,DESCRIPTION!$B$3:$F$778,5,TRUE)</f>
        <v>COM SEIXOS 'S'. INTERCALACOES DE NIVEIS FUCHSITICO E OXIDADO.</v>
      </c>
    </row>
    <row r="103" spans="1:10" x14ac:dyDescent="0.35">
      <c r="A103" t="s">
        <v>290</v>
      </c>
      <c r="B103" t="s">
        <v>174</v>
      </c>
      <c r="C103" s="1">
        <v>426.47</v>
      </c>
      <c r="D103" s="1">
        <v>426.68</v>
      </c>
      <c r="E103" t="str">
        <f>VLOOKUP(C103,DESCRIPTION!$B$3:$F$778,3,TRUE)</f>
        <v>LMPC</v>
      </c>
      <c r="F103">
        <f>VLOOKUP(C103,DESCRIPTION!$B$3:$F$778,4,TRUE)</f>
        <v>1000</v>
      </c>
      <c r="G103" s="6">
        <f>Tabela3[[#This Row],[SM]]</f>
        <v>2.6800000000000001E-2</v>
      </c>
      <c r="H103" s="1">
        <f>Tabela33[[#This Row],[CM]]</f>
        <v>0.21000000000000002</v>
      </c>
      <c r="I103" s="6">
        <f>Tabela9[[#This Row],[*Densidade 1]]</f>
        <v>2.6588774566473985</v>
      </c>
      <c r="J103" t="str">
        <f>VLOOKUP(C103,DESCRIPTION!$B$3:$F$778,5,TRUE)</f>
        <v>COM SEIXOS 'S E VS'. COM QZ_VEIN.</v>
      </c>
    </row>
    <row r="104" spans="1:10" x14ac:dyDescent="0.35">
      <c r="A104" t="s">
        <v>291</v>
      </c>
      <c r="B104" t="s">
        <v>174</v>
      </c>
      <c r="C104" s="1">
        <v>428</v>
      </c>
      <c r="D104" s="1">
        <v>428.17</v>
      </c>
      <c r="E104" t="str">
        <f>VLOOKUP(C104,DESCRIPTION!$B$3:$F$778,3,TRUE)</f>
        <v>LMPC</v>
      </c>
      <c r="F104">
        <f>VLOOKUP(C104,DESCRIPTION!$B$3:$F$778,4,TRUE)</f>
        <v>1000</v>
      </c>
      <c r="G104" s="6">
        <f>Tabela3[[#This Row],[SM]]</f>
        <v>3.5499999999999997E-2</v>
      </c>
      <c r="H104" s="1">
        <f>Tabela33[[#This Row],[CM]]</f>
        <v>6.9999999999999993E-2</v>
      </c>
      <c r="I104" s="6">
        <f>Tabela9[[#This Row],[*Densidade 1]]</f>
        <v>2.6717407894736844</v>
      </c>
      <c r="J104" t="str">
        <f>VLOOKUP(C104,DESCRIPTION!$B$3:$F$778,5,TRUE)</f>
        <v>COM SEIXOS 'S E VS'. COM QZ_VEIN.</v>
      </c>
    </row>
    <row r="105" spans="1:10" x14ac:dyDescent="0.35">
      <c r="A105" t="s">
        <v>292</v>
      </c>
      <c r="B105" t="s">
        <v>174</v>
      </c>
      <c r="C105" s="1">
        <v>431.91</v>
      </c>
      <c r="D105" s="1">
        <v>432.08</v>
      </c>
      <c r="E105" t="str">
        <f>VLOOKUP(C105,DESCRIPTION!$B$3:$F$778,3,TRUE)</f>
        <v>GRIT</v>
      </c>
      <c r="F105">
        <f>VLOOKUP(C105,DESCRIPTION!$B$3:$F$778,4,TRUE)</f>
        <v>0</v>
      </c>
      <c r="G105" s="6">
        <f>Tabela3[[#This Row],[SM]]</f>
        <v>1.5000000000000003E-2</v>
      </c>
      <c r="H105" s="1">
        <f>Tabela33[[#This Row],[CM]]</f>
        <v>0.17</v>
      </c>
      <c r="I105" s="6">
        <f>Tabela9[[#This Row],[*Densidade 1]]</f>
        <v>2.6389901639344262</v>
      </c>
      <c r="J105" t="str">
        <f>VLOOKUP(C105,DESCRIPTION!$B$3:$F$778,5,TRUE)</f>
        <v>COM SEIXOS 'VS'</v>
      </c>
    </row>
    <row r="106" spans="1:10" x14ac:dyDescent="0.35">
      <c r="A106" t="s">
        <v>293</v>
      </c>
      <c r="B106" t="s">
        <v>174</v>
      </c>
      <c r="C106" s="1">
        <v>437.07</v>
      </c>
      <c r="D106" s="1">
        <v>437.3</v>
      </c>
      <c r="E106" t="str">
        <f>VLOOKUP(C106,DESCRIPTION!$B$3:$F$778,3,TRUE)</f>
        <v>LVLPC</v>
      </c>
      <c r="F106">
        <f>VLOOKUP(C106,DESCRIPTION!$B$3:$F$778,4,TRUE)</f>
        <v>1</v>
      </c>
      <c r="G106" s="6">
        <f>Tabela3[[#This Row],[SM]]</f>
        <v>2.1600000000000001E-2</v>
      </c>
      <c r="H106" s="1">
        <f>Tabela33[[#This Row],[CM]]</f>
        <v>0.11000000000000001</v>
      </c>
      <c r="I106" s="6">
        <f>Tabela9[[#This Row],[*Densidade 1]]</f>
        <v>2.6721904109589039</v>
      </c>
      <c r="J106" t="str">
        <f>VLOOKUP(C106,DESCRIPTION!$B$3:$F$778,5,TRUE)</f>
        <v>COM SEIXOS 'S E M'. SULFETO APARECE EM ALGUNS NIVEIS EM MAIOR CONCENTRACAO.</v>
      </c>
    </row>
    <row r="107" spans="1:10" x14ac:dyDescent="0.35">
      <c r="A107" t="s">
        <v>294</v>
      </c>
      <c r="B107" t="s">
        <v>174</v>
      </c>
      <c r="C107" s="1">
        <v>442.7</v>
      </c>
      <c r="D107" s="1">
        <v>442.87</v>
      </c>
      <c r="E107" t="str">
        <f>VLOOKUP(C107,DESCRIPTION!$B$3:$F$778,3,TRUE)</f>
        <v>MLPC</v>
      </c>
      <c r="F107">
        <f>VLOOKUP(C107,DESCRIPTION!$B$3:$F$778,4,TRUE)</f>
        <v>0</v>
      </c>
      <c r="G107" s="6">
        <f>Tabela3[[#This Row],[SM]]</f>
        <v>1.7499999999999998E-2</v>
      </c>
      <c r="H107" s="1">
        <f>Tabela33[[#This Row],[CM]]</f>
        <v>0.16999999999999998</v>
      </c>
      <c r="I107" s="6">
        <f>Tabela9[[#This Row],[*Densidade 1]]</f>
        <v>2.6423222222222225</v>
      </c>
      <c r="J107" t="str">
        <f>VLOOKUP(C107,DESCRIPTION!$B$3:$F$778,5,TRUE)</f>
        <v>COM SEIXOS 'S'.FRATURAS PREENCHIDAS POR OXIDOS.</v>
      </c>
    </row>
    <row r="108" spans="1:10" x14ac:dyDescent="0.35">
      <c r="A108" t="s">
        <v>295</v>
      </c>
      <c r="B108" t="s">
        <v>174</v>
      </c>
      <c r="C108" s="1">
        <v>446.8</v>
      </c>
      <c r="D108" s="1">
        <v>446.9</v>
      </c>
      <c r="E108" t="str">
        <f>VLOOKUP(C108,DESCRIPTION!$B$3:$F$778,3,TRUE)</f>
        <v>GRIT</v>
      </c>
      <c r="F108">
        <f>VLOOKUP(C108,DESCRIPTION!$B$3:$F$778,4,TRUE)</f>
        <v>0</v>
      </c>
      <c r="G108" s="6">
        <f>Tabela3[[#This Row],[SM]]</f>
        <v>1.11E-2</v>
      </c>
      <c r="H108" s="1">
        <f>Tabela33[[#This Row],[CM]]</f>
        <v>0.61</v>
      </c>
      <c r="I108" s="6">
        <f>Tabela9[[#This Row],[*Densidade 1]]</f>
        <v>2.6412352941176476</v>
      </c>
      <c r="J108" t="str">
        <f>VLOOKUP(C108,DESCRIPTION!$B$3:$F$778,5,TRUE)</f>
        <v>COM SEIXOS 'S E L'. VEIO DE QTZ BRXDO COM DRUZAS.</v>
      </c>
    </row>
    <row r="109" spans="1:10" x14ac:dyDescent="0.35">
      <c r="A109" t="s">
        <v>296</v>
      </c>
      <c r="B109" t="s">
        <v>174</v>
      </c>
      <c r="C109" s="1">
        <v>451.15</v>
      </c>
      <c r="D109" s="1">
        <v>451.35</v>
      </c>
      <c r="E109" t="str">
        <f>VLOOKUP(C109,DESCRIPTION!$B$3:$F$778,3,TRUE)</f>
        <v>MLPC</v>
      </c>
      <c r="F109">
        <f>VLOOKUP(C109,DESCRIPTION!$B$3:$F$778,4,TRUE)</f>
        <v>1000</v>
      </c>
      <c r="G109" s="6">
        <f>Tabela3[[#This Row],[SM]]</f>
        <v>2.0199999999999999E-2</v>
      </c>
      <c r="H109" s="1">
        <f>Tabela33[[#This Row],[CM]]</f>
        <v>0.36999999999999994</v>
      </c>
      <c r="I109" s="6">
        <f>Tabela9[[#This Row],[*Densidade 1]]</f>
        <v>2.6659968749999998</v>
      </c>
      <c r="J109" t="str">
        <f>VLOOKUP(C109,DESCRIPTION!$B$3:$F$778,5,TRUE)</f>
        <v>COM SEIXOS 'S'</v>
      </c>
    </row>
    <row r="110" spans="1:10" x14ac:dyDescent="0.35">
      <c r="A110" t="s">
        <v>297</v>
      </c>
      <c r="B110" t="s">
        <v>174</v>
      </c>
      <c r="C110" s="1">
        <v>456.6</v>
      </c>
      <c r="D110" s="1">
        <v>456.87</v>
      </c>
      <c r="E110" t="str">
        <f>VLOOKUP(C110,DESCRIPTION!$B$3:$F$778,3,TRUE)</f>
        <v>MSPC</v>
      </c>
      <c r="F110">
        <f>VLOOKUP(C110,DESCRIPTION!$B$3:$F$778,4,TRUE)</f>
        <v>1000</v>
      </c>
      <c r="G110" s="6">
        <f>Tabela3[[#This Row],[SM]]</f>
        <v>2.7900000000000001E-2</v>
      </c>
      <c r="H110" s="1">
        <f>Tabela33[[#This Row],[CM]]</f>
        <v>0.84000000000000008</v>
      </c>
      <c r="I110" s="6">
        <f>Tabela9[[#This Row],[*Densidade 1]]</f>
        <v>2.7110956097560965</v>
      </c>
      <c r="J110" t="str">
        <f>VLOOKUP(C110,DESCRIPTION!$B$3:$F$778,5,TRUE)</f>
        <v>COM SEIXOS 'L'.</v>
      </c>
    </row>
    <row r="111" spans="1:10" x14ac:dyDescent="0.35">
      <c r="A111" t="s">
        <v>298</v>
      </c>
      <c r="B111" t="s">
        <v>174</v>
      </c>
      <c r="C111" s="1">
        <v>461.75</v>
      </c>
      <c r="D111" s="1">
        <v>462</v>
      </c>
      <c r="E111" t="str">
        <f>VLOOKUP(C111,DESCRIPTION!$B$3:$F$778,3,TRUE)</f>
        <v>MSPC</v>
      </c>
      <c r="F111">
        <f>VLOOKUP(C111,DESCRIPTION!$B$3:$F$778,4,TRUE)</f>
        <v>0</v>
      </c>
      <c r="G111" s="6">
        <f>Tabela3[[#This Row],[SM]]</f>
        <v>1.17E-2</v>
      </c>
      <c r="H111" s="1">
        <f>Tabela33[[#This Row],[CM]]</f>
        <v>0.71</v>
      </c>
      <c r="I111" s="6">
        <f>Tabela9[[#This Row],[*Densidade 1]]</f>
        <v>2.6518453846153851</v>
      </c>
      <c r="J111" t="str">
        <f>VLOOKUP(C111,DESCRIPTION!$B$3:$F$778,5,TRUE)</f>
        <v>COM SEIXOS 'L'.</v>
      </c>
    </row>
    <row r="112" spans="1:10" x14ac:dyDescent="0.35">
      <c r="A112" t="s">
        <v>299</v>
      </c>
      <c r="B112" t="s">
        <v>174</v>
      </c>
      <c r="C112" s="1">
        <v>465.42</v>
      </c>
      <c r="D112" s="1">
        <v>465.57</v>
      </c>
      <c r="E112" t="str">
        <f>VLOOKUP(C112,DESCRIPTION!$B$3:$F$778,3,TRUE)</f>
        <v>QTO</v>
      </c>
      <c r="F112">
        <f>VLOOKUP(C112,DESCRIPTION!$B$3:$F$778,4,TRUE)</f>
        <v>0</v>
      </c>
      <c r="G112" s="6">
        <f>Tabela3[[#This Row],[SM]]</f>
        <v>2.3699999999999999E-2</v>
      </c>
      <c r="H112" s="1">
        <f>Tabela33[[#This Row],[CM]]</f>
        <v>0.57000000000000006</v>
      </c>
      <c r="I112" s="6">
        <f>Tabela9[[#This Row],[*Densidade 1]]</f>
        <v>2.6691150000000001</v>
      </c>
      <c r="J112" t="str">
        <f>VLOOKUP(C112,DESCRIPTION!$B$3:$F$778,5,TRUE)</f>
        <v>NIVEIS DE GRIT</v>
      </c>
    </row>
    <row r="113" spans="1:10" x14ac:dyDescent="0.35">
      <c r="A113" t="s">
        <v>300</v>
      </c>
      <c r="B113" t="s">
        <v>174</v>
      </c>
      <c r="C113" s="1">
        <v>471</v>
      </c>
      <c r="D113" s="1">
        <v>471.15</v>
      </c>
      <c r="E113" t="str">
        <f>VLOOKUP(C113,DESCRIPTION!$B$3:$F$778,3,TRUE)</f>
        <v>QTO_SX</v>
      </c>
      <c r="F113">
        <f>VLOOKUP(C113,DESCRIPTION!$B$3:$F$778,4,TRUE)</f>
        <v>0</v>
      </c>
      <c r="G113" s="6">
        <f>Tabela3[[#This Row],[SM]]</f>
        <v>1.5299999999999999E-2</v>
      </c>
      <c r="H113" s="1">
        <f>Tabela33[[#This Row],[CM]]</f>
        <v>0.71000000000000008</v>
      </c>
      <c r="I113" s="6">
        <f>Tabela9[[#This Row],[*Densidade 1]]</f>
        <v>2.6407939849624062</v>
      </c>
      <c r="J113" t="str">
        <f>VLOOKUP(C113,DESCRIPTION!$B$3:$F$778,5,TRUE)</f>
        <v>COM SEIXOS 'M'</v>
      </c>
    </row>
    <row r="114" spans="1:10" x14ac:dyDescent="0.35">
      <c r="A114" t="s">
        <v>301</v>
      </c>
      <c r="B114" t="s">
        <v>174</v>
      </c>
      <c r="C114" s="1">
        <v>472.85</v>
      </c>
      <c r="D114" s="1">
        <v>472.94</v>
      </c>
      <c r="E114" t="str">
        <f>VLOOKUP(C114,DESCRIPTION!$B$3:$F$778,3,TRUE)</f>
        <v>MSPC</v>
      </c>
      <c r="F114">
        <f>VLOOKUP(C114,DESCRIPTION!$B$3:$F$778,4,TRUE)</f>
        <v>1000</v>
      </c>
      <c r="G114" s="6">
        <f>Tabela3[[#This Row],[SM]]</f>
        <v>3.3600000000000005E-2</v>
      </c>
      <c r="H114" s="1">
        <f>Tabela33[[#This Row],[CM]]</f>
        <v>0.88000000000000012</v>
      </c>
      <c r="I114" s="6">
        <f>Tabela9[[#This Row],[*Densidade 1]]</f>
        <v>2.6904964285714286</v>
      </c>
      <c r="J114" t="str">
        <f>VLOOKUP(C114,DESCRIPTION!$B$3:$F$778,5,TRUE)</f>
        <v>VG. COM SEIXOS 'L'. CRISTAIS DE FUCSITA.</v>
      </c>
    </row>
    <row r="115" spans="1:10" x14ac:dyDescent="0.35">
      <c r="A115" t="s">
        <v>302</v>
      </c>
      <c r="B115" t="s">
        <v>174</v>
      </c>
      <c r="C115" s="1">
        <v>473.79</v>
      </c>
      <c r="D115" s="1">
        <v>474</v>
      </c>
      <c r="E115" t="str">
        <f>VLOOKUP(C115,DESCRIPTION!$B$3:$F$778,3,TRUE)</f>
        <v>LMPC</v>
      </c>
      <c r="F115">
        <f>VLOOKUP(C115,DESCRIPTION!$B$3:$F$778,4,TRUE)</f>
        <v>1000</v>
      </c>
      <c r="G115" s="6">
        <f>Tabela3[[#This Row],[SM]]</f>
        <v>1.6300000000000002E-2</v>
      </c>
      <c r="H115" s="1">
        <f>Tabela33[[#This Row],[CM]]</f>
        <v>0.64999999999999991</v>
      </c>
      <c r="I115" s="6">
        <f>Tabela9[[#This Row],[*Densidade 1]]</f>
        <v>2.6567190184049085</v>
      </c>
      <c r="J115" t="str">
        <f>VLOOKUP(C115,DESCRIPTION!$B$3:$F$778,5,TRUE)</f>
        <v>PEQUENOS NODULOS DE PIRITA. COM SEIXOS 'S E VS'.</v>
      </c>
    </row>
    <row r="116" spans="1:10" x14ac:dyDescent="0.35">
      <c r="A116" t="s">
        <v>303</v>
      </c>
      <c r="B116" t="s">
        <v>174</v>
      </c>
      <c r="C116" s="1">
        <v>478.75</v>
      </c>
      <c r="D116" s="1">
        <v>478.89</v>
      </c>
      <c r="E116" t="str">
        <f>VLOOKUP(C116,DESCRIPTION!$B$3:$F$778,3,TRUE)</f>
        <v>MSPC</v>
      </c>
      <c r="F116">
        <f>VLOOKUP(C116,DESCRIPTION!$B$3:$F$778,4,TRUE)</f>
        <v>0</v>
      </c>
      <c r="G116" s="6">
        <f>Tabela3[[#This Row],[SM]]</f>
        <v>1.44E-2</v>
      </c>
      <c r="H116" s="1">
        <f>Tabela33[[#This Row],[CM]]</f>
        <v>0.7</v>
      </c>
      <c r="I116" s="6">
        <f>Tabela9[[#This Row],[*Densidade 1]]</f>
        <v>2.6770243902439028</v>
      </c>
      <c r="J116" t="str">
        <f>VLOOKUP(C116,DESCRIPTION!$B$3:$F$778,5,TRUE)</f>
        <v>COM SEIXOS 'L E VL'. A OXIDACAO OCORRE CONCENTRADA EM ALGUNS NIVEIS.</v>
      </c>
    </row>
    <row r="117" spans="1:10" x14ac:dyDescent="0.35">
      <c r="A117" t="s">
        <v>304</v>
      </c>
      <c r="B117" t="s">
        <v>174</v>
      </c>
      <c r="C117" s="1">
        <v>483.07</v>
      </c>
      <c r="D117" s="1">
        <v>483.41</v>
      </c>
      <c r="E117" t="str">
        <f>VLOOKUP(C117,DESCRIPTION!$B$3:$F$778,3,TRUE)</f>
        <v>MLPC</v>
      </c>
      <c r="F117">
        <f>VLOOKUP(C117,DESCRIPTION!$B$3:$F$778,4,TRUE)</f>
        <v>0</v>
      </c>
      <c r="G117" s="6">
        <f>Tabela3[[#This Row],[SM]]</f>
        <v>1.11E-2</v>
      </c>
      <c r="H117" s="1">
        <f>Tabela33[[#This Row],[CM]]</f>
        <v>0.55999999999999994</v>
      </c>
      <c r="I117" s="6">
        <f>Tabela9[[#This Row],[*Densidade 1]]</f>
        <v>2.6619161073825506</v>
      </c>
      <c r="J117" t="str">
        <f>VLOOKUP(C117,DESCRIPTION!$B$3:$F$778,5,TRUE)</f>
        <v>COM SEIXOS 'S E VL'.ROCHA MUITO FRATURADA. OXIDACAO EM POUCOS NIVEIS.</v>
      </c>
    </row>
    <row r="118" spans="1:10" x14ac:dyDescent="0.35">
      <c r="A118" t="s">
        <v>305</v>
      </c>
      <c r="B118" t="s">
        <v>174</v>
      </c>
      <c r="C118" s="1">
        <v>488.5</v>
      </c>
      <c r="D118" s="1">
        <v>488.7</v>
      </c>
      <c r="E118" t="str">
        <f>VLOOKUP(C118,DESCRIPTION!$B$3:$F$778,3,TRUE)</f>
        <v>LMPC</v>
      </c>
      <c r="F118">
        <f>VLOOKUP(C118,DESCRIPTION!$B$3:$F$778,4,TRUE)</f>
        <v>0</v>
      </c>
      <c r="G118" s="6">
        <f>Tabela3[[#This Row],[SM]]</f>
        <v>2.23E-2</v>
      </c>
      <c r="H118" s="1">
        <f>Tabela33[[#This Row],[CM]]</f>
        <v>0.56000000000000005</v>
      </c>
      <c r="I118" s="6">
        <f>Tabela9[[#This Row],[*Densidade 1]]</f>
        <v>2.6680304347826089</v>
      </c>
      <c r="J118" t="str">
        <f>VLOOKUP(C118,DESCRIPTION!$B$3:$F$778,5,TRUE)</f>
        <v>COM SEIXOS 'S E VL'.</v>
      </c>
    </row>
    <row r="119" spans="1:10" x14ac:dyDescent="0.35">
      <c r="A119" t="s">
        <v>306</v>
      </c>
      <c r="B119" t="s">
        <v>174</v>
      </c>
      <c r="C119" s="1">
        <v>491.83</v>
      </c>
      <c r="D119" s="1">
        <v>492</v>
      </c>
      <c r="E119" t="str">
        <f>VLOOKUP(C119,DESCRIPTION!$B$3:$F$778,3,TRUE)</f>
        <v>LVLPC</v>
      </c>
      <c r="F119">
        <f>VLOOKUP(C119,DESCRIPTION!$B$3:$F$778,4,TRUE)</f>
        <v>1</v>
      </c>
      <c r="G119" s="6">
        <f>Tabela3[[#This Row],[SM]]</f>
        <v>1.5400000000000002E-2</v>
      </c>
      <c r="H119" s="1">
        <f>Tabela33[[#This Row],[CM]]</f>
        <v>0.55000000000000004</v>
      </c>
      <c r="I119" s="6">
        <f>Tabela9[[#This Row],[*Densidade 1]]</f>
        <v>2.6333690721649488</v>
      </c>
      <c r="J119" t="str">
        <f>VLOOKUP(C119,DESCRIPTION!$B$3:$F$778,5,TRUE)</f>
        <v>COM SEIXOS 'M'. CRISTAIS DE FUCSITA</v>
      </c>
    </row>
    <row r="120" spans="1:10" x14ac:dyDescent="0.35">
      <c r="A120" t="s">
        <v>307</v>
      </c>
      <c r="B120" t="s">
        <v>174</v>
      </c>
      <c r="C120" s="1">
        <v>496.8</v>
      </c>
      <c r="D120" s="1">
        <v>496.97</v>
      </c>
      <c r="E120" t="str">
        <f>VLOOKUP(C120,DESCRIPTION!$B$3:$F$778,3,TRUE)</f>
        <v>GRIT</v>
      </c>
      <c r="F120">
        <f>VLOOKUP(C120,DESCRIPTION!$B$3:$F$778,4,TRUE)</f>
        <v>0</v>
      </c>
      <c r="G120" s="6">
        <f>Tabela3[[#This Row],[SM]]</f>
        <v>7.1999999999999998E-3</v>
      </c>
      <c r="H120" s="1">
        <f>Tabela33[[#This Row],[CM]]</f>
        <v>0.36</v>
      </c>
      <c r="I120" s="6">
        <f>Tabela9[[#This Row],[*Densidade 1]]</f>
        <v>2.6426109374999993</v>
      </c>
      <c r="J120" t="str">
        <f>VLOOKUP(C120,DESCRIPTION!$B$3:$F$778,5,TRUE)</f>
        <v>COM SEIXOS 'S.M.L E VS'</v>
      </c>
    </row>
    <row r="121" spans="1:10" x14ac:dyDescent="0.35">
      <c r="A121" t="s">
        <v>308</v>
      </c>
      <c r="B121" t="s">
        <v>174</v>
      </c>
      <c r="C121" s="1">
        <v>502.08</v>
      </c>
      <c r="D121" s="1">
        <v>502.26</v>
      </c>
      <c r="E121" t="str">
        <f>VLOOKUP(C121,DESCRIPTION!$B$3:$F$778,3,TRUE)</f>
        <v>GRIT</v>
      </c>
      <c r="F121">
        <f>VLOOKUP(C121,DESCRIPTION!$B$3:$F$778,4,TRUE)</f>
        <v>0</v>
      </c>
      <c r="G121" s="6">
        <f>Tabela3[[#This Row],[SM]]</f>
        <v>1.1199999999999998E-2</v>
      </c>
      <c r="H121" s="1">
        <f>Tabela33[[#This Row],[CM]]</f>
        <v>0.28000000000000003</v>
      </c>
      <c r="I121" s="6">
        <f>Tabela9[[#This Row],[*Densidade 1]]</f>
        <v>2.6294964705882355</v>
      </c>
      <c r="J121" t="str">
        <f>VLOOKUP(C121,DESCRIPTION!$B$3:$F$778,5,TRUE)</f>
        <v>COM SEIXOS 'L.M E VL'. COM VENULAS DE QTZ.</v>
      </c>
    </row>
    <row r="122" spans="1:10" x14ac:dyDescent="0.35">
      <c r="A122" t="s">
        <v>309</v>
      </c>
      <c r="B122" t="s">
        <v>174</v>
      </c>
      <c r="C122" s="1">
        <v>512</v>
      </c>
      <c r="D122" s="1">
        <v>512.1</v>
      </c>
      <c r="E122" t="str">
        <f>VLOOKUP(C122,DESCRIPTION!$B$3:$F$778,3,TRUE)</f>
        <v>GRIT</v>
      </c>
      <c r="F122">
        <f>VLOOKUP(C122,DESCRIPTION!$B$3:$F$778,4,TRUE)</f>
        <v>0</v>
      </c>
      <c r="G122" s="6">
        <f>Tabela3[[#This Row],[SM]]</f>
        <v>1.3800000000000002E-2</v>
      </c>
      <c r="H122" s="1">
        <f>Tabela33[[#This Row],[CM]]</f>
        <v>0.53</v>
      </c>
      <c r="I122" s="6">
        <f>Tabela9[[#This Row],[*Densidade 1]]</f>
        <v>2.6551627118644072</v>
      </c>
      <c r="J122" t="str">
        <f>VLOOKUP(C122,DESCRIPTION!$B$3:$F$778,5,TRUE)</f>
        <v>COM SEIXOS 'S.M E VS'. COM NIVEIS DE QTO.</v>
      </c>
    </row>
    <row r="123" spans="1:10" x14ac:dyDescent="0.35">
      <c r="A123" t="s">
        <v>310</v>
      </c>
      <c r="B123" t="s">
        <v>174</v>
      </c>
      <c r="C123" s="1">
        <v>522</v>
      </c>
      <c r="D123" s="1">
        <v>522.1</v>
      </c>
      <c r="E123" t="str">
        <f>VLOOKUP(C123,DESCRIPTION!$B$3:$F$778,3,TRUE)</f>
        <v>QTO</v>
      </c>
      <c r="F123">
        <f>VLOOKUP(C123,DESCRIPTION!$B$3:$F$778,4,TRUE)</f>
        <v>0</v>
      </c>
      <c r="G123" s="6">
        <f>Tabela3[[#This Row],[SM]]</f>
        <v>1.3299999999999998E-2</v>
      </c>
      <c r="H123" s="1">
        <f>Tabela33[[#This Row],[CM]]</f>
        <v>0.6100000000000001</v>
      </c>
      <c r="I123" s="6">
        <f>Tabela9[[#This Row],[*Densidade 1]]</f>
        <v>2.6608000000000005</v>
      </c>
      <c r="J123" t="str">
        <f>VLOOKUP(C123,DESCRIPTION!$B$3:$F$778,5,TRUE)</f>
        <v/>
      </c>
    </row>
    <row r="124" spans="1:10" x14ac:dyDescent="0.35">
      <c r="A124" t="s">
        <v>311</v>
      </c>
      <c r="B124" t="s">
        <v>174</v>
      </c>
      <c r="C124" s="1">
        <v>532.4</v>
      </c>
      <c r="D124" s="1">
        <v>532.6</v>
      </c>
      <c r="E124" t="str">
        <f>VLOOKUP(C124,DESCRIPTION!$B$3:$F$778,3,TRUE)</f>
        <v>QTO_SX</v>
      </c>
      <c r="F124">
        <f>VLOOKUP(C124,DESCRIPTION!$B$3:$F$778,4,TRUE)</f>
        <v>0</v>
      </c>
      <c r="G124" s="6">
        <f>Tabela3[[#This Row],[SM]]</f>
        <v>3.2899999999999999E-2</v>
      </c>
      <c r="H124" s="1">
        <f>Tabela33[[#This Row],[CM]]</f>
        <v>0.43000000000000005</v>
      </c>
      <c r="I124" s="6">
        <f>Tabela9[[#This Row],[*Densidade 1]]</f>
        <v>2.6535695652173916</v>
      </c>
      <c r="J124" t="str">
        <f>VLOOKUP(C124,DESCRIPTION!$B$3:$F$778,5,TRUE)</f>
        <v>COM SEIXOS 'S.M E LS'. COM MUITA ITV E QZ_VEIN LEITOSO.</v>
      </c>
    </row>
    <row r="125" spans="1:10" x14ac:dyDescent="0.35">
      <c r="A125" t="s">
        <v>312</v>
      </c>
      <c r="B125" t="s">
        <v>174</v>
      </c>
      <c r="C125" s="1">
        <v>536.4</v>
      </c>
      <c r="D125" s="1">
        <v>536.5</v>
      </c>
      <c r="E125" t="str">
        <f>VLOOKUP(C125,DESCRIPTION!$B$3:$F$778,3,TRUE)</f>
        <v>QTO</v>
      </c>
      <c r="F125">
        <f>VLOOKUP(C125,DESCRIPTION!$B$3:$F$778,4,TRUE)</f>
        <v>0</v>
      </c>
      <c r="G125" s="6">
        <f>Tabela3[[#This Row],[SM]]</f>
        <v>2.9700000000000004E-2</v>
      </c>
      <c r="H125" s="1">
        <f>Tabela33[[#This Row],[CM]]</f>
        <v>0.19</v>
      </c>
      <c r="I125" s="6">
        <f>Tabela9[[#This Row],[*Densidade 1]]</f>
        <v>2.6722689655172407</v>
      </c>
      <c r="J125" s="8" t="str">
        <f>VLOOKUP(C125,DESCRIPTION!$B$3:$F$778,5,TRUE)</f>
        <v>COM ITV E QZ_VEIN LEITOSO. ITV NAS FRATURAS.</v>
      </c>
    </row>
    <row r="126" spans="1:10" x14ac:dyDescent="0.35">
      <c r="A126" t="s">
        <v>313</v>
      </c>
      <c r="B126" t="s">
        <v>174</v>
      </c>
      <c r="C126" s="1">
        <v>538.70000000000005</v>
      </c>
      <c r="D126" s="1">
        <v>538.92999999999995</v>
      </c>
      <c r="E126" t="str">
        <f>VLOOKUP(C126,DESCRIPTION!$B$3:$F$778,3,TRUE)</f>
        <v>UMF</v>
      </c>
      <c r="F126">
        <f>VLOOKUP(C126,DESCRIPTION!$B$3:$F$778,4,TRUE)</f>
        <v>0</v>
      </c>
      <c r="G126" s="6">
        <f>Tabela3[[#This Row],[SM]]</f>
        <v>0.31779999999999997</v>
      </c>
      <c r="H126" s="1">
        <f>Tabela33[[#This Row],[CM]]</f>
        <v>0.16999999999999998</v>
      </c>
      <c r="I126" s="6">
        <f>Tabela9[[#This Row],[*Densidade 1]]</f>
        <v>2.7529662650602407</v>
      </c>
      <c r="J126" s="8" t="str">
        <f>VLOOKUP(C126,DESCRIPTION!$B$3:$F$778,5,TRUE)</f>
        <v>COM NIVEIS DE MSPC E COM QZ_VEIN.</v>
      </c>
    </row>
    <row r="127" spans="1:10" x14ac:dyDescent="0.35">
      <c r="A127" t="s">
        <v>314</v>
      </c>
      <c r="B127" t="s">
        <v>174</v>
      </c>
      <c r="C127" s="1">
        <v>543.07000000000005</v>
      </c>
      <c r="D127" s="1">
        <v>543.19000000000005</v>
      </c>
      <c r="E127" t="str">
        <f>VLOOKUP(C127,DESCRIPTION!$B$3:$F$778,3,TRUE)</f>
        <v>UMF</v>
      </c>
      <c r="F127">
        <f>VLOOKUP(C127,DESCRIPTION!$B$3:$F$778,4,TRUE)</f>
        <v>0</v>
      </c>
      <c r="G127" s="6">
        <f>Tabela3[[#This Row],[SM]]</f>
        <v>0.26850000000000002</v>
      </c>
      <c r="H127" s="1">
        <f>Tabela33[[#This Row],[CM]]</f>
        <v>0.03</v>
      </c>
      <c r="I127" s="6">
        <f>Tabela9[[#This Row],[*Densidade 1]]</f>
        <v>2.8160133333333337</v>
      </c>
      <c r="J127" s="8" t="str">
        <f>VLOOKUP(C127,DESCRIPTION!$B$3:$F$778,5,TRUE)</f>
        <v>COM QZ_VEIN LEITOSO E DE CALCITA. ROCHA TALCOSA.</v>
      </c>
    </row>
    <row r="128" spans="1:10" x14ac:dyDescent="0.35">
      <c r="A128" t="s">
        <v>315</v>
      </c>
      <c r="B128" t="s">
        <v>174</v>
      </c>
      <c r="C128" s="1">
        <v>546.9</v>
      </c>
      <c r="D128" s="1">
        <v>546.97</v>
      </c>
      <c r="E128" t="str">
        <f>VLOOKUP(C128,DESCRIPTION!$B$3:$F$778,3,TRUE)</f>
        <v>UMF</v>
      </c>
      <c r="F128">
        <f>VLOOKUP(C128,DESCRIPTION!$B$3:$F$778,4,TRUE)</f>
        <v>1</v>
      </c>
      <c r="G128" s="6">
        <f>Tabela3[[#This Row],[SM]]</f>
        <v>0.22320000000000001</v>
      </c>
      <c r="H128" s="1">
        <f>Tabela33[[#This Row],[CM]]</f>
        <v>0.05</v>
      </c>
      <c r="I128" s="6">
        <f>Tabela9[[#This Row],[*Densidade 1]]</f>
        <v>2.7838619999999992</v>
      </c>
      <c r="J128" s="8" t="str">
        <f>VLOOKUP(C128,DESCRIPTION!$B$3:$F$778,5,TRUE)</f>
        <v>COM QZ_VEIN LEITOSO E BASTANTE OXIDADO NA BASE.</v>
      </c>
    </row>
    <row r="129" spans="1:10" x14ac:dyDescent="0.35">
      <c r="A129" t="s">
        <v>316</v>
      </c>
      <c r="B129" t="s">
        <v>174</v>
      </c>
      <c r="C129" s="1">
        <v>554.15</v>
      </c>
      <c r="D129" s="1">
        <v>554.29999999999995</v>
      </c>
      <c r="E129" t="str">
        <f>VLOOKUP(C129,DESCRIPTION!$B$3:$F$778,3,TRUE)</f>
        <v>QTO</v>
      </c>
      <c r="F129">
        <f>VLOOKUP(C129,DESCRIPTION!$B$3:$F$778,4,TRUE)</f>
        <v>0</v>
      </c>
      <c r="G129" s="6">
        <f>Tabela3[[#This Row],[SM]]</f>
        <v>6.9000000000000008E-3</v>
      </c>
      <c r="H129" s="1">
        <f>Tabela33[[#This Row],[CM]]</f>
        <v>7.9999999999999988E-2</v>
      </c>
      <c r="I129" s="6">
        <f>Tabela9[[#This Row],[*Densidade 1]]</f>
        <v>2.6401964601769916</v>
      </c>
      <c r="J129" s="8" t="str">
        <f>VLOOKUP(C129,DESCRIPTION!$B$3:$F$778,5,TRUE)</f>
        <v>COM QZ_VEIN TRANSLUCIDO E LEITOSO. OXIDACAO EM ALGUNS NIVEIS.</v>
      </c>
    </row>
    <row r="130" spans="1:10" x14ac:dyDescent="0.35">
      <c r="A130" t="s">
        <v>317</v>
      </c>
      <c r="B130" t="s">
        <v>174</v>
      </c>
      <c r="C130" s="1">
        <v>565.25</v>
      </c>
      <c r="D130" s="1">
        <v>565.39</v>
      </c>
      <c r="E130" t="str">
        <f>VLOOKUP(C130,DESCRIPTION!$B$3:$F$778,3,TRUE)</f>
        <v>QTO</v>
      </c>
      <c r="F130">
        <f>VLOOKUP(C130,DESCRIPTION!$B$3:$F$778,4,TRUE)</f>
        <v>0</v>
      </c>
      <c r="G130" s="6">
        <f>Tabela3[[#This Row],[SM]]</f>
        <v>3.4999999999999996E-3</v>
      </c>
      <c r="H130" s="1">
        <f>Tabela33[[#This Row],[CM]]</f>
        <v>0.33</v>
      </c>
      <c r="I130" s="6">
        <f>Tabela9[[#This Row],[*Densidade 1]]</f>
        <v>2.6524850000000004</v>
      </c>
      <c r="J130" s="8" t="str">
        <f>VLOOKUP(C130,DESCRIPTION!$B$3:$F$778,5,TRUE)</f>
        <v>COM QZ_VEIN LEITOSO. NA BASE QTO BRANCO NAO OCORRE FUCSITA E A OXIDACAO NAS FRATURAS E BAIXA.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08EA-6A34-4758-B318-F76383E2802C}">
  <sheetPr>
    <tabColor theme="8" tint="-0.249977111117893"/>
  </sheetPr>
  <dimension ref="A1:Q143"/>
  <sheetViews>
    <sheetView workbookViewId="0"/>
  </sheetViews>
  <sheetFormatPr defaultRowHeight="14.5" x14ac:dyDescent="0.35"/>
  <sheetData>
    <row r="1" spans="1:17" x14ac:dyDescent="0.35">
      <c r="A1" s="9" t="s">
        <v>0</v>
      </c>
      <c r="B1" s="9" t="s">
        <v>1</v>
      </c>
      <c r="C1" s="9" t="s">
        <v>2</v>
      </c>
      <c r="D1" s="9" t="s">
        <v>148</v>
      </c>
      <c r="E1" s="9" t="s">
        <v>149</v>
      </c>
      <c r="F1" s="9" t="s">
        <v>150</v>
      </c>
      <c r="G1" s="9" t="s">
        <v>151</v>
      </c>
      <c r="H1" s="9" t="s">
        <v>152</v>
      </c>
      <c r="I1" s="9" t="s">
        <v>153</v>
      </c>
      <c r="J1" s="9" t="s">
        <v>154</v>
      </c>
      <c r="K1" s="9" t="s">
        <v>155</v>
      </c>
      <c r="L1" s="9" t="s">
        <v>156</v>
      </c>
      <c r="M1" s="9" t="s">
        <v>157</v>
      </c>
      <c r="N1" s="9" t="s">
        <v>187</v>
      </c>
      <c r="O1" s="9" t="s">
        <v>158</v>
      </c>
      <c r="P1" s="9" t="s">
        <v>173</v>
      </c>
      <c r="Q1" s="9" t="s">
        <v>14</v>
      </c>
    </row>
    <row r="2" spans="1:17" x14ac:dyDescent="0.35">
      <c r="A2" t="s">
        <v>15</v>
      </c>
      <c r="B2" s="1">
        <v>4.62</v>
      </c>
      <c r="C2">
        <v>4.7</v>
      </c>
      <c r="D2" s="6">
        <v>0.11700000000000001</v>
      </c>
      <c r="E2" s="6">
        <v>0.30199999999999999</v>
      </c>
      <c r="F2" s="6">
        <v>0.19600000000000001</v>
      </c>
      <c r="G2" s="6">
        <v>0.23599999999999999</v>
      </c>
      <c r="H2" s="6">
        <v>0.22800000000000001</v>
      </c>
      <c r="I2" s="6">
        <v>0.11799999999999999</v>
      </c>
      <c r="J2" s="6">
        <v>0.22600000000000001</v>
      </c>
      <c r="K2" s="6">
        <v>0.36399999999999999</v>
      </c>
      <c r="L2" s="6">
        <v>0.189</v>
      </c>
      <c r="M2" s="6">
        <v>0.29699999999999999</v>
      </c>
      <c r="N2" s="6" t="s">
        <v>175</v>
      </c>
      <c r="O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0.2273</v>
      </c>
      <c r="P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7.8713333615651679E-2</v>
      </c>
    </row>
    <row r="3" spans="1:17" x14ac:dyDescent="0.35">
      <c r="A3" t="s">
        <v>16</v>
      </c>
      <c r="B3" s="1">
        <v>8.4</v>
      </c>
      <c r="C3">
        <v>8.66</v>
      </c>
      <c r="D3" s="6">
        <v>0.28699999999999998</v>
      </c>
      <c r="E3" s="6">
        <v>0.17699999999999999</v>
      </c>
      <c r="F3" s="6">
        <v>0.17499999999999999</v>
      </c>
      <c r="G3" s="6">
        <v>0.22500000000000001</v>
      </c>
      <c r="H3" s="6">
        <v>0.22700000000000001</v>
      </c>
      <c r="I3" s="6">
        <v>0.16600000000000001</v>
      </c>
      <c r="J3" s="6">
        <v>0.14199999999999999</v>
      </c>
      <c r="K3" s="6">
        <v>0.16200000000000001</v>
      </c>
      <c r="L3" s="6">
        <v>7.8E-2</v>
      </c>
      <c r="M3" s="6">
        <v>0.20599999999999999</v>
      </c>
      <c r="N3" s="6" t="s">
        <v>175</v>
      </c>
      <c r="O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0.18449999999999997</v>
      </c>
      <c r="P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5.6330867796144213E-2</v>
      </c>
    </row>
    <row r="4" spans="1:17" x14ac:dyDescent="0.35">
      <c r="A4" t="s">
        <v>17</v>
      </c>
      <c r="B4" s="1">
        <v>12.7</v>
      </c>
      <c r="C4">
        <v>12.9</v>
      </c>
      <c r="D4" s="6">
        <v>0.378</v>
      </c>
      <c r="E4" s="6">
        <v>0.38</v>
      </c>
      <c r="F4" s="6">
        <v>0.32100000000000001</v>
      </c>
      <c r="G4" s="6">
        <v>0.223</v>
      </c>
      <c r="H4" s="6">
        <v>0.32300000000000001</v>
      </c>
      <c r="I4" s="6">
        <v>0.318</v>
      </c>
      <c r="J4" s="6">
        <v>0.23899999999999999</v>
      </c>
      <c r="K4" s="6">
        <v>0.24399999999999999</v>
      </c>
      <c r="L4" s="6">
        <v>0.33300000000000002</v>
      </c>
      <c r="M4" s="6">
        <v>0.249</v>
      </c>
      <c r="N4" s="6" t="s">
        <v>175</v>
      </c>
      <c r="O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0.30080000000000007</v>
      </c>
      <c r="P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5.7972790552503373E-2</v>
      </c>
    </row>
    <row r="5" spans="1:17" x14ac:dyDescent="0.35">
      <c r="A5" t="s">
        <v>18</v>
      </c>
      <c r="B5" s="1">
        <v>15.54</v>
      </c>
      <c r="C5">
        <v>15.74</v>
      </c>
      <c r="D5" s="6">
        <v>0.307</v>
      </c>
      <c r="E5" s="6">
        <v>0.16200000000000001</v>
      </c>
      <c r="F5" s="6">
        <v>0.217</v>
      </c>
      <c r="G5" s="6">
        <v>0.17100000000000001</v>
      </c>
      <c r="H5" s="6">
        <v>0.23</v>
      </c>
      <c r="I5" s="6">
        <v>0.27100000000000002</v>
      </c>
      <c r="J5" s="6">
        <v>0.34399999999999997</v>
      </c>
      <c r="K5" s="6">
        <v>0.22700000000000001</v>
      </c>
      <c r="L5" s="6">
        <v>0.27800000000000002</v>
      </c>
      <c r="M5" s="6">
        <v>0.20599999999999999</v>
      </c>
      <c r="N5" s="6" t="s">
        <v>175</v>
      </c>
      <c r="O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0.24129999999999999</v>
      </c>
      <c r="P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5.8206624288916965E-2</v>
      </c>
    </row>
    <row r="6" spans="1:17" x14ac:dyDescent="0.35">
      <c r="A6" t="s">
        <v>19</v>
      </c>
      <c r="B6" s="1">
        <v>18.45</v>
      </c>
      <c r="C6">
        <v>18.600000000000001</v>
      </c>
      <c r="D6" s="6">
        <v>0.28000000000000003</v>
      </c>
      <c r="E6" s="6">
        <v>0.35499999999999998</v>
      </c>
      <c r="F6" s="6">
        <v>0.36199999999999999</v>
      </c>
      <c r="G6" s="6">
        <v>0.443</v>
      </c>
      <c r="H6" s="6">
        <v>0.35599999999999998</v>
      </c>
      <c r="I6" s="6">
        <v>0.27500000000000002</v>
      </c>
      <c r="J6" s="6">
        <v>0.23499999999999999</v>
      </c>
      <c r="K6" s="6">
        <v>0.28799999999999998</v>
      </c>
      <c r="L6" s="6">
        <v>0.30499999999999999</v>
      </c>
      <c r="M6" s="6">
        <v>0.26700000000000002</v>
      </c>
      <c r="N6" s="6" t="s">
        <v>175</v>
      </c>
      <c r="O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0.31659999999999994</v>
      </c>
      <c r="P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6.1649907632624498E-2</v>
      </c>
    </row>
    <row r="7" spans="1:17" x14ac:dyDescent="0.35">
      <c r="A7" t="s">
        <v>20</v>
      </c>
      <c r="B7" s="1">
        <v>23.26</v>
      </c>
      <c r="C7">
        <v>23.42</v>
      </c>
      <c r="D7" s="6">
        <v>1.7000000000000001E-2</v>
      </c>
      <c r="E7" s="6">
        <v>7.0000000000000001E-3</v>
      </c>
      <c r="F7" s="6">
        <v>1.2999999999999999E-2</v>
      </c>
      <c r="G7" s="6">
        <v>1.2999999999999999E-2</v>
      </c>
      <c r="H7" s="6">
        <v>2.5000000000000001E-2</v>
      </c>
      <c r="I7" s="6">
        <v>2.4E-2</v>
      </c>
      <c r="J7" s="6">
        <v>0.02</v>
      </c>
      <c r="K7" s="6">
        <v>0.01</v>
      </c>
      <c r="L7" s="6">
        <v>8.9999999999999993E-3</v>
      </c>
      <c r="M7" s="6">
        <v>1.6E-2</v>
      </c>
      <c r="N7" s="6" t="s">
        <v>176</v>
      </c>
      <c r="O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1.5400000000000002E-2</v>
      </c>
      <c r="P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6.168017869984198E-3</v>
      </c>
    </row>
    <row r="8" spans="1:17" x14ac:dyDescent="0.35">
      <c r="A8" t="s">
        <v>21</v>
      </c>
      <c r="B8" s="1">
        <v>26.1</v>
      </c>
      <c r="C8">
        <v>26.26</v>
      </c>
      <c r="D8" s="6">
        <v>1E-3</v>
      </c>
      <c r="E8" s="6">
        <v>2E-3</v>
      </c>
      <c r="F8" s="6">
        <v>7.0000000000000001E-3</v>
      </c>
      <c r="G8" s="6">
        <v>8.9999999999999993E-3</v>
      </c>
      <c r="H8" s="6">
        <v>1.2999999999999999E-2</v>
      </c>
      <c r="I8" s="6">
        <v>3.0000000000000001E-3</v>
      </c>
      <c r="J8" s="6">
        <v>1.0999999999999999E-2</v>
      </c>
      <c r="K8" s="6">
        <v>5.0000000000000001E-3</v>
      </c>
      <c r="L8" s="6">
        <v>6.0000000000000001E-3</v>
      </c>
      <c r="M8" s="6">
        <v>2E-3</v>
      </c>
      <c r="N8" s="6" t="s">
        <v>176</v>
      </c>
      <c r="O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5.8999999999999999E-3</v>
      </c>
      <c r="P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4.0947120370871835E-3</v>
      </c>
    </row>
    <row r="9" spans="1:17" x14ac:dyDescent="0.35">
      <c r="A9" t="s">
        <v>22</v>
      </c>
      <c r="B9" s="1">
        <v>29.7</v>
      </c>
      <c r="C9">
        <v>29.83</v>
      </c>
      <c r="D9" s="6">
        <v>1.4999999999999999E-2</v>
      </c>
      <c r="E9" s="6">
        <v>1.2E-2</v>
      </c>
      <c r="F9" s="6">
        <v>1.6E-2</v>
      </c>
      <c r="G9" s="6">
        <v>1.2999999999999999E-2</v>
      </c>
      <c r="H9" s="6">
        <v>1.0999999999999999E-2</v>
      </c>
      <c r="I9" s="6">
        <v>1.2999999999999999E-2</v>
      </c>
      <c r="J9" s="6">
        <v>0.01</v>
      </c>
      <c r="K9" s="6">
        <v>2.7E-2</v>
      </c>
      <c r="L9" s="6">
        <v>1.9E-2</v>
      </c>
      <c r="M9" s="6">
        <v>1.7000000000000001E-2</v>
      </c>
      <c r="N9" s="6" t="s">
        <v>176</v>
      </c>
      <c r="O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1.5299999999999998E-2</v>
      </c>
      <c r="P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4.9676732760697839E-3</v>
      </c>
    </row>
    <row r="10" spans="1:17" x14ac:dyDescent="0.35">
      <c r="A10" t="s">
        <v>23</v>
      </c>
      <c r="B10" s="1">
        <v>33.200000000000003</v>
      </c>
      <c r="C10">
        <v>33.35</v>
      </c>
      <c r="D10" s="6">
        <v>1E-3</v>
      </c>
      <c r="E10" s="6">
        <v>5.0000000000000001E-3</v>
      </c>
      <c r="F10" s="6">
        <v>3.0000000000000001E-3</v>
      </c>
      <c r="G10" s="6">
        <v>4.0000000000000001E-3</v>
      </c>
      <c r="H10" s="6">
        <v>6.0000000000000001E-3</v>
      </c>
      <c r="I10" s="6">
        <v>3.0000000000000001E-3</v>
      </c>
      <c r="J10" s="6">
        <v>8.0000000000000002E-3</v>
      </c>
      <c r="K10" s="6">
        <v>0</v>
      </c>
      <c r="L10" s="6">
        <v>4.0000000000000001E-3</v>
      </c>
      <c r="M10" s="6">
        <v>3.0000000000000001E-3</v>
      </c>
      <c r="N10" s="6" t="s">
        <v>176</v>
      </c>
      <c r="O1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3.7000000000000006E-3</v>
      </c>
      <c r="P1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2.3118054512532922E-3</v>
      </c>
    </row>
    <row r="11" spans="1:17" x14ac:dyDescent="0.35">
      <c r="A11" t="s">
        <v>24</v>
      </c>
      <c r="B11" s="1">
        <v>36.200000000000003</v>
      </c>
      <c r="C11">
        <v>36.35</v>
      </c>
      <c r="D11" s="6">
        <v>3.0000000000000001E-3</v>
      </c>
      <c r="E11" s="6">
        <v>3.0000000000000001E-3</v>
      </c>
      <c r="F11" s="6">
        <v>5.0000000000000001E-3</v>
      </c>
      <c r="G11" s="6">
        <v>4.0000000000000001E-3</v>
      </c>
      <c r="H11" s="6">
        <v>0</v>
      </c>
      <c r="I11" s="6">
        <v>0</v>
      </c>
      <c r="J11" s="6">
        <v>1E-3</v>
      </c>
      <c r="K11" s="6">
        <v>7.0000000000000001E-3</v>
      </c>
      <c r="L11" s="6">
        <v>7.0000000000000001E-3</v>
      </c>
      <c r="M11" s="6">
        <v>0.01</v>
      </c>
      <c r="N11" s="6" t="s">
        <v>176</v>
      </c>
      <c r="O1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4.0000000000000001E-3</v>
      </c>
      <c r="P1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3.2998316455372214E-3</v>
      </c>
    </row>
    <row r="12" spans="1:17" x14ac:dyDescent="0.35">
      <c r="A12" t="s">
        <v>25</v>
      </c>
      <c r="B12" s="1">
        <v>39</v>
      </c>
      <c r="C12">
        <v>39.15</v>
      </c>
      <c r="D12" s="6">
        <v>1E-3</v>
      </c>
      <c r="E12" s="6">
        <v>5.0000000000000001E-3</v>
      </c>
      <c r="F12" s="6">
        <v>5.0000000000000001E-3</v>
      </c>
      <c r="G12" s="6">
        <v>4.0000000000000001E-3</v>
      </c>
      <c r="H12" s="6">
        <v>3.0000000000000001E-3</v>
      </c>
      <c r="I12" s="6">
        <v>2E-3</v>
      </c>
      <c r="J12" s="6">
        <v>0</v>
      </c>
      <c r="K12" s="6">
        <v>6.0000000000000001E-3</v>
      </c>
      <c r="L12" s="6">
        <v>6.0000000000000001E-3</v>
      </c>
      <c r="M12" s="6">
        <v>0</v>
      </c>
      <c r="N12" s="6" t="s">
        <v>177</v>
      </c>
      <c r="O1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3.1999999999999993E-3</v>
      </c>
      <c r="P1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2.3475755815545356E-3</v>
      </c>
    </row>
    <row r="13" spans="1:17" x14ac:dyDescent="0.35">
      <c r="A13" t="s">
        <v>26</v>
      </c>
      <c r="B13" s="1">
        <v>43.8</v>
      </c>
      <c r="C13">
        <v>44.1</v>
      </c>
      <c r="D13" s="6">
        <v>6.0000000000000001E-3</v>
      </c>
      <c r="E13" s="6">
        <v>7.0000000000000001E-3</v>
      </c>
      <c r="F13" s="6">
        <v>0</v>
      </c>
      <c r="G13" s="6">
        <v>5.0000000000000001E-3</v>
      </c>
      <c r="H13" s="6">
        <v>2E-3</v>
      </c>
      <c r="I13" s="6">
        <v>5.0000000000000001E-3</v>
      </c>
      <c r="J13" s="6">
        <v>7.0000000000000001E-3</v>
      </c>
      <c r="K13" s="6">
        <v>3.0000000000000001E-3</v>
      </c>
      <c r="L13" s="6">
        <v>5.0000000000000001E-3</v>
      </c>
      <c r="M13" s="6">
        <v>0.01</v>
      </c>
      <c r="N13" s="6" t="s">
        <v>177</v>
      </c>
      <c r="O1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5.000000000000001E-3</v>
      </c>
      <c r="P1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2.8284271247461883E-3</v>
      </c>
    </row>
    <row r="14" spans="1:17" x14ac:dyDescent="0.35">
      <c r="A14" t="s">
        <v>27</v>
      </c>
      <c r="B14" s="1">
        <v>48.95</v>
      </c>
      <c r="C14">
        <v>49.17</v>
      </c>
      <c r="D14" s="6">
        <v>1E-3</v>
      </c>
      <c r="E14" s="6">
        <v>8.0000000000000002E-3</v>
      </c>
      <c r="F14" s="6">
        <v>4.0000000000000001E-3</v>
      </c>
      <c r="G14" s="6">
        <v>7.0000000000000001E-3</v>
      </c>
      <c r="H14" s="6">
        <v>3.0000000000000001E-3</v>
      </c>
      <c r="I14" s="6">
        <v>4.0000000000000001E-3</v>
      </c>
      <c r="J14" s="6">
        <v>1.4999999999999999E-2</v>
      </c>
      <c r="K14" s="6">
        <v>1.6E-2</v>
      </c>
      <c r="L14" s="6">
        <v>1.0999999999999999E-2</v>
      </c>
      <c r="M14" s="6">
        <v>1.6E-2</v>
      </c>
      <c r="N14" s="6" t="s">
        <v>178</v>
      </c>
      <c r="O1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8.4999999999999989E-3</v>
      </c>
      <c r="P1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5.6813535163531062E-3</v>
      </c>
    </row>
    <row r="15" spans="1:17" x14ac:dyDescent="0.35">
      <c r="A15" t="s">
        <v>28</v>
      </c>
      <c r="B15" s="1">
        <v>52.75</v>
      </c>
      <c r="C15">
        <v>52.85</v>
      </c>
      <c r="D15" s="6">
        <v>5.3999999999999999E-2</v>
      </c>
      <c r="E15" s="6">
        <v>5.1999999999999998E-2</v>
      </c>
      <c r="F15" s="6">
        <v>4.2999999999999997E-2</v>
      </c>
      <c r="G15" s="6">
        <v>5.3999999999999999E-2</v>
      </c>
      <c r="H15" s="6">
        <v>5.3999999999999999E-2</v>
      </c>
      <c r="I15" s="6">
        <v>5.7000000000000002E-2</v>
      </c>
      <c r="J15" s="6">
        <v>0.06</v>
      </c>
      <c r="K15" s="6">
        <v>4.7E-2</v>
      </c>
      <c r="L15" s="6">
        <v>5.2999999999999999E-2</v>
      </c>
      <c r="M15" s="6">
        <v>4.2999999999999997E-2</v>
      </c>
      <c r="N15" s="6" t="s">
        <v>178</v>
      </c>
      <c r="O1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5.1700000000000003E-2</v>
      </c>
      <c r="P1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5.6578362570077201E-3</v>
      </c>
    </row>
    <row r="16" spans="1:17" x14ac:dyDescent="0.35">
      <c r="A16" t="s">
        <v>29</v>
      </c>
      <c r="B16" s="1">
        <v>55.8</v>
      </c>
      <c r="C16">
        <v>55.89</v>
      </c>
      <c r="D16" s="6">
        <v>8.0000000000000002E-3</v>
      </c>
      <c r="E16" s="6">
        <v>1.2999999999999999E-2</v>
      </c>
      <c r="F16" s="6">
        <v>1.4999999999999999E-2</v>
      </c>
      <c r="G16" s="6">
        <v>1.2999999999999999E-2</v>
      </c>
      <c r="H16" s="6">
        <v>0.01</v>
      </c>
      <c r="I16" s="6">
        <v>7.0000000000000001E-3</v>
      </c>
      <c r="J16" s="6">
        <v>4.0000000000000001E-3</v>
      </c>
      <c r="K16" s="6">
        <v>1.4E-2</v>
      </c>
      <c r="L16" s="6">
        <v>5.0000000000000001E-3</v>
      </c>
      <c r="M16" s="6">
        <v>1.0999999999999999E-2</v>
      </c>
      <c r="N16" s="6" t="s">
        <v>178</v>
      </c>
      <c r="O1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0.01</v>
      </c>
      <c r="P1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3.8586123009300721E-3</v>
      </c>
    </row>
    <row r="17" spans="1:16" x14ac:dyDescent="0.35">
      <c r="A17" t="s">
        <v>30</v>
      </c>
      <c r="B17" s="1">
        <v>59.32</v>
      </c>
      <c r="C17">
        <v>59.39</v>
      </c>
      <c r="D17" s="6">
        <v>7.0000000000000001E-3</v>
      </c>
      <c r="E17" s="6">
        <v>1.9E-2</v>
      </c>
      <c r="F17" s="6">
        <v>0.01</v>
      </c>
      <c r="G17" s="6">
        <v>5.0000000000000001E-3</v>
      </c>
      <c r="H17" s="6">
        <v>8.9999999999999993E-3</v>
      </c>
      <c r="I17" s="6">
        <v>8.0000000000000002E-3</v>
      </c>
      <c r="J17" s="6">
        <v>8.9999999999999993E-3</v>
      </c>
      <c r="K17" s="6">
        <v>1.0999999999999999E-2</v>
      </c>
      <c r="L17" s="6">
        <v>8.9999999999999993E-3</v>
      </c>
      <c r="M17" s="6">
        <v>8.9999999999999993E-3</v>
      </c>
      <c r="N17" s="6" t="s">
        <v>178</v>
      </c>
      <c r="O1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9.5999999999999974E-3</v>
      </c>
      <c r="P1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3.687817782917162E-3</v>
      </c>
    </row>
    <row r="18" spans="1:16" x14ac:dyDescent="0.35">
      <c r="A18" t="s">
        <v>31</v>
      </c>
      <c r="B18" s="1">
        <v>60.15</v>
      </c>
      <c r="C18">
        <v>60.52</v>
      </c>
      <c r="D18" s="6">
        <v>0</v>
      </c>
      <c r="E18" s="6">
        <v>8.0000000000000002E-3</v>
      </c>
      <c r="F18" s="6">
        <v>4.0000000000000001E-3</v>
      </c>
      <c r="G18" s="6">
        <v>7.0000000000000001E-3</v>
      </c>
      <c r="H18" s="6">
        <v>6.0000000000000001E-3</v>
      </c>
      <c r="I18" s="6">
        <v>1.2E-2</v>
      </c>
      <c r="J18" s="6">
        <v>1.4999999999999999E-2</v>
      </c>
      <c r="K18" s="6">
        <v>0.01</v>
      </c>
      <c r="L18" s="6">
        <v>2.1999999999999999E-2</v>
      </c>
      <c r="M18" s="6">
        <v>1.7999999999999999E-2</v>
      </c>
      <c r="N18" s="6" t="s">
        <v>178</v>
      </c>
      <c r="O1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1.0200000000000001E-2</v>
      </c>
      <c r="P1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6.6799866932668534E-3</v>
      </c>
    </row>
    <row r="19" spans="1:16" x14ac:dyDescent="0.35">
      <c r="A19" t="s">
        <v>32</v>
      </c>
      <c r="B19" s="1">
        <v>64.739999999999995</v>
      </c>
      <c r="C19">
        <v>64.94</v>
      </c>
      <c r="D19" s="6">
        <v>0</v>
      </c>
      <c r="E19" s="6">
        <v>5.0000000000000001E-3</v>
      </c>
      <c r="F19" s="6">
        <v>1.2E-2</v>
      </c>
      <c r="G19" s="6">
        <v>8.0000000000000002E-3</v>
      </c>
      <c r="H19" s="6">
        <v>1.2E-2</v>
      </c>
      <c r="I19" s="6">
        <v>8.0000000000000002E-3</v>
      </c>
      <c r="J19" s="6">
        <v>5.0000000000000001E-3</v>
      </c>
      <c r="K19" s="6">
        <v>4.0000000000000001E-3</v>
      </c>
      <c r="L19" s="6">
        <v>1.2E-2</v>
      </c>
      <c r="M19" s="6">
        <v>0.01</v>
      </c>
      <c r="N19" s="6" t="s">
        <v>178</v>
      </c>
      <c r="O1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7.6E-3</v>
      </c>
      <c r="P1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4.0606512887576178E-3</v>
      </c>
    </row>
    <row r="20" spans="1:16" x14ac:dyDescent="0.35">
      <c r="A20" t="s">
        <v>33</v>
      </c>
      <c r="B20" s="1">
        <v>67.78</v>
      </c>
      <c r="C20">
        <v>67.87</v>
      </c>
      <c r="D20" s="6">
        <v>0</v>
      </c>
      <c r="E20" s="6">
        <v>7.0000000000000001E-3</v>
      </c>
      <c r="F20" s="6">
        <v>2E-3</v>
      </c>
      <c r="G20" s="6">
        <v>3.0000000000000001E-3</v>
      </c>
      <c r="H20" s="6">
        <v>1E-3</v>
      </c>
      <c r="I20" s="6">
        <v>2E-3</v>
      </c>
      <c r="J20" s="6">
        <v>0</v>
      </c>
      <c r="K20" s="6">
        <v>0</v>
      </c>
      <c r="L20" s="6">
        <v>0</v>
      </c>
      <c r="M20" s="6">
        <v>2E-3</v>
      </c>
      <c r="N20" s="6" t="s">
        <v>179</v>
      </c>
      <c r="O2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1.7000000000000001E-3</v>
      </c>
      <c r="P2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2.1628170930011112E-3</v>
      </c>
    </row>
    <row r="21" spans="1:16" x14ac:dyDescent="0.35">
      <c r="A21" t="s">
        <v>34</v>
      </c>
      <c r="B21" s="1">
        <v>70</v>
      </c>
      <c r="C21">
        <v>70.2</v>
      </c>
      <c r="D21" s="6">
        <v>6.0000000000000001E-3</v>
      </c>
      <c r="E21" s="6">
        <v>1E-3</v>
      </c>
      <c r="F21" s="6">
        <v>4.0000000000000001E-3</v>
      </c>
      <c r="G21" s="6">
        <v>5.0000000000000001E-3</v>
      </c>
      <c r="H21" s="6">
        <v>8.0000000000000002E-3</v>
      </c>
      <c r="I21" s="6">
        <v>1.9E-2</v>
      </c>
      <c r="J21" s="6">
        <v>1.7000000000000001E-2</v>
      </c>
      <c r="K21" s="6">
        <v>2.3E-2</v>
      </c>
      <c r="L21" s="6">
        <v>1.9E-2</v>
      </c>
      <c r="M21" s="6">
        <v>8.0000000000000002E-3</v>
      </c>
      <c r="N21" s="6" t="s">
        <v>179</v>
      </c>
      <c r="O2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1.0999999999999999E-2</v>
      </c>
      <c r="P2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7.717224601860152E-3</v>
      </c>
    </row>
    <row r="22" spans="1:16" x14ac:dyDescent="0.35">
      <c r="A22" t="s">
        <v>35</v>
      </c>
      <c r="B22" s="1">
        <v>74.239999999999995</v>
      </c>
      <c r="C22">
        <v>74.34</v>
      </c>
      <c r="D22" s="6">
        <v>2E-3</v>
      </c>
      <c r="E22" s="6">
        <v>0</v>
      </c>
      <c r="F22" s="6">
        <v>1E-3</v>
      </c>
      <c r="G22" s="6">
        <v>5.0000000000000001E-3</v>
      </c>
      <c r="H22" s="6">
        <v>7.0000000000000001E-3</v>
      </c>
      <c r="I22" s="6">
        <v>5.0000000000000001E-3</v>
      </c>
      <c r="J22" s="6">
        <v>5.0000000000000001E-3</v>
      </c>
      <c r="K22" s="6">
        <v>1.0999999999999999E-2</v>
      </c>
      <c r="L22" s="6">
        <v>8.0000000000000002E-3</v>
      </c>
      <c r="M22" s="6">
        <v>2E-3</v>
      </c>
      <c r="N22" s="6" t="s">
        <v>179</v>
      </c>
      <c r="O2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4.6000000000000008E-3</v>
      </c>
      <c r="P2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3.4383458555273653E-3</v>
      </c>
    </row>
    <row r="23" spans="1:16" x14ac:dyDescent="0.35">
      <c r="A23" t="s">
        <v>36</v>
      </c>
      <c r="B23" s="1">
        <v>77.95</v>
      </c>
      <c r="C23">
        <v>78.05</v>
      </c>
      <c r="D23" s="6">
        <v>0</v>
      </c>
      <c r="E23" s="6">
        <v>0</v>
      </c>
      <c r="F23" s="6">
        <v>0</v>
      </c>
      <c r="G23" s="6">
        <v>2E-3</v>
      </c>
      <c r="H23" s="6">
        <v>0</v>
      </c>
      <c r="I23" s="6">
        <v>0</v>
      </c>
      <c r="J23" s="6">
        <v>3.0000000000000001E-3</v>
      </c>
      <c r="K23" s="6">
        <v>0</v>
      </c>
      <c r="L23" s="6">
        <v>0</v>
      </c>
      <c r="M23" s="6">
        <v>2E-3</v>
      </c>
      <c r="N23" s="6" t="s">
        <v>179</v>
      </c>
      <c r="O2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6.9999999999999999E-4</v>
      </c>
      <c r="P2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1.1595018087284057E-3</v>
      </c>
    </row>
    <row r="24" spans="1:16" x14ac:dyDescent="0.35">
      <c r="A24" t="s">
        <v>37</v>
      </c>
      <c r="B24" s="1">
        <v>82.2</v>
      </c>
      <c r="C24">
        <v>82.4</v>
      </c>
      <c r="D24" s="6">
        <v>3.0000000000000001E-3</v>
      </c>
      <c r="E24" s="6">
        <v>4.0000000000000001E-3</v>
      </c>
      <c r="F24" s="6">
        <v>3.0000000000000001E-3</v>
      </c>
      <c r="G24" s="6">
        <v>0</v>
      </c>
      <c r="H24" s="6">
        <v>3.0000000000000001E-3</v>
      </c>
      <c r="I24" s="6">
        <v>1E-3</v>
      </c>
      <c r="J24" s="6">
        <v>1E-3</v>
      </c>
      <c r="K24" s="6">
        <v>5.0000000000000001E-3</v>
      </c>
      <c r="L24" s="6">
        <v>2E-3</v>
      </c>
      <c r="M24" s="6">
        <v>7.0000000000000001E-3</v>
      </c>
      <c r="N24" s="6" t="s">
        <v>179</v>
      </c>
      <c r="O2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2.9000000000000007E-3</v>
      </c>
      <c r="P2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2.0789954839350228E-3</v>
      </c>
    </row>
    <row r="25" spans="1:16" x14ac:dyDescent="0.35">
      <c r="A25" t="s">
        <v>38</v>
      </c>
      <c r="B25" s="1">
        <v>86.08</v>
      </c>
      <c r="C25">
        <v>86.19</v>
      </c>
      <c r="D25" s="6">
        <v>0</v>
      </c>
      <c r="E25" s="6">
        <v>7.0000000000000001E-3</v>
      </c>
      <c r="F25" s="6">
        <v>2E-3</v>
      </c>
      <c r="G25" s="6">
        <v>4.0000000000000001E-3</v>
      </c>
      <c r="H25" s="6">
        <v>4.0000000000000001E-3</v>
      </c>
      <c r="I25" s="6">
        <v>8.0000000000000002E-3</v>
      </c>
      <c r="J25" s="6">
        <v>1.2E-2</v>
      </c>
      <c r="K25" s="6">
        <v>7.0000000000000001E-3</v>
      </c>
      <c r="L25" s="6">
        <v>4.0000000000000001E-3</v>
      </c>
      <c r="M25" s="6">
        <v>6.0000000000000001E-3</v>
      </c>
      <c r="N25" s="6" t="s">
        <v>176</v>
      </c>
      <c r="O2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5.4000000000000003E-3</v>
      </c>
      <c r="P2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3.3730961708462711E-3</v>
      </c>
    </row>
    <row r="26" spans="1:16" x14ac:dyDescent="0.35">
      <c r="A26" t="s">
        <v>39</v>
      </c>
      <c r="B26" s="1">
        <v>90.03</v>
      </c>
      <c r="C26">
        <v>90.16</v>
      </c>
      <c r="D26" s="6">
        <v>8.0000000000000002E-3</v>
      </c>
      <c r="E26" s="6">
        <v>4.0000000000000001E-3</v>
      </c>
      <c r="F26" s="6">
        <v>1.2E-2</v>
      </c>
      <c r="G26" s="6">
        <v>1.4E-2</v>
      </c>
      <c r="H26" s="6">
        <v>3.0000000000000001E-3</v>
      </c>
      <c r="I26" s="6">
        <v>1.7000000000000001E-2</v>
      </c>
      <c r="J26" s="6">
        <v>1.2999999999999999E-2</v>
      </c>
      <c r="K26" s="6">
        <v>5.0000000000000001E-3</v>
      </c>
      <c r="L26" s="6">
        <v>5.0000000000000001E-3</v>
      </c>
      <c r="M26" s="6">
        <v>4.0000000000000001E-3</v>
      </c>
      <c r="N26" s="6" t="s">
        <v>176</v>
      </c>
      <c r="O2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8.5000000000000023E-3</v>
      </c>
      <c r="P2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5.060742150229656E-3</v>
      </c>
    </row>
    <row r="27" spans="1:16" x14ac:dyDescent="0.35">
      <c r="A27" t="s">
        <v>40</v>
      </c>
      <c r="B27" s="1">
        <v>93.98</v>
      </c>
      <c r="C27">
        <v>94.12</v>
      </c>
      <c r="D27" s="6">
        <v>2E-3</v>
      </c>
      <c r="E27" s="6">
        <v>0</v>
      </c>
      <c r="F27" s="6">
        <v>6.0000000000000001E-3</v>
      </c>
      <c r="G27" s="6">
        <v>2E-3</v>
      </c>
      <c r="H27" s="6">
        <v>1E-3</v>
      </c>
      <c r="I27" s="6">
        <v>0.01</v>
      </c>
      <c r="J27" s="6">
        <v>0</v>
      </c>
      <c r="K27" s="6">
        <v>4.0000000000000001E-3</v>
      </c>
      <c r="L27" s="6">
        <v>2E-3</v>
      </c>
      <c r="M27" s="6">
        <v>4.0000000000000001E-3</v>
      </c>
      <c r="N27" s="6" t="s">
        <v>177</v>
      </c>
      <c r="O2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3.0999999999999995E-3</v>
      </c>
      <c r="P2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3.0713731999438519E-3</v>
      </c>
    </row>
    <row r="28" spans="1:16" x14ac:dyDescent="0.35">
      <c r="A28" t="s">
        <v>41</v>
      </c>
      <c r="B28" s="1">
        <v>97.9</v>
      </c>
      <c r="C28">
        <v>98</v>
      </c>
      <c r="D28" s="6">
        <v>0</v>
      </c>
      <c r="E28" s="6">
        <v>5.0000000000000001E-3</v>
      </c>
      <c r="F28" s="6">
        <v>2E-3</v>
      </c>
      <c r="G28" s="6">
        <v>2E-3</v>
      </c>
      <c r="H28" s="6">
        <v>7.0000000000000001E-3</v>
      </c>
      <c r="I28" s="6">
        <v>8.9999999999999993E-3</v>
      </c>
      <c r="J28" s="6">
        <v>3.0000000000000001E-3</v>
      </c>
      <c r="K28" s="6">
        <v>7.0000000000000001E-3</v>
      </c>
      <c r="L28" s="6">
        <v>6.0000000000000001E-3</v>
      </c>
      <c r="M28" s="6">
        <v>0</v>
      </c>
      <c r="N28" s="6" t="s">
        <v>180</v>
      </c>
      <c r="O2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4.1000000000000003E-3</v>
      </c>
      <c r="P2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3.142893217686178E-3</v>
      </c>
    </row>
    <row r="29" spans="1:16" x14ac:dyDescent="0.35">
      <c r="A29" t="s">
        <v>42</v>
      </c>
      <c r="B29" s="1">
        <v>100.88</v>
      </c>
      <c r="C29">
        <v>101</v>
      </c>
      <c r="D29" s="6">
        <v>0</v>
      </c>
      <c r="E29" s="6">
        <v>0</v>
      </c>
      <c r="F29" s="6">
        <v>5.0000000000000001E-3</v>
      </c>
      <c r="G29" s="6">
        <v>0</v>
      </c>
      <c r="H29" s="6">
        <v>7.0000000000000001E-3</v>
      </c>
      <c r="I29" s="6">
        <v>3.0000000000000001E-3</v>
      </c>
      <c r="J29" s="6">
        <v>8.9999999999999993E-3</v>
      </c>
      <c r="K29" s="6">
        <v>1.0999999999999999E-2</v>
      </c>
      <c r="L29" s="6">
        <v>8.0000000000000002E-3</v>
      </c>
      <c r="M29" s="6">
        <v>1.2999999999999999E-2</v>
      </c>
      <c r="N29" s="6" t="s">
        <v>176</v>
      </c>
      <c r="O2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5.5999999999999999E-3</v>
      </c>
      <c r="P2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4.765617600176404E-3</v>
      </c>
    </row>
    <row r="30" spans="1:16" x14ac:dyDescent="0.35">
      <c r="A30" t="s">
        <v>43</v>
      </c>
      <c r="B30" s="1">
        <v>105.03</v>
      </c>
      <c r="C30">
        <v>105.16</v>
      </c>
      <c r="D30" s="6">
        <v>5.0000000000000001E-3</v>
      </c>
      <c r="E30" s="6">
        <v>5.0000000000000001E-3</v>
      </c>
      <c r="F30" s="6">
        <v>2E-3</v>
      </c>
      <c r="G30" s="6">
        <v>6.0000000000000001E-3</v>
      </c>
      <c r="H30" s="6">
        <v>3.0000000000000001E-3</v>
      </c>
      <c r="I30" s="6">
        <v>5.0000000000000001E-3</v>
      </c>
      <c r="J30" s="6">
        <v>0</v>
      </c>
      <c r="K30" s="6">
        <v>4.0000000000000001E-3</v>
      </c>
      <c r="L30" s="6">
        <v>5.0000000000000001E-3</v>
      </c>
      <c r="M30" s="6">
        <v>4.0000000000000001E-3</v>
      </c>
      <c r="N30" s="6" t="s">
        <v>178</v>
      </c>
      <c r="O3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3.9000000000000007E-3</v>
      </c>
      <c r="P3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1.7919573407620816E-3</v>
      </c>
    </row>
    <row r="31" spans="1:16" x14ac:dyDescent="0.35">
      <c r="A31" t="s">
        <v>44</v>
      </c>
      <c r="B31" s="1">
        <v>108.99</v>
      </c>
      <c r="C31">
        <v>109.07</v>
      </c>
      <c r="D31" s="6">
        <v>0.01</v>
      </c>
      <c r="E31" s="6">
        <v>8.0000000000000002E-3</v>
      </c>
      <c r="F31" s="6">
        <v>1.0999999999999999E-2</v>
      </c>
      <c r="G31" s="6">
        <v>1.7999999999999999E-2</v>
      </c>
      <c r="H31" s="6">
        <v>8.9999999999999993E-3</v>
      </c>
      <c r="I31" s="6">
        <v>2E-3</v>
      </c>
      <c r="J31" s="6">
        <v>6.0000000000000001E-3</v>
      </c>
      <c r="K31" s="6">
        <v>0.01</v>
      </c>
      <c r="L31" s="6">
        <v>6.0000000000000001E-3</v>
      </c>
      <c r="M31" s="6">
        <v>4.0000000000000001E-3</v>
      </c>
      <c r="N31" s="6" t="s">
        <v>176</v>
      </c>
      <c r="O3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8.4000000000000012E-3</v>
      </c>
      <c r="P3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4.4271887242357307E-3</v>
      </c>
    </row>
    <row r="32" spans="1:16" x14ac:dyDescent="0.35">
      <c r="A32" t="s">
        <v>45</v>
      </c>
      <c r="B32" s="1">
        <v>112.05</v>
      </c>
      <c r="C32">
        <v>112.16</v>
      </c>
      <c r="D32" s="6">
        <v>7.0000000000000001E-3</v>
      </c>
      <c r="E32" s="6">
        <v>1.0999999999999999E-2</v>
      </c>
      <c r="F32" s="6">
        <v>1.2999999999999999E-2</v>
      </c>
      <c r="G32" s="6">
        <v>1.7999999999999999E-2</v>
      </c>
      <c r="H32" s="6">
        <v>8.0000000000000002E-3</v>
      </c>
      <c r="I32" s="6">
        <v>8.0000000000000002E-3</v>
      </c>
      <c r="J32" s="6">
        <v>5.0000000000000001E-3</v>
      </c>
      <c r="K32" s="6">
        <v>1.2E-2</v>
      </c>
      <c r="L32" s="6">
        <v>0</v>
      </c>
      <c r="M32" s="6">
        <v>8.0000000000000002E-3</v>
      </c>
      <c r="N32" s="6" t="s">
        <v>177</v>
      </c>
      <c r="O3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8.9999999999999993E-3</v>
      </c>
      <c r="P3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4.8762462794425974E-3</v>
      </c>
    </row>
    <row r="33" spans="1:16" x14ac:dyDescent="0.35">
      <c r="A33" t="s">
        <v>46</v>
      </c>
      <c r="B33" s="1">
        <v>114.77</v>
      </c>
      <c r="C33">
        <v>114.92</v>
      </c>
      <c r="D33" s="6">
        <v>0</v>
      </c>
      <c r="E33" s="6">
        <v>6.0000000000000001E-3</v>
      </c>
      <c r="F33" s="6">
        <v>6.0000000000000001E-3</v>
      </c>
      <c r="G33" s="6">
        <v>1E-3</v>
      </c>
      <c r="H33" s="6">
        <v>5.0000000000000001E-3</v>
      </c>
      <c r="I33" s="6">
        <v>8.9999999999999993E-3</v>
      </c>
      <c r="J33" s="6">
        <v>5.0000000000000001E-3</v>
      </c>
      <c r="K33" s="6">
        <v>8.9999999999999993E-3</v>
      </c>
      <c r="L33" s="6">
        <v>5.0000000000000001E-3</v>
      </c>
      <c r="M33" s="6">
        <v>1.0999999999999999E-2</v>
      </c>
      <c r="N33" s="6" t="s">
        <v>177</v>
      </c>
      <c r="O3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5.6999999999999993E-3</v>
      </c>
      <c r="P3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3.4334951418181579E-3</v>
      </c>
    </row>
    <row r="34" spans="1:16" x14ac:dyDescent="0.35">
      <c r="A34" t="s">
        <v>47</v>
      </c>
      <c r="B34" s="1">
        <v>118.36</v>
      </c>
      <c r="C34">
        <v>118.5</v>
      </c>
      <c r="D34" s="6">
        <v>6.0000000000000001E-3</v>
      </c>
      <c r="E34" s="6">
        <v>1E-3</v>
      </c>
      <c r="F34" s="6">
        <v>8.9999999999999993E-3</v>
      </c>
      <c r="G34" s="6">
        <v>7.0000000000000001E-3</v>
      </c>
      <c r="H34" s="6">
        <v>4.0000000000000001E-3</v>
      </c>
      <c r="I34" s="6">
        <v>1.2999999999999999E-2</v>
      </c>
      <c r="J34" s="6">
        <v>1.2999999999999999E-2</v>
      </c>
      <c r="K34" s="6">
        <v>4.0000000000000001E-3</v>
      </c>
      <c r="L34" s="6">
        <v>8.9999999999999993E-3</v>
      </c>
      <c r="M34" s="6">
        <v>6.0000000000000001E-3</v>
      </c>
      <c r="N34" s="6" t="s">
        <v>177</v>
      </c>
      <c r="O3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7.1999999999999998E-3</v>
      </c>
      <c r="P3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3.8815804341359038E-3</v>
      </c>
    </row>
    <row r="35" spans="1:16" x14ac:dyDescent="0.35">
      <c r="A35" t="s">
        <v>48</v>
      </c>
      <c r="B35" s="1">
        <v>122.91</v>
      </c>
      <c r="C35">
        <v>123.08</v>
      </c>
      <c r="D35" s="6">
        <v>4.0000000000000001E-3</v>
      </c>
      <c r="E35" s="6">
        <v>0.01</v>
      </c>
      <c r="F35" s="6">
        <v>6.0000000000000001E-3</v>
      </c>
      <c r="G35" s="6">
        <v>7.0000000000000001E-3</v>
      </c>
      <c r="H35" s="6">
        <v>8.9999999999999993E-3</v>
      </c>
      <c r="I35" s="6">
        <v>1.7000000000000001E-2</v>
      </c>
      <c r="J35" s="6">
        <v>1E-3</v>
      </c>
      <c r="K35" s="6">
        <v>1.6E-2</v>
      </c>
      <c r="L35" s="6">
        <v>3.0000000000000001E-3</v>
      </c>
      <c r="M35" s="6">
        <v>6.0000000000000001E-3</v>
      </c>
      <c r="N35" s="6" t="s">
        <v>177</v>
      </c>
      <c r="O3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7.9000000000000008E-3</v>
      </c>
      <c r="P3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5.2588549662027709E-3</v>
      </c>
    </row>
    <row r="36" spans="1:16" x14ac:dyDescent="0.35">
      <c r="A36" t="s">
        <v>49</v>
      </c>
      <c r="B36" s="1">
        <v>127.35</v>
      </c>
      <c r="C36">
        <v>127.45</v>
      </c>
      <c r="D36" s="6">
        <v>0.01</v>
      </c>
      <c r="E36" s="6">
        <v>7.0000000000000001E-3</v>
      </c>
      <c r="F36" s="6">
        <v>8.9999999999999993E-3</v>
      </c>
      <c r="G36" s="6">
        <v>7.0000000000000001E-3</v>
      </c>
      <c r="H36" s="6">
        <v>5.0000000000000001E-3</v>
      </c>
      <c r="I36" s="6">
        <v>8.9999999999999993E-3</v>
      </c>
      <c r="J36" s="6">
        <v>1.2999999999999999E-2</v>
      </c>
      <c r="K36" s="6">
        <v>1.2999999999999999E-2</v>
      </c>
      <c r="L36" s="6">
        <v>5.0000000000000001E-3</v>
      </c>
      <c r="M36" s="6">
        <v>1.4E-2</v>
      </c>
      <c r="N36" s="6" t="s">
        <v>178</v>
      </c>
      <c r="O3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9.1999999999999998E-3</v>
      </c>
      <c r="P3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3.2930904093942583E-3</v>
      </c>
    </row>
    <row r="37" spans="1:16" x14ac:dyDescent="0.35">
      <c r="A37" t="s">
        <v>50</v>
      </c>
      <c r="B37" s="1">
        <v>132</v>
      </c>
      <c r="C37">
        <v>132.19</v>
      </c>
      <c r="D37" s="6">
        <v>1.4E-2</v>
      </c>
      <c r="E37" s="6">
        <v>1.6E-2</v>
      </c>
      <c r="F37" s="6">
        <v>2.1999999999999999E-2</v>
      </c>
      <c r="G37" s="6">
        <v>2.3E-2</v>
      </c>
      <c r="H37" s="6">
        <v>1.2999999999999999E-2</v>
      </c>
      <c r="I37" s="6">
        <v>1.2E-2</v>
      </c>
      <c r="J37" s="6">
        <v>1.2E-2</v>
      </c>
      <c r="K37" s="6">
        <v>2.1999999999999999E-2</v>
      </c>
      <c r="L37" s="6">
        <v>1.6E-2</v>
      </c>
      <c r="M37" s="6">
        <v>2.1999999999999999E-2</v>
      </c>
      <c r="N37" s="6" t="s">
        <v>178</v>
      </c>
      <c r="O3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1.7199999999999997E-2</v>
      </c>
      <c r="P3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4.5655716448704028E-3</v>
      </c>
    </row>
    <row r="38" spans="1:16" x14ac:dyDescent="0.35">
      <c r="A38" t="s">
        <v>51</v>
      </c>
      <c r="B38" s="1">
        <v>135.59</v>
      </c>
      <c r="C38">
        <v>135.66</v>
      </c>
      <c r="D38" s="6">
        <v>3.4000000000000002E-2</v>
      </c>
      <c r="E38" s="6">
        <v>3.3000000000000002E-2</v>
      </c>
      <c r="F38" s="6">
        <v>3.3000000000000002E-2</v>
      </c>
      <c r="G38" s="6">
        <v>0.02</v>
      </c>
      <c r="H38" s="6">
        <v>5.3999999999999999E-2</v>
      </c>
      <c r="I38" s="6">
        <v>4.5999999999999999E-2</v>
      </c>
      <c r="J38" s="6">
        <v>5.0999999999999997E-2</v>
      </c>
      <c r="K38" s="6">
        <v>5.5E-2</v>
      </c>
      <c r="L38" s="6">
        <v>3.2000000000000001E-2</v>
      </c>
      <c r="M38" s="6">
        <v>1.4E-2</v>
      </c>
      <c r="N38" s="6" t="s">
        <v>178</v>
      </c>
      <c r="O3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3.7199999999999997E-2</v>
      </c>
      <c r="P3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1.4038043548396141E-2</v>
      </c>
    </row>
    <row r="39" spans="1:16" x14ac:dyDescent="0.35">
      <c r="A39" t="s">
        <v>52</v>
      </c>
      <c r="B39" s="1">
        <v>140.26</v>
      </c>
      <c r="C39">
        <v>140.38999999999999</v>
      </c>
      <c r="D39" s="6">
        <v>0.59599999999999997</v>
      </c>
      <c r="E39" s="6">
        <v>0.46800000000000003</v>
      </c>
      <c r="F39" s="6">
        <v>0.60099999999999998</v>
      </c>
      <c r="G39" s="6">
        <v>0.376</v>
      </c>
      <c r="H39" s="6">
        <v>0.42699999999999999</v>
      </c>
      <c r="I39" s="6">
        <v>0.433</v>
      </c>
      <c r="J39" s="6">
        <v>0.433</v>
      </c>
      <c r="K39" s="6">
        <v>0.48599999999999999</v>
      </c>
      <c r="L39" s="6">
        <v>0.36</v>
      </c>
      <c r="M39" s="6">
        <v>0.629</v>
      </c>
      <c r="N39" s="6" t="s">
        <v>175</v>
      </c>
      <c r="O3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0.48089999999999994</v>
      </c>
      <c r="P3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9.5982000627432562E-2</v>
      </c>
    </row>
    <row r="40" spans="1:16" x14ac:dyDescent="0.35">
      <c r="A40" t="s">
        <v>53</v>
      </c>
      <c r="B40" s="1">
        <v>145.19999999999999</v>
      </c>
      <c r="C40">
        <v>145.38</v>
      </c>
      <c r="D40" s="6">
        <v>1.7000000000000001E-2</v>
      </c>
      <c r="E40" s="6">
        <v>1.2999999999999999E-2</v>
      </c>
      <c r="F40" s="6">
        <v>1.2E-2</v>
      </c>
      <c r="G40" s="6">
        <v>1.7000000000000001E-2</v>
      </c>
      <c r="H40" s="6">
        <v>1.7999999999999999E-2</v>
      </c>
      <c r="I40" s="6">
        <v>2.1999999999999999E-2</v>
      </c>
      <c r="J40" s="6">
        <v>1.9E-2</v>
      </c>
      <c r="K40" s="6">
        <v>3.4000000000000002E-2</v>
      </c>
      <c r="L40" s="6">
        <v>0.03</v>
      </c>
      <c r="M40" s="6">
        <v>3.4000000000000002E-2</v>
      </c>
      <c r="N40" s="6" t="s">
        <v>178</v>
      </c>
      <c r="O4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2.1600000000000001E-2</v>
      </c>
      <c r="P4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8.208396784864732E-3</v>
      </c>
    </row>
    <row r="41" spans="1:16" x14ac:dyDescent="0.35">
      <c r="A41" t="s">
        <v>54</v>
      </c>
      <c r="B41" s="1">
        <v>149.6</v>
      </c>
      <c r="C41">
        <v>149.77000000000001</v>
      </c>
      <c r="D41" s="6">
        <v>1.4999999999999999E-2</v>
      </c>
      <c r="E41" s="6">
        <v>1.4999999999999999E-2</v>
      </c>
      <c r="F41" s="6">
        <v>1.6E-2</v>
      </c>
      <c r="G41" s="6">
        <v>1.2999999999999999E-2</v>
      </c>
      <c r="H41" s="6">
        <v>1.4999999999999999E-2</v>
      </c>
      <c r="I41" s="6">
        <v>4.0000000000000001E-3</v>
      </c>
      <c r="J41" s="6">
        <v>1.7999999999999999E-2</v>
      </c>
      <c r="K41" s="6">
        <v>1.7999999999999999E-2</v>
      </c>
      <c r="L41" s="6">
        <v>6.0000000000000001E-3</v>
      </c>
      <c r="M41" s="6">
        <v>1.4999999999999999E-2</v>
      </c>
      <c r="N41" s="6" t="s">
        <v>178</v>
      </c>
      <c r="O4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1.3500000000000002E-2</v>
      </c>
      <c r="P4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4.7434164902525663E-3</v>
      </c>
    </row>
    <row r="42" spans="1:16" x14ac:dyDescent="0.35">
      <c r="A42" t="s">
        <v>55</v>
      </c>
      <c r="B42" s="1">
        <v>152.47</v>
      </c>
      <c r="C42">
        <v>152.66999999999999</v>
      </c>
      <c r="D42" s="6">
        <v>8.9999999999999993E-3</v>
      </c>
      <c r="E42" s="6">
        <v>0.02</v>
      </c>
      <c r="F42" s="6">
        <v>2.4E-2</v>
      </c>
      <c r="G42" s="6">
        <v>8.9999999999999993E-3</v>
      </c>
      <c r="H42" s="6">
        <v>1.7000000000000001E-2</v>
      </c>
      <c r="I42" s="6">
        <v>1.9E-2</v>
      </c>
      <c r="J42" s="6">
        <v>2.1999999999999999E-2</v>
      </c>
      <c r="K42" s="6">
        <v>1.9E-2</v>
      </c>
      <c r="L42" s="6">
        <v>2.5000000000000001E-2</v>
      </c>
      <c r="M42" s="6">
        <v>1.4E-2</v>
      </c>
      <c r="N42" s="6" t="s">
        <v>178</v>
      </c>
      <c r="O4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1.78E-2</v>
      </c>
      <c r="P4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5.6332347131407001E-3</v>
      </c>
    </row>
    <row r="43" spans="1:16" x14ac:dyDescent="0.35">
      <c r="A43" t="s">
        <v>56</v>
      </c>
      <c r="B43" s="1">
        <v>155.47999999999999</v>
      </c>
      <c r="C43">
        <v>155.62</v>
      </c>
      <c r="D43" s="6">
        <v>1.4E-2</v>
      </c>
      <c r="E43" s="6">
        <v>1.4E-2</v>
      </c>
      <c r="F43" s="6">
        <v>1.7000000000000001E-2</v>
      </c>
      <c r="G43" s="6">
        <v>1.2999999999999999E-2</v>
      </c>
      <c r="H43" s="6">
        <v>1.4999999999999999E-2</v>
      </c>
      <c r="I43" s="6">
        <v>1.0999999999999999E-2</v>
      </c>
      <c r="J43" s="6">
        <v>1.2999999999999999E-2</v>
      </c>
      <c r="K43" s="6">
        <v>1.2999999999999999E-2</v>
      </c>
      <c r="L43" s="6">
        <v>1.4E-2</v>
      </c>
      <c r="M43" s="6">
        <v>1.7999999999999999E-2</v>
      </c>
      <c r="N43" s="6" t="s">
        <v>178</v>
      </c>
      <c r="O4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1.4199999999999999E-2</v>
      </c>
      <c r="P4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2.0439612955674524E-3</v>
      </c>
    </row>
    <row r="44" spans="1:16" x14ac:dyDescent="0.35">
      <c r="A44" t="s">
        <v>57</v>
      </c>
      <c r="B44" s="1">
        <v>159.59</v>
      </c>
      <c r="C44">
        <v>159.75</v>
      </c>
      <c r="D44" s="6">
        <v>1.6E-2</v>
      </c>
      <c r="E44" s="6">
        <v>1.2E-2</v>
      </c>
      <c r="F44" s="6">
        <v>1.2999999999999999E-2</v>
      </c>
      <c r="G44" s="6">
        <v>1.7999999999999999E-2</v>
      </c>
      <c r="H44" s="6">
        <v>1.6E-2</v>
      </c>
      <c r="I44" s="6">
        <v>1.6E-2</v>
      </c>
      <c r="J44" s="6">
        <v>1.4999999999999999E-2</v>
      </c>
      <c r="K44" s="6">
        <v>1.9E-2</v>
      </c>
      <c r="L44" s="6">
        <v>1.7999999999999999E-2</v>
      </c>
      <c r="M44" s="6">
        <v>1.7999999999999999E-2</v>
      </c>
      <c r="N44" s="6" t="s">
        <v>178</v>
      </c>
      <c r="O4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1.6099999999999996E-2</v>
      </c>
      <c r="P4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2.2827858224351901E-3</v>
      </c>
    </row>
    <row r="45" spans="1:16" x14ac:dyDescent="0.35">
      <c r="A45" t="s">
        <v>58</v>
      </c>
      <c r="B45" s="1">
        <v>163.35</v>
      </c>
      <c r="C45">
        <v>163.44</v>
      </c>
      <c r="D45" s="6">
        <v>7.0000000000000001E-3</v>
      </c>
      <c r="E45" s="6">
        <v>1.4999999999999999E-2</v>
      </c>
      <c r="F45" s="6">
        <v>1.4E-2</v>
      </c>
      <c r="G45" s="6">
        <v>1.2E-2</v>
      </c>
      <c r="H45" s="6">
        <v>1.2E-2</v>
      </c>
      <c r="I45" s="6">
        <v>1.2E-2</v>
      </c>
      <c r="J45" s="6">
        <v>1.2E-2</v>
      </c>
      <c r="K45" s="6">
        <v>1.7999999999999999E-2</v>
      </c>
      <c r="L45" s="6">
        <v>1.4E-2</v>
      </c>
      <c r="M45" s="6">
        <v>1.2E-2</v>
      </c>
      <c r="N45" s="6" t="s">
        <v>178</v>
      </c>
      <c r="O4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1.2800000000000001E-2</v>
      </c>
      <c r="P4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2.8205594401741565E-3</v>
      </c>
    </row>
    <row r="46" spans="1:16" x14ac:dyDescent="0.35">
      <c r="A46" t="s">
        <v>59</v>
      </c>
      <c r="B46" s="1">
        <v>166.52</v>
      </c>
      <c r="C46">
        <v>166.71</v>
      </c>
      <c r="D46" s="6">
        <v>2.5000000000000001E-2</v>
      </c>
      <c r="E46" s="6">
        <v>2.7E-2</v>
      </c>
      <c r="F46" s="6">
        <v>5.2999999999999999E-2</v>
      </c>
      <c r="G46" s="6">
        <v>3.9E-2</v>
      </c>
      <c r="H46" s="6">
        <v>2.5000000000000001E-2</v>
      </c>
      <c r="I46" s="6">
        <v>4.5999999999999999E-2</v>
      </c>
      <c r="J46" s="6">
        <v>2.9000000000000001E-2</v>
      </c>
      <c r="K46" s="6">
        <v>3.2000000000000001E-2</v>
      </c>
      <c r="L46" s="6">
        <v>3.2000000000000001E-2</v>
      </c>
      <c r="M46" s="6">
        <v>2.3E-2</v>
      </c>
      <c r="N46" s="6" t="s">
        <v>179</v>
      </c>
      <c r="O4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3.3100000000000004E-2</v>
      </c>
      <c r="P4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9.9269554468852123E-3</v>
      </c>
    </row>
    <row r="47" spans="1:16" x14ac:dyDescent="0.35">
      <c r="A47" t="s">
        <v>60</v>
      </c>
      <c r="B47" s="1">
        <v>166.97</v>
      </c>
      <c r="C47">
        <v>167.09</v>
      </c>
      <c r="D47" s="6">
        <v>1.2999999999999999E-2</v>
      </c>
      <c r="E47" s="6">
        <v>1.2E-2</v>
      </c>
      <c r="F47" s="6">
        <v>2.8000000000000001E-2</v>
      </c>
      <c r="G47" s="6">
        <v>1.2999999999999999E-2</v>
      </c>
      <c r="H47" s="6">
        <v>1.7000000000000001E-2</v>
      </c>
      <c r="I47" s="6">
        <v>1.2E-2</v>
      </c>
      <c r="J47" s="6">
        <v>6.0000000000000001E-3</v>
      </c>
      <c r="K47" s="6">
        <v>1.7000000000000001E-2</v>
      </c>
      <c r="L47" s="6">
        <v>1.7999999999999999E-2</v>
      </c>
      <c r="M47" s="6">
        <v>2.9000000000000001E-2</v>
      </c>
      <c r="N47" s="6" t="s">
        <v>180</v>
      </c>
      <c r="O4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1.6500000000000001E-2</v>
      </c>
      <c r="P4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7.1995370221517281E-3</v>
      </c>
    </row>
    <row r="48" spans="1:16" x14ac:dyDescent="0.35">
      <c r="A48" t="s">
        <v>61</v>
      </c>
      <c r="B48" s="1">
        <v>170.7</v>
      </c>
      <c r="C48">
        <v>170.77</v>
      </c>
      <c r="D48" s="6">
        <v>2.5999999999999999E-2</v>
      </c>
      <c r="E48" s="6">
        <v>1.7000000000000001E-2</v>
      </c>
      <c r="F48" s="6">
        <v>3.1E-2</v>
      </c>
      <c r="G48" s="6">
        <v>2.4E-2</v>
      </c>
      <c r="H48" s="6">
        <v>2.7E-2</v>
      </c>
      <c r="I48" s="6">
        <v>2.1999999999999999E-2</v>
      </c>
      <c r="J48" s="6">
        <v>2.4E-2</v>
      </c>
      <c r="K48" s="6">
        <v>2.5999999999999999E-2</v>
      </c>
      <c r="L48" s="6">
        <v>4.5999999999999999E-2</v>
      </c>
      <c r="M48" s="6">
        <v>2.1999999999999999E-2</v>
      </c>
      <c r="N48" s="6" t="s">
        <v>177</v>
      </c>
      <c r="O4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2.6500000000000003E-2</v>
      </c>
      <c r="P4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7.7781745930520091E-3</v>
      </c>
    </row>
    <row r="49" spans="1:16" x14ac:dyDescent="0.35">
      <c r="A49" t="s">
        <v>62</v>
      </c>
      <c r="B49" s="1">
        <v>173.27</v>
      </c>
      <c r="C49">
        <v>173.4</v>
      </c>
      <c r="D49" s="6">
        <v>8.0000000000000002E-3</v>
      </c>
      <c r="E49" s="6">
        <v>1.0999999999999999E-2</v>
      </c>
      <c r="F49" s="6">
        <v>8.9999999999999993E-3</v>
      </c>
      <c r="G49" s="6">
        <v>0.01</v>
      </c>
      <c r="H49" s="6">
        <v>0.01</v>
      </c>
      <c r="I49" s="6">
        <v>0.01</v>
      </c>
      <c r="J49" s="6">
        <v>1.0999999999999999E-2</v>
      </c>
      <c r="K49" s="6">
        <v>3.0000000000000001E-3</v>
      </c>
      <c r="L49" s="6">
        <v>1.0999999999999999E-2</v>
      </c>
      <c r="M49" s="6">
        <v>6.0000000000000001E-3</v>
      </c>
      <c r="N49" s="6" t="s">
        <v>181</v>
      </c>
      <c r="O4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8.9000000000000017E-3</v>
      </c>
      <c r="P4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2.6012817353502225E-3</v>
      </c>
    </row>
    <row r="50" spans="1:16" x14ac:dyDescent="0.35">
      <c r="A50" t="s">
        <v>63</v>
      </c>
      <c r="B50" s="1">
        <v>177.3</v>
      </c>
      <c r="C50">
        <v>177.44</v>
      </c>
      <c r="D50" s="6">
        <v>7.0000000000000001E-3</v>
      </c>
      <c r="E50" s="6">
        <v>7.0000000000000001E-3</v>
      </c>
      <c r="F50" s="6">
        <v>1.2999999999999999E-2</v>
      </c>
      <c r="G50" s="6">
        <v>8.0000000000000002E-3</v>
      </c>
      <c r="H50" s="6">
        <v>8.9999999999999993E-3</v>
      </c>
      <c r="I50" s="6">
        <v>1.0999999999999999E-2</v>
      </c>
      <c r="J50" s="6">
        <v>8.0000000000000002E-3</v>
      </c>
      <c r="K50" s="6">
        <v>1.2E-2</v>
      </c>
      <c r="L50" s="6">
        <v>6.0000000000000001E-3</v>
      </c>
      <c r="M50" s="6">
        <v>1.0999999999999999E-2</v>
      </c>
      <c r="N50" s="6" t="s">
        <v>178</v>
      </c>
      <c r="O5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9.1999999999999998E-3</v>
      </c>
      <c r="P5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2.3944379994757289E-3</v>
      </c>
    </row>
    <row r="51" spans="1:16" x14ac:dyDescent="0.35">
      <c r="A51" t="s">
        <v>64</v>
      </c>
      <c r="B51" s="1">
        <v>182.8</v>
      </c>
      <c r="C51">
        <v>183</v>
      </c>
      <c r="D51" s="6">
        <v>1.2E-2</v>
      </c>
      <c r="E51" s="6">
        <v>1.4E-2</v>
      </c>
      <c r="F51" s="6">
        <v>8.9999999999999993E-3</v>
      </c>
      <c r="G51" s="6">
        <v>2.4E-2</v>
      </c>
      <c r="H51" s="6">
        <v>1.0999999999999999E-2</v>
      </c>
      <c r="I51" s="6">
        <v>2.1000000000000001E-2</v>
      </c>
      <c r="J51" s="6">
        <v>1.6E-2</v>
      </c>
      <c r="K51" s="6">
        <v>1.6E-2</v>
      </c>
      <c r="L51" s="6">
        <v>1.4999999999999999E-2</v>
      </c>
      <c r="M51" s="6">
        <v>1.4E-2</v>
      </c>
      <c r="N51" s="6" t="s">
        <v>178</v>
      </c>
      <c r="O5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1.5200000000000002E-2</v>
      </c>
      <c r="P5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4.4919681407794608E-3</v>
      </c>
    </row>
    <row r="52" spans="1:16" x14ac:dyDescent="0.35">
      <c r="A52" t="s">
        <v>65</v>
      </c>
      <c r="B52" s="1">
        <v>185.77</v>
      </c>
      <c r="C52">
        <v>186.04</v>
      </c>
      <c r="D52" s="6">
        <v>0.03</v>
      </c>
      <c r="E52" s="6">
        <v>0.02</v>
      </c>
      <c r="F52" s="6">
        <v>3.3000000000000002E-2</v>
      </c>
      <c r="G52" s="6">
        <v>2.3E-2</v>
      </c>
      <c r="H52" s="6">
        <v>2.3E-2</v>
      </c>
      <c r="I52" s="6">
        <v>2.9000000000000001E-2</v>
      </c>
      <c r="J52" s="6">
        <v>2.7E-2</v>
      </c>
      <c r="K52" s="6">
        <v>1.7999999999999999E-2</v>
      </c>
      <c r="L52" s="6">
        <v>0.01</v>
      </c>
      <c r="M52" s="6">
        <v>1.7999999999999999E-2</v>
      </c>
      <c r="N52" s="6" t="s">
        <v>180</v>
      </c>
      <c r="O5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2.3099999999999999E-2</v>
      </c>
      <c r="P5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6.903300337922115E-3</v>
      </c>
    </row>
    <row r="53" spans="1:16" x14ac:dyDescent="0.35">
      <c r="A53" t="s">
        <v>66</v>
      </c>
      <c r="B53" s="1">
        <v>190.4</v>
      </c>
      <c r="C53">
        <v>190.8</v>
      </c>
      <c r="D53" s="6">
        <v>4.7E-2</v>
      </c>
      <c r="E53" s="6">
        <v>2.5999999999999999E-2</v>
      </c>
      <c r="F53" s="6">
        <v>2.9000000000000001E-2</v>
      </c>
      <c r="G53" s="6">
        <v>2.8000000000000001E-2</v>
      </c>
      <c r="H53" s="6">
        <v>0.02</v>
      </c>
      <c r="I53" s="6">
        <v>2.5999999999999999E-2</v>
      </c>
      <c r="J53" s="6">
        <v>4.2000000000000003E-2</v>
      </c>
      <c r="K53" s="6">
        <v>5.3999999999999999E-2</v>
      </c>
      <c r="L53" s="6">
        <v>4.8000000000000001E-2</v>
      </c>
      <c r="M53" s="6">
        <v>3.7999999999999999E-2</v>
      </c>
      <c r="N53" s="6" t="s">
        <v>178</v>
      </c>
      <c r="O5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3.5799999999999998E-2</v>
      </c>
      <c r="P5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1.153545259912531E-2</v>
      </c>
    </row>
    <row r="54" spans="1:16" x14ac:dyDescent="0.35">
      <c r="A54" t="s">
        <v>67</v>
      </c>
      <c r="B54" s="1">
        <v>191.82</v>
      </c>
      <c r="C54">
        <v>192.16</v>
      </c>
      <c r="D54" s="6">
        <v>0.02</v>
      </c>
      <c r="E54" s="6">
        <v>1.7000000000000001E-2</v>
      </c>
      <c r="F54" s="6">
        <v>3.1E-2</v>
      </c>
      <c r="G54" s="6">
        <v>1.2999999999999999E-2</v>
      </c>
      <c r="H54" s="6">
        <v>2.7E-2</v>
      </c>
      <c r="I54" s="6">
        <v>1.4999999999999999E-2</v>
      </c>
      <c r="J54" s="6">
        <v>1.9E-2</v>
      </c>
      <c r="K54" s="6">
        <v>3.9E-2</v>
      </c>
      <c r="L54" s="6">
        <v>2.7E-2</v>
      </c>
      <c r="M54" s="6">
        <v>3.6999999999999998E-2</v>
      </c>
      <c r="N54" s="6" t="s">
        <v>182</v>
      </c>
      <c r="O5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2.4500000000000001E-2</v>
      </c>
      <c r="P5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9.1317516878684796E-3</v>
      </c>
    </row>
    <row r="55" spans="1:16" x14ac:dyDescent="0.35">
      <c r="A55" t="s">
        <v>68</v>
      </c>
      <c r="B55" s="1">
        <v>196.07</v>
      </c>
      <c r="C55">
        <v>196.24</v>
      </c>
      <c r="D55" s="6">
        <v>6.0000000000000001E-3</v>
      </c>
      <c r="E55" s="6">
        <v>1.4E-2</v>
      </c>
      <c r="F55" s="6">
        <v>1.7999999999999999E-2</v>
      </c>
      <c r="G55" s="6">
        <v>8.9999999999999993E-3</v>
      </c>
      <c r="H55" s="6">
        <v>7.0000000000000001E-3</v>
      </c>
      <c r="I55" s="6">
        <v>0.02</v>
      </c>
      <c r="J55" s="6">
        <v>0.01</v>
      </c>
      <c r="K55" s="6">
        <v>6.0000000000000001E-3</v>
      </c>
      <c r="L55" s="6">
        <v>8.9999999999999993E-3</v>
      </c>
      <c r="M55" s="6">
        <v>3.0000000000000001E-3</v>
      </c>
      <c r="N55" s="6" t="s">
        <v>177</v>
      </c>
      <c r="O5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1.0199999999999999E-2</v>
      </c>
      <c r="P5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5.4934304198540427E-3</v>
      </c>
    </row>
    <row r="56" spans="1:16" x14ac:dyDescent="0.35">
      <c r="A56" t="s">
        <v>69</v>
      </c>
      <c r="B56" s="1">
        <v>198.8</v>
      </c>
      <c r="C56">
        <v>199</v>
      </c>
      <c r="D56" s="6">
        <v>1.4999999999999999E-2</v>
      </c>
      <c r="E56" s="6">
        <v>2.7E-2</v>
      </c>
      <c r="F56" s="6">
        <v>1.2999999999999999E-2</v>
      </c>
      <c r="G56" s="6">
        <v>3.0000000000000001E-3</v>
      </c>
      <c r="H56" s="6">
        <v>2.9000000000000001E-2</v>
      </c>
      <c r="I56" s="6">
        <v>5.0000000000000001E-3</v>
      </c>
      <c r="J56" s="6">
        <v>8.0000000000000002E-3</v>
      </c>
      <c r="K56" s="6">
        <v>1.7000000000000001E-2</v>
      </c>
      <c r="L56" s="6">
        <v>1.7000000000000001E-2</v>
      </c>
      <c r="M56" s="6">
        <v>1.6E-2</v>
      </c>
      <c r="N56" s="6" t="s">
        <v>180</v>
      </c>
      <c r="O5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1.5000000000000003E-2</v>
      </c>
      <c r="P5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8.4721766847592195E-3</v>
      </c>
    </row>
    <row r="57" spans="1:16" x14ac:dyDescent="0.35">
      <c r="A57" t="s">
        <v>70</v>
      </c>
      <c r="B57" s="1">
        <v>203.55</v>
      </c>
      <c r="C57">
        <v>203.67</v>
      </c>
      <c r="D57" s="6">
        <v>3.2000000000000001E-2</v>
      </c>
      <c r="E57" s="6">
        <v>5.2999999999999999E-2</v>
      </c>
      <c r="F57" s="6">
        <v>0.02</v>
      </c>
      <c r="G57" s="6">
        <v>1.7000000000000001E-2</v>
      </c>
      <c r="H57" s="6">
        <v>2.1000000000000001E-2</v>
      </c>
      <c r="I57" s="6">
        <v>3.5000000000000003E-2</v>
      </c>
      <c r="J57" s="6">
        <v>3.5999999999999997E-2</v>
      </c>
      <c r="K57" s="6">
        <v>3.9E-2</v>
      </c>
      <c r="L57" s="6">
        <v>3.6999999999999998E-2</v>
      </c>
      <c r="M57" s="6">
        <v>3.5999999999999997E-2</v>
      </c>
      <c r="N57" s="6" t="s">
        <v>178</v>
      </c>
      <c r="O5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3.2599999999999997E-2</v>
      </c>
      <c r="P5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1.076207332358513E-2</v>
      </c>
    </row>
    <row r="58" spans="1:16" x14ac:dyDescent="0.35">
      <c r="A58" t="s">
        <v>71</v>
      </c>
      <c r="B58" s="1">
        <v>205.02</v>
      </c>
      <c r="C58">
        <v>205.15</v>
      </c>
      <c r="D58" s="6">
        <v>7.0000000000000001E-3</v>
      </c>
      <c r="E58" s="6">
        <v>0.02</v>
      </c>
      <c r="F58" s="6">
        <v>2.7E-2</v>
      </c>
      <c r="G58" s="6">
        <v>2.5000000000000001E-2</v>
      </c>
      <c r="H58" s="6">
        <v>2.1000000000000001E-2</v>
      </c>
      <c r="I58" s="6">
        <v>1.9E-2</v>
      </c>
      <c r="J58" s="6">
        <v>1.9E-2</v>
      </c>
      <c r="K58" s="6">
        <v>1.4E-2</v>
      </c>
      <c r="L58" s="6">
        <v>1.2E-2</v>
      </c>
      <c r="M58" s="6">
        <v>0.02</v>
      </c>
      <c r="N58" s="6" t="s">
        <v>180</v>
      </c>
      <c r="O5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1.8400000000000003E-2</v>
      </c>
      <c r="P5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5.9665735560705171E-3</v>
      </c>
    </row>
    <row r="59" spans="1:16" x14ac:dyDescent="0.35">
      <c r="A59" t="s">
        <v>72</v>
      </c>
      <c r="B59" s="1">
        <v>207.18</v>
      </c>
      <c r="C59">
        <v>207.27</v>
      </c>
      <c r="D59" s="6">
        <v>1.2E-2</v>
      </c>
      <c r="E59" s="6">
        <v>1.6E-2</v>
      </c>
      <c r="F59" s="6">
        <v>2.5999999999999999E-2</v>
      </c>
      <c r="G59" s="6">
        <v>2.3E-2</v>
      </c>
      <c r="H59" s="6">
        <v>2.5999999999999999E-2</v>
      </c>
      <c r="I59" s="6">
        <v>2.3E-2</v>
      </c>
      <c r="J59" s="6">
        <v>3.4000000000000002E-2</v>
      </c>
      <c r="K59" s="6">
        <v>2.1999999999999999E-2</v>
      </c>
      <c r="L59" s="6">
        <v>2.7E-2</v>
      </c>
      <c r="M59" s="6">
        <v>2.4E-2</v>
      </c>
      <c r="N59" s="6" t="s">
        <v>180</v>
      </c>
      <c r="O5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2.3299999999999998E-2</v>
      </c>
      <c r="P5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6.0194130389377206E-3</v>
      </c>
    </row>
    <row r="60" spans="1:16" x14ac:dyDescent="0.35">
      <c r="A60" t="s">
        <v>73</v>
      </c>
      <c r="B60" s="1">
        <v>209.45</v>
      </c>
      <c r="C60">
        <v>209.58</v>
      </c>
      <c r="D60" s="6">
        <v>1.6E-2</v>
      </c>
      <c r="E60" s="6">
        <v>3.1E-2</v>
      </c>
      <c r="F60" s="6">
        <v>3.5000000000000003E-2</v>
      </c>
      <c r="G60" s="6">
        <v>2.5000000000000001E-2</v>
      </c>
      <c r="H60" s="6">
        <v>2.5999999999999999E-2</v>
      </c>
      <c r="I60" s="6">
        <v>0.02</v>
      </c>
      <c r="J60" s="6">
        <v>2.8000000000000001E-2</v>
      </c>
      <c r="K60" s="6">
        <v>0.03</v>
      </c>
      <c r="L60" s="6">
        <v>2.4E-2</v>
      </c>
      <c r="M60" s="6">
        <v>4.1000000000000002E-2</v>
      </c>
      <c r="N60" s="6" t="s">
        <v>180</v>
      </c>
      <c r="O6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2.7599999999999996E-2</v>
      </c>
      <c r="P6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7.1987653262363376E-3</v>
      </c>
    </row>
    <row r="61" spans="1:16" x14ac:dyDescent="0.35">
      <c r="A61" t="s">
        <v>74</v>
      </c>
      <c r="B61" s="1">
        <v>212.11</v>
      </c>
      <c r="C61">
        <v>212.23</v>
      </c>
      <c r="D61" s="6">
        <v>1E-3</v>
      </c>
      <c r="E61" s="6">
        <v>1.2E-2</v>
      </c>
      <c r="F61" s="6">
        <v>1.6E-2</v>
      </c>
      <c r="G61" s="6">
        <v>1.2E-2</v>
      </c>
      <c r="H61" s="6">
        <v>8.0000000000000002E-3</v>
      </c>
      <c r="I61" s="6">
        <v>0.01</v>
      </c>
      <c r="J61" s="6">
        <v>1.7000000000000001E-2</v>
      </c>
      <c r="K61" s="6">
        <v>6.0000000000000001E-3</v>
      </c>
      <c r="L61" s="6">
        <v>1.4999999999999999E-2</v>
      </c>
      <c r="M61" s="6">
        <v>8.9999999999999993E-3</v>
      </c>
      <c r="N61" s="6" t="s">
        <v>180</v>
      </c>
      <c r="O6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1.0600000000000002E-2</v>
      </c>
      <c r="P6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4.903513479582209E-3</v>
      </c>
    </row>
    <row r="62" spans="1:16" x14ac:dyDescent="0.35">
      <c r="A62" t="s">
        <v>75</v>
      </c>
      <c r="B62" s="1">
        <v>213.83</v>
      </c>
      <c r="C62">
        <v>213.94</v>
      </c>
      <c r="D62" s="6">
        <v>2.1000000000000001E-2</v>
      </c>
      <c r="E62" s="6">
        <v>1.4999999999999999E-2</v>
      </c>
      <c r="F62" s="6">
        <v>1.2E-2</v>
      </c>
      <c r="G62" s="6">
        <v>1.4999999999999999E-2</v>
      </c>
      <c r="H62" s="6">
        <v>0.02</v>
      </c>
      <c r="I62" s="6">
        <v>1.4E-2</v>
      </c>
      <c r="J62" s="6">
        <v>1.9E-2</v>
      </c>
      <c r="K62" s="6">
        <v>0.02</v>
      </c>
      <c r="L62" s="6">
        <v>0.01</v>
      </c>
      <c r="M62" s="6">
        <v>1.0999999999999999E-2</v>
      </c>
      <c r="N62" s="6" t="s">
        <v>183</v>
      </c>
      <c r="O6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1.5700000000000002E-2</v>
      </c>
      <c r="P6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4.0565447804203339E-3</v>
      </c>
    </row>
    <row r="63" spans="1:16" x14ac:dyDescent="0.35">
      <c r="A63" t="s">
        <v>76</v>
      </c>
      <c r="B63" s="1">
        <v>214.6</v>
      </c>
      <c r="C63">
        <v>214.73</v>
      </c>
      <c r="D63" s="6">
        <v>1.6E-2</v>
      </c>
      <c r="E63" s="6">
        <v>2.1000000000000001E-2</v>
      </c>
      <c r="F63" s="6">
        <v>1.2999999999999999E-2</v>
      </c>
      <c r="G63" s="6">
        <v>0.02</v>
      </c>
      <c r="H63" s="6">
        <v>2.1999999999999999E-2</v>
      </c>
      <c r="I63" s="6">
        <v>1.9E-2</v>
      </c>
      <c r="J63" s="6">
        <v>6.0000000000000001E-3</v>
      </c>
      <c r="K63" s="6">
        <v>2.5000000000000001E-2</v>
      </c>
      <c r="L63" s="6">
        <v>1.4E-2</v>
      </c>
      <c r="M63" s="6">
        <v>1.2999999999999999E-2</v>
      </c>
      <c r="N63" s="6" t="s">
        <v>183</v>
      </c>
      <c r="O6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1.6900000000000005E-2</v>
      </c>
      <c r="P6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5.5866905329641251E-3</v>
      </c>
    </row>
    <row r="64" spans="1:16" x14ac:dyDescent="0.35">
      <c r="A64" t="s">
        <v>77</v>
      </c>
      <c r="B64" s="1">
        <v>222.09</v>
      </c>
      <c r="C64">
        <v>222.27</v>
      </c>
      <c r="D64" s="6">
        <v>1.9E-2</v>
      </c>
      <c r="E64" s="6">
        <v>1.2E-2</v>
      </c>
      <c r="F64" s="6">
        <v>1.4999999999999999E-2</v>
      </c>
      <c r="G64" s="6">
        <v>6.0000000000000001E-3</v>
      </c>
      <c r="H64" s="6">
        <v>1.2999999999999999E-2</v>
      </c>
      <c r="I64" s="6">
        <v>1.6E-2</v>
      </c>
      <c r="J64" s="6">
        <v>1.7999999999999999E-2</v>
      </c>
      <c r="K64" s="6">
        <v>2.3E-2</v>
      </c>
      <c r="L64" s="6">
        <v>2.3E-2</v>
      </c>
      <c r="M64" s="6">
        <v>0.01</v>
      </c>
      <c r="N64" s="6" t="s">
        <v>178</v>
      </c>
      <c r="O6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1.55E-2</v>
      </c>
      <c r="P6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5.4822947344661706E-3</v>
      </c>
    </row>
    <row r="65" spans="1:16" x14ac:dyDescent="0.35">
      <c r="A65" t="s">
        <v>78</v>
      </c>
      <c r="B65" s="1">
        <v>226.77</v>
      </c>
      <c r="C65">
        <v>227</v>
      </c>
      <c r="D65" s="6">
        <v>2.4E-2</v>
      </c>
      <c r="E65" s="6">
        <v>1.4999999999999999E-2</v>
      </c>
      <c r="F65" s="6">
        <v>1.9E-2</v>
      </c>
      <c r="G65" s="6">
        <v>2.5999999999999999E-2</v>
      </c>
      <c r="H65" s="6">
        <v>1.0999999999999999E-2</v>
      </c>
      <c r="I65" s="6">
        <v>1.7000000000000001E-2</v>
      </c>
      <c r="J65" s="6">
        <v>8.9999999999999993E-3</v>
      </c>
      <c r="K65" s="6">
        <v>1.2E-2</v>
      </c>
      <c r="L65" s="6">
        <v>2.1999999999999999E-2</v>
      </c>
      <c r="M65" s="6">
        <v>1.7000000000000001E-2</v>
      </c>
      <c r="N65" s="6" t="s">
        <v>178</v>
      </c>
      <c r="O6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1.72E-2</v>
      </c>
      <c r="P6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5.652924513520027E-3</v>
      </c>
    </row>
    <row r="66" spans="1:16" x14ac:dyDescent="0.35">
      <c r="A66" t="s">
        <v>79</v>
      </c>
      <c r="B66" s="1">
        <v>227.84</v>
      </c>
      <c r="C66">
        <v>228.23</v>
      </c>
      <c r="D66" s="6">
        <v>1.2E-2</v>
      </c>
      <c r="E66" s="6">
        <v>1.2999999999999999E-2</v>
      </c>
      <c r="F66" s="6">
        <v>1.7000000000000001E-2</v>
      </c>
      <c r="G66" s="6">
        <v>0.01</v>
      </c>
      <c r="H66" s="6">
        <v>1.9E-2</v>
      </c>
      <c r="I66" s="6">
        <v>1.4E-2</v>
      </c>
      <c r="J66" s="6">
        <v>1.2E-2</v>
      </c>
      <c r="K66" s="6">
        <v>1.9E-2</v>
      </c>
      <c r="L66" s="6">
        <v>1.9E-2</v>
      </c>
      <c r="M66" s="6">
        <v>0.02</v>
      </c>
      <c r="N66" s="6" t="s">
        <v>178</v>
      </c>
      <c r="O6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1.55E-2</v>
      </c>
      <c r="P6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3.6893239368631092E-3</v>
      </c>
    </row>
    <row r="67" spans="1:16" x14ac:dyDescent="0.35">
      <c r="A67" t="s">
        <v>80</v>
      </c>
      <c r="B67" s="1">
        <v>234.14</v>
      </c>
      <c r="C67">
        <v>234.44</v>
      </c>
      <c r="D67" s="6">
        <v>2.1999999999999999E-2</v>
      </c>
      <c r="E67" s="6">
        <v>2.3E-2</v>
      </c>
      <c r="F67" s="6">
        <v>2.7E-2</v>
      </c>
      <c r="G67" s="6">
        <v>3.1E-2</v>
      </c>
      <c r="H67" s="6">
        <v>2.7E-2</v>
      </c>
      <c r="I67" s="6">
        <v>2.9000000000000001E-2</v>
      </c>
      <c r="J67" s="6">
        <v>3.2000000000000001E-2</v>
      </c>
      <c r="K67" s="6">
        <v>2.1000000000000001E-2</v>
      </c>
      <c r="L67" s="6">
        <v>2.5999999999999999E-2</v>
      </c>
      <c r="M67" s="6">
        <v>4.1000000000000002E-2</v>
      </c>
      <c r="N67" s="6" t="s">
        <v>178</v>
      </c>
      <c r="O6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2.7899999999999998E-2</v>
      </c>
      <c r="P6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5.8774522069043374E-3</v>
      </c>
    </row>
    <row r="68" spans="1:16" x14ac:dyDescent="0.35">
      <c r="A68" t="s">
        <v>81</v>
      </c>
      <c r="B68" s="1">
        <v>239.35</v>
      </c>
      <c r="C68">
        <v>239.58</v>
      </c>
      <c r="D68" s="6">
        <v>1.4E-2</v>
      </c>
      <c r="E68" s="6">
        <v>1.2999999999999999E-2</v>
      </c>
      <c r="F68" s="6">
        <v>1.2E-2</v>
      </c>
      <c r="G68" s="6">
        <v>1.2E-2</v>
      </c>
      <c r="H68" s="6">
        <v>1.6E-2</v>
      </c>
      <c r="I68" s="6">
        <v>3.3000000000000002E-2</v>
      </c>
      <c r="J68" s="6">
        <v>3.5999999999999997E-2</v>
      </c>
      <c r="K68" s="6">
        <v>3.5000000000000003E-2</v>
      </c>
      <c r="L68" s="6">
        <v>2.8000000000000001E-2</v>
      </c>
      <c r="M68" s="6">
        <v>3.7999999999999999E-2</v>
      </c>
      <c r="N68" s="6" t="s">
        <v>183</v>
      </c>
      <c r="O6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2.3700000000000002E-2</v>
      </c>
      <c r="P6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1.120565333511021E-2</v>
      </c>
    </row>
    <row r="69" spans="1:16" x14ac:dyDescent="0.35">
      <c r="A69" t="s">
        <v>82</v>
      </c>
      <c r="B69" s="1">
        <v>244.2</v>
      </c>
      <c r="C69">
        <v>244.37</v>
      </c>
      <c r="D69" s="6">
        <v>3.0000000000000001E-3</v>
      </c>
      <c r="E69" s="6">
        <v>1.6E-2</v>
      </c>
      <c r="F69" s="6">
        <v>1.4999999999999999E-2</v>
      </c>
      <c r="G69" s="6">
        <v>1E-3</v>
      </c>
      <c r="H69" s="6">
        <v>1.0999999999999999E-2</v>
      </c>
      <c r="I69" s="6">
        <v>7.0000000000000001E-3</v>
      </c>
      <c r="J69" s="6">
        <v>1.6E-2</v>
      </c>
      <c r="K69" s="6">
        <v>1.4999999999999999E-2</v>
      </c>
      <c r="L69" s="6">
        <v>1.2999999999999999E-2</v>
      </c>
      <c r="M69" s="6">
        <v>1.9E-2</v>
      </c>
      <c r="N69" s="6" t="s">
        <v>178</v>
      </c>
      <c r="O6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1.1600000000000001E-2</v>
      </c>
      <c r="P6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6.022181221672647E-3</v>
      </c>
    </row>
    <row r="70" spans="1:16" x14ac:dyDescent="0.35">
      <c r="A70" t="s">
        <v>83</v>
      </c>
      <c r="B70" s="1">
        <v>249.07</v>
      </c>
      <c r="C70">
        <v>249.24</v>
      </c>
      <c r="D70" s="6">
        <v>1.7999999999999999E-2</v>
      </c>
      <c r="E70" s="6">
        <v>2.3E-2</v>
      </c>
      <c r="F70" s="6">
        <v>1.9E-2</v>
      </c>
      <c r="G70" s="6">
        <v>2.3E-2</v>
      </c>
      <c r="H70" s="6">
        <v>1.4E-2</v>
      </c>
      <c r="I70" s="6">
        <v>2.3E-2</v>
      </c>
      <c r="J70" s="6">
        <v>0.02</v>
      </c>
      <c r="K70" s="6">
        <v>1.7000000000000001E-2</v>
      </c>
      <c r="L70" s="6">
        <v>1.7000000000000001E-2</v>
      </c>
      <c r="M70" s="6">
        <v>1.2999999999999999E-2</v>
      </c>
      <c r="N70" s="6" t="s">
        <v>178</v>
      </c>
      <c r="O7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1.8700000000000001E-2</v>
      </c>
      <c r="P7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3.6224607965059082E-3</v>
      </c>
    </row>
    <row r="71" spans="1:16" x14ac:dyDescent="0.35">
      <c r="A71" t="s">
        <v>84</v>
      </c>
      <c r="B71" s="1">
        <v>252.85</v>
      </c>
      <c r="C71">
        <v>253.31</v>
      </c>
      <c r="D71" s="6">
        <v>6.0000000000000001E-3</v>
      </c>
      <c r="E71" s="6">
        <v>1.2999999999999999E-2</v>
      </c>
      <c r="F71" s="6">
        <v>1.4E-2</v>
      </c>
      <c r="G71" s="6">
        <v>1.4E-2</v>
      </c>
      <c r="H71" s="6">
        <v>1.0999999999999999E-2</v>
      </c>
      <c r="I71" s="6">
        <v>1.2999999999999999E-2</v>
      </c>
      <c r="J71" s="6">
        <v>1.7000000000000001E-2</v>
      </c>
      <c r="K71" s="6">
        <v>1.6E-2</v>
      </c>
      <c r="L71" s="6">
        <v>8.0000000000000002E-3</v>
      </c>
      <c r="M71" s="6">
        <v>5.0000000000000001E-3</v>
      </c>
      <c r="N71" s="6" t="s">
        <v>178</v>
      </c>
      <c r="O7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1.1699999999999999E-2</v>
      </c>
      <c r="P7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4.1109609582188969E-3</v>
      </c>
    </row>
    <row r="72" spans="1:16" x14ac:dyDescent="0.35">
      <c r="A72" t="s">
        <v>85</v>
      </c>
      <c r="B72" s="1">
        <v>257.25</v>
      </c>
      <c r="C72">
        <v>257.39</v>
      </c>
      <c r="D72" s="6">
        <v>1.4E-2</v>
      </c>
      <c r="E72" s="6">
        <v>1.4E-2</v>
      </c>
      <c r="F72" s="6">
        <v>1.7999999999999999E-2</v>
      </c>
      <c r="G72" s="6">
        <v>1.7000000000000001E-2</v>
      </c>
      <c r="H72" s="6">
        <v>0.02</v>
      </c>
      <c r="I72" s="6">
        <v>2.5000000000000001E-2</v>
      </c>
      <c r="J72" s="6">
        <v>2.5999999999999999E-2</v>
      </c>
      <c r="K72" s="6">
        <v>1.9E-2</v>
      </c>
      <c r="L72" s="6">
        <v>2.4E-2</v>
      </c>
      <c r="M72" s="6">
        <v>2.1999999999999999E-2</v>
      </c>
      <c r="N72" s="6" t="s">
        <v>178</v>
      </c>
      <c r="O7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1.9899999999999998E-2</v>
      </c>
      <c r="P7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4.3063260959249755E-3</v>
      </c>
    </row>
    <row r="73" spans="1:16" x14ac:dyDescent="0.35">
      <c r="A73" t="s">
        <v>86</v>
      </c>
      <c r="B73" s="1">
        <v>267.64</v>
      </c>
      <c r="C73">
        <v>267.83</v>
      </c>
      <c r="D73" s="6">
        <v>2.8000000000000001E-2</v>
      </c>
      <c r="E73" s="6">
        <v>2.1000000000000001E-2</v>
      </c>
      <c r="F73" s="6">
        <v>3.5000000000000003E-2</v>
      </c>
      <c r="G73" s="6">
        <v>0.03</v>
      </c>
      <c r="H73" s="6">
        <v>4.1000000000000002E-2</v>
      </c>
      <c r="I73" s="6">
        <v>2.7E-2</v>
      </c>
      <c r="J73" s="6">
        <v>1.0999999999999999E-2</v>
      </c>
      <c r="K73" s="6">
        <v>4.5999999999999999E-2</v>
      </c>
      <c r="L73" s="6">
        <v>2.7E-2</v>
      </c>
      <c r="M73" s="6">
        <v>0.02</v>
      </c>
      <c r="N73" s="6" t="s">
        <v>183</v>
      </c>
      <c r="O7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2.8600000000000004E-2</v>
      </c>
      <c r="P7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1.0254538290705993E-2</v>
      </c>
    </row>
    <row r="74" spans="1:16" x14ac:dyDescent="0.35">
      <c r="A74" t="s">
        <v>87</v>
      </c>
      <c r="B74" s="1">
        <v>271.14999999999998</v>
      </c>
      <c r="C74">
        <v>271.55</v>
      </c>
      <c r="D74" s="6">
        <v>2.3E-2</v>
      </c>
      <c r="E74" s="6">
        <v>2.1000000000000001E-2</v>
      </c>
      <c r="F74" s="6">
        <v>0.03</v>
      </c>
      <c r="G74" s="6">
        <v>4.2999999999999997E-2</v>
      </c>
      <c r="H74" s="6">
        <v>3.5999999999999997E-2</v>
      </c>
      <c r="I74" s="6">
        <v>2.1000000000000001E-2</v>
      </c>
      <c r="J74" s="6">
        <v>2.4E-2</v>
      </c>
      <c r="K74" s="6">
        <v>2.1999999999999999E-2</v>
      </c>
      <c r="L74" s="6">
        <v>0.02</v>
      </c>
      <c r="M74" s="6">
        <v>2.8000000000000001E-2</v>
      </c>
      <c r="N74" s="6" t="s">
        <v>183</v>
      </c>
      <c r="O7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2.6799999999999997E-2</v>
      </c>
      <c r="P7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7.5836080536319456E-3</v>
      </c>
    </row>
    <row r="75" spans="1:16" x14ac:dyDescent="0.35">
      <c r="A75" t="s">
        <v>88</v>
      </c>
      <c r="B75" s="1">
        <v>273.25</v>
      </c>
      <c r="C75">
        <v>273.35000000000002</v>
      </c>
      <c r="D75" s="6">
        <v>0.23799999999999999</v>
      </c>
      <c r="E75" s="6">
        <v>0.29699999999999999</v>
      </c>
      <c r="F75" s="6">
        <v>0.29899999999999999</v>
      </c>
      <c r="G75" s="6">
        <v>0.29199999999999998</v>
      </c>
      <c r="H75" s="6">
        <v>0.23400000000000001</v>
      </c>
      <c r="I75" s="6">
        <v>0.27800000000000002</v>
      </c>
      <c r="J75" s="6">
        <v>0.377</v>
      </c>
      <c r="K75" s="6">
        <v>0.21099999999999999</v>
      </c>
      <c r="L75" s="6">
        <v>0.28599999999999998</v>
      </c>
      <c r="M75" s="6">
        <v>0.20399999999999999</v>
      </c>
      <c r="N75" s="6" t="s">
        <v>183</v>
      </c>
      <c r="O7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0.27159999999999995</v>
      </c>
      <c r="P7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5.1590696835766982E-2</v>
      </c>
    </row>
    <row r="76" spans="1:16" x14ac:dyDescent="0.35">
      <c r="A76" t="s">
        <v>89</v>
      </c>
      <c r="B76" s="1">
        <v>276.48</v>
      </c>
      <c r="C76">
        <v>276.7</v>
      </c>
      <c r="D76" s="6">
        <v>0.04</v>
      </c>
      <c r="E76" s="6">
        <v>2.8000000000000001E-2</v>
      </c>
      <c r="F76" s="6">
        <v>0.03</v>
      </c>
      <c r="G76" s="6">
        <v>2.7E-2</v>
      </c>
      <c r="H76" s="6">
        <v>2.7E-2</v>
      </c>
      <c r="I76" s="6">
        <v>1.9E-2</v>
      </c>
      <c r="J76" s="6">
        <v>3.5000000000000003E-2</v>
      </c>
      <c r="K76" s="6">
        <v>3.5000000000000003E-2</v>
      </c>
      <c r="L76" s="6">
        <v>2.4E-2</v>
      </c>
      <c r="M76" s="6">
        <v>2.7E-2</v>
      </c>
      <c r="N76" s="6" t="s">
        <v>175</v>
      </c>
      <c r="O7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2.9200000000000004E-2</v>
      </c>
      <c r="P7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6.0699624747146833E-3</v>
      </c>
    </row>
    <row r="77" spans="1:16" x14ac:dyDescent="0.35">
      <c r="A77" t="s">
        <v>90</v>
      </c>
      <c r="B77" s="1">
        <v>286.3</v>
      </c>
      <c r="C77">
        <v>286.48</v>
      </c>
      <c r="D77" s="6">
        <v>1.4999999999999999E-2</v>
      </c>
      <c r="E77" s="6">
        <v>1.2999999999999999E-2</v>
      </c>
      <c r="F77" s="6">
        <v>1.6E-2</v>
      </c>
      <c r="G77" s="6">
        <v>6.0000000000000001E-3</v>
      </c>
      <c r="H77" s="6">
        <v>1.2E-2</v>
      </c>
      <c r="I77" s="6">
        <v>8.9999999999999993E-3</v>
      </c>
      <c r="J77" s="6">
        <v>8.0000000000000002E-3</v>
      </c>
      <c r="K77" s="6">
        <v>8.9999999999999993E-3</v>
      </c>
      <c r="L77" s="6">
        <v>0.01</v>
      </c>
      <c r="M77" s="6">
        <v>3.2000000000000001E-2</v>
      </c>
      <c r="N77" s="6" t="s">
        <v>184</v>
      </c>
      <c r="O7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1.2999999999999998E-2</v>
      </c>
      <c r="P7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7.3786478737262228E-3</v>
      </c>
    </row>
    <row r="78" spans="1:16" x14ac:dyDescent="0.35">
      <c r="A78" t="s">
        <v>91</v>
      </c>
      <c r="B78" s="1">
        <v>292.93</v>
      </c>
      <c r="C78">
        <v>293.14</v>
      </c>
      <c r="D78" s="6">
        <v>1.2999999999999999E-2</v>
      </c>
      <c r="E78" s="6">
        <v>2E-3</v>
      </c>
      <c r="F78" s="6">
        <v>1.4999999999999999E-2</v>
      </c>
      <c r="G78" s="6">
        <v>2.1000000000000001E-2</v>
      </c>
      <c r="H78" s="6">
        <v>1.2E-2</v>
      </c>
      <c r="I78" s="6">
        <v>5.0000000000000001E-3</v>
      </c>
      <c r="J78" s="6">
        <v>1.4E-2</v>
      </c>
      <c r="K78" s="6">
        <v>1.4999999999999999E-2</v>
      </c>
      <c r="L78" s="6">
        <v>1.0999999999999999E-2</v>
      </c>
      <c r="M78" s="6">
        <v>1.4E-2</v>
      </c>
      <c r="N78" s="6" t="s">
        <v>184</v>
      </c>
      <c r="O7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1.2199999999999999E-2</v>
      </c>
      <c r="P7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5.3499740393970346E-3</v>
      </c>
    </row>
    <row r="79" spans="1:16" x14ac:dyDescent="0.35">
      <c r="A79" t="s">
        <v>92</v>
      </c>
      <c r="B79" s="1">
        <v>304.8</v>
      </c>
      <c r="C79">
        <v>305</v>
      </c>
      <c r="D79" s="6">
        <v>2.1000000000000001E-2</v>
      </c>
      <c r="E79" s="6">
        <v>2.3E-2</v>
      </c>
      <c r="F79" s="6">
        <v>2.7E-2</v>
      </c>
      <c r="G79" s="6">
        <v>2.4E-2</v>
      </c>
      <c r="H79" s="6">
        <v>1.9E-2</v>
      </c>
      <c r="I79" s="6">
        <v>2.3E-2</v>
      </c>
      <c r="J79" s="6">
        <v>0.03</v>
      </c>
      <c r="K79" s="6">
        <v>2.8000000000000001E-2</v>
      </c>
      <c r="L79" s="6">
        <v>1.9E-2</v>
      </c>
      <c r="M79" s="6">
        <v>2.5000000000000001E-2</v>
      </c>
      <c r="N79" s="6" t="s">
        <v>178</v>
      </c>
      <c r="O7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2.3899999999999998E-2</v>
      </c>
      <c r="P7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3.6953424138441559E-3</v>
      </c>
    </row>
    <row r="80" spans="1:16" x14ac:dyDescent="0.35">
      <c r="A80" t="s">
        <v>93</v>
      </c>
      <c r="B80" s="1">
        <v>311.20999999999998</v>
      </c>
      <c r="C80">
        <v>311.51</v>
      </c>
      <c r="D80" s="6">
        <v>2.5999999999999999E-2</v>
      </c>
      <c r="E80" s="6">
        <v>2.4E-2</v>
      </c>
      <c r="F80" s="6">
        <v>2.3E-2</v>
      </c>
      <c r="G80" s="6">
        <v>1.2999999999999999E-2</v>
      </c>
      <c r="H80" s="6">
        <v>1.6E-2</v>
      </c>
      <c r="I80" s="6">
        <v>1.7999999999999999E-2</v>
      </c>
      <c r="J80" s="6">
        <v>0.03</v>
      </c>
      <c r="K80" s="6">
        <v>2.1999999999999999E-2</v>
      </c>
      <c r="L80" s="6">
        <v>1.7999999999999999E-2</v>
      </c>
      <c r="M80" s="6">
        <v>1.6E-2</v>
      </c>
      <c r="N80" s="6" t="s">
        <v>184</v>
      </c>
      <c r="O8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2.06E-2</v>
      </c>
      <c r="P8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5.2746774519606488E-3</v>
      </c>
    </row>
    <row r="81" spans="1:16" x14ac:dyDescent="0.35">
      <c r="A81" t="s">
        <v>94</v>
      </c>
      <c r="B81" s="1">
        <v>314.89999999999998</v>
      </c>
      <c r="C81">
        <v>315.12</v>
      </c>
      <c r="D81" s="6">
        <v>1.7999999999999999E-2</v>
      </c>
      <c r="E81" s="6">
        <v>5.0000000000000001E-3</v>
      </c>
      <c r="F81" s="6">
        <v>1.6E-2</v>
      </c>
      <c r="G81" s="6">
        <v>4.0000000000000001E-3</v>
      </c>
      <c r="H81" s="6">
        <v>5.0000000000000001E-3</v>
      </c>
      <c r="I81" s="6">
        <v>1E-3</v>
      </c>
      <c r="J81" s="6">
        <v>7.0000000000000001E-3</v>
      </c>
      <c r="K81" s="6">
        <v>1.7000000000000001E-2</v>
      </c>
      <c r="L81" s="6">
        <v>1.2999999999999999E-2</v>
      </c>
      <c r="M81" s="6">
        <v>1.6E-2</v>
      </c>
      <c r="N81" s="6" t="s">
        <v>184</v>
      </c>
      <c r="O8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1.0199999999999999E-2</v>
      </c>
      <c r="P8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6.4083279150388894E-3</v>
      </c>
    </row>
    <row r="82" spans="1:16" x14ac:dyDescent="0.35">
      <c r="A82" t="s">
        <v>95</v>
      </c>
      <c r="B82" s="1">
        <v>320.44</v>
      </c>
      <c r="C82">
        <v>320.55</v>
      </c>
      <c r="D82" s="6">
        <v>3.7999999999999999E-2</v>
      </c>
      <c r="E82" s="6">
        <v>3.2000000000000001E-2</v>
      </c>
      <c r="F82" s="6">
        <v>2.7E-2</v>
      </c>
      <c r="G82" s="6">
        <v>3.3000000000000002E-2</v>
      </c>
      <c r="H82" s="6">
        <v>3.3000000000000002E-2</v>
      </c>
      <c r="I82" s="6">
        <v>3.7999999999999999E-2</v>
      </c>
      <c r="J82" s="6">
        <v>0.04</v>
      </c>
      <c r="K82" s="6">
        <v>3.6999999999999998E-2</v>
      </c>
      <c r="L82" s="6">
        <v>4.1000000000000002E-2</v>
      </c>
      <c r="M82" s="6">
        <v>2.5000000000000001E-2</v>
      </c>
      <c r="N82" s="6" t="s">
        <v>178</v>
      </c>
      <c r="O8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3.44E-2</v>
      </c>
      <c r="P8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5.3789714010518156E-3</v>
      </c>
    </row>
    <row r="83" spans="1:16" x14ac:dyDescent="0.35">
      <c r="A83" t="s">
        <v>96</v>
      </c>
      <c r="B83" s="1">
        <v>325.25</v>
      </c>
      <c r="C83">
        <v>325.43</v>
      </c>
      <c r="D83" s="6">
        <v>8.0000000000000002E-3</v>
      </c>
      <c r="E83" s="6">
        <v>8.9999999999999993E-3</v>
      </c>
      <c r="F83" s="6">
        <v>8.9999999999999993E-3</v>
      </c>
      <c r="G83" s="6">
        <v>1.4E-2</v>
      </c>
      <c r="H83" s="6">
        <v>0.01</v>
      </c>
      <c r="I83" s="6">
        <v>8.0000000000000002E-3</v>
      </c>
      <c r="J83" s="6">
        <v>3.0000000000000001E-3</v>
      </c>
      <c r="K83" s="6">
        <v>8.9999999999999993E-3</v>
      </c>
      <c r="L83" s="6">
        <v>1.9E-2</v>
      </c>
      <c r="M83" s="6">
        <v>0.01</v>
      </c>
      <c r="N83" s="6" t="s">
        <v>178</v>
      </c>
      <c r="O8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9.9000000000000008E-3</v>
      </c>
      <c r="P8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4.1753243386991332E-3</v>
      </c>
    </row>
    <row r="84" spans="1:16" x14ac:dyDescent="0.35">
      <c r="A84" t="s">
        <v>97</v>
      </c>
      <c r="B84" s="1">
        <v>326.81</v>
      </c>
      <c r="C84">
        <v>326.94</v>
      </c>
      <c r="D84" s="6">
        <v>3.3000000000000002E-2</v>
      </c>
      <c r="E84" s="6">
        <v>3.5000000000000003E-2</v>
      </c>
      <c r="F84" s="6">
        <v>3.2000000000000001E-2</v>
      </c>
      <c r="G84" s="6">
        <v>3.5000000000000003E-2</v>
      </c>
      <c r="H84" s="6">
        <v>5.7000000000000002E-2</v>
      </c>
      <c r="I84" s="6">
        <v>3.5999999999999997E-2</v>
      </c>
      <c r="J84" s="6">
        <v>1.7999999999999999E-2</v>
      </c>
      <c r="K84" s="6">
        <v>1.7000000000000001E-2</v>
      </c>
      <c r="L84" s="6">
        <v>0.02</v>
      </c>
      <c r="M84" s="6">
        <v>1.4999999999999999E-2</v>
      </c>
      <c r="N84" s="6" t="s">
        <v>185</v>
      </c>
      <c r="O8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2.9800000000000004E-2</v>
      </c>
      <c r="P8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1.2761051854939073E-2</v>
      </c>
    </row>
    <row r="85" spans="1:16" x14ac:dyDescent="0.35">
      <c r="A85" t="s">
        <v>98</v>
      </c>
      <c r="B85" s="1">
        <v>330.65</v>
      </c>
      <c r="C85">
        <v>330.85</v>
      </c>
      <c r="D85" s="6">
        <v>2.3E-2</v>
      </c>
      <c r="E85" s="6">
        <v>1.2E-2</v>
      </c>
      <c r="F85" s="6">
        <v>1.6E-2</v>
      </c>
      <c r="G85" s="6">
        <v>0.02</v>
      </c>
      <c r="H85" s="6">
        <v>1.4999999999999999E-2</v>
      </c>
      <c r="I85" s="6">
        <v>1.7000000000000001E-2</v>
      </c>
      <c r="J85" s="6">
        <v>1.4999999999999999E-2</v>
      </c>
      <c r="K85" s="6">
        <v>2.1000000000000001E-2</v>
      </c>
      <c r="L85" s="6">
        <v>1.2E-2</v>
      </c>
      <c r="M85" s="6">
        <v>1.7999999999999999E-2</v>
      </c>
      <c r="N85" s="6" t="s">
        <v>178</v>
      </c>
      <c r="O8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1.6900000000000002E-2</v>
      </c>
      <c r="P8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3.6651512019742561E-3</v>
      </c>
    </row>
    <row r="86" spans="1:16" x14ac:dyDescent="0.35">
      <c r="A86" t="s">
        <v>99</v>
      </c>
      <c r="B86" s="1">
        <v>338.43</v>
      </c>
      <c r="C86">
        <v>338.58</v>
      </c>
      <c r="D86" s="6">
        <v>1.4E-2</v>
      </c>
      <c r="E86" s="6">
        <v>2.1000000000000001E-2</v>
      </c>
      <c r="F86" s="6">
        <v>2.7E-2</v>
      </c>
      <c r="G86" s="6">
        <v>3.1E-2</v>
      </c>
      <c r="H86" s="6">
        <v>1.7000000000000001E-2</v>
      </c>
      <c r="I86" s="6">
        <v>2.1999999999999999E-2</v>
      </c>
      <c r="J86" s="6">
        <v>1.6E-2</v>
      </c>
      <c r="K86" s="6">
        <v>2.4E-2</v>
      </c>
      <c r="L86" s="6">
        <v>2.1999999999999999E-2</v>
      </c>
      <c r="M86" s="6">
        <v>1.4999999999999999E-2</v>
      </c>
      <c r="N86" s="6" t="s">
        <v>178</v>
      </c>
      <c r="O8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2.0900000000000002E-2</v>
      </c>
      <c r="P8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5.5065617423417914E-3</v>
      </c>
    </row>
    <row r="87" spans="1:16" x14ac:dyDescent="0.35">
      <c r="A87" t="s">
        <v>100</v>
      </c>
      <c r="B87" s="1">
        <v>342.59</v>
      </c>
      <c r="C87">
        <v>342.77</v>
      </c>
      <c r="D87" s="6">
        <v>1.7999999999999999E-2</v>
      </c>
      <c r="E87" s="6">
        <v>1.2E-2</v>
      </c>
      <c r="F87" s="6">
        <v>2.8000000000000001E-2</v>
      </c>
      <c r="G87" s="6">
        <v>2.4E-2</v>
      </c>
      <c r="H87" s="6">
        <v>2.1999999999999999E-2</v>
      </c>
      <c r="I87" s="6">
        <v>2.5999999999999999E-2</v>
      </c>
      <c r="J87" s="6">
        <v>2.7E-2</v>
      </c>
      <c r="K87" s="6">
        <v>2.3E-2</v>
      </c>
      <c r="L87" s="6">
        <v>2.1999999999999999E-2</v>
      </c>
      <c r="M87" s="6">
        <v>2.1999999999999999E-2</v>
      </c>
      <c r="N87" s="6" t="s">
        <v>178</v>
      </c>
      <c r="O8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2.2399999999999996E-2</v>
      </c>
      <c r="P8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4.6714261443612931E-3</v>
      </c>
    </row>
    <row r="88" spans="1:16" x14ac:dyDescent="0.35">
      <c r="A88" t="s">
        <v>101</v>
      </c>
      <c r="B88" s="1">
        <v>346.55</v>
      </c>
      <c r="C88">
        <v>346.72</v>
      </c>
      <c r="D88" s="6">
        <v>1.0999999999999999E-2</v>
      </c>
      <c r="E88" s="6">
        <v>2.1000000000000001E-2</v>
      </c>
      <c r="F88" s="6">
        <v>1.6E-2</v>
      </c>
      <c r="G88" s="6">
        <v>2.5000000000000001E-2</v>
      </c>
      <c r="H88" s="6">
        <v>2.1999999999999999E-2</v>
      </c>
      <c r="I88" s="6">
        <v>1.4999999999999999E-2</v>
      </c>
      <c r="J88" s="6">
        <v>2.7E-2</v>
      </c>
      <c r="K88" s="6">
        <v>2.7E-2</v>
      </c>
      <c r="L88" s="6">
        <v>1.4E-2</v>
      </c>
      <c r="M88" s="6">
        <v>2.3E-2</v>
      </c>
      <c r="N88" s="6" t="s">
        <v>181</v>
      </c>
      <c r="O8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2.01E-2</v>
      </c>
      <c r="P8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5.7242175593408967E-3</v>
      </c>
    </row>
    <row r="89" spans="1:16" x14ac:dyDescent="0.35">
      <c r="A89" t="s">
        <v>102</v>
      </c>
      <c r="B89" s="1">
        <v>350.84</v>
      </c>
      <c r="C89">
        <v>351.03</v>
      </c>
      <c r="D89" s="6">
        <v>1.9E-2</v>
      </c>
      <c r="E89" s="6">
        <v>2.5000000000000001E-2</v>
      </c>
      <c r="F89" s="6">
        <v>1.9E-2</v>
      </c>
      <c r="G89" s="6">
        <v>2.1999999999999999E-2</v>
      </c>
      <c r="H89" s="6">
        <v>2.5000000000000001E-2</v>
      </c>
      <c r="I89" s="6">
        <v>3.5000000000000003E-2</v>
      </c>
      <c r="J89" s="6">
        <v>3.1E-2</v>
      </c>
      <c r="K89" s="6">
        <v>2.8000000000000001E-2</v>
      </c>
      <c r="L89" s="6">
        <v>1.7000000000000001E-2</v>
      </c>
      <c r="M89" s="6">
        <v>2.7E-2</v>
      </c>
      <c r="N89" s="6" t="s">
        <v>181</v>
      </c>
      <c r="O8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2.4799999999999996E-2</v>
      </c>
      <c r="P8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5.7115866641610528E-3</v>
      </c>
    </row>
    <row r="90" spans="1:16" x14ac:dyDescent="0.35">
      <c r="A90" t="s">
        <v>103</v>
      </c>
      <c r="B90" s="1">
        <v>358</v>
      </c>
      <c r="C90">
        <v>358.23</v>
      </c>
      <c r="D90" s="6">
        <v>1.2999999999999999E-2</v>
      </c>
      <c r="E90" s="6">
        <v>0.01</v>
      </c>
      <c r="F90" s="6">
        <v>1E-3</v>
      </c>
      <c r="G90" s="6">
        <v>7.0000000000000001E-3</v>
      </c>
      <c r="H90" s="6">
        <v>1.9E-2</v>
      </c>
      <c r="I90" s="6">
        <v>1.6E-2</v>
      </c>
      <c r="J90" s="6">
        <v>1.2E-2</v>
      </c>
      <c r="K90" s="6">
        <v>8.0000000000000002E-3</v>
      </c>
      <c r="L90" s="6">
        <v>2.1999999999999999E-2</v>
      </c>
      <c r="M90" s="6">
        <v>1.2999999999999999E-2</v>
      </c>
      <c r="N90" s="6" t="s">
        <v>184</v>
      </c>
      <c r="O9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1.2099999999999998E-2</v>
      </c>
      <c r="P9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6.0818491340125271E-3</v>
      </c>
    </row>
    <row r="91" spans="1:16" x14ac:dyDescent="0.35">
      <c r="A91" t="s">
        <v>104</v>
      </c>
      <c r="B91" s="1">
        <v>362.8</v>
      </c>
      <c r="C91">
        <v>363</v>
      </c>
      <c r="D91" s="6">
        <v>1.0999999999999999E-2</v>
      </c>
      <c r="E91" s="6">
        <v>2.5000000000000001E-2</v>
      </c>
      <c r="F91" s="6">
        <v>2.3E-2</v>
      </c>
      <c r="G91" s="6">
        <v>1.7999999999999999E-2</v>
      </c>
      <c r="H91" s="6">
        <v>8.9999999999999993E-3</v>
      </c>
      <c r="I91" s="6">
        <v>2.5000000000000001E-2</v>
      </c>
      <c r="J91" s="6">
        <v>2.1999999999999999E-2</v>
      </c>
      <c r="K91" s="6">
        <v>1.4999999999999999E-2</v>
      </c>
      <c r="L91" s="6">
        <v>1.7999999999999999E-2</v>
      </c>
      <c r="M91" s="6">
        <v>1.6E-2</v>
      </c>
      <c r="N91" s="6" t="s">
        <v>180</v>
      </c>
      <c r="O9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1.8199999999999994E-2</v>
      </c>
      <c r="P9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5.5936471902408328E-3</v>
      </c>
    </row>
    <row r="92" spans="1:16" x14ac:dyDescent="0.35">
      <c r="A92" t="s">
        <v>105</v>
      </c>
      <c r="B92" s="1">
        <v>366.85</v>
      </c>
      <c r="C92">
        <v>367</v>
      </c>
      <c r="D92" s="6">
        <v>2.7E-2</v>
      </c>
      <c r="E92" s="6">
        <v>2.3E-2</v>
      </c>
      <c r="F92" s="6">
        <v>4.1000000000000002E-2</v>
      </c>
      <c r="G92" s="6">
        <v>3.1E-2</v>
      </c>
      <c r="H92" s="6">
        <v>2.1999999999999999E-2</v>
      </c>
      <c r="I92" s="6">
        <v>2.1000000000000001E-2</v>
      </c>
      <c r="J92" s="6">
        <v>2.5000000000000001E-2</v>
      </c>
      <c r="K92" s="6">
        <v>3.1E-2</v>
      </c>
      <c r="L92" s="6">
        <v>3.2000000000000001E-2</v>
      </c>
      <c r="M92" s="6">
        <v>3.1E-2</v>
      </c>
      <c r="N92" s="6" t="s">
        <v>180</v>
      </c>
      <c r="O9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2.8400000000000002E-2</v>
      </c>
      <c r="P9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6.0589694760009071E-3</v>
      </c>
    </row>
    <row r="93" spans="1:16" x14ac:dyDescent="0.35">
      <c r="A93" t="s">
        <v>106</v>
      </c>
      <c r="B93" s="1">
        <v>372.44</v>
      </c>
      <c r="C93">
        <v>372.57</v>
      </c>
      <c r="D93" s="6">
        <v>0.02</v>
      </c>
      <c r="E93" s="6">
        <v>2.1000000000000001E-2</v>
      </c>
      <c r="F93" s="6">
        <v>1.9E-2</v>
      </c>
      <c r="G93" s="6">
        <v>2.4E-2</v>
      </c>
      <c r="H93" s="6">
        <v>1.4999999999999999E-2</v>
      </c>
      <c r="I93" s="6">
        <v>1.4999999999999999E-2</v>
      </c>
      <c r="J93" s="6">
        <v>1.2E-2</v>
      </c>
      <c r="K93" s="6">
        <v>1.6E-2</v>
      </c>
      <c r="L93" s="6">
        <v>1.7999999999999999E-2</v>
      </c>
      <c r="M93" s="6">
        <v>2.7E-2</v>
      </c>
      <c r="N93" s="6" t="s">
        <v>180</v>
      </c>
      <c r="O9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1.8700000000000001E-2</v>
      </c>
      <c r="P9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4.5227818381562025E-3</v>
      </c>
    </row>
    <row r="94" spans="1:16" x14ac:dyDescent="0.35">
      <c r="A94" t="s">
        <v>107</v>
      </c>
      <c r="B94" s="1">
        <v>380.35</v>
      </c>
      <c r="C94">
        <v>380.52</v>
      </c>
      <c r="D94" s="6">
        <v>8.9999999999999993E-3</v>
      </c>
      <c r="E94" s="6">
        <v>0.01</v>
      </c>
      <c r="F94" s="6">
        <v>1.2E-2</v>
      </c>
      <c r="G94" s="6">
        <v>1.4999999999999999E-2</v>
      </c>
      <c r="H94" s="6">
        <v>1.2E-2</v>
      </c>
      <c r="I94" s="6">
        <v>1.7999999999999999E-2</v>
      </c>
      <c r="J94" s="6">
        <v>1.9E-2</v>
      </c>
      <c r="K94" s="6">
        <v>1.2E-2</v>
      </c>
      <c r="L94" s="6">
        <v>1.4999999999999999E-2</v>
      </c>
      <c r="M94" s="6">
        <v>1.2999999999999999E-2</v>
      </c>
      <c r="N94" s="6" t="s">
        <v>180</v>
      </c>
      <c r="O9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1.3500000000000002E-2</v>
      </c>
      <c r="P9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3.2403703492039299E-3</v>
      </c>
    </row>
    <row r="95" spans="1:16" x14ac:dyDescent="0.35">
      <c r="A95" t="s">
        <v>108</v>
      </c>
      <c r="B95" s="1">
        <v>384.38</v>
      </c>
      <c r="C95">
        <v>384.53</v>
      </c>
      <c r="D95" s="6">
        <v>1.0999999999999999E-2</v>
      </c>
      <c r="E95" s="6">
        <v>8.9999999999999993E-3</v>
      </c>
      <c r="F95" s="6">
        <v>1.7000000000000001E-2</v>
      </c>
      <c r="G95" s="6">
        <v>1.2E-2</v>
      </c>
      <c r="H95" s="6">
        <v>8.9999999999999993E-3</v>
      </c>
      <c r="I95" s="6">
        <v>1.6E-2</v>
      </c>
      <c r="J95" s="6">
        <v>1.7999999999999999E-2</v>
      </c>
      <c r="K95" s="6">
        <v>1.7999999999999999E-2</v>
      </c>
      <c r="L95" s="6">
        <v>1.7999999999999999E-2</v>
      </c>
      <c r="M95" s="6">
        <v>0.02</v>
      </c>
      <c r="N95" s="6" t="s">
        <v>180</v>
      </c>
      <c r="O9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1.4799999999999999E-2</v>
      </c>
      <c r="P9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4.1311822359545872E-3</v>
      </c>
    </row>
    <row r="96" spans="1:16" x14ac:dyDescent="0.35">
      <c r="A96" t="s">
        <v>109</v>
      </c>
      <c r="B96" s="1">
        <v>389.2</v>
      </c>
      <c r="C96">
        <v>389.42</v>
      </c>
      <c r="D96" s="6">
        <v>1.0999999999999999E-2</v>
      </c>
      <c r="E96" s="6">
        <v>1.6E-2</v>
      </c>
      <c r="F96" s="6">
        <v>2.1999999999999999E-2</v>
      </c>
      <c r="G96" s="6">
        <v>2.1000000000000001E-2</v>
      </c>
      <c r="H96" s="6">
        <v>1.7000000000000001E-2</v>
      </c>
      <c r="I96" s="6">
        <v>1.2999999999999999E-2</v>
      </c>
      <c r="J96" s="6">
        <v>1.4999999999999999E-2</v>
      </c>
      <c r="K96" s="6">
        <v>2.4E-2</v>
      </c>
      <c r="L96" s="6">
        <v>1.4E-2</v>
      </c>
      <c r="M96" s="6">
        <v>1.6E-2</v>
      </c>
      <c r="N96" s="6" t="s">
        <v>180</v>
      </c>
      <c r="O9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1.6900000000000005E-2</v>
      </c>
      <c r="P9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4.1753243386991159E-3</v>
      </c>
    </row>
    <row r="97" spans="1:16" x14ac:dyDescent="0.35">
      <c r="A97" t="s">
        <v>110</v>
      </c>
      <c r="B97" s="1">
        <v>396.43</v>
      </c>
      <c r="C97">
        <v>396.7</v>
      </c>
      <c r="D97" s="6">
        <v>6.0000000000000001E-3</v>
      </c>
      <c r="E97" s="6">
        <v>1.0999999999999999E-2</v>
      </c>
      <c r="F97" s="6">
        <v>1.6E-2</v>
      </c>
      <c r="G97" s="6">
        <v>1.2999999999999999E-2</v>
      </c>
      <c r="H97" s="6">
        <v>1.2999999999999999E-2</v>
      </c>
      <c r="I97" s="6">
        <v>1.7000000000000001E-2</v>
      </c>
      <c r="J97" s="6">
        <v>1.7000000000000001E-2</v>
      </c>
      <c r="K97" s="6">
        <v>1.6E-2</v>
      </c>
      <c r="L97" s="6">
        <v>1.7000000000000001E-2</v>
      </c>
      <c r="M97" s="6">
        <v>1.2999999999999999E-2</v>
      </c>
      <c r="N97" s="6" t="s">
        <v>180</v>
      </c>
      <c r="O9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1.3900000000000001E-2</v>
      </c>
      <c r="P9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3.5103022978402046E-3</v>
      </c>
    </row>
    <row r="98" spans="1:16" x14ac:dyDescent="0.35">
      <c r="A98" t="s">
        <v>111</v>
      </c>
      <c r="B98" s="1">
        <v>402.86</v>
      </c>
      <c r="C98">
        <v>403</v>
      </c>
      <c r="D98" s="6">
        <v>8.9999999999999993E-3</v>
      </c>
      <c r="E98" s="6">
        <v>0.01</v>
      </c>
      <c r="F98" s="6">
        <v>1.2999999999999999E-2</v>
      </c>
      <c r="G98" s="6">
        <v>1.7999999999999999E-2</v>
      </c>
      <c r="H98" s="6">
        <v>1.6E-2</v>
      </c>
      <c r="I98" s="6">
        <v>1.4999999999999999E-2</v>
      </c>
      <c r="J98" s="6">
        <v>1.6E-2</v>
      </c>
      <c r="K98" s="6">
        <v>2.1000000000000001E-2</v>
      </c>
      <c r="L98" s="6">
        <v>8.0000000000000002E-3</v>
      </c>
      <c r="M98" s="6">
        <v>0.01</v>
      </c>
      <c r="N98" s="6" t="s">
        <v>177</v>
      </c>
      <c r="O9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1.3600000000000001E-2</v>
      </c>
      <c r="P9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4.2998707990925507E-3</v>
      </c>
    </row>
    <row r="99" spans="1:16" x14ac:dyDescent="0.35">
      <c r="A99" t="s">
        <v>112</v>
      </c>
      <c r="B99" s="1">
        <v>408.5</v>
      </c>
      <c r="C99">
        <v>408.74</v>
      </c>
      <c r="D99" s="6">
        <v>8.0000000000000002E-3</v>
      </c>
      <c r="E99" s="6">
        <v>6.0000000000000001E-3</v>
      </c>
      <c r="F99" s="6">
        <v>1.4E-2</v>
      </c>
      <c r="G99" s="6">
        <v>0.01</v>
      </c>
      <c r="H99" s="6">
        <v>2.3E-2</v>
      </c>
      <c r="I99" s="6">
        <v>2.1999999999999999E-2</v>
      </c>
      <c r="J99" s="6">
        <v>2.3E-2</v>
      </c>
      <c r="K99" s="6">
        <v>1.7000000000000001E-2</v>
      </c>
      <c r="L99" s="6">
        <v>2.3E-2</v>
      </c>
      <c r="M99" s="6">
        <v>2.7E-2</v>
      </c>
      <c r="N99" s="6" t="s">
        <v>177</v>
      </c>
      <c r="O9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1.7299999999999999E-2</v>
      </c>
      <c r="P9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7.3944423574585959E-3</v>
      </c>
    </row>
    <row r="100" spans="1:16" x14ac:dyDescent="0.35">
      <c r="A100" t="s">
        <v>113</v>
      </c>
      <c r="B100" s="1">
        <v>415.84</v>
      </c>
      <c r="C100">
        <v>416</v>
      </c>
      <c r="D100" s="6">
        <v>0.01</v>
      </c>
      <c r="E100" s="6">
        <v>1.2999999999999999E-2</v>
      </c>
      <c r="F100" s="6">
        <v>1.7999999999999999E-2</v>
      </c>
      <c r="G100" s="6">
        <v>1.4999999999999999E-2</v>
      </c>
      <c r="H100" s="6">
        <v>1.7999999999999999E-2</v>
      </c>
      <c r="I100" s="6">
        <v>1.7000000000000001E-2</v>
      </c>
      <c r="J100" s="6">
        <v>1.7999999999999999E-2</v>
      </c>
      <c r="K100" s="6">
        <v>1.2E-2</v>
      </c>
      <c r="L100" s="6">
        <v>1.2999999999999999E-2</v>
      </c>
      <c r="M100" s="6">
        <v>4.0000000000000001E-3</v>
      </c>
      <c r="N100" s="6" t="s">
        <v>178</v>
      </c>
      <c r="O10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1.3800000000000002E-2</v>
      </c>
      <c r="P10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4.4671641514002465E-3</v>
      </c>
    </row>
    <row r="101" spans="1:16" x14ac:dyDescent="0.35">
      <c r="A101" t="s">
        <v>114</v>
      </c>
      <c r="B101" s="1">
        <v>419.11</v>
      </c>
      <c r="C101">
        <v>419.28</v>
      </c>
      <c r="D101" s="6">
        <v>3.6999999999999998E-2</v>
      </c>
      <c r="E101" s="6">
        <v>6.4000000000000001E-2</v>
      </c>
      <c r="F101" s="6">
        <v>6.6000000000000003E-2</v>
      </c>
      <c r="G101" s="6">
        <v>6.0999999999999999E-2</v>
      </c>
      <c r="H101" s="6">
        <v>3.9E-2</v>
      </c>
      <c r="I101" s="6">
        <v>7.0999999999999994E-2</v>
      </c>
      <c r="J101" s="6">
        <v>0.06</v>
      </c>
      <c r="K101" s="6">
        <v>6.9000000000000006E-2</v>
      </c>
      <c r="L101" s="6">
        <v>7.1999999999999995E-2</v>
      </c>
      <c r="M101" s="6">
        <v>6.3E-2</v>
      </c>
      <c r="N101" s="6" t="s">
        <v>183</v>
      </c>
      <c r="O10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6.020000000000001E-2</v>
      </c>
      <c r="P10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1.2372011423639452E-2</v>
      </c>
    </row>
    <row r="102" spans="1:16" x14ac:dyDescent="0.35">
      <c r="A102" t="s">
        <v>115</v>
      </c>
      <c r="B102" s="1">
        <v>423</v>
      </c>
      <c r="C102">
        <v>423.13</v>
      </c>
      <c r="D102" s="6">
        <v>1.2999999999999999E-2</v>
      </c>
      <c r="E102" s="6">
        <v>1.2E-2</v>
      </c>
      <c r="F102" s="6">
        <v>1.0999999999999999E-2</v>
      </c>
      <c r="G102" s="6">
        <v>1.7000000000000001E-2</v>
      </c>
      <c r="H102" s="6">
        <v>1.7999999999999999E-2</v>
      </c>
      <c r="I102" s="6">
        <v>1.2E-2</v>
      </c>
      <c r="J102" s="6">
        <v>1.7000000000000001E-2</v>
      </c>
      <c r="K102" s="6">
        <v>1.4999999999999999E-2</v>
      </c>
      <c r="L102" s="6">
        <v>1.4999999999999999E-2</v>
      </c>
      <c r="M102" s="6">
        <v>1.4999999999999999E-2</v>
      </c>
      <c r="N102" s="6" t="s">
        <v>178</v>
      </c>
      <c r="O10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1.4500000000000002E-2</v>
      </c>
      <c r="P10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2.4152294576982401E-3</v>
      </c>
    </row>
    <row r="103" spans="1:16" x14ac:dyDescent="0.35">
      <c r="A103" t="s">
        <v>116</v>
      </c>
      <c r="B103" s="1">
        <v>426.47</v>
      </c>
      <c r="C103">
        <v>426.68</v>
      </c>
      <c r="D103" s="6">
        <v>1.9E-2</v>
      </c>
      <c r="E103" s="6">
        <v>1.6E-2</v>
      </c>
      <c r="F103" s="6">
        <v>2.3E-2</v>
      </c>
      <c r="G103" s="6">
        <v>2.3E-2</v>
      </c>
      <c r="H103" s="6">
        <v>2.7E-2</v>
      </c>
      <c r="I103" s="6">
        <v>3.1E-2</v>
      </c>
      <c r="J103" s="6">
        <v>2.9000000000000001E-2</v>
      </c>
      <c r="K103" s="6">
        <v>0.02</v>
      </c>
      <c r="L103" s="6">
        <v>3.9E-2</v>
      </c>
      <c r="M103" s="6">
        <v>4.1000000000000002E-2</v>
      </c>
      <c r="N103" s="6" t="s">
        <v>180</v>
      </c>
      <c r="O10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2.6800000000000001E-2</v>
      </c>
      <c r="P10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8.3373323737938494E-3</v>
      </c>
    </row>
    <row r="104" spans="1:16" x14ac:dyDescent="0.35">
      <c r="A104" t="s">
        <v>117</v>
      </c>
      <c r="B104" s="1">
        <v>428</v>
      </c>
      <c r="C104">
        <v>428.17</v>
      </c>
      <c r="D104" s="6">
        <v>2.9000000000000001E-2</v>
      </c>
      <c r="E104" s="6">
        <v>2.8000000000000001E-2</v>
      </c>
      <c r="F104" s="6">
        <v>3.5999999999999997E-2</v>
      </c>
      <c r="G104" s="6">
        <v>3.9E-2</v>
      </c>
      <c r="H104" s="6">
        <v>3.5999999999999997E-2</v>
      </c>
      <c r="I104" s="6">
        <v>3.4000000000000002E-2</v>
      </c>
      <c r="J104" s="6">
        <v>4.2999999999999997E-2</v>
      </c>
      <c r="K104" s="6">
        <v>4.3999999999999997E-2</v>
      </c>
      <c r="L104" s="6">
        <v>3.2000000000000001E-2</v>
      </c>
      <c r="M104" s="6">
        <v>3.4000000000000002E-2</v>
      </c>
      <c r="N104" s="6" t="s">
        <v>180</v>
      </c>
      <c r="O10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3.5499999999999997E-2</v>
      </c>
      <c r="P10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5.3385391260156543E-3</v>
      </c>
    </row>
    <row r="105" spans="1:16" x14ac:dyDescent="0.35">
      <c r="A105" t="s">
        <v>118</v>
      </c>
      <c r="B105" s="1">
        <v>431.91</v>
      </c>
      <c r="C105">
        <v>432.08</v>
      </c>
      <c r="D105" s="6">
        <v>2.4E-2</v>
      </c>
      <c r="E105" s="6">
        <v>0.01</v>
      </c>
      <c r="F105" s="6">
        <v>1.4E-2</v>
      </c>
      <c r="G105" s="6">
        <v>1.6E-2</v>
      </c>
      <c r="H105" s="6">
        <v>1.4999999999999999E-2</v>
      </c>
      <c r="I105" s="6">
        <v>1.4999999999999999E-2</v>
      </c>
      <c r="J105" s="6">
        <v>1.7999999999999999E-2</v>
      </c>
      <c r="K105" s="6">
        <v>1.6E-2</v>
      </c>
      <c r="L105" s="6">
        <v>8.9999999999999993E-3</v>
      </c>
      <c r="M105" s="6">
        <v>1.2999999999999999E-2</v>
      </c>
      <c r="N105" s="6" t="s">
        <v>180</v>
      </c>
      <c r="O10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1.5000000000000003E-2</v>
      </c>
      <c r="P10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4.189935029992169E-3</v>
      </c>
    </row>
    <row r="106" spans="1:16" x14ac:dyDescent="0.35">
      <c r="A106" t="s">
        <v>119</v>
      </c>
      <c r="B106" s="1">
        <v>437.07</v>
      </c>
      <c r="C106">
        <v>437.3</v>
      </c>
      <c r="D106" s="6">
        <v>1.2999999999999999E-2</v>
      </c>
      <c r="E106" s="6">
        <v>0.02</v>
      </c>
      <c r="F106" s="6">
        <v>2.1000000000000001E-2</v>
      </c>
      <c r="G106" s="6">
        <v>2.1999999999999999E-2</v>
      </c>
      <c r="H106" s="6">
        <v>0.02</v>
      </c>
      <c r="I106" s="6">
        <v>1.9E-2</v>
      </c>
      <c r="J106" s="6">
        <v>2.3E-2</v>
      </c>
      <c r="K106" s="6">
        <v>2.5999999999999999E-2</v>
      </c>
      <c r="L106" s="6">
        <v>2.1000000000000001E-2</v>
      </c>
      <c r="M106" s="6">
        <v>3.1E-2</v>
      </c>
      <c r="N106" s="6" t="s">
        <v>184</v>
      </c>
      <c r="O10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2.1600000000000001E-2</v>
      </c>
      <c r="P10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4.6714261443612966E-3</v>
      </c>
    </row>
    <row r="107" spans="1:16" x14ac:dyDescent="0.35">
      <c r="A107" t="s">
        <v>120</v>
      </c>
      <c r="B107" s="1">
        <v>442.7</v>
      </c>
      <c r="C107">
        <v>442.87</v>
      </c>
      <c r="D107" s="6">
        <v>8.0000000000000002E-3</v>
      </c>
      <c r="E107" s="6">
        <v>8.9999999999999993E-3</v>
      </c>
      <c r="F107" s="6">
        <v>1.2E-2</v>
      </c>
      <c r="G107" s="6">
        <v>2.4E-2</v>
      </c>
      <c r="H107" s="6">
        <v>1.9E-2</v>
      </c>
      <c r="I107" s="6">
        <v>2.8000000000000001E-2</v>
      </c>
      <c r="J107" s="6">
        <v>0.02</v>
      </c>
      <c r="K107" s="6">
        <v>0.02</v>
      </c>
      <c r="L107" s="6">
        <v>0.02</v>
      </c>
      <c r="M107" s="6">
        <v>1.4999999999999999E-2</v>
      </c>
      <c r="N107" s="6" t="s">
        <v>185</v>
      </c>
      <c r="O10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1.7499999999999998E-2</v>
      </c>
      <c r="P10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6.4334196885396013E-3</v>
      </c>
    </row>
    <row r="108" spans="1:16" x14ac:dyDescent="0.35">
      <c r="A108" t="s">
        <v>121</v>
      </c>
      <c r="B108" s="1">
        <v>446.8</v>
      </c>
      <c r="C108">
        <v>446.9</v>
      </c>
      <c r="D108" s="6">
        <v>6.0000000000000001E-3</v>
      </c>
      <c r="E108" s="6">
        <v>8.9999999999999993E-3</v>
      </c>
      <c r="F108" s="6">
        <v>8.0000000000000002E-3</v>
      </c>
      <c r="G108" s="6">
        <v>0.01</v>
      </c>
      <c r="H108" s="6">
        <v>2.7E-2</v>
      </c>
      <c r="I108" s="6">
        <v>8.0000000000000002E-3</v>
      </c>
      <c r="J108" s="6">
        <v>8.0000000000000002E-3</v>
      </c>
      <c r="K108" s="6">
        <v>8.9999999999999993E-3</v>
      </c>
      <c r="L108" s="6">
        <v>8.9999999999999993E-3</v>
      </c>
      <c r="M108" s="6">
        <v>1.7000000000000001E-2</v>
      </c>
      <c r="N108" s="6" t="s">
        <v>178</v>
      </c>
      <c r="O10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1.11E-2</v>
      </c>
      <c r="P10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6.2972657205771091E-3</v>
      </c>
    </row>
    <row r="109" spans="1:16" x14ac:dyDescent="0.35">
      <c r="A109" t="s">
        <v>122</v>
      </c>
      <c r="B109" s="1">
        <v>451.15</v>
      </c>
      <c r="C109">
        <v>451.35</v>
      </c>
      <c r="D109" s="6">
        <v>2.1000000000000001E-2</v>
      </c>
      <c r="E109" s="6">
        <v>1.7000000000000001E-2</v>
      </c>
      <c r="F109" s="6">
        <v>1.6E-2</v>
      </c>
      <c r="G109" s="6">
        <v>2.1000000000000001E-2</v>
      </c>
      <c r="H109" s="6">
        <v>0.02</v>
      </c>
      <c r="I109" s="6">
        <v>2.1000000000000001E-2</v>
      </c>
      <c r="J109" s="6">
        <v>1.4999999999999999E-2</v>
      </c>
      <c r="K109" s="6">
        <v>2.9000000000000001E-2</v>
      </c>
      <c r="L109" s="6">
        <v>1.7999999999999999E-2</v>
      </c>
      <c r="M109" s="6">
        <v>2.4E-2</v>
      </c>
      <c r="N109" s="6" t="s">
        <v>183</v>
      </c>
      <c r="O10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2.0199999999999999E-2</v>
      </c>
      <c r="P10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4.1311822359545785E-3</v>
      </c>
    </row>
    <row r="110" spans="1:16" x14ac:dyDescent="0.35">
      <c r="A110" t="s">
        <v>123</v>
      </c>
      <c r="B110" s="1">
        <v>456.6</v>
      </c>
      <c r="C110">
        <v>456.87</v>
      </c>
      <c r="D110" s="6">
        <v>2.1999999999999999E-2</v>
      </c>
      <c r="E110" s="6">
        <v>2.9000000000000001E-2</v>
      </c>
      <c r="F110" s="6">
        <v>1.7999999999999999E-2</v>
      </c>
      <c r="G110" s="6">
        <v>2.1000000000000001E-2</v>
      </c>
      <c r="H110" s="6">
        <v>1.7999999999999999E-2</v>
      </c>
      <c r="I110" s="6">
        <v>3.5000000000000003E-2</v>
      </c>
      <c r="J110" s="6">
        <v>2.3E-2</v>
      </c>
      <c r="K110" s="6">
        <v>4.2999999999999997E-2</v>
      </c>
      <c r="L110" s="6">
        <v>3.5000000000000003E-2</v>
      </c>
      <c r="M110" s="6">
        <v>3.5000000000000003E-2</v>
      </c>
      <c r="N110" s="6" t="s">
        <v>183</v>
      </c>
      <c r="O11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2.7900000000000001E-2</v>
      </c>
      <c r="P11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8.7107851412933836E-3</v>
      </c>
    </row>
    <row r="111" spans="1:16" x14ac:dyDescent="0.35">
      <c r="A111" t="s">
        <v>124</v>
      </c>
      <c r="B111" s="1">
        <v>461.75</v>
      </c>
      <c r="C111">
        <v>462</v>
      </c>
      <c r="D111" s="6">
        <v>1.2E-2</v>
      </c>
      <c r="E111" s="6">
        <v>7.0000000000000001E-3</v>
      </c>
      <c r="F111" s="6">
        <v>4.0000000000000001E-3</v>
      </c>
      <c r="G111" s="6">
        <v>1.4E-2</v>
      </c>
      <c r="H111" s="6">
        <v>0.01</v>
      </c>
      <c r="I111" s="6">
        <v>0.01</v>
      </c>
      <c r="J111" s="6">
        <v>1.2999999999999999E-2</v>
      </c>
      <c r="K111" s="6">
        <v>1.6E-2</v>
      </c>
      <c r="L111" s="6">
        <v>0.01</v>
      </c>
      <c r="M111" s="6">
        <v>2.1000000000000001E-2</v>
      </c>
      <c r="N111" s="6" t="s">
        <v>185</v>
      </c>
      <c r="O11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1.17E-2</v>
      </c>
      <c r="P11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4.7387293186629213E-3</v>
      </c>
    </row>
    <row r="112" spans="1:16" x14ac:dyDescent="0.35">
      <c r="A112" t="s">
        <v>125</v>
      </c>
      <c r="B112" s="1">
        <v>465.42</v>
      </c>
      <c r="C112">
        <v>465.57</v>
      </c>
      <c r="D112" s="6">
        <v>2.5999999999999999E-2</v>
      </c>
      <c r="E112" s="6">
        <v>1.7000000000000001E-2</v>
      </c>
      <c r="F112" s="6">
        <v>2.3E-2</v>
      </c>
      <c r="G112" s="6">
        <v>1.9E-2</v>
      </c>
      <c r="H112" s="6">
        <v>2.7E-2</v>
      </c>
      <c r="I112" s="6">
        <v>2.5999999999999999E-2</v>
      </c>
      <c r="J112" s="6">
        <v>2.5999999999999999E-2</v>
      </c>
      <c r="K112" s="6">
        <v>2.4E-2</v>
      </c>
      <c r="L112" s="6">
        <v>3.1E-2</v>
      </c>
      <c r="M112" s="6">
        <v>1.7999999999999999E-2</v>
      </c>
      <c r="N112" s="6" t="s">
        <v>176</v>
      </c>
      <c r="O11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2.3699999999999999E-2</v>
      </c>
      <c r="P11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4.4733780424988795E-3</v>
      </c>
    </row>
    <row r="113" spans="1:16" x14ac:dyDescent="0.35">
      <c r="A113" t="s">
        <v>126</v>
      </c>
      <c r="B113" s="1">
        <v>471</v>
      </c>
      <c r="C113">
        <v>471.15</v>
      </c>
      <c r="D113" s="6">
        <v>0.01</v>
      </c>
      <c r="E113" s="6">
        <v>1.4999999999999999E-2</v>
      </c>
      <c r="F113" s="6">
        <v>1.4999999999999999E-2</v>
      </c>
      <c r="G113" s="6">
        <v>1.6E-2</v>
      </c>
      <c r="H113" s="6">
        <v>1.2999999999999999E-2</v>
      </c>
      <c r="I113" s="6">
        <v>8.9999999999999993E-3</v>
      </c>
      <c r="J113" s="6">
        <v>1.7999999999999999E-2</v>
      </c>
      <c r="K113" s="6">
        <v>2.4E-2</v>
      </c>
      <c r="L113" s="6">
        <v>1.4999999999999999E-2</v>
      </c>
      <c r="M113" s="6">
        <v>1.7999999999999999E-2</v>
      </c>
      <c r="N113" s="6" t="s">
        <v>176</v>
      </c>
      <c r="O11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1.5299999999999999E-2</v>
      </c>
      <c r="P11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4.2700507413066325E-3</v>
      </c>
    </row>
    <row r="114" spans="1:16" x14ac:dyDescent="0.35">
      <c r="A114" t="s">
        <v>127</v>
      </c>
      <c r="B114" s="1">
        <v>472.85</v>
      </c>
      <c r="C114">
        <v>472.94</v>
      </c>
      <c r="D114" s="6">
        <v>0.03</v>
      </c>
      <c r="E114" s="6">
        <v>3.3000000000000002E-2</v>
      </c>
      <c r="F114" s="6">
        <v>3.6999999999999998E-2</v>
      </c>
      <c r="G114" s="6">
        <v>4.3999999999999997E-2</v>
      </c>
      <c r="H114" s="6">
        <v>3.1E-2</v>
      </c>
      <c r="I114" s="6">
        <v>2.4E-2</v>
      </c>
      <c r="J114" s="6">
        <v>2.3E-2</v>
      </c>
      <c r="K114" s="6">
        <v>5.0999999999999997E-2</v>
      </c>
      <c r="L114" s="6">
        <v>0.03</v>
      </c>
      <c r="M114" s="6">
        <v>3.3000000000000002E-2</v>
      </c>
      <c r="N114" s="6" t="s">
        <v>177</v>
      </c>
      <c r="O11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3.3600000000000005E-2</v>
      </c>
      <c r="P11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8.5660829891950636E-3</v>
      </c>
    </row>
    <row r="115" spans="1:16" x14ac:dyDescent="0.35">
      <c r="A115" t="s">
        <v>146</v>
      </c>
      <c r="B115" s="1">
        <v>473.79</v>
      </c>
      <c r="C115">
        <v>474</v>
      </c>
      <c r="D115" s="6">
        <v>8.0000000000000002E-3</v>
      </c>
      <c r="E115" s="6">
        <v>5.0000000000000001E-3</v>
      </c>
      <c r="F115" s="6">
        <v>1.6E-2</v>
      </c>
      <c r="G115" s="6">
        <v>1.4999999999999999E-2</v>
      </c>
      <c r="H115" s="6">
        <v>2.1000000000000001E-2</v>
      </c>
      <c r="I115" s="6">
        <v>1.7000000000000001E-2</v>
      </c>
      <c r="J115" s="6">
        <v>1.7000000000000001E-2</v>
      </c>
      <c r="K115" s="6">
        <v>1.9E-2</v>
      </c>
      <c r="L115" s="6">
        <v>2.5000000000000001E-2</v>
      </c>
      <c r="M115" s="6">
        <v>0.02</v>
      </c>
      <c r="N115" s="6" t="s">
        <v>185</v>
      </c>
      <c r="O11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1.6300000000000002E-2</v>
      </c>
      <c r="P11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5.9451193801676044E-3</v>
      </c>
    </row>
    <row r="116" spans="1:16" x14ac:dyDescent="0.35">
      <c r="A116" t="s">
        <v>128</v>
      </c>
      <c r="B116" s="1">
        <v>478.75</v>
      </c>
      <c r="C116">
        <v>478.89</v>
      </c>
      <c r="D116" s="6">
        <v>1.4E-2</v>
      </c>
      <c r="E116" s="6">
        <v>6.0000000000000001E-3</v>
      </c>
      <c r="F116" s="6">
        <v>1.6E-2</v>
      </c>
      <c r="G116" s="6">
        <v>4.0000000000000001E-3</v>
      </c>
      <c r="H116" s="6">
        <v>1.2999999999999999E-2</v>
      </c>
      <c r="I116" s="6">
        <v>1.4E-2</v>
      </c>
      <c r="J116" s="6">
        <v>2.5999999999999999E-2</v>
      </c>
      <c r="K116" s="6">
        <v>1.2999999999999999E-2</v>
      </c>
      <c r="L116" s="6">
        <v>1.6E-2</v>
      </c>
      <c r="M116" s="6">
        <v>2.1999999999999999E-2</v>
      </c>
      <c r="N116" s="6" t="s">
        <v>185</v>
      </c>
      <c r="O11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1.44E-2</v>
      </c>
      <c r="P11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6.5012819248719484E-3</v>
      </c>
    </row>
    <row r="117" spans="1:16" x14ac:dyDescent="0.35">
      <c r="A117" t="s">
        <v>129</v>
      </c>
      <c r="B117" s="1">
        <v>483.07</v>
      </c>
      <c r="C117">
        <v>483.41</v>
      </c>
      <c r="D117" s="6">
        <v>8.9999999999999993E-3</v>
      </c>
      <c r="E117" s="6">
        <v>1.0999999999999999E-2</v>
      </c>
      <c r="F117" s="6">
        <v>1.0999999999999999E-2</v>
      </c>
      <c r="G117" s="6">
        <v>1.2999999999999999E-2</v>
      </c>
      <c r="H117" s="6">
        <v>7.0000000000000001E-3</v>
      </c>
      <c r="I117" s="6">
        <v>1.2E-2</v>
      </c>
      <c r="J117" s="6">
        <v>1.2E-2</v>
      </c>
      <c r="K117" s="6">
        <v>7.0000000000000001E-3</v>
      </c>
      <c r="L117" s="6">
        <v>1.2999999999999999E-2</v>
      </c>
      <c r="M117" s="6">
        <v>1.6E-2</v>
      </c>
      <c r="N117" s="6" t="s">
        <v>183</v>
      </c>
      <c r="O11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1.11E-2</v>
      </c>
      <c r="P11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2.8067379246694514E-3</v>
      </c>
    </row>
    <row r="118" spans="1:16" x14ac:dyDescent="0.35">
      <c r="A118" t="s">
        <v>130</v>
      </c>
      <c r="B118" s="1">
        <v>488.5</v>
      </c>
      <c r="C118">
        <v>488.7</v>
      </c>
      <c r="D118" s="6">
        <v>2.9000000000000001E-2</v>
      </c>
      <c r="E118" s="6">
        <v>0.02</v>
      </c>
      <c r="F118" s="6">
        <v>1.7999999999999999E-2</v>
      </c>
      <c r="G118" s="6">
        <v>1.9E-2</v>
      </c>
      <c r="H118" s="6">
        <v>1.4999999999999999E-2</v>
      </c>
      <c r="I118" s="6">
        <v>1.9E-2</v>
      </c>
      <c r="J118" s="6">
        <v>2.5999999999999999E-2</v>
      </c>
      <c r="K118" s="6">
        <v>3.4000000000000002E-2</v>
      </c>
      <c r="L118" s="6">
        <v>2.4E-2</v>
      </c>
      <c r="M118" s="6">
        <v>1.9E-2</v>
      </c>
      <c r="N118" s="6" t="s">
        <v>180</v>
      </c>
      <c r="O11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2.23E-2</v>
      </c>
      <c r="P11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5.8509258526607032E-3</v>
      </c>
    </row>
    <row r="119" spans="1:16" x14ac:dyDescent="0.35">
      <c r="A119" t="s">
        <v>131</v>
      </c>
      <c r="B119" s="1">
        <v>491.83</v>
      </c>
      <c r="C119">
        <v>492</v>
      </c>
      <c r="D119" s="6">
        <v>1.0999999999999999E-2</v>
      </c>
      <c r="E119" s="6">
        <v>1.2E-2</v>
      </c>
      <c r="F119" s="6">
        <v>1.6E-2</v>
      </c>
      <c r="G119" s="6">
        <v>1.9E-2</v>
      </c>
      <c r="H119" s="6">
        <v>0.02</v>
      </c>
      <c r="I119" s="6">
        <v>0.02</v>
      </c>
      <c r="J119" s="6">
        <v>1.4999999999999999E-2</v>
      </c>
      <c r="K119" s="6">
        <v>0.01</v>
      </c>
      <c r="L119" s="6">
        <v>1.6E-2</v>
      </c>
      <c r="M119" s="6">
        <v>1.4999999999999999E-2</v>
      </c>
      <c r="N119" s="6" t="s">
        <v>184</v>
      </c>
      <c r="O11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1.5400000000000002E-2</v>
      </c>
      <c r="P11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3.5962943891363142E-3</v>
      </c>
    </row>
    <row r="120" spans="1:16" x14ac:dyDescent="0.35">
      <c r="A120" t="s">
        <v>132</v>
      </c>
      <c r="B120" s="1">
        <v>496.8</v>
      </c>
      <c r="C120">
        <v>496.97</v>
      </c>
      <c r="D120" s="6">
        <v>3.0000000000000001E-3</v>
      </c>
      <c r="E120" s="6">
        <v>8.0000000000000002E-3</v>
      </c>
      <c r="F120" s="6">
        <v>6.0000000000000001E-3</v>
      </c>
      <c r="G120" s="6">
        <v>1.2999999999999999E-2</v>
      </c>
      <c r="H120" s="6">
        <v>1.2999999999999999E-2</v>
      </c>
      <c r="I120" s="6">
        <v>4.0000000000000001E-3</v>
      </c>
      <c r="J120" s="6">
        <v>7.0000000000000001E-3</v>
      </c>
      <c r="K120" s="6">
        <v>6.0000000000000001E-3</v>
      </c>
      <c r="L120" s="6">
        <v>3.0000000000000001E-3</v>
      </c>
      <c r="M120" s="6">
        <v>8.9999999999999993E-3</v>
      </c>
      <c r="N120" s="6" t="s">
        <v>178</v>
      </c>
      <c r="O12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7.1999999999999998E-3</v>
      </c>
      <c r="P12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3.6453928305312856E-3</v>
      </c>
    </row>
    <row r="121" spans="1:16" x14ac:dyDescent="0.35">
      <c r="A121" t="s">
        <v>133</v>
      </c>
      <c r="B121" s="1">
        <v>502.08</v>
      </c>
      <c r="C121">
        <v>502.26</v>
      </c>
      <c r="D121" s="6">
        <v>1E-3</v>
      </c>
      <c r="E121" s="6">
        <v>1.4999999999999999E-2</v>
      </c>
      <c r="F121" s="6">
        <v>8.0000000000000002E-3</v>
      </c>
      <c r="G121" s="6">
        <v>1.2999999999999999E-2</v>
      </c>
      <c r="H121" s="6">
        <v>1.0999999999999999E-2</v>
      </c>
      <c r="I121" s="6">
        <v>1.2999999999999999E-2</v>
      </c>
      <c r="J121" s="6">
        <v>1.2999999999999999E-2</v>
      </c>
      <c r="K121" s="6">
        <v>5.0000000000000001E-3</v>
      </c>
      <c r="L121" s="6">
        <v>1.0999999999999999E-2</v>
      </c>
      <c r="M121" s="6">
        <v>2.1999999999999999E-2</v>
      </c>
      <c r="N121" s="6" t="s">
        <v>178</v>
      </c>
      <c r="O121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1.1199999999999998E-2</v>
      </c>
      <c r="P121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5.7115866641610407E-3</v>
      </c>
    </row>
    <row r="122" spans="1:16" x14ac:dyDescent="0.35">
      <c r="A122" t="s">
        <v>134</v>
      </c>
      <c r="B122" s="1">
        <v>512</v>
      </c>
      <c r="C122">
        <v>512.1</v>
      </c>
      <c r="D122" s="6">
        <v>1.2999999999999999E-2</v>
      </c>
      <c r="E122" s="6">
        <v>1.0999999999999999E-2</v>
      </c>
      <c r="F122" s="6">
        <v>1.2999999999999999E-2</v>
      </c>
      <c r="G122" s="6">
        <v>1.2E-2</v>
      </c>
      <c r="H122" s="6">
        <v>1.2999999999999999E-2</v>
      </c>
      <c r="I122" s="6">
        <v>0.01</v>
      </c>
      <c r="J122" s="6">
        <v>1.9E-2</v>
      </c>
      <c r="K122" s="6">
        <v>1.4999999999999999E-2</v>
      </c>
      <c r="L122" s="6">
        <v>1.7999999999999999E-2</v>
      </c>
      <c r="M122" s="6">
        <v>1.4E-2</v>
      </c>
      <c r="N122" s="6" t="s">
        <v>178</v>
      </c>
      <c r="O122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1.3800000000000002E-2</v>
      </c>
      <c r="P122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2.8596814119369617E-3</v>
      </c>
    </row>
    <row r="123" spans="1:16" x14ac:dyDescent="0.35">
      <c r="A123" t="s">
        <v>135</v>
      </c>
      <c r="B123" s="1">
        <v>522</v>
      </c>
      <c r="C123">
        <v>522.1</v>
      </c>
      <c r="D123" s="6">
        <v>1.6E-2</v>
      </c>
      <c r="E123" s="6">
        <v>1.0999999999999999E-2</v>
      </c>
      <c r="F123" s="6">
        <v>1.2E-2</v>
      </c>
      <c r="G123" s="6">
        <v>0.02</v>
      </c>
      <c r="H123" s="6">
        <v>1.4E-2</v>
      </c>
      <c r="I123" s="6">
        <v>1.2999999999999999E-2</v>
      </c>
      <c r="J123" s="6">
        <v>1.2999999999999999E-2</v>
      </c>
      <c r="K123" s="6">
        <v>1.4E-2</v>
      </c>
      <c r="L123" s="6">
        <v>1.2E-2</v>
      </c>
      <c r="M123" s="6">
        <v>8.0000000000000002E-3</v>
      </c>
      <c r="N123" s="6" t="s">
        <v>182</v>
      </c>
      <c r="O123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1.3299999999999998E-2</v>
      </c>
      <c r="P123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3.1640339933558096E-3</v>
      </c>
    </row>
    <row r="124" spans="1:16" x14ac:dyDescent="0.35">
      <c r="A124" t="s">
        <v>136</v>
      </c>
      <c r="B124" s="1">
        <v>532.4</v>
      </c>
      <c r="C124">
        <v>532.6</v>
      </c>
      <c r="D124" s="6">
        <v>3.7999999999999999E-2</v>
      </c>
      <c r="E124" s="6">
        <v>1.7000000000000001E-2</v>
      </c>
      <c r="F124" s="6">
        <v>3.2000000000000001E-2</v>
      </c>
      <c r="G124" s="6">
        <v>3.3000000000000002E-2</v>
      </c>
      <c r="H124" s="6">
        <v>3.2000000000000001E-2</v>
      </c>
      <c r="I124" s="6">
        <v>5.1999999999999998E-2</v>
      </c>
      <c r="J124" s="6">
        <v>2.1000000000000001E-2</v>
      </c>
      <c r="K124" s="6">
        <v>3.6999999999999998E-2</v>
      </c>
      <c r="L124" s="6">
        <v>3.3000000000000002E-2</v>
      </c>
      <c r="M124" s="6">
        <v>3.4000000000000002E-2</v>
      </c>
      <c r="N124" s="6" t="s">
        <v>177</v>
      </c>
      <c r="O124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3.2899999999999999E-2</v>
      </c>
      <c r="P124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9.4569198650159662E-3</v>
      </c>
    </row>
    <row r="125" spans="1:16" x14ac:dyDescent="0.35">
      <c r="A125" t="s">
        <v>137</v>
      </c>
      <c r="B125" s="1">
        <v>536.4</v>
      </c>
      <c r="C125">
        <v>536.5</v>
      </c>
      <c r="D125" s="6">
        <v>1.9E-2</v>
      </c>
      <c r="E125" s="6">
        <v>1.9E-2</v>
      </c>
      <c r="F125" s="6">
        <v>2.8000000000000001E-2</v>
      </c>
      <c r="G125" s="6">
        <v>2.7E-2</v>
      </c>
      <c r="H125" s="6">
        <v>4.8000000000000001E-2</v>
      </c>
      <c r="I125" s="6">
        <v>3.2000000000000001E-2</v>
      </c>
      <c r="J125" s="6">
        <v>0.03</v>
      </c>
      <c r="K125" s="6">
        <v>3.3000000000000002E-2</v>
      </c>
      <c r="L125" s="6">
        <v>2.5999999999999999E-2</v>
      </c>
      <c r="M125" s="6">
        <v>3.5000000000000003E-2</v>
      </c>
      <c r="N125" s="6" t="s">
        <v>176</v>
      </c>
      <c r="O125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2.9700000000000004E-2</v>
      </c>
      <c r="P125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8.3805329981650294E-3</v>
      </c>
    </row>
    <row r="126" spans="1:16" x14ac:dyDescent="0.35">
      <c r="A126" t="s">
        <v>168</v>
      </c>
      <c r="B126" s="1">
        <v>538.70000000000005</v>
      </c>
      <c r="C126">
        <v>538.92999999999995</v>
      </c>
      <c r="D126" s="6">
        <v>0.28399999999999997</v>
      </c>
      <c r="E126" s="6">
        <v>0.438</v>
      </c>
      <c r="F126" s="6">
        <v>0.307</v>
      </c>
      <c r="G126" s="6">
        <v>0.312</v>
      </c>
      <c r="H126" s="6">
        <v>0.20599999999999999</v>
      </c>
      <c r="I126" s="6">
        <v>0.33900000000000002</v>
      </c>
      <c r="J126" s="6">
        <v>0.40200000000000002</v>
      </c>
      <c r="K126" s="6">
        <v>0.249</v>
      </c>
      <c r="L126" s="6">
        <v>0.27700000000000002</v>
      </c>
      <c r="M126" s="6">
        <v>0.36399999999999999</v>
      </c>
      <c r="N126" s="6" t="s">
        <v>186</v>
      </c>
      <c r="O126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0.31779999999999997</v>
      </c>
      <c r="P126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7.0167735542135914E-2</v>
      </c>
    </row>
    <row r="127" spans="1:16" x14ac:dyDescent="0.35">
      <c r="A127" t="s">
        <v>169</v>
      </c>
      <c r="B127" s="1">
        <v>543.07000000000005</v>
      </c>
      <c r="C127">
        <v>543.19000000000005</v>
      </c>
      <c r="D127" s="6">
        <v>0.19500000000000001</v>
      </c>
      <c r="E127" s="6">
        <v>0.30099999999999999</v>
      </c>
      <c r="F127" s="6">
        <v>0.30399999999999999</v>
      </c>
      <c r="G127" s="6">
        <v>0.34200000000000003</v>
      </c>
      <c r="H127" s="6">
        <v>0.158</v>
      </c>
      <c r="I127" s="6">
        <v>0.46800000000000003</v>
      </c>
      <c r="J127" s="6">
        <v>0.14499999999999999</v>
      </c>
      <c r="K127" s="6">
        <v>0.29099999999999998</v>
      </c>
      <c r="L127" s="6">
        <v>0.24299999999999999</v>
      </c>
      <c r="M127" s="6">
        <v>0.23799999999999999</v>
      </c>
      <c r="N127" s="6" t="s">
        <v>186</v>
      </c>
      <c r="O127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0.26850000000000002</v>
      </c>
      <c r="P127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9.5725591608978255E-2</v>
      </c>
    </row>
    <row r="128" spans="1:16" x14ac:dyDescent="0.35">
      <c r="A128" t="s">
        <v>170</v>
      </c>
      <c r="B128" s="1">
        <v>546.9</v>
      </c>
      <c r="C128">
        <v>546.97</v>
      </c>
      <c r="D128" s="6">
        <v>0.19900000000000001</v>
      </c>
      <c r="E128" s="6">
        <v>0.23400000000000001</v>
      </c>
      <c r="F128" s="6">
        <v>0.24199999999999999</v>
      </c>
      <c r="G128" s="6">
        <v>0.26500000000000001</v>
      </c>
      <c r="H128" s="6">
        <v>0.20100000000000001</v>
      </c>
      <c r="I128" s="6">
        <v>0.22500000000000001</v>
      </c>
      <c r="J128" s="6">
        <v>0.18099999999999999</v>
      </c>
      <c r="K128" s="6">
        <v>0.20699999999999999</v>
      </c>
      <c r="L128" s="6">
        <v>0.20200000000000001</v>
      </c>
      <c r="M128" s="6">
        <v>0.27600000000000002</v>
      </c>
      <c r="N128" s="6" t="s">
        <v>186</v>
      </c>
      <c r="O128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0.22320000000000001</v>
      </c>
      <c r="P128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3.0875376740841017E-2</v>
      </c>
    </row>
    <row r="129" spans="1:16" x14ac:dyDescent="0.35">
      <c r="A129" t="s">
        <v>171</v>
      </c>
      <c r="B129" s="1">
        <v>554.15</v>
      </c>
      <c r="C129">
        <v>554.29999999999995</v>
      </c>
      <c r="D129" s="6">
        <v>5.0000000000000001E-3</v>
      </c>
      <c r="E129" s="6">
        <v>1E-3</v>
      </c>
      <c r="F129" s="6">
        <v>7.0000000000000001E-3</v>
      </c>
      <c r="G129" s="6">
        <v>5.0000000000000001E-3</v>
      </c>
      <c r="H129" s="6">
        <v>1.2999999999999999E-2</v>
      </c>
      <c r="I129" s="6">
        <v>8.9999999999999993E-3</v>
      </c>
      <c r="J129" s="6">
        <v>6.0000000000000001E-3</v>
      </c>
      <c r="K129" s="6">
        <v>3.0000000000000001E-3</v>
      </c>
      <c r="L129" s="6">
        <v>8.9999999999999993E-3</v>
      </c>
      <c r="M129" s="6">
        <v>1.0999999999999999E-2</v>
      </c>
      <c r="N129" s="6" t="s">
        <v>186</v>
      </c>
      <c r="O129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6.9000000000000008E-3</v>
      </c>
      <c r="P129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3.6651512019742552E-3</v>
      </c>
    </row>
    <row r="130" spans="1:16" x14ac:dyDescent="0.35">
      <c r="A130" t="s">
        <v>172</v>
      </c>
      <c r="B130" s="1">
        <v>565.25</v>
      </c>
      <c r="C130">
        <v>565.39</v>
      </c>
      <c r="D130" s="6">
        <v>2E-3</v>
      </c>
      <c r="E130" s="6">
        <v>4.0000000000000001E-3</v>
      </c>
      <c r="F130" s="6">
        <v>4.0000000000000001E-3</v>
      </c>
      <c r="G130" s="6">
        <v>2E-3</v>
      </c>
      <c r="H130" s="6">
        <v>7.0000000000000001E-3</v>
      </c>
      <c r="I130" s="6">
        <v>4.0000000000000001E-3</v>
      </c>
      <c r="J130" s="6">
        <v>4.0000000000000001E-3</v>
      </c>
      <c r="K130" s="6">
        <v>3.0000000000000001E-3</v>
      </c>
      <c r="L130" s="6">
        <v>5.0000000000000001E-3</v>
      </c>
      <c r="M130" s="6">
        <v>0</v>
      </c>
      <c r="N130" s="6" t="s">
        <v>176</v>
      </c>
      <c r="O130" s="6">
        <f>AVERAGE(Tabela3[[#This Row],[S1]],Tabela3[[#This Row],[S2]],Tabela3[[#This Row],[S3]],Tabela3[[#This Row],[S4]],Tabela3[[#This Row],[S5]],Tabela3[[#This Row],[S6]],Tabela3[[#This Row],[S7]],Tabela3[[#This Row],[S8]],Tabela3[[#This Row],[S9]],Tabela3[[#This Row],[S10]])</f>
        <v>3.4999999999999996E-3</v>
      </c>
      <c r="P130" s="6">
        <f>_xlfn.STDEV.S(Tabela3[[#This Row],[S1]],Tabela3[[#This Row],[S2]],Tabela3[[#This Row],[S3]],Tabela3[[#This Row],[S4]],Tabela3[[#This Row],[S5]],Tabela3[[#This Row],[S6]],Tabela3[[#This Row],[S7]],Tabela3[[#This Row],[S8]],Tabela3[[#This Row],[S9]],Tabela3[[#This Row],[S10]])</f>
        <v>1.9002923751652307E-3</v>
      </c>
    </row>
    <row r="131" spans="1:16" x14ac:dyDescent="0.35">
      <c r="B131" s="1"/>
      <c r="C131" s="1"/>
      <c r="N131" s="6"/>
      <c r="O131" s="6"/>
    </row>
    <row r="132" spans="1:16" x14ac:dyDescent="0.35">
      <c r="B132" s="1"/>
      <c r="C132" s="1"/>
      <c r="N132" s="6"/>
      <c r="O132" s="6"/>
    </row>
    <row r="133" spans="1:16" x14ac:dyDescent="0.35">
      <c r="B133" s="1"/>
      <c r="C133" s="1"/>
      <c r="N133" s="6"/>
      <c r="O133" s="6"/>
    </row>
    <row r="134" spans="1:16" x14ac:dyDescent="0.35">
      <c r="B134" s="1"/>
      <c r="C134" s="1"/>
      <c r="N134" s="6"/>
      <c r="O134" s="6"/>
    </row>
    <row r="135" spans="1:16" x14ac:dyDescent="0.35">
      <c r="B135" s="1"/>
      <c r="C135" s="1"/>
      <c r="N135" s="6"/>
      <c r="O135" s="6"/>
    </row>
    <row r="136" spans="1:16" x14ac:dyDescent="0.35">
      <c r="B136" s="1"/>
      <c r="C136" s="1"/>
      <c r="N136" s="6"/>
      <c r="O136" s="6"/>
    </row>
    <row r="137" spans="1:16" x14ac:dyDescent="0.35">
      <c r="B137" s="1"/>
      <c r="C137" s="1"/>
      <c r="N137" s="6"/>
      <c r="O137" s="6"/>
    </row>
    <row r="138" spans="1:16" x14ac:dyDescent="0.35">
      <c r="B138" s="1"/>
      <c r="C138" s="1"/>
      <c r="N138" s="6"/>
      <c r="O138" s="6"/>
    </row>
    <row r="139" spans="1:16" x14ac:dyDescent="0.35">
      <c r="B139" s="1"/>
      <c r="C139" s="1"/>
      <c r="N139" s="6"/>
      <c r="O139" s="6"/>
    </row>
    <row r="140" spans="1:16" x14ac:dyDescent="0.35">
      <c r="B140" s="1"/>
      <c r="C140" s="1"/>
      <c r="N140" s="6"/>
      <c r="O140" s="6"/>
    </row>
    <row r="141" spans="1:16" x14ac:dyDescent="0.35">
      <c r="B141" s="1"/>
      <c r="C141" s="1"/>
      <c r="N141" s="6"/>
      <c r="O141" s="6"/>
    </row>
    <row r="142" spans="1:16" x14ac:dyDescent="0.35">
      <c r="B142" s="1"/>
      <c r="C142" s="1"/>
      <c r="N142" s="6"/>
      <c r="O142" s="6"/>
    </row>
    <row r="143" spans="1:16" x14ac:dyDescent="0.35">
      <c r="B143" s="1"/>
      <c r="C143" s="1"/>
      <c r="N143" s="6"/>
      <c r="O143" s="6"/>
    </row>
  </sheetData>
  <conditionalFormatting sqref="N131:N14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{A8CF5D74-0842-4FE9-B24A-C9E640637388}</x14:id>
        </ext>
      </extLst>
    </cfRule>
  </conditionalFormatting>
  <conditionalFormatting sqref="O131:O14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{31A6AD1A-C291-4309-A63A-A6E4B8978B41}</x14:id>
        </ext>
      </extLst>
    </cfRule>
  </conditionalFormatting>
  <conditionalFormatting sqref="P2:P13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{02138B27-D961-4291-81AF-1805D78DC460}</x14:id>
        </ext>
      </extLst>
    </cfRule>
  </conditionalFormatting>
  <conditionalFormatting sqref="O2:O13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{93651BF3-0BBF-4BE8-A8DE-B36BBD1EAB33}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F5D74-0842-4FE9-B24A-C9E6406373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N131:N143</xm:sqref>
        </x14:conditionalFormatting>
        <x14:conditionalFormatting xmlns:xm="http://schemas.microsoft.com/office/excel/2006/main">
          <x14:cfRule type="dataBar" id="{31A6AD1A-C291-4309-A63A-A6E4B8978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O131:O143</xm:sqref>
        </x14:conditionalFormatting>
        <x14:conditionalFormatting xmlns:xm="http://schemas.microsoft.com/office/excel/2006/main">
          <x14:cfRule type="dataBar" id="{02138B27-D961-4291-81AF-1805D78DC46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P2:P130</xm:sqref>
        </x14:conditionalFormatting>
        <x14:conditionalFormatting xmlns:xm="http://schemas.microsoft.com/office/excel/2006/main">
          <x14:cfRule type="dataBar" id="{93651BF3-0BBF-4BE8-A8DE-B36BBD1EAB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O2:O130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44B8-7880-458D-849A-8B631860B613}">
  <sheetPr>
    <tabColor theme="9" tint="-0.499984740745262"/>
  </sheetPr>
  <dimension ref="A1:O143"/>
  <sheetViews>
    <sheetView workbookViewId="0"/>
  </sheetViews>
  <sheetFormatPr defaultRowHeight="14.5" x14ac:dyDescent="0.35"/>
  <cols>
    <col min="4" max="12" width="5.54296875" bestFit="1" customWidth="1"/>
    <col min="13" max="13" width="6.54296875" bestFit="1" customWidth="1"/>
    <col min="14" max="14" width="7.26953125" bestFit="1" customWidth="1"/>
  </cols>
  <sheetData>
    <row r="1" spans="1:15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r="2" spans="1:15" x14ac:dyDescent="0.35">
      <c r="A2" t="s">
        <v>15</v>
      </c>
      <c r="B2" s="1">
        <v>4.62</v>
      </c>
      <c r="C2">
        <v>4.7</v>
      </c>
      <c r="D2">
        <v>0</v>
      </c>
      <c r="E2">
        <v>0</v>
      </c>
      <c r="F2">
        <v>0.4</v>
      </c>
      <c r="G2">
        <v>0</v>
      </c>
      <c r="H2">
        <v>0</v>
      </c>
      <c r="I2">
        <v>0</v>
      </c>
      <c r="J2">
        <v>0</v>
      </c>
      <c r="K2">
        <v>0</v>
      </c>
      <c r="L2">
        <v>0.1</v>
      </c>
      <c r="M2">
        <v>0</v>
      </c>
      <c r="N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0.05</v>
      </c>
    </row>
    <row r="3" spans="1:15" x14ac:dyDescent="0.35">
      <c r="A3" t="s">
        <v>16</v>
      </c>
      <c r="B3" s="1">
        <v>8.4</v>
      </c>
      <c r="C3">
        <v>8.66</v>
      </c>
      <c r="D3">
        <v>0.3</v>
      </c>
      <c r="E3">
        <v>0</v>
      </c>
      <c r="F3">
        <v>0</v>
      </c>
      <c r="G3">
        <v>0</v>
      </c>
      <c r="H3">
        <v>0</v>
      </c>
      <c r="I3">
        <v>0</v>
      </c>
      <c r="J3">
        <v>0.8</v>
      </c>
      <c r="K3">
        <v>0</v>
      </c>
      <c r="L3">
        <v>0</v>
      </c>
      <c r="M3">
        <v>0</v>
      </c>
      <c r="N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0.11000000000000001</v>
      </c>
    </row>
    <row r="4" spans="1:15" x14ac:dyDescent="0.35">
      <c r="A4" t="s">
        <v>17</v>
      </c>
      <c r="B4" s="1">
        <v>12.7</v>
      </c>
      <c r="C4">
        <v>12.9</v>
      </c>
      <c r="D4">
        <v>0.7</v>
      </c>
      <c r="E4">
        <v>0.1</v>
      </c>
      <c r="F4">
        <v>0</v>
      </c>
      <c r="G4">
        <v>0</v>
      </c>
      <c r="H4">
        <v>0.8</v>
      </c>
      <c r="I4">
        <v>0.1</v>
      </c>
      <c r="J4">
        <v>0</v>
      </c>
      <c r="K4">
        <v>0</v>
      </c>
      <c r="L4">
        <v>0.6</v>
      </c>
      <c r="M4">
        <v>0</v>
      </c>
      <c r="N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0.23000000000000004</v>
      </c>
    </row>
    <row r="5" spans="1:15" x14ac:dyDescent="0.35">
      <c r="A5" t="s">
        <v>18</v>
      </c>
      <c r="B5" s="1">
        <v>15.54</v>
      </c>
      <c r="C5">
        <v>15.74</v>
      </c>
      <c r="D5">
        <v>0</v>
      </c>
      <c r="E5">
        <v>0</v>
      </c>
      <c r="F5">
        <v>0.1</v>
      </c>
      <c r="G5">
        <v>0</v>
      </c>
      <c r="H5">
        <v>0.125</v>
      </c>
      <c r="I5">
        <v>0</v>
      </c>
      <c r="J5">
        <v>0.4</v>
      </c>
      <c r="K5">
        <v>0</v>
      </c>
      <c r="L5">
        <v>0</v>
      </c>
      <c r="M5">
        <v>0</v>
      </c>
      <c r="N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6.25E-2</v>
      </c>
    </row>
    <row r="6" spans="1:15" x14ac:dyDescent="0.35">
      <c r="A6" t="s">
        <v>19</v>
      </c>
      <c r="B6" s="1">
        <v>18.45</v>
      </c>
      <c r="C6">
        <v>18.600000000000001</v>
      </c>
      <c r="D6">
        <v>0</v>
      </c>
      <c r="E6">
        <v>0</v>
      </c>
      <c r="F6">
        <v>0</v>
      </c>
      <c r="G6">
        <v>0.2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0.02</v>
      </c>
    </row>
    <row r="7" spans="1:15" x14ac:dyDescent="0.35">
      <c r="A7" t="s">
        <v>20</v>
      </c>
      <c r="B7" s="1">
        <v>23.26</v>
      </c>
      <c r="C7">
        <v>23.42</v>
      </c>
      <c r="D7">
        <v>0.5</v>
      </c>
      <c r="E7">
        <v>0.5</v>
      </c>
      <c r="F7">
        <v>1.5</v>
      </c>
      <c r="G7">
        <v>0</v>
      </c>
      <c r="H7">
        <v>0.8</v>
      </c>
      <c r="I7">
        <v>0.4</v>
      </c>
      <c r="J7">
        <v>0.5</v>
      </c>
      <c r="K7">
        <v>0</v>
      </c>
      <c r="L7">
        <v>0</v>
      </c>
      <c r="M7">
        <v>0.7</v>
      </c>
      <c r="N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0.48999999999999994</v>
      </c>
    </row>
    <row r="8" spans="1:15" x14ac:dyDescent="0.35">
      <c r="A8" t="s">
        <v>21</v>
      </c>
      <c r="B8" s="1">
        <v>26.1</v>
      </c>
      <c r="C8">
        <v>26.26</v>
      </c>
      <c r="D8">
        <v>1.1000000000000001</v>
      </c>
      <c r="E8">
        <v>0</v>
      </c>
      <c r="F8">
        <v>0.6</v>
      </c>
      <c r="G8">
        <v>0</v>
      </c>
      <c r="H8">
        <v>0</v>
      </c>
      <c r="I8">
        <v>0</v>
      </c>
      <c r="J8">
        <v>0.6</v>
      </c>
      <c r="K8">
        <v>0</v>
      </c>
      <c r="L8">
        <v>0.1</v>
      </c>
      <c r="M8">
        <v>0</v>
      </c>
      <c r="N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0.24000000000000005</v>
      </c>
    </row>
    <row r="9" spans="1:15" x14ac:dyDescent="0.35">
      <c r="A9" t="s">
        <v>22</v>
      </c>
      <c r="B9" s="1">
        <v>29.7</v>
      </c>
      <c r="C9">
        <v>29.83</v>
      </c>
      <c r="D9">
        <v>0.9</v>
      </c>
      <c r="E9">
        <v>0.5</v>
      </c>
      <c r="F9">
        <v>0.7</v>
      </c>
      <c r="G9">
        <v>0</v>
      </c>
      <c r="H9">
        <v>0.2</v>
      </c>
      <c r="I9">
        <v>0</v>
      </c>
      <c r="J9">
        <v>0.4</v>
      </c>
      <c r="K9">
        <v>0.4</v>
      </c>
      <c r="L9">
        <v>0</v>
      </c>
      <c r="M9">
        <v>0</v>
      </c>
      <c r="N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0.30999999999999994</v>
      </c>
    </row>
    <row r="10" spans="1:15" x14ac:dyDescent="0.35">
      <c r="A10" t="s">
        <v>23</v>
      </c>
      <c r="B10" s="1">
        <v>33.200000000000003</v>
      </c>
      <c r="C10">
        <v>33.35</v>
      </c>
      <c r="D10">
        <v>0</v>
      </c>
      <c r="E10">
        <v>0</v>
      </c>
      <c r="F10">
        <v>0.7</v>
      </c>
      <c r="G10">
        <v>0.4</v>
      </c>
      <c r="H10">
        <v>0.5</v>
      </c>
      <c r="I10">
        <v>0.9</v>
      </c>
      <c r="J10">
        <v>0</v>
      </c>
      <c r="K10">
        <v>0</v>
      </c>
      <c r="L10">
        <v>0.5</v>
      </c>
      <c r="M10">
        <v>0.2</v>
      </c>
      <c r="N1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</v>
      </c>
    </row>
    <row r="11" spans="1:15" x14ac:dyDescent="0.35">
      <c r="A11" t="s">
        <v>24</v>
      </c>
      <c r="B11" s="1">
        <v>36.200000000000003</v>
      </c>
      <c r="C11">
        <v>36.35</v>
      </c>
      <c r="D11">
        <v>0</v>
      </c>
      <c r="E11">
        <v>0.7</v>
      </c>
      <c r="F11">
        <v>1</v>
      </c>
      <c r="G11">
        <v>1.1000000000000001</v>
      </c>
      <c r="H11">
        <v>0.1</v>
      </c>
      <c r="I11">
        <v>0.6</v>
      </c>
      <c r="J11">
        <v>1</v>
      </c>
      <c r="K11">
        <v>0.2</v>
      </c>
      <c r="L11">
        <v>0</v>
      </c>
      <c r="M11">
        <v>0</v>
      </c>
      <c r="N1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0.47000000000000003</v>
      </c>
    </row>
    <row r="12" spans="1:15" x14ac:dyDescent="0.35">
      <c r="A12" t="s">
        <v>25</v>
      </c>
      <c r="B12" s="1">
        <v>39</v>
      </c>
      <c r="C12">
        <v>39.15</v>
      </c>
      <c r="D12">
        <v>0.5</v>
      </c>
      <c r="E12">
        <v>0</v>
      </c>
      <c r="F12">
        <v>0</v>
      </c>
      <c r="G12">
        <v>0</v>
      </c>
      <c r="H12">
        <v>0</v>
      </c>
      <c r="I12">
        <v>0.5</v>
      </c>
      <c r="J12">
        <v>0.1</v>
      </c>
      <c r="K12">
        <v>0</v>
      </c>
      <c r="L12">
        <v>0.4</v>
      </c>
      <c r="M12">
        <v>0.1</v>
      </c>
      <c r="N1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0.16</v>
      </c>
    </row>
    <row r="13" spans="1:15" x14ac:dyDescent="0.35">
      <c r="A13" t="s">
        <v>26</v>
      </c>
      <c r="B13" s="1">
        <v>43.8</v>
      </c>
      <c r="C13">
        <v>44.1</v>
      </c>
      <c r="D13">
        <v>0.1</v>
      </c>
      <c r="E13">
        <v>0.7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0.2</v>
      </c>
      <c r="M13">
        <v>0.7</v>
      </c>
      <c r="N1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</row>
    <row r="14" spans="1:15" x14ac:dyDescent="0.35">
      <c r="A14" t="s">
        <v>27</v>
      </c>
      <c r="B14" s="1">
        <v>48.95</v>
      </c>
      <c r="C14">
        <v>49.17</v>
      </c>
      <c r="D14">
        <v>0.7</v>
      </c>
      <c r="E14">
        <v>0</v>
      </c>
      <c r="F14">
        <v>0.6</v>
      </c>
      <c r="G14">
        <v>1.1000000000000001</v>
      </c>
      <c r="H14">
        <v>0</v>
      </c>
      <c r="I14">
        <v>0.3</v>
      </c>
      <c r="J14">
        <v>0.7</v>
      </c>
      <c r="K14">
        <v>0.4</v>
      </c>
      <c r="L14">
        <v>0.8</v>
      </c>
      <c r="M14">
        <v>0.3</v>
      </c>
      <c r="N1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0.48999999999999994</v>
      </c>
    </row>
    <row r="15" spans="1:15" x14ac:dyDescent="0.35">
      <c r="A15" t="s">
        <v>28</v>
      </c>
      <c r="B15" s="1">
        <v>52.75</v>
      </c>
      <c r="C15">
        <v>52.85</v>
      </c>
      <c r="D15">
        <v>0</v>
      </c>
      <c r="E15">
        <v>0</v>
      </c>
      <c r="F15">
        <v>0</v>
      </c>
      <c r="G15">
        <v>0</v>
      </c>
      <c r="H15">
        <v>0</v>
      </c>
      <c r="I15">
        <v>0.7</v>
      </c>
      <c r="J15">
        <v>0.7</v>
      </c>
      <c r="K15">
        <v>0.8</v>
      </c>
      <c r="L15">
        <v>0.6</v>
      </c>
      <c r="M15">
        <v>0</v>
      </c>
      <c r="N1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0.28000000000000003</v>
      </c>
    </row>
    <row r="16" spans="1:15" x14ac:dyDescent="0.35">
      <c r="A16" t="s">
        <v>29</v>
      </c>
      <c r="B16" s="1">
        <v>55.8</v>
      </c>
      <c r="C16">
        <v>55.89</v>
      </c>
      <c r="D16">
        <v>0.7</v>
      </c>
      <c r="E16">
        <v>0.9</v>
      </c>
      <c r="F16">
        <v>0.5</v>
      </c>
      <c r="G16">
        <v>1.2</v>
      </c>
      <c r="H16">
        <v>0.3</v>
      </c>
      <c r="I16">
        <v>0</v>
      </c>
      <c r="J16">
        <v>0.7</v>
      </c>
      <c r="K16">
        <v>0.1</v>
      </c>
      <c r="L16">
        <v>0</v>
      </c>
      <c r="M16">
        <v>0.9</v>
      </c>
      <c r="N1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</v>
      </c>
    </row>
    <row r="17" spans="1:14" x14ac:dyDescent="0.35">
      <c r="A17" t="s">
        <v>30</v>
      </c>
      <c r="B17" s="1">
        <v>59.32</v>
      </c>
      <c r="C17">
        <v>59.39</v>
      </c>
      <c r="D17">
        <v>0.6</v>
      </c>
      <c r="E17">
        <v>0.2</v>
      </c>
      <c r="F17">
        <v>0.9</v>
      </c>
      <c r="G17">
        <v>0.3</v>
      </c>
      <c r="H17">
        <v>0</v>
      </c>
      <c r="I17">
        <v>1</v>
      </c>
      <c r="J17">
        <v>0.4</v>
      </c>
      <c r="K17">
        <v>1.5</v>
      </c>
      <c r="L17">
        <v>1.2</v>
      </c>
      <c r="M17">
        <v>1.5</v>
      </c>
      <c r="N1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0.76</v>
      </c>
    </row>
    <row r="18" spans="1:14" x14ac:dyDescent="0.35">
      <c r="A18" t="s">
        <v>31</v>
      </c>
      <c r="B18" s="1">
        <v>60.15</v>
      </c>
      <c r="C18">
        <v>60.52</v>
      </c>
      <c r="D18">
        <v>0.7</v>
      </c>
      <c r="E18">
        <v>0.3</v>
      </c>
      <c r="F18">
        <v>0</v>
      </c>
      <c r="G18">
        <v>0.5</v>
      </c>
      <c r="H18">
        <v>0.1</v>
      </c>
      <c r="I18">
        <v>0</v>
      </c>
      <c r="J18">
        <v>0</v>
      </c>
      <c r="K18">
        <v>1</v>
      </c>
      <c r="L18">
        <v>0</v>
      </c>
      <c r="M18">
        <v>0.8</v>
      </c>
      <c r="N1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0.34</v>
      </c>
    </row>
    <row r="19" spans="1:14" x14ac:dyDescent="0.35">
      <c r="A19" t="s">
        <v>32</v>
      </c>
      <c r="B19" s="1">
        <v>64.739999999999995</v>
      </c>
      <c r="C19">
        <v>64.94</v>
      </c>
      <c r="D19">
        <v>0</v>
      </c>
      <c r="E19">
        <v>0.4</v>
      </c>
      <c r="F19">
        <v>0.3</v>
      </c>
      <c r="G19">
        <v>0.4</v>
      </c>
      <c r="H19">
        <v>0.1</v>
      </c>
      <c r="I19">
        <v>1</v>
      </c>
      <c r="J19">
        <v>1.1000000000000001</v>
      </c>
      <c r="K19">
        <v>0</v>
      </c>
      <c r="L19">
        <v>0.8</v>
      </c>
      <c r="M19">
        <v>0</v>
      </c>
      <c r="N1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0.41000000000000003</v>
      </c>
    </row>
    <row r="20" spans="1:14" x14ac:dyDescent="0.35">
      <c r="A20" t="s">
        <v>33</v>
      </c>
      <c r="B20" s="1">
        <v>67.78</v>
      </c>
      <c r="C20">
        <v>67.87</v>
      </c>
      <c r="D20">
        <v>0.8</v>
      </c>
      <c r="E20">
        <v>0.2</v>
      </c>
      <c r="F20">
        <v>0.5</v>
      </c>
      <c r="G20">
        <v>0</v>
      </c>
      <c r="H20">
        <v>0.7</v>
      </c>
      <c r="I20">
        <v>1</v>
      </c>
      <c r="J20">
        <v>1</v>
      </c>
      <c r="K20">
        <v>0.2</v>
      </c>
      <c r="L20">
        <v>0.1</v>
      </c>
      <c r="M20">
        <v>0.3</v>
      </c>
      <c r="N2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0.48</v>
      </c>
    </row>
    <row r="21" spans="1:14" x14ac:dyDescent="0.35">
      <c r="A21" t="s">
        <v>34</v>
      </c>
      <c r="B21" s="1">
        <v>70</v>
      </c>
      <c r="C21">
        <v>70.2</v>
      </c>
      <c r="D21">
        <v>0.5</v>
      </c>
      <c r="E21">
        <v>0.2</v>
      </c>
      <c r="F21">
        <v>0.5</v>
      </c>
      <c r="G21">
        <v>0.5</v>
      </c>
      <c r="H21">
        <v>0.5</v>
      </c>
      <c r="I21">
        <v>0.7</v>
      </c>
      <c r="J21">
        <v>0</v>
      </c>
      <c r="K21">
        <v>1.5</v>
      </c>
      <c r="L21">
        <v>0.9</v>
      </c>
      <c r="M21">
        <v>0.6</v>
      </c>
      <c r="N2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0.59000000000000008</v>
      </c>
    </row>
    <row r="22" spans="1:14" x14ac:dyDescent="0.35">
      <c r="A22" t="s">
        <v>35</v>
      </c>
      <c r="B22" s="1">
        <v>74.239999999999995</v>
      </c>
      <c r="C22">
        <v>74.34</v>
      </c>
      <c r="D22">
        <v>0</v>
      </c>
      <c r="E22">
        <v>0</v>
      </c>
      <c r="F22">
        <v>0.6</v>
      </c>
      <c r="G22">
        <v>0.4</v>
      </c>
      <c r="H22">
        <v>0.8</v>
      </c>
      <c r="I22">
        <v>0</v>
      </c>
      <c r="J22">
        <v>0.6</v>
      </c>
      <c r="K22">
        <v>0.4</v>
      </c>
      <c r="L22">
        <v>0.8</v>
      </c>
      <c r="M22">
        <v>0.1</v>
      </c>
      <c r="N2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</row>
    <row r="23" spans="1:14" x14ac:dyDescent="0.35">
      <c r="A23" t="s">
        <v>36</v>
      </c>
      <c r="B23" s="1">
        <v>77.95</v>
      </c>
      <c r="C23">
        <v>78.05</v>
      </c>
      <c r="D23">
        <v>0.1</v>
      </c>
      <c r="E23">
        <v>0</v>
      </c>
      <c r="F23">
        <v>0.1</v>
      </c>
      <c r="G23">
        <v>1.1000000000000001</v>
      </c>
      <c r="H23">
        <v>0</v>
      </c>
      <c r="I23">
        <v>0</v>
      </c>
      <c r="J23">
        <v>1.4</v>
      </c>
      <c r="K23">
        <v>0.3</v>
      </c>
      <c r="L23">
        <v>0</v>
      </c>
      <c r="M23">
        <v>0.7</v>
      </c>
      <c r="N2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0.37</v>
      </c>
    </row>
    <row r="24" spans="1:14" x14ac:dyDescent="0.35">
      <c r="A24" t="s">
        <v>37</v>
      </c>
      <c r="B24" s="1">
        <v>82.2</v>
      </c>
      <c r="C24">
        <v>82.4</v>
      </c>
      <c r="D24">
        <v>1</v>
      </c>
      <c r="E24">
        <v>0</v>
      </c>
      <c r="F24">
        <v>0.5</v>
      </c>
      <c r="G24">
        <v>0.9</v>
      </c>
      <c r="H24">
        <v>0.5</v>
      </c>
      <c r="I24">
        <v>0.5</v>
      </c>
      <c r="J24">
        <v>0</v>
      </c>
      <c r="K24">
        <v>0.9</v>
      </c>
      <c r="L24">
        <v>0.3</v>
      </c>
      <c r="M24">
        <v>0.8</v>
      </c>
      <c r="N2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0.53999999999999992</v>
      </c>
    </row>
    <row r="25" spans="1:14" x14ac:dyDescent="0.35">
      <c r="A25" t="s">
        <v>38</v>
      </c>
      <c r="B25" s="1">
        <v>86.08</v>
      </c>
      <c r="C25">
        <v>86.19</v>
      </c>
      <c r="D25">
        <v>0.8</v>
      </c>
      <c r="E25">
        <v>0</v>
      </c>
      <c r="F25">
        <v>0.6</v>
      </c>
      <c r="G25">
        <v>0.2</v>
      </c>
      <c r="H25">
        <v>1.3</v>
      </c>
      <c r="I25">
        <v>0.1</v>
      </c>
      <c r="J25">
        <v>0.3</v>
      </c>
      <c r="K25">
        <v>0.5</v>
      </c>
      <c r="L25">
        <v>0.9</v>
      </c>
      <c r="M25">
        <v>1</v>
      </c>
      <c r="N2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0.57000000000000006</v>
      </c>
    </row>
    <row r="26" spans="1:14" x14ac:dyDescent="0.35">
      <c r="A26" t="s">
        <v>39</v>
      </c>
      <c r="B26" s="1">
        <v>90.03</v>
      </c>
      <c r="C26">
        <v>90.16</v>
      </c>
      <c r="D26">
        <v>1.1000000000000001</v>
      </c>
      <c r="E26">
        <v>0</v>
      </c>
      <c r="F26">
        <v>0.9</v>
      </c>
      <c r="G26">
        <v>0.3</v>
      </c>
      <c r="H26">
        <v>0.5</v>
      </c>
      <c r="I26">
        <v>0.9</v>
      </c>
      <c r="J26">
        <v>0.2</v>
      </c>
      <c r="K26">
        <v>1</v>
      </c>
      <c r="L26">
        <v>1.1000000000000001</v>
      </c>
      <c r="M26">
        <v>1.1000000000000001</v>
      </c>
      <c r="N2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0.71</v>
      </c>
    </row>
    <row r="27" spans="1:14" x14ac:dyDescent="0.35">
      <c r="A27" t="s">
        <v>40</v>
      </c>
      <c r="B27" s="1">
        <v>93.98</v>
      </c>
      <c r="C27">
        <v>94.12</v>
      </c>
      <c r="D27">
        <v>1.4</v>
      </c>
      <c r="E27">
        <v>0.4</v>
      </c>
      <c r="F27">
        <v>1.3</v>
      </c>
      <c r="G27">
        <v>0.5</v>
      </c>
      <c r="H27">
        <v>0.2</v>
      </c>
      <c r="I27">
        <v>0.6</v>
      </c>
      <c r="J27">
        <v>1.2</v>
      </c>
      <c r="K27">
        <v>0</v>
      </c>
      <c r="L27">
        <v>0.6</v>
      </c>
      <c r="M27">
        <v>0.4</v>
      </c>
      <c r="N2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0.65999999999999992</v>
      </c>
    </row>
    <row r="28" spans="1:14" x14ac:dyDescent="0.35">
      <c r="A28" t="s">
        <v>41</v>
      </c>
      <c r="B28" s="1">
        <v>97.9</v>
      </c>
      <c r="C28">
        <v>98</v>
      </c>
      <c r="D28">
        <v>0</v>
      </c>
      <c r="E28">
        <v>1.5</v>
      </c>
      <c r="F28">
        <v>0</v>
      </c>
      <c r="G28">
        <v>0.5</v>
      </c>
      <c r="H28">
        <v>1.2</v>
      </c>
      <c r="I28">
        <v>1.5</v>
      </c>
      <c r="J28">
        <v>0</v>
      </c>
      <c r="K28">
        <v>0.4</v>
      </c>
      <c r="L28">
        <v>0</v>
      </c>
      <c r="M28">
        <v>0</v>
      </c>
      <c r="N2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0.51</v>
      </c>
    </row>
    <row r="29" spans="1:14" x14ac:dyDescent="0.35">
      <c r="A29" t="s">
        <v>42</v>
      </c>
      <c r="B29" s="1">
        <v>100.88</v>
      </c>
      <c r="C29">
        <v>101</v>
      </c>
      <c r="D29">
        <v>0</v>
      </c>
      <c r="E29">
        <v>1.2</v>
      </c>
      <c r="F29">
        <v>0</v>
      </c>
      <c r="G29">
        <v>1.3</v>
      </c>
      <c r="H29">
        <v>0.5</v>
      </c>
      <c r="I29">
        <v>0</v>
      </c>
      <c r="J29">
        <v>0</v>
      </c>
      <c r="K29">
        <v>1</v>
      </c>
      <c r="L29">
        <v>0</v>
      </c>
      <c r="M29">
        <v>0</v>
      </c>
      <c r="N2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</v>
      </c>
    </row>
    <row r="30" spans="1:14" x14ac:dyDescent="0.35">
      <c r="A30" t="s">
        <v>43</v>
      </c>
      <c r="B30" s="1">
        <v>105.03</v>
      </c>
      <c r="C30">
        <v>105.16</v>
      </c>
      <c r="D30">
        <v>0</v>
      </c>
      <c r="E30">
        <v>0</v>
      </c>
      <c r="F30">
        <v>0</v>
      </c>
      <c r="G30">
        <v>0</v>
      </c>
      <c r="H30">
        <v>1</v>
      </c>
      <c r="I30">
        <v>0.6</v>
      </c>
      <c r="J30">
        <v>0</v>
      </c>
      <c r="K30">
        <v>0.7</v>
      </c>
      <c r="L30">
        <v>0</v>
      </c>
      <c r="M30">
        <v>0.4</v>
      </c>
      <c r="N3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0.26999999999999996</v>
      </c>
    </row>
    <row r="31" spans="1:14" x14ac:dyDescent="0.35">
      <c r="A31" t="s">
        <v>44</v>
      </c>
      <c r="B31" s="1">
        <v>108.99</v>
      </c>
      <c r="C31">
        <v>109.07</v>
      </c>
      <c r="D31">
        <v>0</v>
      </c>
      <c r="E31">
        <v>0</v>
      </c>
      <c r="F31">
        <v>0</v>
      </c>
      <c r="G31">
        <v>0.5</v>
      </c>
      <c r="H31">
        <v>0.4</v>
      </c>
      <c r="I31">
        <v>0</v>
      </c>
      <c r="J31">
        <v>0</v>
      </c>
      <c r="K31">
        <v>0.6</v>
      </c>
      <c r="L31">
        <v>0.2</v>
      </c>
      <c r="M31">
        <v>1.4</v>
      </c>
      <c r="N3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0.30999999999999994</v>
      </c>
    </row>
    <row r="32" spans="1:14" x14ac:dyDescent="0.35">
      <c r="A32" t="s">
        <v>45</v>
      </c>
      <c r="B32" s="1">
        <v>112.05</v>
      </c>
      <c r="C32">
        <v>112.16</v>
      </c>
      <c r="D32">
        <v>0.1</v>
      </c>
      <c r="E32">
        <v>0</v>
      </c>
      <c r="F32">
        <v>0.2</v>
      </c>
      <c r="G32">
        <v>0</v>
      </c>
      <c r="H32">
        <v>0</v>
      </c>
      <c r="I32">
        <v>0.4</v>
      </c>
      <c r="J32">
        <v>0.6</v>
      </c>
      <c r="K32">
        <v>0</v>
      </c>
      <c r="L32">
        <v>0.6</v>
      </c>
      <c r="M32">
        <v>0.1</v>
      </c>
      <c r="N3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</v>
      </c>
    </row>
    <row r="33" spans="1:14" x14ac:dyDescent="0.35">
      <c r="A33" t="s">
        <v>46</v>
      </c>
      <c r="B33" s="1">
        <v>114.77</v>
      </c>
      <c r="C33">
        <v>114.92</v>
      </c>
      <c r="D33">
        <v>0.1</v>
      </c>
      <c r="E33">
        <v>0.7</v>
      </c>
      <c r="F33">
        <v>1.3</v>
      </c>
      <c r="G33">
        <v>0.6</v>
      </c>
      <c r="H33">
        <v>0</v>
      </c>
      <c r="I33">
        <v>0.8</v>
      </c>
      <c r="J33">
        <v>1.7</v>
      </c>
      <c r="K33">
        <v>0.3</v>
      </c>
      <c r="L33">
        <v>1.2</v>
      </c>
      <c r="M33">
        <v>0.1</v>
      </c>
      <c r="N3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0.67999999999999994</v>
      </c>
    </row>
    <row r="34" spans="1:14" x14ac:dyDescent="0.35">
      <c r="A34" t="s">
        <v>47</v>
      </c>
      <c r="B34" s="1">
        <v>118.36</v>
      </c>
      <c r="C34">
        <v>118.5</v>
      </c>
      <c r="D34">
        <v>0.3</v>
      </c>
      <c r="E34">
        <v>0.1</v>
      </c>
      <c r="F34">
        <v>0</v>
      </c>
      <c r="G34">
        <v>0.5</v>
      </c>
      <c r="H34">
        <v>0.9</v>
      </c>
      <c r="I34">
        <v>0.8</v>
      </c>
      <c r="J34">
        <v>0.4</v>
      </c>
      <c r="K34">
        <v>0.2</v>
      </c>
      <c r="L34">
        <v>1.5</v>
      </c>
      <c r="M34">
        <v>0.8</v>
      </c>
      <c r="N3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0.55000000000000004</v>
      </c>
    </row>
    <row r="35" spans="1:14" x14ac:dyDescent="0.35">
      <c r="A35" t="s">
        <v>48</v>
      </c>
      <c r="B35" s="1">
        <v>122.91</v>
      </c>
      <c r="C35">
        <v>123.08</v>
      </c>
      <c r="D35">
        <v>0.2</v>
      </c>
      <c r="E35">
        <v>0.5</v>
      </c>
      <c r="F35">
        <v>0.9</v>
      </c>
      <c r="G35">
        <v>0</v>
      </c>
      <c r="H35">
        <v>0</v>
      </c>
      <c r="I35">
        <v>0</v>
      </c>
      <c r="J35">
        <v>0.1</v>
      </c>
      <c r="K35">
        <v>0</v>
      </c>
      <c r="L35">
        <v>1.4</v>
      </c>
      <c r="M35">
        <v>1.2</v>
      </c>
      <c r="N3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</v>
      </c>
    </row>
    <row r="36" spans="1:14" x14ac:dyDescent="0.35">
      <c r="A36" t="s">
        <v>49</v>
      </c>
      <c r="B36" s="1">
        <v>127.35</v>
      </c>
      <c r="C36">
        <v>127.45</v>
      </c>
      <c r="D36">
        <v>0</v>
      </c>
      <c r="E36">
        <v>0.9</v>
      </c>
      <c r="F36">
        <v>0.1</v>
      </c>
      <c r="G36">
        <v>0</v>
      </c>
      <c r="H36">
        <v>0.4</v>
      </c>
      <c r="I36">
        <v>0</v>
      </c>
      <c r="J36">
        <v>0.6</v>
      </c>
      <c r="K36">
        <v>0.9</v>
      </c>
      <c r="L36">
        <v>0</v>
      </c>
      <c r="M36">
        <v>0</v>
      </c>
      <c r="N3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0.28999999999999998</v>
      </c>
    </row>
    <row r="37" spans="1:14" x14ac:dyDescent="0.35">
      <c r="A37" t="s">
        <v>50</v>
      </c>
      <c r="B37" s="1">
        <v>132</v>
      </c>
      <c r="C37">
        <v>132.19</v>
      </c>
      <c r="D37">
        <v>0</v>
      </c>
      <c r="E37">
        <v>0</v>
      </c>
      <c r="F37">
        <v>0</v>
      </c>
      <c r="G37">
        <v>0</v>
      </c>
      <c r="H37">
        <v>0.7</v>
      </c>
      <c r="I37">
        <v>0</v>
      </c>
      <c r="J37">
        <v>1.2</v>
      </c>
      <c r="K37">
        <v>0</v>
      </c>
      <c r="L37">
        <v>0</v>
      </c>
      <c r="M37">
        <v>0</v>
      </c>
      <c r="N3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</row>
    <row r="38" spans="1:14" x14ac:dyDescent="0.35">
      <c r="A38" t="s">
        <v>51</v>
      </c>
      <c r="B38" s="1">
        <v>135.59</v>
      </c>
      <c r="C38">
        <v>135.66</v>
      </c>
      <c r="D38">
        <v>0</v>
      </c>
      <c r="E38">
        <v>1</v>
      </c>
      <c r="F38">
        <v>0</v>
      </c>
      <c r="G38">
        <v>0.3</v>
      </c>
      <c r="H38">
        <v>0</v>
      </c>
      <c r="I38">
        <v>0</v>
      </c>
      <c r="J38">
        <v>0</v>
      </c>
      <c r="K38">
        <v>0</v>
      </c>
      <c r="L38">
        <v>0.2</v>
      </c>
      <c r="M38">
        <v>0</v>
      </c>
      <c r="N3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0.15</v>
      </c>
    </row>
    <row r="39" spans="1:14" x14ac:dyDescent="0.35">
      <c r="A39" t="s">
        <v>52</v>
      </c>
      <c r="B39" s="1">
        <v>140.26</v>
      </c>
      <c r="C39">
        <v>140.38999999999999</v>
      </c>
      <c r="D39">
        <v>0.1</v>
      </c>
      <c r="E39">
        <v>0</v>
      </c>
      <c r="F39">
        <v>0</v>
      </c>
      <c r="G39">
        <v>0.2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3.0000000000000006E-2</v>
      </c>
    </row>
    <row r="40" spans="1:14" x14ac:dyDescent="0.35">
      <c r="A40" t="s">
        <v>53</v>
      </c>
      <c r="B40" s="1">
        <v>145.19999999999999</v>
      </c>
      <c r="C40">
        <v>145.38</v>
      </c>
      <c r="D40">
        <v>0.4</v>
      </c>
      <c r="E40">
        <v>0</v>
      </c>
      <c r="F40">
        <v>0.3</v>
      </c>
      <c r="G40">
        <v>0.6</v>
      </c>
      <c r="H40">
        <v>0.5</v>
      </c>
      <c r="I40">
        <v>0.7</v>
      </c>
      <c r="J40">
        <v>0.2</v>
      </c>
      <c r="K40">
        <v>0.7</v>
      </c>
      <c r="L40">
        <v>0</v>
      </c>
      <c r="M40">
        <v>0</v>
      </c>
      <c r="N4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0.34</v>
      </c>
    </row>
    <row r="41" spans="1:14" x14ac:dyDescent="0.35">
      <c r="A41" t="s">
        <v>54</v>
      </c>
      <c r="B41" s="1">
        <v>149.6</v>
      </c>
      <c r="C41">
        <v>149.77000000000001</v>
      </c>
      <c r="D41">
        <v>0</v>
      </c>
      <c r="E41">
        <v>0.7</v>
      </c>
      <c r="F41">
        <v>0</v>
      </c>
      <c r="G41">
        <v>0.8</v>
      </c>
      <c r="H41">
        <v>1.3</v>
      </c>
      <c r="I41">
        <v>0</v>
      </c>
      <c r="J41">
        <v>0.4</v>
      </c>
      <c r="K41">
        <v>0.8</v>
      </c>
      <c r="L41">
        <v>0.9</v>
      </c>
      <c r="M41">
        <v>0</v>
      </c>
      <c r="N4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0.49000000000000005</v>
      </c>
    </row>
    <row r="42" spans="1:14" x14ac:dyDescent="0.35">
      <c r="A42" t="s">
        <v>55</v>
      </c>
      <c r="B42" s="1">
        <v>152.47</v>
      </c>
      <c r="C42">
        <v>152.66999999999999</v>
      </c>
      <c r="D42">
        <v>0</v>
      </c>
      <c r="E42">
        <v>0.6</v>
      </c>
      <c r="F42">
        <v>0</v>
      </c>
      <c r="G42">
        <v>0</v>
      </c>
      <c r="H42">
        <v>0.6</v>
      </c>
      <c r="I42">
        <v>0</v>
      </c>
      <c r="J42">
        <v>0.6</v>
      </c>
      <c r="K42">
        <v>0.6</v>
      </c>
      <c r="L42">
        <v>1.1000000000000001</v>
      </c>
      <c r="M42">
        <v>1</v>
      </c>
      <c r="N4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0.45</v>
      </c>
    </row>
    <row r="43" spans="1:14" x14ac:dyDescent="0.35">
      <c r="A43" t="s">
        <v>56</v>
      </c>
      <c r="B43" s="1">
        <v>155.47999999999999</v>
      </c>
      <c r="C43">
        <v>155.62</v>
      </c>
      <c r="D43">
        <v>0</v>
      </c>
      <c r="E43">
        <v>0</v>
      </c>
      <c r="F43">
        <v>1.4</v>
      </c>
      <c r="G43">
        <v>0</v>
      </c>
      <c r="H43">
        <v>0.6</v>
      </c>
      <c r="I43">
        <v>0</v>
      </c>
      <c r="J43">
        <v>0.3</v>
      </c>
      <c r="K43">
        <v>1</v>
      </c>
      <c r="L43">
        <v>1.2</v>
      </c>
      <c r="M43">
        <v>0.8</v>
      </c>
      <c r="N4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</v>
      </c>
    </row>
    <row r="44" spans="1:14" x14ac:dyDescent="0.35">
      <c r="A44" t="s">
        <v>57</v>
      </c>
      <c r="B44" s="1">
        <v>159.59</v>
      </c>
      <c r="C44">
        <v>159.75</v>
      </c>
      <c r="D44">
        <v>1</v>
      </c>
      <c r="E44">
        <v>0.7</v>
      </c>
      <c r="F44">
        <v>0.2</v>
      </c>
      <c r="G44">
        <v>0.8</v>
      </c>
      <c r="H44">
        <v>0.3</v>
      </c>
      <c r="I44">
        <v>0</v>
      </c>
      <c r="J44">
        <v>0</v>
      </c>
      <c r="K44">
        <v>0</v>
      </c>
      <c r="L44">
        <v>0</v>
      </c>
      <c r="M44">
        <v>0.3</v>
      </c>
      <c r="N4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0.32999999999999996</v>
      </c>
    </row>
    <row r="45" spans="1:14" x14ac:dyDescent="0.35">
      <c r="A45" t="s">
        <v>58</v>
      </c>
      <c r="B45" s="1">
        <v>163.35</v>
      </c>
      <c r="C45">
        <v>163.44</v>
      </c>
      <c r="D45">
        <v>0.5</v>
      </c>
      <c r="E45">
        <v>0</v>
      </c>
      <c r="F45">
        <v>0.9</v>
      </c>
      <c r="G45">
        <v>0.5</v>
      </c>
      <c r="H45">
        <v>1.1000000000000001</v>
      </c>
      <c r="I45">
        <v>0.8</v>
      </c>
      <c r="J45">
        <v>0.5</v>
      </c>
      <c r="K45">
        <v>0.1</v>
      </c>
      <c r="L45">
        <v>1</v>
      </c>
      <c r="M45">
        <v>0.9</v>
      </c>
      <c r="N4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0.63</v>
      </c>
    </row>
    <row r="46" spans="1:14" x14ac:dyDescent="0.35">
      <c r="A46" t="s">
        <v>59</v>
      </c>
      <c r="B46" s="1">
        <v>166.52</v>
      </c>
      <c r="C46">
        <v>166.71</v>
      </c>
      <c r="D46">
        <v>1.1000000000000001</v>
      </c>
      <c r="E46">
        <v>0.7</v>
      </c>
      <c r="F46">
        <v>0.5</v>
      </c>
      <c r="G46">
        <v>0.8</v>
      </c>
      <c r="H46">
        <v>0.2</v>
      </c>
      <c r="I46">
        <v>1.5</v>
      </c>
      <c r="J46">
        <v>0.8</v>
      </c>
      <c r="K46">
        <v>0.3</v>
      </c>
      <c r="L46">
        <v>1.3</v>
      </c>
      <c r="M46">
        <v>1.3</v>
      </c>
      <c r="N4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0.85</v>
      </c>
    </row>
    <row r="47" spans="1:14" x14ac:dyDescent="0.35">
      <c r="A47" t="s">
        <v>60</v>
      </c>
      <c r="B47" s="1">
        <v>166.97</v>
      </c>
      <c r="C47">
        <v>167.09</v>
      </c>
      <c r="D47">
        <v>0</v>
      </c>
      <c r="E47">
        <v>0.9</v>
      </c>
      <c r="F47">
        <v>0.5</v>
      </c>
      <c r="G47">
        <v>0</v>
      </c>
      <c r="H47">
        <v>1.1000000000000001</v>
      </c>
      <c r="I47">
        <v>1.8</v>
      </c>
      <c r="J47">
        <v>0.7</v>
      </c>
      <c r="K47">
        <v>1.1000000000000001</v>
      </c>
      <c r="L47">
        <v>1.6</v>
      </c>
      <c r="M47">
        <v>0.6</v>
      </c>
      <c r="N4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0.82999999999999985</v>
      </c>
    </row>
    <row r="48" spans="1:14" x14ac:dyDescent="0.35">
      <c r="A48" t="s">
        <v>61</v>
      </c>
      <c r="B48" s="1">
        <v>170.7</v>
      </c>
      <c r="C48">
        <v>170.77</v>
      </c>
      <c r="D48">
        <v>0.9</v>
      </c>
      <c r="E48">
        <v>0</v>
      </c>
      <c r="F48">
        <v>0.8</v>
      </c>
      <c r="G48">
        <v>0</v>
      </c>
      <c r="H48">
        <v>0.2</v>
      </c>
      <c r="I48">
        <v>0</v>
      </c>
      <c r="J48">
        <v>0</v>
      </c>
      <c r="K48">
        <v>0</v>
      </c>
      <c r="L48">
        <v>0</v>
      </c>
      <c r="M48">
        <v>0.5</v>
      </c>
      <c r="N4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0.24000000000000005</v>
      </c>
    </row>
    <row r="49" spans="1:14" x14ac:dyDescent="0.35">
      <c r="A49" t="s">
        <v>62</v>
      </c>
      <c r="B49" s="1">
        <v>173.27</v>
      </c>
      <c r="C49">
        <v>173.4</v>
      </c>
      <c r="D49">
        <v>1.6</v>
      </c>
      <c r="E49">
        <v>0</v>
      </c>
      <c r="F49">
        <v>0.2</v>
      </c>
      <c r="G49">
        <v>0.2</v>
      </c>
      <c r="H49">
        <v>0.7</v>
      </c>
      <c r="I49">
        <v>1</v>
      </c>
      <c r="J49">
        <v>0</v>
      </c>
      <c r="K49">
        <v>0</v>
      </c>
      <c r="L49">
        <v>0.6</v>
      </c>
      <c r="M49">
        <v>0</v>
      </c>
      <c r="N4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</v>
      </c>
    </row>
    <row r="50" spans="1:14" x14ac:dyDescent="0.35">
      <c r="A50" t="s">
        <v>63</v>
      </c>
      <c r="B50" s="1">
        <v>177.3</v>
      </c>
      <c r="C50">
        <v>177.44</v>
      </c>
      <c r="D50">
        <v>1.1000000000000001</v>
      </c>
      <c r="E50">
        <v>0</v>
      </c>
      <c r="F50">
        <v>0.8</v>
      </c>
      <c r="G50">
        <v>0.6</v>
      </c>
      <c r="H50">
        <v>0.9</v>
      </c>
      <c r="I50">
        <v>0.9</v>
      </c>
      <c r="J50">
        <v>0</v>
      </c>
      <c r="K50">
        <v>1.3</v>
      </c>
      <c r="L50">
        <v>0</v>
      </c>
      <c r="M50">
        <v>0</v>
      </c>
      <c r="N5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0.55999999999999994</v>
      </c>
    </row>
    <row r="51" spans="1:14" x14ac:dyDescent="0.35">
      <c r="A51" t="s">
        <v>64</v>
      </c>
      <c r="B51" s="1">
        <v>182.8</v>
      </c>
      <c r="C51">
        <v>183</v>
      </c>
      <c r="D51">
        <v>0</v>
      </c>
      <c r="E51">
        <v>0</v>
      </c>
      <c r="F51">
        <v>0.1</v>
      </c>
      <c r="G51">
        <v>0.5</v>
      </c>
      <c r="H51">
        <v>0.5</v>
      </c>
      <c r="I51">
        <v>0.7</v>
      </c>
      <c r="J51">
        <v>0.7</v>
      </c>
      <c r="K51">
        <v>0.4</v>
      </c>
      <c r="L51">
        <v>0.7</v>
      </c>
      <c r="M51">
        <v>0.5</v>
      </c>
      <c r="N5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0.41</v>
      </c>
    </row>
    <row r="52" spans="1:14" x14ac:dyDescent="0.35">
      <c r="A52" t="s">
        <v>65</v>
      </c>
      <c r="B52" s="1">
        <v>185.77</v>
      </c>
      <c r="C52">
        <v>186.04</v>
      </c>
      <c r="D52">
        <v>1.3</v>
      </c>
      <c r="E52">
        <v>0.6</v>
      </c>
      <c r="F52">
        <v>0.4</v>
      </c>
      <c r="G52">
        <v>0</v>
      </c>
      <c r="H52">
        <v>1</v>
      </c>
      <c r="I52">
        <v>0.9</v>
      </c>
      <c r="J52">
        <v>0.5</v>
      </c>
      <c r="K52">
        <v>1</v>
      </c>
      <c r="L52">
        <v>0</v>
      </c>
      <c r="M52">
        <v>0.2</v>
      </c>
      <c r="N5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0.59000000000000008</v>
      </c>
    </row>
    <row r="53" spans="1:14" x14ac:dyDescent="0.35">
      <c r="A53" t="s">
        <v>66</v>
      </c>
      <c r="B53" s="1">
        <v>190.4</v>
      </c>
      <c r="C53">
        <v>190.8</v>
      </c>
      <c r="D53">
        <v>1.1000000000000001</v>
      </c>
      <c r="E53">
        <v>1.3</v>
      </c>
      <c r="F53">
        <v>0.6</v>
      </c>
      <c r="G53">
        <v>0</v>
      </c>
      <c r="H53">
        <v>1.7</v>
      </c>
      <c r="I53">
        <v>0</v>
      </c>
      <c r="J53">
        <v>0.4</v>
      </c>
      <c r="K53">
        <v>0.3</v>
      </c>
      <c r="L53">
        <v>0.5</v>
      </c>
      <c r="M53">
        <v>0</v>
      </c>
      <c r="N5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0.59000000000000008</v>
      </c>
    </row>
    <row r="54" spans="1:14" x14ac:dyDescent="0.35">
      <c r="A54" t="s">
        <v>67</v>
      </c>
      <c r="B54" s="1">
        <v>191.82</v>
      </c>
      <c r="C54">
        <v>192.16</v>
      </c>
      <c r="D54">
        <v>0.8</v>
      </c>
      <c r="E54">
        <v>1.2</v>
      </c>
      <c r="F54">
        <v>0.6</v>
      </c>
      <c r="G54">
        <v>0.8</v>
      </c>
      <c r="H54">
        <v>0</v>
      </c>
      <c r="I54">
        <v>0.8</v>
      </c>
      <c r="J54">
        <v>0</v>
      </c>
      <c r="K54">
        <v>0</v>
      </c>
      <c r="L54">
        <v>1.7</v>
      </c>
      <c r="M54">
        <v>0</v>
      </c>
      <c r="N5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0.59000000000000008</v>
      </c>
    </row>
    <row r="55" spans="1:14" x14ac:dyDescent="0.35">
      <c r="A55" t="s">
        <v>68</v>
      </c>
      <c r="B55" s="1">
        <v>196.07</v>
      </c>
      <c r="C55">
        <v>196.24</v>
      </c>
      <c r="D55">
        <v>0.4</v>
      </c>
      <c r="E55">
        <v>0</v>
      </c>
      <c r="F55">
        <v>0.7</v>
      </c>
      <c r="G55">
        <v>0.5</v>
      </c>
      <c r="H55">
        <v>1.6</v>
      </c>
      <c r="I55">
        <v>0.8</v>
      </c>
      <c r="J55">
        <v>0.5</v>
      </c>
      <c r="K55">
        <v>0.7</v>
      </c>
      <c r="L55">
        <v>0.9</v>
      </c>
      <c r="M55">
        <v>0.1</v>
      </c>
      <c r="N5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0.62</v>
      </c>
    </row>
    <row r="56" spans="1:14" x14ac:dyDescent="0.35">
      <c r="A56" t="s">
        <v>69</v>
      </c>
      <c r="B56" s="1">
        <v>198.8</v>
      </c>
      <c r="C56">
        <v>199</v>
      </c>
      <c r="D56">
        <v>0.8</v>
      </c>
      <c r="E56">
        <v>0</v>
      </c>
      <c r="F56">
        <v>0.8</v>
      </c>
      <c r="G56">
        <v>0.1</v>
      </c>
      <c r="H56">
        <v>0.8</v>
      </c>
      <c r="I56">
        <v>0</v>
      </c>
      <c r="J56">
        <v>0</v>
      </c>
      <c r="K56">
        <v>0</v>
      </c>
      <c r="L56">
        <v>0</v>
      </c>
      <c r="M56">
        <v>0</v>
      </c>
      <c r="N5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0.25</v>
      </c>
    </row>
    <row r="57" spans="1:14" x14ac:dyDescent="0.35">
      <c r="A57" t="s">
        <v>70</v>
      </c>
      <c r="B57" s="1">
        <v>203.55</v>
      </c>
      <c r="C57">
        <v>203.67</v>
      </c>
      <c r="D57">
        <v>0</v>
      </c>
      <c r="E57">
        <v>0</v>
      </c>
      <c r="F57">
        <v>0.7</v>
      </c>
      <c r="G57">
        <v>1.1000000000000001</v>
      </c>
      <c r="H57">
        <v>1.3</v>
      </c>
      <c r="I57">
        <v>0.9</v>
      </c>
      <c r="J57">
        <v>0.6</v>
      </c>
      <c r="K57">
        <v>1.2</v>
      </c>
      <c r="L57">
        <v>0.4</v>
      </c>
      <c r="M57">
        <v>0.9</v>
      </c>
      <c r="N5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0.71000000000000008</v>
      </c>
    </row>
    <row r="58" spans="1:14" x14ac:dyDescent="0.35">
      <c r="A58" t="s">
        <v>71</v>
      </c>
      <c r="B58" s="1">
        <v>205.02</v>
      </c>
      <c r="C58">
        <v>205.15</v>
      </c>
      <c r="D58">
        <v>0</v>
      </c>
      <c r="E58">
        <v>0</v>
      </c>
      <c r="F58">
        <v>1.6</v>
      </c>
      <c r="G58">
        <v>0.7</v>
      </c>
      <c r="H58">
        <v>1.2</v>
      </c>
      <c r="I58">
        <v>0.5</v>
      </c>
      <c r="J58">
        <v>1.5</v>
      </c>
      <c r="K58">
        <v>0</v>
      </c>
      <c r="L58">
        <v>0.1</v>
      </c>
      <c r="M58">
        <v>0.7</v>
      </c>
      <c r="N5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0.63</v>
      </c>
    </row>
    <row r="59" spans="1:14" x14ac:dyDescent="0.35">
      <c r="A59" t="s">
        <v>72</v>
      </c>
      <c r="B59" s="1">
        <v>207.18</v>
      </c>
      <c r="C59">
        <v>207.27</v>
      </c>
      <c r="D59">
        <v>0.6</v>
      </c>
      <c r="E59">
        <v>0.7</v>
      </c>
      <c r="F59">
        <v>0.8</v>
      </c>
      <c r="G59">
        <v>0.6</v>
      </c>
      <c r="H59">
        <v>0.4</v>
      </c>
      <c r="I59">
        <v>0.4</v>
      </c>
      <c r="J59">
        <v>1.3</v>
      </c>
      <c r="K59">
        <v>0.9</v>
      </c>
      <c r="L59">
        <v>0.9</v>
      </c>
      <c r="M59">
        <v>0</v>
      </c>
      <c r="N5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0.66</v>
      </c>
    </row>
    <row r="60" spans="1:14" x14ac:dyDescent="0.35">
      <c r="A60" t="s">
        <v>73</v>
      </c>
      <c r="B60" s="1">
        <v>209.45</v>
      </c>
      <c r="C60">
        <v>209.58</v>
      </c>
      <c r="D60">
        <v>0</v>
      </c>
      <c r="E60">
        <v>0</v>
      </c>
      <c r="F60">
        <v>0</v>
      </c>
      <c r="G60">
        <v>1.4</v>
      </c>
      <c r="H60">
        <v>0</v>
      </c>
      <c r="I60">
        <v>0.2</v>
      </c>
      <c r="J60">
        <v>0.4</v>
      </c>
      <c r="K60">
        <v>0</v>
      </c>
      <c r="L60">
        <v>0</v>
      </c>
      <c r="M60">
        <v>0</v>
      </c>
      <c r="N6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</v>
      </c>
    </row>
    <row r="61" spans="1:14" x14ac:dyDescent="0.35">
      <c r="A61" t="s">
        <v>74</v>
      </c>
      <c r="B61" s="1">
        <v>212.11</v>
      </c>
      <c r="C61">
        <v>212.23</v>
      </c>
      <c r="D61">
        <v>0</v>
      </c>
      <c r="E61">
        <v>0</v>
      </c>
      <c r="F61">
        <v>0.9</v>
      </c>
      <c r="G61">
        <v>0</v>
      </c>
      <c r="H61">
        <v>1</v>
      </c>
      <c r="I61">
        <v>1.8</v>
      </c>
      <c r="J61">
        <v>1.4</v>
      </c>
      <c r="K61">
        <v>0</v>
      </c>
      <c r="L61">
        <v>1.1000000000000001</v>
      </c>
      <c r="M61">
        <v>0</v>
      </c>
      <c r="N6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0.61999999999999988</v>
      </c>
    </row>
    <row r="62" spans="1:14" x14ac:dyDescent="0.35">
      <c r="A62" t="s">
        <v>75</v>
      </c>
      <c r="B62" s="1">
        <v>213.83</v>
      </c>
      <c r="C62">
        <v>213.94</v>
      </c>
      <c r="D62">
        <v>0.6</v>
      </c>
      <c r="E62">
        <v>0.7</v>
      </c>
      <c r="F62">
        <v>0.1</v>
      </c>
      <c r="G62">
        <v>0.7</v>
      </c>
      <c r="H62">
        <v>0.7</v>
      </c>
      <c r="I62">
        <v>0.9</v>
      </c>
      <c r="J62">
        <v>0.9</v>
      </c>
      <c r="K62">
        <v>0.3</v>
      </c>
      <c r="L62">
        <v>0.1</v>
      </c>
      <c r="M62">
        <v>0.4</v>
      </c>
      <c r="N6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0.53999999999999992</v>
      </c>
    </row>
    <row r="63" spans="1:14" x14ac:dyDescent="0.35">
      <c r="A63" t="s">
        <v>76</v>
      </c>
      <c r="B63" s="1">
        <v>214.6</v>
      </c>
      <c r="C63">
        <v>214.73</v>
      </c>
      <c r="D63">
        <v>0</v>
      </c>
      <c r="E63">
        <v>0</v>
      </c>
      <c r="F63">
        <v>0.4</v>
      </c>
      <c r="G63">
        <v>0.8</v>
      </c>
      <c r="H63">
        <v>0.5</v>
      </c>
      <c r="I63">
        <v>1.1000000000000001</v>
      </c>
      <c r="J63">
        <v>0.5</v>
      </c>
      <c r="K63">
        <v>1.4</v>
      </c>
      <c r="L63">
        <v>1.5</v>
      </c>
      <c r="M63">
        <v>1.1000000000000001</v>
      </c>
      <c r="N6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0.73000000000000009</v>
      </c>
    </row>
    <row r="64" spans="1:14" x14ac:dyDescent="0.35">
      <c r="A64" t="s">
        <v>77</v>
      </c>
      <c r="B64" s="1">
        <v>222.09</v>
      </c>
      <c r="C64">
        <v>222.27</v>
      </c>
      <c r="D64">
        <v>0.9</v>
      </c>
      <c r="E64">
        <v>0.3</v>
      </c>
      <c r="F64">
        <v>1.2</v>
      </c>
      <c r="G64">
        <v>1.2</v>
      </c>
      <c r="H64">
        <v>1.4</v>
      </c>
      <c r="I64">
        <v>0.5</v>
      </c>
      <c r="J64">
        <v>0</v>
      </c>
      <c r="K64">
        <v>0</v>
      </c>
      <c r="L64">
        <v>0</v>
      </c>
      <c r="M64">
        <v>0.6</v>
      </c>
      <c r="N6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</row>
    <row r="65" spans="1:14" x14ac:dyDescent="0.35">
      <c r="A65" t="s">
        <v>78</v>
      </c>
      <c r="B65" s="1">
        <v>226.77</v>
      </c>
      <c r="C65">
        <v>227</v>
      </c>
      <c r="D65">
        <v>1.2</v>
      </c>
      <c r="E65">
        <v>0.6</v>
      </c>
      <c r="F65">
        <v>0.9</v>
      </c>
      <c r="G65">
        <v>0.6</v>
      </c>
      <c r="H65">
        <v>1</v>
      </c>
      <c r="I65">
        <v>0.6</v>
      </c>
      <c r="J65">
        <v>1.3</v>
      </c>
      <c r="K65">
        <v>0.6</v>
      </c>
      <c r="L65">
        <v>0.1</v>
      </c>
      <c r="M65">
        <v>1.8</v>
      </c>
      <c r="N6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0.86999999999999988</v>
      </c>
    </row>
    <row r="66" spans="1:14" x14ac:dyDescent="0.35">
      <c r="A66" t="s">
        <v>79</v>
      </c>
      <c r="B66" s="1">
        <v>227.84</v>
      </c>
      <c r="C66">
        <v>228.23</v>
      </c>
      <c r="D66">
        <v>0</v>
      </c>
      <c r="E66">
        <v>1</v>
      </c>
      <c r="F66">
        <v>0</v>
      </c>
      <c r="G66">
        <v>1.1000000000000001</v>
      </c>
      <c r="H66">
        <v>0.9</v>
      </c>
      <c r="I66">
        <v>0.8</v>
      </c>
      <c r="J66">
        <v>0.5</v>
      </c>
      <c r="K66">
        <v>1.1000000000000001</v>
      </c>
      <c r="L66">
        <v>0.7</v>
      </c>
      <c r="M66">
        <v>0.3</v>
      </c>
      <c r="N6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0.64</v>
      </c>
    </row>
    <row r="67" spans="1:14" x14ac:dyDescent="0.35">
      <c r="A67" t="s">
        <v>80</v>
      </c>
      <c r="B67" s="1">
        <v>234.14</v>
      </c>
      <c r="C67">
        <v>234.44</v>
      </c>
      <c r="D67">
        <v>0</v>
      </c>
      <c r="E67">
        <v>0.7</v>
      </c>
      <c r="F67">
        <v>0</v>
      </c>
      <c r="G67">
        <v>0.5</v>
      </c>
      <c r="H67">
        <v>0</v>
      </c>
      <c r="I67">
        <v>0.4</v>
      </c>
      <c r="J67">
        <v>0</v>
      </c>
      <c r="K67">
        <v>0.4</v>
      </c>
      <c r="L67">
        <v>1</v>
      </c>
      <c r="M67">
        <v>0.4</v>
      </c>
      <c r="N6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0.33999999999999997</v>
      </c>
    </row>
    <row r="68" spans="1:14" x14ac:dyDescent="0.35">
      <c r="A68" t="s">
        <v>81</v>
      </c>
      <c r="B68" s="1">
        <v>239.35</v>
      </c>
      <c r="C68">
        <v>239.58</v>
      </c>
      <c r="D68">
        <v>1</v>
      </c>
      <c r="E68">
        <v>0.3</v>
      </c>
      <c r="F68">
        <v>0.5</v>
      </c>
      <c r="G68">
        <v>0</v>
      </c>
      <c r="H68">
        <v>1.1000000000000001</v>
      </c>
      <c r="I68">
        <v>0.4</v>
      </c>
      <c r="J68">
        <v>1.3</v>
      </c>
      <c r="K68">
        <v>0</v>
      </c>
      <c r="L68">
        <v>1.3</v>
      </c>
      <c r="M68">
        <v>1.2</v>
      </c>
      <c r="N6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0.71000000000000008</v>
      </c>
    </row>
    <row r="69" spans="1:14" x14ac:dyDescent="0.35">
      <c r="A69" t="s">
        <v>82</v>
      </c>
      <c r="B69" s="1">
        <v>244.2</v>
      </c>
      <c r="C69">
        <v>244.37</v>
      </c>
      <c r="D69">
        <v>0.2</v>
      </c>
      <c r="E69">
        <v>0.6</v>
      </c>
      <c r="F69">
        <v>0.8</v>
      </c>
      <c r="G69">
        <v>0.2</v>
      </c>
      <c r="H69">
        <v>0</v>
      </c>
      <c r="I69">
        <v>0.1</v>
      </c>
      <c r="J69">
        <v>1.1000000000000001</v>
      </c>
      <c r="K69">
        <v>1.1000000000000001</v>
      </c>
      <c r="L69">
        <v>0</v>
      </c>
      <c r="M69">
        <v>0.3</v>
      </c>
      <c r="N6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0.43999999999999995</v>
      </c>
    </row>
    <row r="70" spans="1:14" x14ac:dyDescent="0.35">
      <c r="A70" t="s">
        <v>83</v>
      </c>
      <c r="B70" s="1">
        <v>249.07</v>
      </c>
      <c r="C70">
        <v>249.24</v>
      </c>
      <c r="D70">
        <v>0.4</v>
      </c>
      <c r="E70">
        <v>1</v>
      </c>
      <c r="F70">
        <v>1.2</v>
      </c>
      <c r="G70">
        <v>0.6</v>
      </c>
      <c r="H70">
        <v>0.1</v>
      </c>
      <c r="I70">
        <v>1</v>
      </c>
      <c r="J70">
        <v>1</v>
      </c>
      <c r="K70">
        <v>0.6</v>
      </c>
      <c r="L70">
        <v>0.9</v>
      </c>
      <c r="M70">
        <v>0.4</v>
      </c>
      <c r="N7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0.72</v>
      </c>
    </row>
    <row r="71" spans="1:14" x14ac:dyDescent="0.35">
      <c r="A71" t="s">
        <v>84</v>
      </c>
      <c r="B71" s="1">
        <v>252.85</v>
      </c>
      <c r="C71">
        <v>253.31</v>
      </c>
      <c r="D71">
        <v>0</v>
      </c>
      <c r="E71">
        <v>0.4</v>
      </c>
      <c r="F71">
        <v>0.7</v>
      </c>
      <c r="G71">
        <v>0</v>
      </c>
      <c r="H71">
        <v>0.9</v>
      </c>
      <c r="I71">
        <v>0.7</v>
      </c>
      <c r="J71">
        <v>1.1000000000000001</v>
      </c>
      <c r="K71">
        <v>0.9</v>
      </c>
      <c r="L71">
        <v>0.2</v>
      </c>
      <c r="M71">
        <v>0</v>
      </c>
      <c r="N7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0.49000000000000005</v>
      </c>
    </row>
    <row r="72" spans="1:14" x14ac:dyDescent="0.35">
      <c r="A72" t="s">
        <v>85</v>
      </c>
      <c r="B72" s="1">
        <v>257.25</v>
      </c>
      <c r="C72">
        <v>257.39</v>
      </c>
      <c r="D72">
        <v>0</v>
      </c>
      <c r="E72">
        <v>0.3</v>
      </c>
      <c r="F72">
        <v>0.3</v>
      </c>
      <c r="G72">
        <v>1.4</v>
      </c>
      <c r="H72">
        <v>1.2</v>
      </c>
      <c r="I72">
        <v>0</v>
      </c>
      <c r="J72">
        <v>0.6</v>
      </c>
      <c r="K72">
        <v>0</v>
      </c>
      <c r="L72">
        <v>0.8</v>
      </c>
      <c r="M72">
        <v>1.1000000000000001</v>
      </c>
      <c r="N7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0.57000000000000006</v>
      </c>
    </row>
    <row r="73" spans="1:14" x14ac:dyDescent="0.35">
      <c r="A73" t="s">
        <v>86</v>
      </c>
      <c r="B73" s="1">
        <v>267.64</v>
      </c>
      <c r="C73">
        <v>267.83</v>
      </c>
      <c r="D73">
        <v>0.5</v>
      </c>
      <c r="E73">
        <v>0.3</v>
      </c>
      <c r="F73">
        <v>0</v>
      </c>
      <c r="G73">
        <v>1.1000000000000001</v>
      </c>
      <c r="H73">
        <v>1.1000000000000001</v>
      </c>
      <c r="I73">
        <v>1</v>
      </c>
      <c r="J73">
        <v>0.3</v>
      </c>
      <c r="K73">
        <v>1.4</v>
      </c>
      <c r="L73">
        <v>0.9</v>
      </c>
      <c r="M73">
        <v>1.6</v>
      </c>
      <c r="N7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0.82</v>
      </c>
    </row>
    <row r="74" spans="1:14" x14ac:dyDescent="0.35">
      <c r="A74" t="s">
        <v>87</v>
      </c>
      <c r="B74" s="1">
        <v>271.14999999999998</v>
      </c>
      <c r="C74">
        <v>271.55</v>
      </c>
      <c r="D74">
        <v>0</v>
      </c>
      <c r="E74">
        <v>0</v>
      </c>
      <c r="F74">
        <v>1.4</v>
      </c>
      <c r="G74">
        <v>0.8</v>
      </c>
      <c r="H74">
        <v>1.1000000000000001</v>
      </c>
      <c r="I74">
        <v>0.2</v>
      </c>
      <c r="J74">
        <v>0.3</v>
      </c>
      <c r="K74">
        <v>0</v>
      </c>
      <c r="L74">
        <v>0</v>
      </c>
      <c r="M74">
        <v>1.1000000000000001</v>
      </c>
      <c r="N7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0.49000000000000005</v>
      </c>
    </row>
    <row r="75" spans="1:14" x14ac:dyDescent="0.35">
      <c r="A75" t="s">
        <v>88</v>
      </c>
      <c r="B75" s="1">
        <v>273.25</v>
      </c>
      <c r="C75">
        <v>273.35000000000002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</v>
      </c>
    </row>
    <row r="76" spans="1:14" x14ac:dyDescent="0.35">
      <c r="A76" t="s">
        <v>89</v>
      </c>
      <c r="B76" s="1">
        <v>276.48</v>
      </c>
      <c r="C76">
        <v>276.7</v>
      </c>
      <c r="D76">
        <v>0</v>
      </c>
      <c r="E76">
        <v>0.2</v>
      </c>
      <c r="F76">
        <v>0.9</v>
      </c>
      <c r="G76">
        <v>0</v>
      </c>
      <c r="H76">
        <v>1.1000000000000001</v>
      </c>
      <c r="I76">
        <v>0.9</v>
      </c>
      <c r="J76">
        <v>1.3</v>
      </c>
      <c r="K76">
        <v>0</v>
      </c>
      <c r="L76">
        <v>0.3</v>
      </c>
      <c r="M76">
        <v>0.8</v>
      </c>
      <c r="N7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0.55000000000000004</v>
      </c>
    </row>
    <row r="77" spans="1:14" x14ac:dyDescent="0.35">
      <c r="A77" t="s">
        <v>90</v>
      </c>
      <c r="B77" s="1">
        <v>286.3</v>
      </c>
      <c r="C77">
        <v>286.48</v>
      </c>
      <c r="D77">
        <v>0.2</v>
      </c>
      <c r="E77">
        <v>0.8</v>
      </c>
      <c r="F77">
        <v>0</v>
      </c>
      <c r="G77">
        <v>0</v>
      </c>
      <c r="H77">
        <v>0.7</v>
      </c>
      <c r="I77">
        <v>0.6</v>
      </c>
      <c r="J77">
        <v>0.9</v>
      </c>
      <c r="K77">
        <v>0.9</v>
      </c>
      <c r="L77">
        <v>1.1000000000000001</v>
      </c>
      <c r="M77">
        <v>0</v>
      </c>
      <c r="N7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0.51999999999999991</v>
      </c>
    </row>
    <row r="78" spans="1:14" x14ac:dyDescent="0.35">
      <c r="A78" t="s">
        <v>91</v>
      </c>
      <c r="B78" s="1">
        <v>292.93</v>
      </c>
      <c r="C78">
        <v>293.14</v>
      </c>
      <c r="D78">
        <v>0</v>
      </c>
      <c r="E78">
        <v>0</v>
      </c>
      <c r="F78">
        <v>1.4</v>
      </c>
      <c r="G78">
        <v>1.5</v>
      </c>
      <c r="H78">
        <v>1.3</v>
      </c>
      <c r="I78">
        <v>0</v>
      </c>
      <c r="J78">
        <v>0</v>
      </c>
      <c r="K78">
        <v>0</v>
      </c>
      <c r="L78">
        <v>1.3</v>
      </c>
      <c r="M78">
        <v>1.4</v>
      </c>
      <c r="N7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0.69000000000000006</v>
      </c>
    </row>
    <row r="79" spans="1:14" x14ac:dyDescent="0.35">
      <c r="A79" t="s">
        <v>92</v>
      </c>
      <c r="B79" s="1">
        <v>304.8</v>
      </c>
      <c r="C79">
        <v>305</v>
      </c>
      <c r="D79">
        <v>0.1</v>
      </c>
      <c r="E79">
        <v>0.7</v>
      </c>
      <c r="F79">
        <v>0</v>
      </c>
      <c r="G79">
        <v>0</v>
      </c>
      <c r="H79">
        <v>0.3</v>
      </c>
      <c r="I79">
        <v>0</v>
      </c>
      <c r="J79">
        <v>0</v>
      </c>
      <c r="K79">
        <v>0</v>
      </c>
      <c r="L79">
        <v>1</v>
      </c>
      <c r="M79">
        <v>1.4</v>
      </c>
      <c r="N7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</row>
    <row r="80" spans="1:14" x14ac:dyDescent="0.35">
      <c r="A80" t="s">
        <v>93</v>
      </c>
      <c r="B80" s="1">
        <v>311.20999999999998</v>
      </c>
      <c r="C80">
        <v>311.51</v>
      </c>
      <c r="D80">
        <v>0.6</v>
      </c>
      <c r="E80">
        <v>0.7</v>
      </c>
      <c r="F80">
        <v>0</v>
      </c>
      <c r="G80">
        <v>0.7</v>
      </c>
      <c r="H80">
        <v>0.7</v>
      </c>
      <c r="I80">
        <v>0.6</v>
      </c>
      <c r="J80">
        <v>0</v>
      </c>
      <c r="K80">
        <v>0.6</v>
      </c>
      <c r="L80">
        <v>1.3</v>
      </c>
      <c r="M80">
        <v>0.8</v>
      </c>
      <c r="N8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</v>
      </c>
    </row>
    <row r="81" spans="1:14" x14ac:dyDescent="0.35">
      <c r="A81" t="s">
        <v>94</v>
      </c>
      <c r="B81" s="1">
        <v>314.89999999999998</v>
      </c>
      <c r="C81">
        <v>315.12</v>
      </c>
      <c r="D81">
        <v>0</v>
      </c>
      <c r="E81">
        <v>0.6</v>
      </c>
      <c r="F81">
        <v>0</v>
      </c>
      <c r="G81">
        <v>0.2</v>
      </c>
      <c r="H81">
        <v>0</v>
      </c>
      <c r="I81">
        <v>0.3</v>
      </c>
      <c r="J81">
        <v>0.8</v>
      </c>
      <c r="K81">
        <v>0</v>
      </c>
      <c r="L81">
        <v>0.5</v>
      </c>
      <c r="M81">
        <v>0.4</v>
      </c>
      <c r="N8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0.28000000000000003</v>
      </c>
    </row>
    <row r="82" spans="1:14" x14ac:dyDescent="0.35">
      <c r="A82" t="s">
        <v>95</v>
      </c>
      <c r="B82" s="1">
        <v>320.44</v>
      </c>
      <c r="C82">
        <v>320.55</v>
      </c>
      <c r="D82">
        <v>1.6</v>
      </c>
      <c r="E82">
        <v>0.8</v>
      </c>
      <c r="F82">
        <v>0.9</v>
      </c>
      <c r="G82">
        <v>1.1000000000000001</v>
      </c>
      <c r="H82">
        <v>0.9</v>
      </c>
      <c r="I82">
        <v>0.8</v>
      </c>
      <c r="J82">
        <v>0</v>
      </c>
      <c r="K82">
        <v>0.5</v>
      </c>
      <c r="L82">
        <v>1</v>
      </c>
      <c r="M82">
        <v>0.3</v>
      </c>
      <c r="N8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0.79</v>
      </c>
    </row>
    <row r="83" spans="1:14" x14ac:dyDescent="0.35">
      <c r="A83" t="s">
        <v>96</v>
      </c>
      <c r="B83" s="1">
        <v>325.25</v>
      </c>
      <c r="C83">
        <v>325.43</v>
      </c>
      <c r="D83">
        <v>0</v>
      </c>
      <c r="E83">
        <v>1.3</v>
      </c>
      <c r="F83">
        <v>0.5</v>
      </c>
      <c r="G83">
        <v>1.7</v>
      </c>
      <c r="H83">
        <v>1.1000000000000001</v>
      </c>
      <c r="I83">
        <v>0.7</v>
      </c>
      <c r="J83">
        <v>0</v>
      </c>
      <c r="K83">
        <v>1.2</v>
      </c>
      <c r="L83">
        <v>0.8</v>
      </c>
      <c r="M83">
        <v>0.3</v>
      </c>
      <c r="N8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0.76</v>
      </c>
    </row>
    <row r="84" spans="1:14" x14ac:dyDescent="0.35">
      <c r="A84" t="s">
        <v>97</v>
      </c>
      <c r="B84" s="1">
        <v>326.81</v>
      </c>
      <c r="C84">
        <v>326.94</v>
      </c>
      <c r="D84">
        <v>0.4</v>
      </c>
      <c r="E84">
        <v>0.3</v>
      </c>
      <c r="F84">
        <v>1</v>
      </c>
      <c r="G84">
        <v>1.5</v>
      </c>
      <c r="H84">
        <v>0.6</v>
      </c>
      <c r="I84">
        <v>0</v>
      </c>
      <c r="J84">
        <v>0.7</v>
      </c>
      <c r="K84">
        <v>0</v>
      </c>
      <c r="L84">
        <v>1.3</v>
      </c>
      <c r="M84">
        <v>0.3</v>
      </c>
      <c r="N8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</row>
    <row r="85" spans="1:14" x14ac:dyDescent="0.35">
      <c r="A85" t="s">
        <v>98</v>
      </c>
      <c r="B85" s="1">
        <v>330.65</v>
      </c>
      <c r="C85">
        <v>330.85</v>
      </c>
      <c r="D85">
        <v>0</v>
      </c>
      <c r="E85">
        <v>0</v>
      </c>
      <c r="F85">
        <v>0.6</v>
      </c>
      <c r="G85">
        <v>0</v>
      </c>
      <c r="H85">
        <v>0</v>
      </c>
      <c r="I85">
        <v>0.4</v>
      </c>
      <c r="J85">
        <v>0.3</v>
      </c>
      <c r="K85">
        <v>0.2</v>
      </c>
      <c r="L85">
        <v>0</v>
      </c>
      <c r="M85">
        <v>0.2</v>
      </c>
      <c r="N8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0.16999999999999998</v>
      </c>
    </row>
    <row r="86" spans="1:14" x14ac:dyDescent="0.35">
      <c r="A86" t="s">
        <v>99</v>
      </c>
      <c r="B86" s="1">
        <v>338.43</v>
      </c>
      <c r="C86">
        <v>338.58</v>
      </c>
      <c r="D86">
        <v>0</v>
      </c>
      <c r="E86">
        <v>0</v>
      </c>
      <c r="F86">
        <v>1.3</v>
      </c>
      <c r="G86">
        <v>0.5</v>
      </c>
      <c r="H86">
        <v>0.9</v>
      </c>
      <c r="I86">
        <v>0</v>
      </c>
      <c r="J86">
        <v>0</v>
      </c>
      <c r="K86">
        <v>0.9</v>
      </c>
      <c r="L86">
        <v>0.6</v>
      </c>
      <c r="M86">
        <v>1</v>
      </c>
      <c r="N8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0.52</v>
      </c>
    </row>
    <row r="87" spans="1:14" x14ac:dyDescent="0.35">
      <c r="A87" t="s">
        <v>100</v>
      </c>
      <c r="B87" s="1">
        <v>342.59</v>
      </c>
      <c r="C87">
        <v>342.77</v>
      </c>
      <c r="D87">
        <v>0.4</v>
      </c>
      <c r="E87">
        <v>0.3</v>
      </c>
      <c r="F87">
        <v>0.7</v>
      </c>
      <c r="G87">
        <v>0.1</v>
      </c>
      <c r="H87">
        <v>0</v>
      </c>
      <c r="I87">
        <v>1.2</v>
      </c>
      <c r="J87">
        <v>0.7</v>
      </c>
      <c r="K87">
        <v>0.9</v>
      </c>
      <c r="L87">
        <v>0.1</v>
      </c>
      <c r="M87">
        <v>1.4</v>
      </c>
      <c r="N8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0.58000000000000007</v>
      </c>
    </row>
    <row r="88" spans="1:14" x14ac:dyDescent="0.35">
      <c r="A88" t="s">
        <v>101</v>
      </c>
      <c r="B88" s="1">
        <v>346.55</v>
      </c>
      <c r="C88">
        <v>346.72</v>
      </c>
      <c r="D88">
        <v>0.5</v>
      </c>
      <c r="E88">
        <v>0.3</v>
      </c>
      <c r="F88">
        <v>1.1000000000000001</v>
      </c>
      <c r="G88">
        <v>0</v>
      </c>
      <c r="H88">
        <v>1.1000000000000001</v>
      </c>
      <c r="I88">
        <v>0.7</v>
      </c>
      <c r="J88">
        <v>1.2</v>
      </c>
      <c r="K88">
        <v>0.7</v>
      </c>
      <c r="L88">
        <v>0.3</v>
      </c>
      <c r="M88">
        <v>0.2</v>
      </c>
      <c r="N8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0.6100000000000001</v>
      </c>
    </row>
    <row r="89" spans="1:14" x14ac:dyDescent="0.35">
      <c r="A89" t="s">
        <v>102</v>
      </c>
      <c r="B89" s="1">
        <v>350.84</v>
      </c>
      <c r="C89">
        <v>351.03</v>
      </c>
      <c r="D89">
        <v>0.4</v>
      </c>
      <c r="E89">
        <v>1.2</v>
      </c>
      <c r="F89">
        <v>0.7</v>
      </c>
      <c r="G89">
        <v>1.1000000000000001</v>
      </c>
      <c r="H89">
        <v>1</v>
      </c>
      <c r="I89">
        <v>1.1000000000000001</v>
      </c>
      <c r="J89">
        <v>0.5</v>
      </c>
      <c r="K89">
        <v>0.5</v>
      </c>
      <c r="L89">
        <v>0.6</v>
      </c>
      <c r="M89">
        <v>1.1000000000000001</v>
      </c>
      <c r="N8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0.82</v>
      </c>
    </row>
    <row r="90" spans="1:14" x14ac:dyDescent="0.35">
      <c r="A90" t="s">
        <v>103</v>
      </c>
      <c r="B90" s="1">
        <v>358</v>
      </c>
      <c r="C90">
        <v>358.23</v>
      </c>
      <c r="D90">
        <v>0.5</v>
      </c>
      <c r="E90">
        <v>0.9</v>
      </c>
      <c r="F90">
        <v>1.8</v>
      </c>
      <c r="G90">
        <v>0.9</v>
      </c>
      <c r="H90">
        <v>0.6</v>
      </c>
      <c r="I90">
        <v>0.3</v>
      </c>
      <c r="J90">
        <v>0</v>
      </c>
      <c r="K90">
        <v>1.1000000000000001</v>
      </c>
      <c r="L90">
        <v>0.4</v>
      </c>
      <c r="M90">
        <v>1.2</v>
      </c>
      <c r="N9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0.77</v>
      </c>
    </row>
    <row r="91" spans="1:14" x14ac:dyDescent="0.35">
      <c r="A91" t="s">
        <v>104</v>
      </c>
      <c r="B91" s="1">
        <v>362.8</v>
      </c>
      <c r="C91">
        <v>363</v>
      </c>
      <c r="D91">
        <v>0.3</v>
      </c>
      <c r="E91">
        <v>0.7</v>
      </c>
      <c r="F91">
        <v>1.3</v>
      </c>
      <c r="G91">
        <v>0.1</v>
      </c>
      <c r="H91">
        <v>0</v>
      </c>
      <c r="I91">
        <v>0.7</v>
      </c>
      <c r="J91">
        <v>1.2</v>
      </c>
      <c r="K91">
        <v>1.2</v>
      </c>
      <c r="L91">
        <v>0</v>
      </c>
      <c r="M91">
        <v>0.7</v>
      </c>
      <c r="N9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0.62</v>
      </c>
    </row>
    <row r="92" spans="1:14" x14ac:dyDescent="0.35">
      <c r="A92" t="s">
        <v>105</v>
      </c>
      <c r="B92" s="1">
        <v>366.85</v>
      </c>
      <c r="C92">
        <v>367</v>
      </c>
      <c r="D92">
        <v>0</v>
      </c>
      <c r="E92">
        <v>0</v>
      </c>
      <c r="F92">
        <v>1.4</v>
      </c>
      <c r="G92">
        <v>0</v>
      </c>
      <c r="H92">
        <v>0</v>
      </c>
      <c r="I92">
        <v>0</v>
      </c>
      <c r="J92">
        <v>0.9</v>
      </c>
      <c r="K92">
        <v>0</v>
      </c>
      <c r="L92">
        <v>1.5</v>
      </c>
      <c r="M92">
        <v>0</v>
      </c>
      <c r="N9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</row>
    <row r="93" spans="1:14" x14ac:dyDescent="0.35">
      <c r="A93" t="s">
        <v>106</v>
      </c>
      <c r="B93" s="1">
        <v>372.44</v>
      </c>
      <c r="C93">
        <v>372.57</v>
      </c>
      <c r="D93">
        <v>1.1000000000000001</v>
      </c>
      <c r="E93">
        <v>0</v>
      </c>
      <c r="F93">
        <v>0</v>
      </c>
      <c r="G93">
        <v>0.1</v>
      </c>
      <c r="H93">
        <v>0.7</v>
      </c>
      <c r="I93">
        <v>0</v>
      </c>
      <c r="J93">
        <v>0</v>
      </c>
      <c r="K93">
        <v>0</v>
      </c>
      <c r="L93">
        <v>0.8</v>
      </c>
      <c r="M93">
        <v>0.5</v>
      </c>
      <c r="N9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0.32</v>
      </c>
    </row>
    <row r="94" spans="1:14" x14ac:dyDescent="0.35">
      <c r="A94" t="s">
        <v>107</v>
      </c>
      <c r="B94" s="1">
        <v>380.35</v>
      </c>
      <c r="C94">
        <v>380.52</v>
      </c>
      <c r="D94">
        <v>0</v>
      </c>
      <c r="E94">
        <v>0</v>
      </c>
      <c r="F94">
        <v>0.4</v>
      </c>
      <c r="G94">
        <v>0.8</v>
      </c>
      <c r="H94">
        <v>0.5</v>
      </c>
      <c r="I94">
        <v>0.9</v>
      </c>
      <c r="J94">
        <v>0.4</v>
      </c>
      <c r="K94">
        <v>0.5</v>
      </c>
      <c r="L94">
        <v>0.8</v>
      </c>
      <c r="M94">
        <v>1.1000000000000001</v>
      </c>
      <c r="N9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0.54</v>
      </c>
    </row>
    <row r="95" spans="1:14" x14ac:dyDescent="0.35">
      <c r="A95" t="s">
        <v>108</v>
      </c>
      <c r="B95" s="1">
        <v>384.38</v>
      </c>
      <c r="C95">
        <v>384.53</v>
      </c>
      <c r="D95">
        <v>0.9</v>
      </c>
      <c r="E95">
        <v>0.7</v>
      </c>
      <c r="F95">
        <v>0.4</v>
      </c>
      <c r="G95">
        <v>0.4</v>
      </c>
      <c r="H95">
        <v>0</v>
      </c>
      <c r="I95">
        <v>1.1000000000000001</v>
      </c>
      <c r="J95">
        <v>0</v>
      </c>
      <c r="K95">
        <v>1.2</v>
      </c>
      <c r="L95">
        <v>0.3</v>
      </c>
      <c r="M95">
        <v>1.1000000000000001</v>
      </c>
      <c r="N9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</row>
    <row r="96" spans="1:14" x14ac:dyDescent="0.35">
      <c r="A96" t="s">
        <v>109</v>
      </c>
      <c r="B96" s="1">
        <v>389.2</v>
      </c>
      <c r="C96">
        <v>389.42</v>
      </c>
      <c r="D96">
        <v>0</v>
      </c>
      <c r="E96">
        <v>1.1000000000000001</v>
      </c>
      <c r="F96">
        <v>0.6</v>
      </c>
      <c r="G96">
        <v>1.8</v>
      </c>
      <c r="H96">
        <v>0.6</v>
      </c>
      <c r="I96">
        <v>0.5</v>
      </c>
      <c r="J96">
        <v>1.4</v>
      </c>
      <c r="K96">
        <v>0.1</v>
      </c>
      <c r="L96">
        <v>0</v>
      </c>
      <c r="M96">
        <v>0</v>
      </c>
      <c r="N9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</row>
    <row r="97" spans="1:14" x14ac:dyDescent="0.35">
      <c r="A97" t="s">
        <v>110</v>
      </c>
      <c r="B97" s="1">
        <v>396.43</v>
      </c>
      <c r="C97">
        <v>396.7</v>
      </c>
      <c r="D97">
        <v>0</v>
      </c>
      <c r="E97">
        <v>0.1</v>
      </c>
      <c r="F97">
        <v>0</v>
      </c>
      <c r="G97">
        <v>0.8</v>
      </c>
      <c r="H97">
        <v>1.3</v>
      </c>
      <c r="I97">
        <v>0.6</v>
      </c>
      <c r="J97">
        <v>0.4</v>
      </c>
      <c r="K97">
        <v>0</v>
      </c>
      <c r="L97">
        <v>0</v>
      </c>
      <c r="M97">
        <v>0.3</v>
      </c>
      <c r="N9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0.35</v>
      </c>
    </row>
    <row r="98" spans="1:14" x14ac:dyDescent="0.35">
      <c r="A98" t="s">
        <v>111</v>
      </c>
      <c r="B98" s="1">
        <v>402.86</v>
      </c>
      <c r="C98">
        <v>403</v>
      </c>
      <c r="D98">
        <v>0</v>
      </c>
      <c r="E98">
        <v>0</v>
      </c>
      <c r="F98">
        <v>0</v>
      </c>
      <c r="G98">
        <v>0</v>
      </c>
      <c r="H98">
        <v>0.7</v>
      </c>
      <c r="I98">
        <v>0.8</v>
      </c>
      <c r="J98">
        <v>0.9</v>
      </c>
      <c r="K98">
        <v>0.5</v>
      </c>
      <c r="L98">
        <v>0</v>
      </c>
      <c r="M98">
        <v>0</v>
      </c>
      <c r="N9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0.28999999999999998</v>
      </c>
    </row>
    <row r="99" spans="1:14" x14ac:dyDescent="0.35">
      <c r="A99" t="s">
        <v>112</v>
      </c>
      <c r="B99" s="1">
        <v>408.5</v>
      </c>
      <c r="C99">
        <v>408.74</v>
      </c>
      <c r="D99">
        <v>0</v>
      </c>
      <c r="E99">
        <v>0.2</v>
      </c>
      <c r="F99">
        <v>0</v>
      </c>
      <c r="G99">
        <v>0.1</v>
      </c>
      <c r="H99">
        <v>0</v>
      </c>
      <c r="I99">
        <v>0.5</v>
      </c>
      <c r="J99">
        <v>0</v>
      </c>
      <c r="K99">
        <v>0.4</v>
      </c>
      <c r="L99">
        <v>0</v>
      </c>
      <c r="M99">
        <v>0</v>
      </c>
      <c r="N9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0.12000000000000002</v>
      </c>
    </row>
    <row r="100" spans="1:14" x14ac:dyDescent="0.35">
      <c r="A100" t="s">
        <v>113</v>
      </c>
      <c r="B100" s="1">
        <v>415.84</v>
      </c>
      <c r="C100">
        <v>416</v>
      </c>
      <c r="D100">
        <v>1.1000000000000001</v>
      </c>
      <c r="E100">
        <v>0.6</v>
      </c>
      <c r="F100">
        <v>0.1</v>
      </c>
      <c r="G100">
        <v>1</v>
      </c>
      <c r="H100">
        <v>0.9</v>
      </c>
      <c r="I100">
        <v>1.2</v>
      </c>
      <c r="J100">
        <v>0.6</v>
      </c>
      <c r="K100">
        <v>0.9</v>
      </c>
      <c r="L100">
        <v>1.2</v>
      </c>
      <c r="M100">
        <v>0</v>
      </c>
      <c r="N10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0.76</v>
      </c>
    </row>
    <row r="101" spans="1:14" x14ac:dyDescent="0.35">
      <c r="A101" t="s">
        <v>114</v>
      </c>
      <c r="B101" s="1">
        <v>419.11</v>
      </c>
      <c r="C101">
        <v>419.28</v>
      </c>
      <c r="D101">
        <v>0</v>
      </c>
      <c r="E101">
        <v>0</v>
      </c>
      <c r="F101">
        <v>1.5</v>
      </c>
      <c r="G101">
        <v>0</v>
      </c>
      <c r="H101">
        <v>0</v>
      </c>
      <c r="I101">
        <v>0.1</v>
      </c>
      <c r="J101">
        <v>0.7</v>
      </c>
      <c r="K101">
        <v>0.1</v>
      </c>
      <c r="L101">
        <v>0.7</v>
      </c>
      <c r="M101">
        <v>0.7</v>
      </c>
      <c r="N10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0.38</v>
      </c>
    </row>
    <row r="102" spans="1:14" x14ac:dyDescent="0.35">
      <c r="A102" t="s">
        <v>115</v>
      </c>
      <c r="B102" s="1">
        <v>423</v>
      </c>
      <c r="C102">
        <v>423.13</v>
      </c>
      <c r="D102">
        <v>0.9</v>
      </c>
      <c r="E102">
        <v>0</v>
      </c>
      <c r="F102">
        <v>0</v>
      </c>
      <c r="G102">
        <v>0.7</v>
      </c>
      <c r="H102">
        <v>0</v>
      </c>
      <c r="I102">
        <v>1.4</v>
      </c>
      <c r="J102">
        <v>0.8</v>
      </c>
      <c r="K102">
        <v>0</v>
      </c>
      <c r="L102">
        <v>0</v>
      </c>
      <c r="M102">
        <v>0.4</v>
      </c>
      <c r="N10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0.42000000000000004</v>
      </c>
    </row>
    <row r="103" spans="1:14" x14ac:dyDescent="0.35">
      <c r="A103" t="s">
        <v>116</v>
      </c>
      <c r="B103" s="1">
        <v>426.47</v>
      </c>
      <c r="C103">
        <v>426.68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0.9</v>
      </c>
      <c r="J103">
        <v>0.6</v>
      </c>
      <c r="K103">
        <v>0</v>
      </c>
      <c r="L103">
        <v>0.3</v>
      </c>
      <c r="M103">
        <v>0.3</v>
      </c>
      <c r="N10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0.21000000000000002</v>
      </c>
    </row>
    <row r="104" spans="1:14" x14ac:dyDescent="0.35">
      <c r="A104" t="s">
        <v>117</v>
      </c>
      <c r="B104" s="1">
        <v>428</v>
      </c>
      <c r="C104">
        <v>428.17</v>
      </c>
      <c r="D104">
        <v>0.1</v>
      </c>
      <c r="E104">
        <v>0.1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0.5</v>
      </c>
      <c r="M104">
        <v>0</v>
      </c>
      <c r="N10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6.9999999999999993E-2</v>
      </c>
    </row>
    <row r="105" spans="1:14" x14ac:dyDescent="0.35">
      <c r="A105" t="s">
        <v>118</v>
      </c>
      <c r="B105" s="1">
        <v>431.91</v>
      </c>
      <c r="C105">
        <v>432.08</v>
      </c>
      <c r="D105">
        <v>0</v>
      </c>
      <c r="E105">
        <v>0</v>
      </c>
      <c r="F105">
        <v>0</v>
      </c>
      <c r="G105">
        <v>0</v>
      </c>
      <c r="H105">
        <v>0.3</v>
      </c>
      <c r="I105">
        <v>1</v>
      </c>
      <c r="J105">
        <v>0</v>
      </c>
      <c r="K105">
        <v>0.1</v>
      </c>
      <c r="L105">
        <v>0</v>
      </c>
      <c r="M105">
        <v>0.3</v>
      </c>
      <c r="N10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0.17</v>
      </c>
    </row>
    <row r="106" spans="1:14" x14ac:dyDescent="0.35">
      <c r="A106" t="s">
        <v>119</v>
      </c>
      <c r="B106" s="1">
        <v>437.07</v>
      </c>
      <c r="C106">
        <v>437.3</v>
      </c>
      <c r="D106">
        <v>0</v>
      </c>
      <c r="E106">
        <v>0.1</v>
      </c>
      <c r="F106">
        <v>0</v>
      </c>
      <c r="G106">
        <v>0</v>
      </c>
      <c r="H106">
        <v>0.1</v>
      </c>
      <c r="I106">
        <v>0.2</v>
      </c>
      <c r="J106">
        <v>0</v>
      </c>
      <c r="K106">
        <v>0.4</v>
      </c>
      <c r="L106">
        <v>0.3</v>
      </c>
      <c r="M106">
        <v>0</v>
      </c>
      <c r="N10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0.11000000000000001</v>
      </c>
    </row>
    <row r="107" spans="1:14" x14ac:dyDescent="0.35">
      <c r="A107" t="s">
        <v>120</v>
      </c>
      <c r="B107" s="1">
        <v>442.7</v>
      </c>
      <c r="C107">
        <v>442.87</v>
      </c>
      <c r="D107">
        <v>0</v>
      </c>
      <c r="E107">
        <v>0</v>
      </c>
      <c r="F107">
        <v>0.6</v>
      </c>
      <c r="G107">
        <v>0.3</v>
      </c>
      <c r="H107">
        <v>0</v>
      </c>
      <c r="I107">
        <v>0</v>
      </c>
      <c r="J107">
        <v>0.7</v>
      </c>
      <c r="K107">
        <v>0.1</v>
      </c>
      <c r="L107">
        <v>0</v>
      </c>
      <c r="M107">
        <v>0</v>
      </c>
      <c r="N10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0.16999999999999998</v>
      </c>
    </row>
    <row r="108" spans="1:14" x14ac:dyDescent="0.35">
      <c r="A108" t="s">
        <v>121</v>
      </c>
      <c r="B108" s="1">
        <v>446.8</v>
      </c>
      <c r="C108">
        <v>446.9</v>
      </c>
      <c r="D108">
        <v>0.6</v>
      </c>
      <c r="E108">
        <v>1</v>
      </c>
      <c r="F108">
        <v>0.5</v>
      </c>
      <c r="G108">
        <v>0.5</v>
      </c>
      <c r="H108">
        <v>0.6</v>
      </c>
      <c r="I108">
        <v>0.8</v>
      </c>
      <c r="J108">
        <v>0.1</v>
      </c>
      <c r="K108">
        <v>0.8</v>
      </c>
      <c r="L108">
        <v>0.5</v>
      </c>
      <c r="M108">
        <v>0.7</v>
      </c>
      <c r="N10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</v>
      </c>
    </row>
    <row r="109" spans="1:14" x14ac:dyDescent="0.35">
      <c r="A109" t="s">
        <v>122</v>
      </c>
      <c r="B109" s="1">
        <v>451.15</v>
      </c>
      <c r="C109">
        <v>451.35</v>
      </c>
      <c r="D109">
        <v>0.3</v>
      </c>
      <c r="E109">
        <v>0.6</v>
      </c>
      <c r="F109">
        <v>0.4</v>
      </c>
      <c r="G109">
        <v>0.8</v>
      </c>
      <c r="H109">
        <v>0.2</v>
      </c>
      <c r="I109">
        <v>0.3</v>
      </c>
      <c r="J109">
        <v>0.3</v>
      </c>
      <c r="K109">
        <v>0</v>
      </c>
      <c r="L109">
        <v>0.8</v>
      </c>
      <c r="M109">
        <v>0</v>
      </c>
      <c r="N10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0.36999999999999994</v>
      </c>
    </row>
    <row r="110" spans="1:14" x14ac:dyDescent="0.35">
      <c r="A110" t="s">
        <v>123</v>
      </c>
      <c r="B110" s="1">
        <v>456.6</v>
      </c>
      <c r="C110">
        <v>456.87</v>
      </c>
      <c r="D110">
        <v>0</v>
      </c>
      <c r="E110">
        <v>0</v>
      </c>
      <c r="F110">
        <v>0</v>
      </c>
      <c r="G110">
        <v>1.8</v>
      </c>
      <c r="H110">
        <v>0.7</v>
      </c>
      <c r="I110">
        <v>1.8</v>
      </c>
      <c r="J110">
        <v>0.6</v>
      </c>
      <c r="K110">
        <v>1.7</v>
      </c>
      <c r="L110">
        <v>0.4</v>
      </c>
      <c r="M110">
        <v>1.4</v>
      </c>
      <c r="N11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0.84000000000000008</v>
      </c>
    </row>
    <row r="111" spans="1:14" x14ac:dyDescent="0.35">
      <c r="A111" t="s">
        <v>124</v>
      </c>
      <c r="B111" s="1">
        <v>461.75</v>
      </c>
      <c r="C111">
        <v>462</v>
      </c>
      <c r="D111">
        <v>1.5</v>
      </c>
      <c r="E111">
        <v>1</v>
      </c>
      <c r="F111">
        <v>0</v>
      </c>
      <c r="G111">
        <v>0</v>
      </c>
      <c r="H111">
        <v>0.6</v>
      </c>
      <c r="I111">
        <v>0.1</v>
      </c>
      <c r="J111">
        <v>0</v>
      </c>
      <c r="K111">
        <v>1.5</v>
      </c>
      <c r="L111">
        <v>0.8</v>
      </c>
      <c r="M111">
        <v>1.6</v>
      </c>
      <c r="N11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0.71</v>
      </c>
    </row>
    <row r="112" spans="1:14" x14ac:dyDescent="0.35">
      <c r="A112" t="s">
        <v>125</v>
      </c>
      <c r="B112" s="1">
        <v>465.42</v>
      </c>
      <c r="C112">
        <v>465.57</v>
      </c>
      <c r="D112">
        <v>0</v>
      </c>
      <c r="E112">
        <v>0</v>
      </c>
      <c r="F112">
        <v>0.4</v>
      </c>
      <c r="G112">
        <v>0.1</v>
      </c>
      <c r="H112">
        <v>1.2</v>
      </c>
      <c r="I112">
        <v>1.7</v>
      </c>
      <c r="J112">
        <v>0</v>
      </c>
      <c r="K112">
        <v>0.5</v>
      </c>
      <c r="L112">
        <v>1.4</v>
      </c>
      <c r="M112">
        <v>0.4</v>
      </c>
      <c r="N11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0.57000000000000006</v>
      </c>
    </row>
    <row r="113" spans="1:14" x14ac:dyDescent="0.35">
      <c r="A113" t="s">
        <v>126</v>
      </c>
      <c r="B113" s="1">
        <v>471</v>
      </c>
      <c r="C113">
        <v>471.15</v>
      </c>
      <c r="D113">
        <v>0.8</v>
      </c>
      <c r="E113">
        <v>0.3</v>
      </c>
      <c r="F113">
        <v>0.7</v>
      </c>
      <c r="G113">
        <v>1.1000000000000001</v>
      </c>
      <c r="H113">
        <v>1.2</v>
      </c>
      <c r="I113">
        <v>1.5</v>
      </c>
      <c r="J113">
        <v>0.2</v>
      </c>
      <c r="K113">
        <v>0.8</v>
      </c>
      <c r="L113">
        <v>0.5</v>
      </c>
      <c r="M113">
        <v>0</v>
      </c>
      <c r="N11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0.71000000000000008</v>
      </c>
    </row>
    <row r="114" spans="1:14" x14ac:dyDescent="0.35">
      <c r="A114" t="s">
        <v>127</v>
      </c>
      <c r="B114" s="1">
        <v>472.85</v>
      </c>
      <c r="C114">
        <v>472.94</v>
      </c>
      <c r="D114">
        <v>0.4</v>
      </c>
      <c r="E114">
        <v>0</v>
      </c>
      <c r="F114">
        <v>1.6</v>
      </c>
      <c r="G114">
        <v>0.2</v>
      </c>
      <c r="H114">
        <v>1.4</v>
      </c>
      <c r="I114">
        <v>0.5</v>
      </c>
      <c r="J114">
        <v>1.2</v>
      </c>
      <c r="K114">
        <v>1.3</v>
      </c>
      <c r="L114">
        <v>1.4</v>
      </c>
      <c r="M114">
        <v>0.8</v>
      </c>
      <c r="N11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0.88000000000000012</v>
      </c>
    </row>
    <row r="115" spans="1:14" x14ac:dyDescent="0.35">
      <c r="A115" t="s">
        <v>146</v>
      </c>
      <c r="B115" s="1">
        <v>473.79</v>
      </c>
      <c r="C115">
        <v>474</v>
      </c>
      <c r="D115">
        <v>0.4</v>
      </c>
      <c r="E115">
        <v>0</v>
      </c>
      <c r="F115">
        <v>1.2</v>
      </c>
      <c r="G115">
        <v>0.6</v>
      </c>
      <c r="H115">
        <v>0.5</v>
      </c>
      <c r="I115">
        <v>0</v>
      </c>
      <c r="J115">
        <v>0.8</v>
      </c>
      <c r="K115">
        <v>1.1000000000000001</v>
      </c>
      <c r="L115">
        <v>1.1000000000000001</v>
      </c>
      <c r="M115">
        <v>0.8</v>
      </c>
      <c r="N11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0.64999999999999991</v>
      </c>
    </row>
    <row r="116" spans="1:14" x14ac:dyDescent="0.35">
      <c r="A116" t="s">
        <v>128</v>
      </c>
      <c r="B116" s="1">
        <v>478.75</v>
      </c>
      <c r="C116">
        <v>478.89</v>
      </c>
      <c r="D116">
        <v>1.2</v>
      </c>
      <c r="E116">
        <v>0</v>
      </c>
      <c r="F116">
        <v>1.3</v>
      </c>
      <c r="G116">
        <v>0.9</v>
      </c>
      <c r="H116">
        <v>0</v>
      </c>
      <c r="I116">
        <v>0.9</v>
      </c>
      <c r="J116">
        <v>0.4</v>
      </c>
      <c r="K116">
        <v>0.5</v>
      </c>
      <c r="L116">
        <v>0</v>
      </c>
      <c r="M116">
        <v>1.8</v>
      </c>
      <c r="N11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0.7</v>
      </c>
    </row>
    <row r="117" spans="1:14" x14ac:dyDescent="0.35">
      <c r="A117" t="s">
        <v>129</v>
      </c>
      <c r="B117" s="1">
        <v>483.07</v>
      </c>
      <c r="C117">
        <v>483.41</v>
      </c>
      <c r="D117">
        <v>1.3</v>
      </c>
      <c r="E117">
        <v>0.1</v>
      </c>
      <c r="F117">
        <v>0.1</v>
      </c>
      <c r="G117">
        <v>0.5</v>
      </c>
      <c r="H117">
        <v>1.4</v>
      </c>
      <c r="I117">
        <v>0.3</v>
      </c>
      <c r="J117">
        <v>0.1</v>
      </c>
      <c r="K117">
        <v>1</v>
      </c>
      <c r="L117">
        <v>0.8</v>
      </c>
      <c r="M117">
        <v>0</v>
      </c>
      <c r="N11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0.55999999999999994</v>
      </c>
    </row>
    <row r="118" spans="1:14" x14ac:dyDescent="0.35">
      <c r="A118" t="s">
        <v>130</v>
      </c>
      <c r="B118" s="1">
        <v>488.5</v>
      </c>
      <c r="C118">
        <v>488.7</v>
      </c>
      <c r="D118">
        <v>0.7</v>
      </c>
      <c r="E118">
        <v>0.1</v>
      </c>
      <c r="F118">
        <v>1.2</v>
      </c>
      <c r="G118">
        <v>0</v>
      </c>
      <c r="H118">
        <v>0.1</v>
      </c>
      <c r="I118">
        <v>0.6</v>
      </c>
      <c r="J118">
        <v>0</v>
      </c>
      <c r="K118">
        <v>1.1000000000000001</v>
      </c>
      <c r="L118">
        <v>1.5</v>
      </c>
      <c r="M118">
        <v>0.3</v>
      </c>
      <c r="N11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0.56000000000000005</v>
      </c>
    </row>
    <row r="119" spans="1:14" x14ac:dyDescent="0.35">
      <c r="A119" t="s">
        <v>131</v>
      </c>
      <c r="B119" s="1">
        <v>491.83</v>
      </c>
      <c r="C119">
        <v>492</v>
      </c>
      <c r="D119">
        <v>0.3</v>
      </c>
      <c r="E119">
        <v>1</v>
      </c>
      <c r="F119">
        <v>0.8</v>
      </c>
      <c r="G119">
        <v>0.4</v>
      </c>
      <c r="H119">
        <v>0.7</v>
      </c>
      <c r="I119">
        <v>1.3</v>
      </c>
      <c r="J119">
        <v>0</v>
      </c>
      <c r="K119">
        <v>1</v>
      </c>
      <c r="L119">
        <v>0</v>
      </c>
      <c r="M119">
        <v>0</v>
      </c>
      <c r="N11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0.55000000000000004</v>
      </c>
    </row>
    <row r="120" spans="1:14" x14ac:dyDescent="0.35">
      <c r="A120" t="s">
        <v>132</v>
      </c>
      <c r="B120" s="1">
        <v>496.8</v>
      </c>
      <c r="C120">
        <v>496.97</v>
      </c>
      <c r="D120">
        <v>0</v>
      </c>
      <c r="E120">
        <v>0.9</v>
      </c>
      <c r="F120">
        <v>0</v>
      </c>
      <c r="G120">
        <v>0.8</v>
      </c>
      <c r="H120">
        <v>0.4</v>
      </c>
      <c r="I120">
        <v>0</v>
      </c>
      <c r="J120">
        <v>0.1</v>
      </c>
      <c r="K120">
        <v>0</v>
      </c>
      <c r="L120">
        <v>1.4</v>
      </c>
      <c r="M120">
        <v>0</v>
      </c>
      <c r="N12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0.36</v>
      </c>
    </row>
    <row r="121" spans="1:14" x14ac:dyDescent="0.35">
      <c r="A121" t="s">
        <v>133</v>
      </c>
      <c r="B121" s="1">
        <v>502.08</v>
      </c>
      <c r="C121">
        <v>502.26</v>
      </c>
      <c r="D121">
        <v>0.8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0.7</v>
      </c>
      <c r="K121">
        <v>0.3</v>
      </c>
      <c r="L121">
        <v>0.4</v>
      </c>
      <c r="M121">
        <v>0.6</v>
      </c>
      <c r="N121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0.28000000000000003</v>
      </c>
    </row>
    <row r="122" spans="1:14" x14ac:dyDescent="0.35">
      <c r="A122" t="s">
        <v>134</v>
      </c>
      <c r="B122" s="1">
        <v>512</v>
      </c>
      <c r="C122">
        <v>512.1</v>
      </c>
      <c r="D122">
        <v>0.2</v>
      </c>
      <c r="E122">
        <v>0.3</v>
      </c>
      <c r="F122">
        <v>1.1000000000000001</v>
      </c>
      <c r="G122">
        <v>0.9</v>
      </c>
      <c r="H122">
        <v>0.2</v>
      </c>
      <c r="I122">
        <v>0.6</v>
      </c>
      <c r="J122">
        <v>0.9</v>
      </c>
      <c r="K122">
        <v>0.2</v>
      </c>
      <c r="L122">
        <v>0.9</v>
      </c>
      <c r="M122">
        <v>0</v>
      </c>
      <c r="N122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0.53</v>
      </c>
    </row>
    <row r="123" spans="1:14" x14ac:dyDescent="0.35">
      <c r="A123" t="s">
        <v>135</v>
      </c>
      <c r="B123" s="1">
        <v>522</v>
      </c>
      <c r="C123">
        <v>522.1</v>
      </c>
      <c r="D123">
        <v>0.7</v>
      </c>
      <c r="E123">
        <v>1</v>
      </c>
      <c r="F123">
        <v>0.3</v>
      </c>
      <c r="G123">
        <v>0</v>
      </c>
      <c r="H123">
        <v>0.3</v>
      </c>
      <c r="I123">
        <v>1.1000000000000001</v>
      </c>
      <c r="J123">
        <v>0.5</v>
      </c>
      <c r="K123">
        <v>1</v>
      </c>
      <c r="L123">
        <v>0.9</v>
      </c>
      <c r="M123">
        <v>0.3</v>
      </c>
      <c r="N123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0.6100000000000001</v>
      </c>
    </row>
    <row r="124" spans="1:14" x14ac:dyDescent="0.35">
      <c r="A124" t="s">
        <v>136</v>
      </c>
      <c r="B124" s="1">
        <v>532.4</v>
      </c>
      <c r="C124">
        <v>532.6</v>
      </c>
      <c r="D124">
        <v>0.8</v>
      </c>
      <c r="E124">
        <v>0.3</v>
      </c>
      <c r="F124">
        <v>0.1</v>
      </c>
      <c r="G124">
        <v>0</v>
      </c>
      <c r="H124">
        <v>0.1</v>
      </c>
      <c r="I124">
        <v>1.5</v>
      </c>
      <c r="J124">
        <v>0</v>
      </c>
      <c r="K124">
        <v>0</v>
      </c>
      <c r="L124">
        <v>0.8</v>
      </c>
      <c r="M124">
        <v>0.7</v>
      </c>
      <c r="N124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0.43000000000000005</v>
      </c>
    </row>
    <row r="125" spans="1:14" x14ac:dyDescent="0.35">
      <c r="A125" t="s">
        <v>137</v>
      </c>
      <c r="B125" s="1">
        <v>536.4</v>
      </c>
      <c r="C125">
        <v>536.5</v>
      </c>
      <c r="D125">
        <v>0</v>
      </c>
      <c r="E125">
        <v>0.4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0.5</v>
      </c>
      <c r="L125">
        <v>1</v>
      </c>
      <c r="M125">
        <v>0</v>
      </c>
      <c r="N125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0.19</v>
      </c>
    </row>
    <row r="126" spans="1:14" x14ac:dyDescent="0.35">
      <c r="A126" t="s">
        <v>168</v>
      </c>
      <c r="B126" s="1">
        <v>538.70000000000005</v>
      </c>
      <c r="C126">
        <v>538.92999999999995</v>
      </c>
      <c r="D126">
        <v>0</v>
      </c>
      <c r="E126">
        <v>0</v>
      </c>
      <c r="F126">
        <v>0.3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</v>
      </c>
      <c r="N126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0.16999999999999998</v>
      </c>
    </row>
    <row r="127" spans="1:14" x14ac:dyDescent="0.35">
      <c r="A127" t="s">
        <v>169</v>
      </c>
      <c r="B127" s="1">
        <v>543.07000000000005</v>
      </c>
      <c r="C127">
        <v>543.19000000000005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0.3</v>
      </c>
      <c r="K127">
        <v>0</v>
      </c>
      <c r="L127">
        <v>0</v>
      </c>
      <c r="M127">
        <v>0</v>
      </c>
      <c r="N127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0.03</v>
      </c>
    </row>
    <row r="128" spans="1:14" x14ac:dyDescent="0.35">
      <c r="A128" t="s">
        <v>170</v>
      </c>
      <c r="B128" s="1">
        <v>546.9</v>
      </c>
      <c r="C128">
        <v>546.97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0.2</v>
      </c>
      <c r="K128">
        <v>0.3</v>
      </c>
      <c r="L128">
        <v>0</v>
      </c>
      <c r="M128">
        <v>0</v>
      </c>
      <c r="N128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0.05</v>
      </c>
    </row>
    <row r="129" spans="1:14" x14ac:dyDescent="0.35">
      <c r="A129" t="s">
        <v>171</v>
      </c>
      <c r="B129" s="1">
        <v>554.15</v>
      </c>
      <c r="C129">
        <v>554.29999999999995</v>
      </c>
      <c r="D129">
        <v>0</v>
      </c>
      <c r="E129">
        <v>0.1</v>
      </c>
      <c r="F129">
        <v>0</v>
      </c>
      <c r="G129">
        <v>0</v>
      </c>
      <c r="H129">
        <v>0.7</v>
      </c>
      <c r="I129">
        <v>0</v>
      </c>
      <c r="J129">
        <v>0</v>
      </c>
      <c r="K129">
        <v>0</v>
      </c>
      <c r="L129">
        <v>0</v>
      </c>
      <c r="M129">
        <v>0</v>
      </c>
      <c r="N129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7.9999999999999988E-2</v>
      </c>
    </row>
    <row r="130" spans="1:14" x14ac:dyDescent="0.35">
      <c r="A130" t="s">
        <v>172</v>
      </c>
      <c r="B130" s="1">
        <v>565.25</v>
      </c>
      <c r="C130">
        <v>565.39</v>
      </c>
      <c r="D130">
        <v>0</v>
      </c>
      <c r="E130">
        <v>0.2</v>
      </c>
      <c r="F130">
        <v>0</v>
      </c>
      <c r="G130">
        <v>0.2</v>
      </c>
      <c r="H130">
        <v>0</v>
      </c>
      <c r="I130">
        <v>1.4</v>
      </c>
      <c r="J130">
        <v>0.1</v>
      </c>
      <c r="K130">
        <v>0.8</v>
      </c>
      <c r="L130">
        <v>0.1</v>
      </c>
      <c r="M130">
        <v>0.5</v>
      </c>
      <c r="N130" s="2">
        <f>AVERAGE(Tabela33[[#This Row],[C1]],Tabela33[[#This Row],[C2]],Tabela33[[#This Row],[C3]],Tabela33[[#This Row],[C4]],Tabela33[[#This Row],[C5]],Tabela33[[#This Row],[C6]],Tabela33[[#This Row],[C7]],Tabela33[[#This Row],[C8]],Tabela33[[#This Row],[C9]],Tabela33[[#This Row],[C10]])</f>
        <v>0.33</v>
      </c>
    </row>
    <row r="131" spans="1:14" x14ac:dyDescent="0.35">
      <c r="B131" s="1"/>
      <c r="C131" s="1"/>
      <c r="N131" s="2"/>
    </row>
    <row r="132" spans="1:14" x14ac:dyDescent="0.35">
      <c r="B132" s="1"/>
      <c r="C132" s="1"/>
      <c r="N132" s="2"/>
    </row>
    <row r="133" spans="1:14" x14ac:dyDescent="0.35">
      <c r="B133" s="1"/>
      <c r="C133" s="1"/>
      <c r="N133" s="2"/>
    </row>
    <row r="134" spans="1:14" x14ac:dyDescent="0.35">
      <c r="B134" s="1"/>
      <c r="C134" s="1"/>
      <c r="N134" s="2"/>
    </row>
    <row r="135" spans="1:14" x14ac:dyDescent="0.35">
      <c r="B135" s="1"/>
      <c r="C135" s="1"/>
      <c r="N135" s="2"/>
    </row>
    <row r="136" spans="1:14" x14ac:dyDescent="0.35">
      <c r="B136" s="1"/>
      <c r="C136" s="1"/>
      <c r="N136" s="2"/>
    </row>
    <row r="137" spans="1:14" x14ac:dyDescent="0.35">
      <c r="B137" s="1"/>
      <c r="C137" s="1"/>
      <c r="N137" s="2"/>
    </row>
    <row r="138" spans="1:14" x14ac:dyDescent="0.35">
      <c r="B138" s="1"/>
      <c r="C138" s="1"/>
      <c r="N138" s="2"/>
    </row>
    <row r="139" spans="1:14" x14ac:dyDescent="0.35">
      <c r="B139" s="1"/>
      <c r="C139" s="1"/>
      <c r="N139" s="2"/>
    </row>
    <row r="140" spans="1:14" x14ac:dyDescent="0.35">
      <c r="B140" s="1"/>
      <c r="C140" s="1"/>
      <c r="N140" s="2"/>
    </row>
    <row r="141" spans="1:14" x14ac:dyDescent="0.35">
      <c r="B141" s="1"/>
      <c r="C141" s="1"/>
      <c r="N141" s="2"/>
    </row>
    <row r="142" spans="1:14" x14ac:dyDescent="0.35">
      <c r="B142" s="1"/>
      <c r="C142" s="1"/>
      <c r="N142" s="2"/>
    </row>
    <row r="143" spans="1:14" x14ac:dyDescent="0.35">
      <c r="B143" s="1"/>
      <c r="C143" s="1"/>
      <c r="N143" s="2"/>
    </row>
  </sheetData>
  <conditionalFormatting sqref="N131:N14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{F7439D14-FC82-45F6-A7D0-28367AF5C6F6}</x14:id>
        </ext>
      </extLst>
    </cfRule>
  </conditionalFormatting>
  <conditionalFormatting sqref="N2:N1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{9F4B0FBD-7350-45B7-ACE0-272A4DAF1E97}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39D14-FC82-45F6-A7D0-28367AF5C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N131:N143</xm:sqref>
        </x14:conditionalFormatting>
        <x14:conditionalFormatting xmlns:xm="http://schemas.microsoft.com/office/excel/2006/main">
          <x14:cfRule type="dataBar" id="{9F4B0FBD-7350-45B7-ACE0-272A4DAF1E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N2:N130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9F80-4B86-4D90-86D0-12A0227FDE4B}">
  <sheetPr>
    <tabColor rgb="FFFF0000"/>
  </sheetPr>
  <dimension ref="A1:H130"/>
  <sheetViews>
    <sheetView topLeftCell="A92" workbookViewId="0">
      <selection activeCell="F99" sqref="F99"/>
    </sheetView>
  </sheetViews>
  <sheetFormatPr defaultRowHeight="14.5" x14ac:dyDescent="0.35"/>
  <cols>
    <col min="1" max="1" width="8.1796875" bestFit="1" customWidth="1"/>
    <col min="2" max="2" width="9.81640625" bestFit="1" customWidth="1"/>
    <col min="3" max="3" width="7.453125" bestFit="1" customWidth="1"/>
    <col min="4" max="5" width="12.1796875" bestFit="1" customWidth="1"/>
    <col min="6" max="6" width="16.7265625" bestFit="1" customWidth="1"/>
    <col min="7" max="7" width="14.453125" bestFit="1" customWidth="1"/>
    <col min="8" max="8" width="21.6328125" bestFit="1" customWidth="1"/>
  </cols>
  <sheetData>
    <row r="1" spans="1:8" ht="26.5" x14ac:dyDescent="0.35">
      <c r="A1" s="3" t="s">
        <v>0</v>
      </c>
      <c r="B1" s="3" t="s">
        <v>138</v>
      </c>
      <c r="C1" s="3" t="s">
        <v>139</v>
      </c>
      <c r="D1" s="4" t="s">
        <v>140</v>
      </c>
      <c r="E1" s="4" t="s">
        <v>141</v>
      </c>
      <c r="F1" s="5" t="s">
        <v>142</v>
      </c>
      <c r="G1" s="5" t="s">
        <v>143</v>
      </c>
      <c r="H1" s="5" t="s">
        <v>144</v>
      </c>
    </row>
    <row r="2" spans="1:8" x14ac:dyDescent="0.35">
      <c r="A2" s="5" t="s">
        <v>15</v>
      </c>
      <c r="B2" s="5">
        <v>4.62</v>
      </c>
      <c r="C2" s="5">
        <v>4.72</v>
      </c>
      <c r="D2" s="5">
        <v>0.255</v>
      </c>
      <c r="E2" s="5">
        <v>0.14499999999999999</v>
      </c>
      <c r="F2" s="7">
        <f t="shared" ref="F2:F65" si="0">IFERROR(0.9978*D2/(D2-E2),"")</f>
        <v>2.3130818181818182</v>
      </c>
      <c r="G2" s="5">
        <f t="shared" ref="G2:G65" si="1">IFERROR(1000*D2/F2,"")</f>
        <v>110.24253357386249</v>
      </c>
      <c r="H2" s="5"/>
    </row>
    <row r="3" spans="1:8" x14ac:dyDescent="0.35">
      <c r="A3" s="5" t="s">
        <v>16</v>
      </c>
      <c r="B3" s="5">
        <v>8.4600000000000009</v>
      </c>
      <c r="C3" s="5">
        <v>8.61</v>
      </c>
      <c r="D3" s="5">
        <v>0.29099999999999998</v>
      </c>
      <c r="E3" s="5">
        <v>0.155</v>
      </c>
      <c r="F3" s="7">
        <f t="shared" si="0"/>
        <v>2.134998529411765</v>
      </c>
      <c r="G3" s="5">
        <f t="shared" si="1"/>
        <v>136.29985969132088</v>
      </c>
      <c r="H3" s="5"/>
    </row>
    <row r="4" spans="1:8" x14ac:dyDescent="0.35">
      <c r="A4" s="5" t="s">
        <v>17</v>
      </c>
      <c r="B4" s="5">
        <v>12.7</v>
      </c>
      <c r="C4" s="5">
        <v>12.9</v>
      </c>
      <c r="D4" s="5">
        <v>0.30299999999999999</v>
      </c>
      <c r="E4" s="5">
        <v>0.187</v>
      </c>
      <c r="F4" s="7">
        <f t="shared" si="0"/>
        <v>2.6063224137931034</v>
      </c>
      <c r="G4" s="5">
        <f t="shared" si="1"/>
        <v>116.25576267789137</v>
      </c>
      <c r="H4" s="5"/>
    </row>
    <row r="5" spans="1:8" x14ac:dyDescent="0.35">
      <c r="A5" s="5" t="s">
        <v>18</v>
      </c>
      <c r="B5" s="5">
        <v>15.54</v>
      </c>
      <c r="C5" s="5">
        <v>15.74</v>
      </c>
      <c r="D5" s="5">
        <v>0.41299999999999998</v>
      </c>
      <c r="E5" s="5">
        <v>0.25600000000000001</v>
      </c>
      <c r="F5" s="7">
        <f t="shared" si="0"/>
        <v>2.6247859872611468</v>
      </c>
      <c r="G5" s="5">
        <f t="shared" si="1"/>
        <v>157.3461615554219</v>
      </c>
      <c r="H5" s="5"/>
    </row>
    <row r="6" spans="1:8" x14ac:dyDescent="0.35">
      <c r="A6" s="5" t="s">
        <v>19</v>
      </c>
      <c r="B6" s="5">
        <v>18.45</v>
      </c>
      <c r="C6" s="5">
        <v>18.600000000000001</v>
      </c>
      <c r="D6" s="5">
        <v>0.61099999999999999</v>
      </c>
      <c r="E6" s="5">
        <v>0.38200000000000001</v>
      </c>
      <c r="F6" s="7">
        <f t="shared" si="0"/>
        <v>2.6622524017467248</v>
      </c>
      <c r="G6" s="5">
        <f t="shared" si="1"/>
        <v>229.5049108037683</v>
      </c>
      <c r="H6" s="5"/>
    </row>
    <row r="7" spans="1:8" x14ac:dyDescent="0.35">
      <c r="A7" s="5" t="s">
        <v>20</v>
      </c>
      <c r="B7" s="5">
        <v>23.26</v>
      </c>
      <c r="C7" s="5">
        <v>23.42</v>
      </c>
      <c r="D7" s="5">
        <v>0.47399999999999998</v>
      </c>
      <c r="E7" s="5">
        <v>0.29599999999999999</v>
      </c>
      <c r="F7" s="7">
        <f t="shared" si="0"/>
        <v>2.6570629213483143</v>
      </c>
      <c r="G7" s="5">
        <f t="shared" si="1"/>
        <v>178.39246341952295</v>
      </c>
      <c r="H7" s="5"/>
    </row>
    <row r="8" spans="1:8" x14ac:dyDescent="0.35">
      <c r="A8" s="5" t="s">
        <v>21</v>
      </c>
      <c r="B8" s="5">
        <v>26.1</v>
      </c>
      <c r="C8" s="5">
        <v>26.25</v>
      </c>
      <c r="D8" s="5">
        <v>0.48699999999999999</v>
      </c>
      <c r="E8" s="5">
        <v>0.30399999999999999</v>
      </c>
      <c r="F8" s="7">
        <f t="shared" si="0"/>
        <v>2.6553475409836067</v>
      </c>
      <c r="G8" s="5">
        <f t="shared" si="1"/>
        <v>183.40348767288032</v>
      </c>
      <c r="H8" s="5"/>
    </row>
    <row r="9" spans="1:8" x14ac:dyDescent="0.35">
      <c r="A9" s="5" t="s">
        <v>22</v>
      </c>
      <c r="B9" s="5">
        <v>29.7</v>
      </c>
      <c r="C9" s="5">
        <v>29.83</v>
      </c>
      <c r="D9" s="5">
        <v>0.55900000000000005</v>
      </c>
      <c r="E9" s="5">
        <v>0.34899999999999998</v>
      </c>
      <c r="F9" s="7">
        <f t="shared" si="0"/>
        <v>2.6560485714285709</v>
      </c>
      <c r="G9" s="5">
        <f t="shared" si="1"/>
        <v>210.46301864101028</v>
      </c>
      <c r="H9" s="5"/>
    </row>
    <row r="10" spans="1:8" x14ac:dyDescent="0.35">
      <c r="A10" s="5" t="s">
        <v>23</v>
      </c>
      <c r="B10" s="5">
        <v>33.200000000000003</v>
      </c>
      <c r="C10" s="5">
        <v>33.35</v>
      </c>
      <c r="D10" s="5">
        <v>0.39800000000000002</v>
      </c>
      <c r="E10" s="5">
        <v>0.2475</v>
      </c>
      <c r="F10" s="7">
        <f t="shared" si="0"/>
        <v>2.6387003322259135</v>
      </c>
      <c r="G10" s="5">
        <f t="shared" si="1"/>
        <v>150.83183002605733</v>
      </c>
      <c r="H10" s="5"/>
    </row>
    <row r="11" spans="1:8" x14ac:dyDescent="0.35">
      <c r="A11" s="5" t="s">
        <v>24</v>
      </c>
      <c r="B11" s="5">
        <v>36.200000000000003</v>
      </c>
      <c r="C11" s="5">
        <v>36.35</v>
      </c>
      <c r="D11" s="5">
        <v>0.57999999999999996</v>
      </c>
      <c r="E11" s="5">
        <v>0.36099999999999999</v>
      </c>
      <c r="F11" s="7">
        <f t="shared" si="0"/>
        <v>2.6425753424657539</v>
      </c>
      <c r="G11" s="5">
        <f t="shared" si="1"/>
        <v>219.48286229705349</v>
      </c>
      <c r="H11" s="5"/>
    </row>
    <row r="12" spans="1:8" x14ac:dyDescent="0.35">
      <c r="A12" s="5" t="s">
        <v>25</v>
      </c>
      <c r="B12" s="5">
        <v>39</v>
      </c>
      <c r="C12" s="5">
        <v>39.15</v>
      </c>
      <c r="D12" s="5">
        <v>0.61599999999999999</v>
      </c>
      <c r="E12" s="5">
        <v>0.38500000000000001</v>
      </c>
      <c r="F12" s="7">
        <f t="shared" si="0"/>
        <v>2.6608000000000001</v>
      </c>
      <c r="G12" s="5">
        <f t="shared" si="1"/>
        <v>231.50932050511125</v>
      </c>
      <c r="H12" s="5"/>
    </row>
    <row r="13" spans="1:8" x14ac:dyDescent="0.35">
      <c r="A13" s="5" t="s">
        <v>26</v>
      </c>
      <c r="B13" s="5">
        <v>43.8</v>
      </c>
      <c r="C13" s="5">
        <v>44.1</v>
      </c>
      <c r="D13" s="5">
        <v>0.36899999999999999</v>
      </c>
      <c r="E13" s="5">
        <v>0.23100000000000001</v>
      </c>
      <c r="F13" s="7">
        <f t="shared" si="0"/>
        <v>2.6680304347826094</v>
      </c>
      <c r="G13" s="5">
        <f t="shared" si="1"/>
        <v>138.30426939266383</v>
      </c>
      <c r="H13" s="5"/>
    </row>
    <row r="14" spans="1:8" x14ac:dyDescent="0.35">
      <c r="A14" s="5" t="s">
        <v>27</v>
      </c>
      <c r="B14" s="5">
        <v>48.95</v>
      </c>
      <c r="C14" s="5">
        <v>49.14</v>
      </c>
      <c r="D14" s="5">
        <v>0.56100000000000005</v>
      </c>
      <c r="E14" s="5">
        <v>0.35099999999999998</v>
      </c>
      <c r="F14" s="7">
        <f t="shared" si="0"/>
        <v>2.6655514285714279</v>
      </c>
      <c r="G14" s="5">
        <f t="shared" si="1"/>
        <v>210.46301864101028</v>
      </c>
      <c r="H14" s="5"/>
    </row>
    <row r="15" spans="1:8" x14ac:dyDescent="0.35">
      <c r="A15" s="5" t="s">
        <v>28</v>
      </c>
      <c r="B15" s="5">
        <v>52.75</v>
      </c>
      <c r="C15" s="5">
        <v>52.85</v>
      </c>
      <c r="D15" s="5">
        <v>0.28599999999999998</v>
      </c>
      <c r="E15" s="5">
        <v>0.17899999999999999</v>
      </c>
      <c r="F15" s="7">
        <f t="shared" si="0"/>
        <v>2.6670168224299067</v>
      </c>
      <c r="G15" s="5">
        <f t="shared" si="1"/>
        <v>107.23591902184806</v>
      </c>
      <c r="H15" s="5"/>
    </row>
    <row r="16" spans="1:8" x14ac:dyDescent="0.35">
      <c r="A16" s="5" t="s">
        <v>29</v>
      </c>
      <c r="B16" s="5">
        <v>55.8</v>
      </c>
      <c r="C16" s="5">
        <v>55.89</v>
      </c>
      <c r="D16" s="5">
        <v>0.126</v>
      </c>
      <c r="E16" s="5">
        <v>7.9000000000000001E-2</v>
      </c>
      <c r="F16" s="7">
        <f t="shared" si="0"/>
        <v>2.6749531914893616</v>
      </c>
      <c r="G16" s="5">
        <f t="shared" si="1"/>
        <v>47.103627981559434</v>
      </c>
      <c r="H16" s="5"/>
    </row>
    <row r="17" spans="1:8" x14ac:dyDescent="0.35">
      <c r="A17" s="5" t="s">
        <v>30</v>
      </c>
      <c r="B17" s="5">
        <v>59.35</v>
      </c>
      <c r="C17" s="5">
        <v>59.52</v>
      </c>
      <c r="D17" s="5">
        <v>0.41699999999999998</v>
      </c>
      <c r="E17" s="5">
        <v>0.26200000000000001</v>
      </c>
      <c r="F17" s="7">
        <f t="shared" si="0"/>
        <v>2.684403870967742</v>
      </c>
      <c r="G17" s="5">
        <f t="shared" si="1"/>
        <v>155.34175185407898</v>
      </c>
      <c r="H17" s="5"/>
    </row>
    <row r="18" spans="1:8" x14ac:dyDescent="0.35">
      <c r="A18" s="5" t="s">
        <v>31</v>
      </c>
      <c r="B18" s="5">
        <v>60.15</v>
      </c>
      <c r="C18" s="5">
        <v>60.52</v>
      </c>
      <c r="D18" s="5">
        <v>0.70899999999999996</v>
      </c>
      <c r="E18" s="5">
        <v>0.44400000000000001</v>
      </c>
      <c r="F18" s="7">
        <f t="shared" si="0"/>
        <v>2.6695856603773587</v>
      </c>
      <c r="G18" s="5">
        <f t="shared" si="1"/>
        <v>265.58428542794144</v>
      </c>
      <c r="H18" s="5"/>
    </row>
    <row r="19" spans="1:8" x14ac:dyDescent="0.35">
      <c r="A19" s="5" t="s">
        <v>32</v>
      </c>
      <c r="B19" s="5">
        <v>64.739999999999995</v>
      </c>
      <c r="C19" s="5">
        <v>64.94</v>
      </c>
      <c r="D19" s="5">
        <v>0.52600000000000002</v>
      </c>
      <c r="E19" s="5">
        <v>0.32900000000000001</v>
      </c>
      <c r="F19" s="7">
        <f t="shared" si="0"/>
        <v>2.6641766497461932</v>
      </c>
      <c r="G19" s="5">
        <f t="shared" si="1"/>
        <v>197.434355582281</v>
      </c>
      <c r="H19" s="5"/>
    </row>
    <row r="20" spans="1:8" x14ac:dyDescent="0.35">
      <c r="A20" s="5" t="s">
        <v>33</v>
      </c>
      <c r="B20" s="5">
        <v>67.78</v>
      </c>
      <c r="C20" s="5">
        <v>67.87</v>
      </c>
      <c r="D20" s="5">
        <v>0.19700000000000001</v>
      </c>
      <c r="E20" s="5">
        <v>0.123</v>
      </c>
      <c r="F20" s="7">
        <f t="shared" si="0"/>
        <v>2.6563054054054049</v>
      </c>
      <c r="G20" s="5">
        <f t="shared" si="1"/>
        <v>74.163158949689333</v>
      </c>
      <c r="H20" s="5"/>
    </row>
    <row r="21" spans="1:8" x14ac:dyDescent="0.35">
      <c r="A21" s="5" t="s">
        <v>34</v>
      </c>
      <c r="B21" s="5">
        <v>70</v>
      </c>
      <c r="C21" s="5">
        <v>70.2</v>
      </c>
      <c r="D21" s="5">
        <v>0.53200000000000003</v>
      </c>
      <c r="E21" s="5">
        <v>0.33200000000000002</v>
      </c>
      <c r="F21" s="7">
        <f t="shared" si="0"/>
        <v>2.6541479999999997</v>
      </c>
      <c r="G21" s="5">
        <f t="shared" si="1"/>
        <v>200.44097013429547</v>
      </c>
      <c r="H21" s="5"/>
    </row>
    <row r="22" spans="1:8" x14ac:dyDescent="0.35">
      <c r="A22" s="5" t="s">
        <v>35</v>
      </c>
      <c r="B22" s="5">
        <v>74.239999999999995</v>
      </c>
      <c r="C22" s="5">
        <v>74.34</v>
      </c>
      <c r="D22" s="5">
        <v>0.26500000000000001</v>
      </c>
      <c r="E22" s="5">
        <v>0.16500000000000001</v>
      </c>
      <c r="F22" s="7">
        <f t="shared" si="0"/>
        <v>2.6441699999999999</v>
      </c>
      <c r="G22" s="5">
        <f t="shared" si="1"/>
        <v>100.22048506714773</v>
      </c>
      <c r="H22" s="5"/>
    </row>
    <row r="23" spans="1:8" x14ac:dyDescent="0.35">
      <c r="A23" s="5" t="s">
        <v>36</v>
      </c>
      <c r="B23" s="5">
        <v>77.95</v>
      </c>
      <c r="C23" s="5">
        <v>78.05</v>
      </c>
      <c r="D23" s="5">
        <v>0.3</v>
      </c>
      <c r="E23" s="5">
        <v>0.187</v>
      </c>
      <c r="F23" s="7">
        <f t="shared" si="0"/>
        <v>2.6490265486725666</v>
      </c>
      <c r="G23" s="5">
        <f t="shared" si="1"/>
        <v>113.24914812587691</v>
      </c>
      <c r="H23" s="5"/>
    </row>
    <row r="24" spans="1:8" x14ac:dyDescent="0.35">
      <c r="A24" s="5" t="s">
        <v>37</v>
      </c>
      <c r="B24" s="5">
        <v>82.2</v>
      </c>
      <c r="C24" s="5">
        <v>82.4</v>
      </c>
      <c r="D24" s="5">
        <v>0.41899999999999998</v>
      </c>
      <c r="E24" s="5">
        <v>0.26100000000000001</v>
      </c>
      <c r="F24" s="7">
        <f t="shared" si="0"/>
        <v>2.6460645569620258</v>
      </c>
      <c r="G24" s="5">
        <f t="shared" si="1"/>
        <v>158.34836640609339</v>
      </c>
      <c r="H24" s="5"/>
    </row>
    <row r="25" spans="1:8" x14ac:dyDescent="0.35">
      <c r="A25" s="5" t="s">
        <v>38</v>
      </c>
      <c r="B25" s="5">
        <v>86.08</v>
      </c>
      <c r="C25" s="5">
        <v>86.19</v>
      </c>
      <c r="D25" s="5">
        <v>0.32800000000000001</v>
      </c>
      <c r="E25" s="5">
        <v>0.20499999999999999</v>
      </c>
      <c r="F25" s="7">
        <f t="shared" si="0"/>
        <v>2.6607999999999996</v>
      </c>
      <c r="G25" s="5">
        <f t="shared" si="1"/>
        <v>123.27119663259172</v>
      </c>
      <c r="H25" s="5"/>
    </row>
    <row r="26" spans="1:8" x14ac:dyDescent="0.35">
      <c r="A26" s="5" t="s">
        <v>39</v>
      </c>
      <c r="B26" s="5">
        <v>90.03</v>
      </c>
      <c r="C26" s="5">
        <v>90.16</v>
      </c>
      <c r="D26" s="5">
        <v>0.36499999999999999</v>
      </c>
      <c r="E26" s="5">
        <v>0.22800000000000001</v>
      </c>
      <c r="F26" s="7">
        <f t="shared" si="0"/>
        <v>2.6583722627737227</v>
      </c>
      <c r="G26" s="5">
        <f t="shared" si="1"/>
        <v>137.30206454199237</v>
      </c>
      <c r="H26" s="5"/>
    </row>
    <row r="27" spans="1:8" x14ac:dyDescent="0.35">
      <c r="A27" s="5" t="s">
        <v>40</v>
      </c>
      <c r="B27" s="5">
        <v>93.98</v>
      </c>
      <c r="C27" s="5">
        <v>94.12</v>
      </c>
      <c r="D27" s="5">
        <v>0.32700000000000001</v>
      </c>
      <c r="E27" s="5">
        <v>0.20399999999999999</v>
      </c>
      <c r="F27" s="7">
        <f t="shared" si="0"/>
        <v>2.6526878048780484</v>
      </c>
      <c r="G27" s="5">
        <f t="shared" si="1"/>
        <v>123.27119663259171</v>
      </c>
      <c r="H27" s="5"/>
    </row>
    <row r="28" spans="1:8" x14ac:dyDescent="0.35">
      <c r="A28" s="5" t="s">
        <v>41</v>
      </c>
      <c r="B28" s="5">
        <v>97.9</v>
      </c>
      <c r="C28" s="5">
        <v>98</v>
      </c>
      <c r="D28" s="5">
        <v>0.30599999999999999</v>
      </c>
      <c r="E28" s="5">
        <v>0.191</v>
      </c>
      <c r="F28" s="7">
        <f t="shared" si="0"/>
        <v>2.6550156521739132</v>
      </c>
      <c r="G28" s="5">
        <f t="shared" si="1"/>
        <v>115.25355782721988</v>
      </c>
      <c r="H28" s="5"/>
    </row>
    <row r="29" spans="1:8" x14ac:dyDescent="0.35">
      <c r="A29" s="5" t="s">
        <v>42</v>
      </c>
      <c r="B29" s="5">
        <v>100.88</v>
      </c>
      <c r="C29" s="5">
        <v>101</v>
      </c>
      <c r="D29" s="5">
        <v>0.253</v>
      </c>
      <c r="E29" s="5">
        <v>0.158</v>
      </c>
      <c r="F29" s="7">
        <f t="shared" si="0"/>
        <v>2.657298947368421</v>
      </c>
      <c r="G29" s="5">
        <f t="shared" si="1"/>
        <v>95.209460813790344</v>
      </c>
      <c r="H29" s="5"/>
    </row>
    <row r="30" spans="1:8" x14ac:dyDescent="0.35">
      <c r="A30" s="5" t="s">
        <v>43</v>
      </c>
      <c r="B30" s="5">
        <v>105.03</v>
      </c>
      <c r="C30" s="5">
        <v>105.16</v>
      </c>
      <c r="D30" s="5">
        <v>0.33400000000000002</v>
      </c>
      <c r="E30" s="5">
        <v>0.20799999999999999</v>
      </c>
      <c r="F30" s="7">
        <f t="shared" si="0"/>
        <v>2.6449619047619044</v>
      </c>
      <c r="G30" s="5">
        <f t="shared" si="1"/>
        <v>126.27781118460615</v>
      </c>
      <c r="H30" s="5"/>
    </row>
    <row r="31" spans="1:8" x14ac:dyDescent="0.35">
      <c r="A31" s="5" t="s">
        <v>44</v>
      </c>
      <c r="B31" s="5">
        <v>108.99</v>
      </c>
      <c r="C31" s="5">
        <v>109.07</v>
      </c>
      <c r="D31" s="5">
        <v>0.19400000000000001</v>
      </c>
      <c r="E31" s="5">
        <v>0.121</v>
      </c>
      <c r="F31" s="7">
        <f t="shared" si="0"/>
        <v>2.6516876712328763</v>
      </c>
      <c r="G31" s="5">
        <f t="shared" si="1"/>
        <v>73.160954099017857</v>
      </c>
      <c r="H31" s="5"/>
    </row>
    <row r="32" spans="1:8" x14ac:dyDescent="0.35">
      <c r="A32" s="5" t="s">
        <v>45</v>
      </c>
      <c r="B32" s="5">
        <v>112.05</v>
      </c>
      <c r="C32" s="5">
        <v>112.16</v>
      </c>
      <c r="D32" s="5">
        <v>0.28899999999999998</v>
      </c>
      <c r="E32" s="5">
        <v>0.18099999999999999</v>
      </c>
      <c r="F32" s="7">
        <f t="shared" si="0"/>
        <v>2.6700388888888891</v>
      </c>
      <c r="G32" s="5">
        <f t="shared" si="1"/>
        <v>108.23812387251954</v>
      </c>
      <c r="H32" s="5"/>
    </row>
    <row r="33" spans="1:8" x14ac:dyDescent="0.35">
      <c r="A33" s="5" t="s">
        <v>46</v>
      </c>
      <c r="B33" s="5">
        <v>114.77</v>
      </c>
      <c r="C33" s="5">
        <v>114.92</v>
      </c>
      <c r="D33" s="5">
        <v>0.47599999999999998</v>
      </c>
      <c r="E33" s="5">
        <v>0.29699999999999999</v>
      </c>
      <c r="F33" s="7">
        <f t="shared" si="0"/>
        <v>2.6533675977653632</v>
      </c>
      <c r="G33" s="5">
        <f t="shared" si="1"/>
        <v>179.39466827019442</v>
      </c>
      <c r="H33" s="5"/>
    </row>
    <row r="34" spans="1:8" x14ac:dyDescent="0.35">
      <c r="A34" s="5" t="s">
        <v>47</v>
      </c>
      <c r="B34" s="5">
        <v>118.36</v>
      </c>
      <c r="C34" s="5">
        <v>118.5</v>
      </c>
      <c r="D34" s="5">
        <v>0.45600000000000002</v>
      </c>
      <c r="E34" s="5">
        <v>0.28399999999999997</v>
      </c>
      <c r="F34" s="7">
        <f t="shared" si="0"/>
        <v>2.6453302325581389</v>
      </c>
      <c r="G34" s="5">
        <f t="shared" si="1"/>
        <v>172.37923431549413</v>
      </c>
      <c r="H34" s="5"/>
    </row>
    <row r="35" spans="1:8" x14ac:dyDescent="0.35">
      <c r="A35" s="5" t="s">
        <v>48</v>
      </c>
      <c r="B35" s="5">
        <v>122.91</v>
      </c>
      <c r="C35" s="5">
        <v>123.08</v>
      </c>
      <c r="D35" s="5">
        <v>0.40200000000000002</v>
      </c>
      <c r="E35" s="5">
        <v>0.25</v>
      </c>
      <c r="F35" s="7">
        <f t="shared" si="0"/>
        <v>2.6389184210526313</v>
      </c>
      <c r="G35" s="5">
        <f t="shared" si="1"/>
        <v>152.33513730206457</v>
      </c>
      <c r="H35" s="5"/>
    </row>
    <row r="36" spans="1:8" x14ac:dyDescent="0.35">
      <c r="A36" s="5" t="s">
        <v>49</v>
      </c>
      <c r="B36" s="5">
        <v>127.35</v>
      </c>
      <c r="C36" s="5">
        <v>127.45</v>
      </c>
      <c r="D36" s="5">
        <v>0.20300000000000001</v>
      </c>
      <c r="E36" s="5">
        <v>0.127</v>
      </c>
      <c r="F36" s="7">
        <f t="shared" si="0"/>
        <v>2.6651763157894734</v>
      </c>
      <c r="G36" s="5">
        <f t="shared" si="1"/>
        <v>76.167568651032283</v>
      </c>
      <c r="H36" s="5"/>
    </row>
    <row r="37" spans="1:8" x14ac:dyDescent="0.35">
      <c r="A37" s="5" t="s">
        <v>50</v>
      </c>
      <c r="B37" s="5">
        <v>132</v>
      </c>
      <c r="C37" s="5">
        <v>132.19</v>
      </c>
      <c r="D37" s="5">
        <v>0.56100000000000005</v>
      </c>
      <c r="E37" s="5">
        <v>0.35</v>
      </c>
      <c r="F37" s="7">
        <f t="shared" si="0"/>
        <v>2.6529184834123218</v>
      </c>
      <c r="G37" s="5">
        <f t="shared" si="1"/>
        <v>211.46522349168174</v>
      </c>
      <c r="H37" s="5"/>
    </row>
    <row r="38" spans="1:8" x14ac:dyDescent="0.35">
      <c r="A38" s="5" t="s">
        <v>51</v>
      </c>
      <c r="B38" s="5">
        <v>135.59</v>
      </c>
      <c r="C38" s="5">
        <v>135.66</v>
      </c>
      <c r="D38" s="5">
        <v>0.16900000000000001</v>
      </c>
      <c r="E38" s="5">
        <v>0.105</v>
      </c>
      <c r="F38" s="7">
        <f t="shared" si="0"/>
        <v>2.6348156249999994</v>
      </c>
      <c r="G38" s="5">
        <f t="shared" si="1"/>
        <v>64.141110442974551</v>
      </c>
      <c r="H38" s="5"/>
    </row>
    <row r="39" spans="1:8" x14ac:dyDescent="0.35">
      <c r="A39" s="5" t="s">
        <v>52</v>
      </c>
      <c r="B39" s="5">
        <v>140.26</v>
      </c>
      <c r="C39" s="5">
        <v>140.38999999999999</v>
      </c>
      <c r="D39" s="5">
        <v>0.41599999999999998</v>
      </c>
      <c r="E39" s="5">
        <v>0.26400000000000001</v>
      </c>
      <c r="F39" s="7">
        <f t="shared" si="0"/>
        <v>2.7308210526315793</v>
      </c>
      <c r="G39" s="5">
        <f t="shared" si="1"/>
        <v>152.33513730206454</v>
      </c>
      <c r="H39" s="5"/>
    </row>
    <row r="40" spans="1:8" x14ac:dyDescent="0.35">
      <c r="A40" s="5" t="s">
        <v>53</v>
      </c>
      <c r="B40" s="5">
        <v>145.19999999999999</v>
      </c>
      <c r="C40" s="5">
        <v>145.38</v>
      </c>
      <c r="D40" s="5">
        <v>0.51200000000000001</v>
      </c>
      <c r="E40" s="5">
        <v>0.31900000000000001</v>
      </c>
      <c r="F40" s="7">
        <f t="shared" si="0"/>
        <v>2.6470134715025906</v>
      </c>
      <c r="G40" s="5">
        <f t="shared" si="1"/>
        <v>193.42553617959513</v>
      </c>
      <c r="H40" s="5"/>
    </row>
    <row r="41" spans="1:8" x14ac:dyDescent="0.35">
      <c r="A41" s="5" t="s">
        <v>54</v>
      </c>
      <c r="B41" s="5">
        <v>149.6</v>
      </c>
      <c r="C41" s="5">
        <v>149.77000000000001</v>
      </c>
      <c r="D41" s="5">
        <v>0.41899999999999998</v>
      </c>
      <c r="E41" s="5">
        <v>0.26100000000000001</v>
      </c>
      <c r="F41" s="7">
        <f t="shared" si="0"/>
        <v>2.6460645569620258</v>
      </c>
      <c r="G41" s="5">
        <f t="shared" si="1"/>
        <v>158.34836640609339</v>
      </c>
      <c r="H41" s="5"/>
    </row>
    <row r="42" spans="1:8" x14ac:dyDescent="0.35">
      <c r="A42" s="5" t="s">
        <v>55</v>
      </c>
      <c r="B42" s="5">
        <v>152.47</v>
      </c>
      <c r="C42" s="5">
        <v>152.62</v>
      </c>
      <c r="D42" s="5">
        <v>0.47499999999999998</v>
      </c>
      <c r="E42" s="5">
        <v>0.29599999999999999</v>
      </c>
      <c r="F42" s="7">
        <f t="shared" si="0"/>
        <v>2.6477932960893855</v>
      </c>
      <c r="G42" s="5">
        <f t="shared" si="1"/>
        <v>179.39466827019442</v>
      </c>
      <c r="H42" s="5"/>
    </row>
    <row r="43" spans="1:8" x14ac:dyDescent="0.35">
      <c r="A43" s="5" t="s">
        <v>56</v>
      </c>
      <c r="B43" s="5">
        <v>155.47999999999999</v>
      </c>
      <c r="C43" s="5">
        <v>155.62</v>
      </c>
      <c r="D43" s="5">
        <v>0.378</v>
      </c>
      <c r="E43" s="5">
        <v>0.23699999999999999</v>
      </c>
      <c r="F43" s="7">
        <f t="shared" si="0"/>
        <v>2.6749531914893616</v>
      </c>
      <c r="G43" s="5">
        <f t="shared" si="1"/>
        <v>141.3108839446783</v>
      </c>
      <c r="H43" s="5"/>
    </row>
    <row r="44" spans="1:8" x14ac:dyDescent="0.35">
      <c r="A44" s="5" t="s">
        <v>57</v>
      </c>
      <c r="B44" s="5">
        <v>159.59</v>
      </c>
      <c r="C44" s="5">
        <v>159.75</v>
      </c>
      <c r="D44" s="5">
        <v>0.33400000000000002</v>
      </c>
      <c r="E44" s="5">
        <v>0.20899999999999999</v>
      </c>
      <c r="F44" s="7">
        <f t="shared" si="0"/>
        <v>2.6661215999999999</v>
      </c>
      <c r="G44" s="5">
        <f t="shared" si="1"/>
        <v>125.27560633393466</v>
      </c>
      <c r="H44" s="5"/>
    </row>
    <row r="45" spans="1:8" x14ac:dyDescent="0.35">
      <c r="A45" s="5" t="s">
        <v>58</v>
      </c>
      <c r="B45" s="5">
        <v>162.35</v>
      </c>
      <c r="C45" s="5">
        <v>163.44</v>
      </c>
      <c r="D45" s="5">
        <v>0.26400000000000001</v>
      </c>
      <c r="E45" s="5">
        <v>0.16500000000000001</v>
      </c>
      <c r="F45" s="7">
        <f t="shared" si="0"/>
        <v>2.6608000000000001</v>
      </c>
      <c r="G45" s="5">
        <f t="shared" si="1"/>
        <v>99.218280216476245</v>
      </c>
      <c r="H45" s="5"/>
    </row>
    <row r="46" spans="1:8" x14ac:dyDescent="0.35">
      <c r="A46" s="5" t="s">
        <v>59</v>
      </c>
      <c r="B46" s="5">
        <v>166.52</v>
      </c>
      <c r="C46" s="5">
        <v>166.71</v>
      </c>
      <c r="D46" s="5">
        <v>0.72099999999999997</v>
      </c>
      <c r="E46" s="5">
        <v>0.45800000000000002</v>
      </c>
      <c r="F46" s="7">
        <f t="shared" si="0"/>
        <v>2.7354136882129283</v>
      </c>
      <c r="G46" s="5">
        <f t="shared" si="1"/>
        <v>263.57987572659846</v>
      </c>
      <c r="H46" s="5"/>
    </row>
    <row r="47" spans="1:8" x14ac:dyDescent="0.35">
      <c r="A47" s="5" t="s">
        <v>60</v>
      </c>
      <c r="B47" s="5">
        <v>166.97</v>
      </c>
      <c r="C47" s="5">
        <v>167.09</v>
      </c>
      <c r="D47" s="5">
        <v>0.63600000000000001</v>
      </c>
      <c r="E47" s="5">
        <v>0.39900000000000002</v>
      </c>
      <c r="F47" s="7">
        <f t="shared" si="0"/>
        <v>2.6776405063291144</v>
      </c>
      <c r="G47" s="5">
        <f t="shared" si="1"/>
        <v>237.52254960914007</v>
      </c>
      <c r="H47" s="5"/>
    </row>
    <row r="48" spans="1:8" x14ac:dyDescent="0.35">
      <c r="A48" s="5" t="s">
        <v>61</v>
      </c>
      <c r="B48" s="5">
        <v>170.7</v>
      </c>
      <c r="C48" s="5">
        <v>170.77</v>
      </c>
      <c r="D48" s="5">
        <v>0.215</v>
      </c>
      <c r="E48" s="5">
        <v>0.13600000000000001</v>
      </c>
      <c r="F48" s="7">
        <f t="shared" si="0"/>
        <v>2.7155316455696208</v>
      </c>
      <c r="G48" s="5">
        <f t="shared" si="1"/>
        <v>79.174183203046681</v>
      </c>
      <c r="H48" s="5"/>
    </row>
    <row r="49" spans="1:8" x14ac:dyDescent="0.35">
      <c r="A49" s="5" t="s">
        <v>62</v>
      </c>
      <c r="B49" s="5">
        <v>173.27</v>
      </c>
      <c r="C49" s="5">
        <v>173.4</v>
      </c>
      <c r="D49" s="5">
        <v>0.39300000000000002</v>
      </c>
      <c r="E49" s="5">
        <v>0.245</v>
      </c>
      <c r="F49" s="7">
        <f t="shared" si="0"/>
        <v>2.6495635135135132</v>
      </c>
      <c r="G49" s="5">
        <f t="shared" si="1"/>
        <v>148.32631789937867</v>
      </c>
      <c r="H49" s="5"/>
    </row>
    <row r="50" spans="1:8" x14ac:dyDescent="0.35">
      <c r="A50" s="5" t="s">
        <v>63</v>
      </c>
      <c r="B50" s="5">
        <v>177.3</v>
      </c>
      <c r="C50" s="5">
        <v>177.44</v>
      </c>
      <c r="D50" s="5">
        <v>0.43099999999999999</v>
      </c>
      <c r="E50" s="5">
        <v>0.26800000000000002</v>
      </c>
      <c r="F50" s="7">
        <f t="shared" si="0"/>
        <v>2.6383546012269941</v>
      </c>
      <c r="G50" s="5">
        <f t="shared" si="1"/>
        <v>163.35939065945078</v>
      </c>
      <c r="H50" s="5"/>
    </row>
    <row r="51" spans="1:8" x14ac:dyDescent="0.35">
      <c r="A51" s="5" t="s">
        <v>64</v>
      </c>
      <c r="B51" s="5">
        <v>182.8</v>
      </c>
      <c r="C51" s="5">
        <v>183</v>
      </c>
      <c r="D51" s="5">
        <v>0.53600000000000003</v>
      </c>
      <c r="E51" s="5">
        <v>0.33800000000000002</v>
      </c>
      <c r="F51" s="7">
        <f t="shared" si="0"/>
        <v>2.7011151515151517</v>
      </c>
      <c r="G51" s="5">
        <f t="shared" si="1"/>
        <v>198.43656043295249</v>
      </c>
      <c r="H51" s="5"/>
    </row>
    <row r="52" spans="1:8" x14ac:dyDescent="0.35">
      <c r="A52" s="5" t="s">
        <v>65</v>
      </c>
      <c r="B52" s="5">
        <v>185.77</v>
      </c>
      <c r="C52" s="5">
        <v>186.04</v>
      </c>
      <c r="D52" s="5">
        <v>0.73199999999999998</v>
      </c>
      <c r="E52" s="5">
        <v>0.46200000000000002</v>
      </c>
      <c r="F52" s="7">
        <f t="shared" si="0"/>
        <v>2.7051466666666668</v>
      </c>
      <c r="G52" s="5">
        <f t="shared" si="1"/>
        <v>270.59530968129883</v>
      </c>
      <c r="H52" s="5"/>
    </row>
    <row r="53" spans="1:8" x14ac:dyDescent="0.35">
      <c r="A53" s="5" t="s">
        <v>66</v>
      </c>
      <c r="B53" s="5">
        <v>190.4</v>
      </c>
      <c r="C53" s="5">
        <v>190.8</v>
      </c>
      <c r="D53" s="5">
        <v>1.0409999999999999</v>
      </c>
      <c r="E53" s="5">
        <v>0.65700000000000003</v>
      </c>
      <c r="F53" s="7">
        <f t="shared" si="0"/>
        <v>2.7049734375000005</v>
      </c>
      <c r="G53" s="5">
        <f t="shared" si="1"/>
        <v>384.84666265784716</v>
      </c>
      <c r="H53" s="5"/>
    </row>
    <row r="54" spans="1:8" x14ac:dyDescent="0.35">
      <c r="A54" s="5" t="s">
        <v>67</v>
      </c>
      <c r="B54" s="5">
        <v>191.82</v>
      </c>
      <c r="C54" s="5">
        <v>192.16</v>
      </c>
      <c r="D54" s="5">
        <v>0.91100000000000003</v>
      </c>
      <c r="E54" s="5">
        <v>0.57999999999999996</v>
      </c>
      <c r="F54" s="7">
        <f t="shared" si="0"/>
        <v>2.7462108761329298</v>
      </c>
      <c r="G54" s="5">
        <f t="shared" si="1"/>
        <v>331.72980557225907</v>
      </c>
      <c r="H54" s="5"/>
    </row>
    <row r="55" spans="1:8" x14ac:dyDescent="0.35">
      <c r="A55" s="5" t="s">
        <v>68</v>
      </c>
      <c r="B55" s="5">
        <v>196.07</v>
      </c>
      <c r="C55" s="5">
        <v>196.24</v>
      </c>
      <c r="D55" s="5">
        <v>0.52300000000000002</v>
      </c>
      <c r="E55" s="5">
        <v>0.32600000000000001</v>
      </c>
      <c r="F55" s="7">
        <f t="shared" si="0"/>
        <v>2.648981725888325</v>
      </c>
      <c r="G55" s="5">
        <f t="shared" si="1"/>
        <v>197.434355582281</v>
      </c>
      <c r="H55" s="5"/>
    </row>
    <row r="56" spans="1:8" x14ac:dyDescent="0.35">
      <c r="A56" s="5" t="s">
        <v>69</v>
      </c>
      <c r="B56" s="5">
        <v>198.8</v>
      </c>
      <c r="C56" s="5">
        <v>199</v>
      </c>
      <c r="D56" s="5">
        <v>0.47499999999999998</v>
      </c>
      <c r="E56" s="5">
        <v>0.29599999999999999</v>
      </c>
      <c r="F56" s="7">
        <f t="shared" si="0"/>
        <v>2.6477932960893855</v>
      </c>
      <c r="G56" s="5">
        <f t="shared" si="1"/>
        <v>179.39466827019442</v>
      </c>
      <c r="H56" s="5"/>
    </row>
    <row r="57" spans="1:8" x14ac:dyDescent="0.35">
      <c r="A57" s="5" t="s">
        <v>70</v>
      </c>
      <c r="B57" s="5">
        <v>203.55</v>
      </c>
      <c r="C57" s="5">
        <v>203.67</v>
      </c>
      <c r="D57" s="5">
        <v>0.311</v>
      </c>
      <c r="E57" s="5">
        <v>0.19600000000000001</v>
      </c>
      <c r="F57" s="7">
        <f t="shared" si="0"/>
        <v>2.6983982608695656</v>
      </c>
      <c r="G57" s="5">
        <f t="shared" si="1"/>
        <v>115.25355782721986</v>
      </c>
      <c r="H57" s="5"/>
    </row>
    <row r="58" spans="1:8" x14ac:dyDescent="0.35">
      <c r="A58" s="5" t="s">
        <v>71</v>
      </c>
      <c r="B58" s="5">
        <v>205.02</v>
      </c>
      <c r="C58" s="5">
        <v>205.15</v>
      </c>
      <c r="D58" s="5">
        <v>0.35599999999999998</v>
      </c>
      <c r="E58" s="5">
        <v>0.223</v>
      </c>
      <c r="F58" s="7">
        <f t="shared" si="0"/>
        <v>2.6708030075187974</v>
      </c>
      <c r="G58" s="5">
        <f t="shared" si="1"/>
        <v>133.29324513930646</v>
      </c>
      <c r="H58" s="5"/>
    </row>
    <row r="59" spans="1:8" x14ac:dyDescent="0.35">
      <c r="A59" s="5" t="s">
        <v>72</v>
      </c>
      <c r="B59" s="5">
        <v>207.18</v>
      </c>
      <c r="C59" s="5">
        <v>207.27</v>
      </c>
      <c r="D59" s="5">
        <v>0.2</v>
      </c>
      <c r="E59" s="5">
        <v>0.125</v>
      </c>
      <c r="F59" s="7">
        <f t="shared" si="0"/>
        <v>2.6607999999999996</v>
      </c>
      <c r="G59" s="5">
        <f t="shared" si="1"/>
        <v>75.165363800360808</v>
      </c>
      <c r="H59" s="5"/>
    </row>
    <row r="60" spans="1:8" x14ac:dyDescent="0.35">
      <c r="A60" s="5" t="s">
        <v>73</v>
      </c>
      <c r="B60" s="5">
        <v>209.45</v>
      </c>
      <c r="C60" s="5">
        <v>209.58</v>
      </c>
      <c r="D60" s="5">
        <v>0.26</v>
      </c>
      <c r="E60" s="5">
        <v>0.16200000000000001</v>
      </c>
      <c r="F60" s="7">
        <f t="shared" si="0"/>
        <v>2.6472244897959181</v>
      </c>
      <c r="G60" s="5">
        <f t="shared" si="1"/>
        <v>98.216075365804784</v>
      </c>
      <c r="H60" s="5"/>
    </row>
    <row r="61" spans="1:8" x14ac:dyDescent="0.35">
      <c r="A61" s="5" t="s">
        <v>74</v>
      </c>
      <c r="B61" s="5">
        <v>212.11</v>
      </c>
      <c r="C61" s="5">
        <v>212.23</v>
      </c>
      <c r="D61" s="5">
        <v>0.28999999999999998</v>
      </c>
      <c r="E61" s="5">
        <v>0.18099999999999999</v>
      </c>
      <c r="F61" s="7">
        <f t="shared" si="0"/>
        <v>2.6546972477064226</v>
      </c>
      <c r="G61" s="5">
        <f t="shared" si="1"/>
        <v>109.240328723191</v>
      </c>
      <c r="H61" s="5"/>
    </row>
    <row r="62" spans="1:8" x14ac:dyDescent="0.35">
      <c r="A62" s="5" t="s">
        <v>75</v>
      </c>
      <c r="B62" s="5">
        <v>213.83</v>
      </c>
      <c r="C62" s="5">
        <v>213.94</v>
      </c>
      <c r="D62" s="5">
        <v>0.32100000000000001</v>
      </c>
      <c r="E62" s="5">
        <v>0.20100000000000001</v>
      </c>
      <c r="F62" s="7">
        <f t="shared" si="0"/>
        <v>2.6691150000000001</v>
      </c>
      <c r="G62" s="5">
        <f t="shared" si="1"/>
        <v>120.26458208057727</v>
      </c>
      <c r="H62" s="5"/>
    </row>
    <row r="63" spans="1:8" x14ac:dyDescent="0.35">
      <c r="A63" s="5" t="s">
        <v>76</v>
      </c>
      <c r="B63" s="5">
        <v>214.6</v>
      </c>
      <c r="C63" s="5">
        <v>214.73</v>
      </c>
      <c r="D63" s="5">
        <v>0.41699999999999998</v>
      </c>
      <c r="E63" s="5">
        <v>0.26200000000000001</v>
      </c>
      <c r="F63" s="7">
        <f t="shared" si="0"/>
        <v>2.684403870967742</v>
      </c>
      <c r="G63" s="5">
        <f t="shared" si="1"/>
        <v>155.34175185407898</v>
      </c>
      <c r="H63" s="5"/>
    </row>
    <row r="64" spans="1:8" x14ac:dyDescent="0.35">
      <c r="A64" s="5" t="s">
        <v>77</v>
      </c>
      <c r="B64" s="5">
        <v>222.09</v>
      </c>
      <c r="C64" s="5">
        <v>222.27</v>
      </c>
      <c r="D64" s="5">
        <v>0.48199999999999998</v>
      </c>
      <c r="E64" s="5">
        <v>0.30199999999999999</v>
      </c>
      <c r="F64" s="7">
        <f t="shared" si="0"/>
        <v>2.6718866666666665</v>
      </c>
      <c r="G64" s="5">
        <f t="shared" si="1"/>
        <v>180.39687312086591</v>
      </c>
      <c r="H64" s="5"/>
    </row>
    <row r="65" spans="1:8" x14ac:dyDescent="0.35">
      <c r="A65" s="5" t="s">
        <v>78</v>
      </c>
      <c r="B65" s="5">
        <v>226.77</v>
      </c>
      <c r="C65" s="5">
        <v>227</v>
      </c>
      <c r="D65" s="5">
        <v>0.503</v>
      </c>
      <c r="E65" s="5">
        <v>0.315</v>
      </c>
      <c r="F65" s="7">
        <f t="shared" si="0"/>
        <v>2.6696457446808513</v>
      </c>
      <c r="G65" s="5">
        <f t="shared" si="1"/>
        <v>188.41451192623771</v>
      </c>
      <c r="H65" s="5"/>
    </row>
    <row r="66" spans="1:8" x14ac:dyDescent="0.35">
      <c r="A66" s="5" t="s">
        <v>79</v>
      </c>
      <c r="B66" s="5">
        <v>227.84</v>
      </c>
      <c r="C66" s="5">
        <v>228.23</v>
      </c>
      <c r="D66" s="5">
        <v>0.97099999999999997</v>
      </c>
      <c r="E66" s="5">
        <v>0.60899999999999999</v>
      </c>
      <c r="F66" s="7">
        <f t="shared" ref="F66:F129" si="2">IFERROR(0.9978*D66/(D66-E66),"")</f>
        <v>2.6764193370165743</v>
      </c>
      <c r="G66" s="5">
        <f t="shared" ref="G66:G129" si="3">IFERROR(1000*D66/F66,"")</f>
        <v>362.79815594307479</v>
      </c>
      <c r="H66" s="5"/>
    </row>
    <row r="67" spans="1:8" x14ac:dyDescent="0.35">
      <c r="A67" s="5" t="s">
        <v>80</v>
      </c>
      <c r="B67" s="5">
        <v>234.19</v>
      </c>
      <c r="C67" s="5">
        <v>234.44</v>
      </c>
      <c r="D67" s="5">
        <v>0.374</v>
      </c>
      <c r="E67" s="5">
        <v>0.23799999999999999</v>
      </c>
      <c r="F67" s="7">
        <f t="shared" si="2"/>
        <v>2.7439499999999999</v>
      </c>
      <c r="G67" s="5">
        <f t="shared" si="3"/>
        <v>136.2998596913209</v>
      </c>
      <c r="H67" s="5"/>
    </row>
    <row r="68" spans="1:8" x14ac:dyDescent="0.35">
      <c r="A68" s="5" t="s">
        <v>81</v>
      </c>
      <c r="B68" s="5">
        <v>239.35</v>
      </c>
      <c r="C68" s="5">
        <v>239.58</v>
      </c>
      <c r="D68" s="5">
        <v>0.69299999999999995</v>
      </c>
      <c r="E68" s="5">
        <v>0.433</v>
      </c>
      <c r="F68" s="7">
        <f t="shared" si="2"/>
        <v>2.6595207692307694</v>
      </c>
      <c r="G68" s="5">
        <f t="shared" si="3"/>
        <v>260.57326117458405</v>
      </c>
      <c r="H68" s="5"/>
    </row>
    <row r="69" spans="1:8" x14ac:dyDescent="0.35">
      <c r="A69" s="5" t="s">
        <v>82</v>
      </c>
      <c r="B69" s="5">
        <v>244.2</v>
      </c>
      <c r="C69" s="5">
        <v>244.37</v>
      </c>
      <c r="D69" s="5">
        <v>0.39900000000000002</v>
      </c>
      <c r="E69" s="5">
        <v>0.249</v>
      </c>
      <c r="F69" s="7">
        <f t="shared" si="2"/>
        <v>2.6541479999999997</v>
      </c>
      <c r="G69" s="5">
        <f t="shared" si="3"/>
        <v>150.33072760072162</v>
      </c>
      <c r="H69" s="5"/>
    </row>
    <row r="70" spans="1:8" x14ac:dyDescent="0.35">
      <c r="A70" s="5" t="s">
        <v>83</v>
      </c>
      <c r="B70" s="5">
        <v>249.07</v>
      </c>
      <c r="C70" s="5">
        <v>249.27</v>
      </c>
      <c r="D70" s="5">
        <v>0.51400000000000001</v>
      </c>
      <c r="E70" s="5">
        <v>0.32500000000000001</v>
      </c>
      <c r="F70" s="7">
        <f t="shared" si="2"/>
        <v>2.7135936507936509</v>
      </c>
      <c r="G70" s="5">
        <f t="shared" si="3"/>
        <v>189.4167167769092</v>
      </c>
      <c r="H70" s="5"/>
    </row>
    <row r="71" spans="1:8" x14ac:dyDescent="0.35">
      <c r="A71" s="5" t="s">
        <v>84</v>
      </c>
      <c r="B71" s="5">
        <v>252.85</v>
      </c>
      <c r="C71" s="5">
        <v>253.12</v>
      </c>
      <c r="D71" s="5">
        <v>0.75600000000000001</v>
      </c>
      <c r="E71" s="5">
        <v>0.47299999999999998</v>
      </c>
      <c r="F71" s="7">
        <f t="shared" si="2"/>
        <v>2.665501060070671</v>
      </c>
      <c r="G71" s="5">
        <f t="shared" si="3"/>
        <v>283.62397274002808</v>
      </c>
      <c r="H71" s="5"/>
    </row>
    <row r="72" spans="1:8" x14ac:dyDescent="0.35">
      <c r="A72" s="5" t="s">
        <v>85</v>
      </c>
      <c r="B72" s="5">
        <v>257.25</v>
      </c>
      <c r="C72" s="5">
        <v>257.39</v>
      </c>
      <c r="D72" s="5">
        <v>0.36899999999999999</v>
      </c>
      <c r="E72" s="5">
        <v>0.23100000000000001</v>
      </c>
      <c r="F72" s="7">
        <f t="shared" si="2"/>
        <v>2.6680304347826094</v>
      </c>
      <c r="G72" s="5">
        <f t="shared" si="3"/>
        <v>138.30426939266383</v>
      </c>
      <c r="H72" s="5"/>
    </row>
    <row r="73" spans="1:8" x14ac:dyDescent="0.35">
      <c r="A73" s="5" t="s">
        <v>86</v>
      </c>
      <c r="B73" s="5">
        <v>267.64</v>
      </c>
      <c r="C73" s="5">
        <v>267.83</v>
      </c>
      <c r="D73" s="5">
        <v>0.64400000000000002</v>
      </c>
      <c r="E73" s="5">
        <v>0.41699999999999998</v>
      </c>
      <c r="F73" s="7">
        <f t="shared" si="2"/>
        <v>2.8307629955947133</v>
      </c>
      <c r="G73" s="5">
        <f t="shared" si="3"/>
        <v>227.50050110242537</v>
      </c>
      <c r="H73" s="5"/>
    </row>
    <row r="74" spans="1:8" x14ac:dyDescent="0.35">
      <c r="A74" s="5" t="s">
        <v>87</v>
      </c>
      <c r="B74" s="5">
        <v>271.14999999999998</v>
      </c>
      <c r="C74" s="5">
        <v>271.55</v>
      </c>
      <c r="D74" s="5">
        <v>0.83299999999999996</v>
      </c>
      <c r="E74" s="5">
        <v>0.52</v>
      </c>
      <c r="F74" s="7">
        <f t="shared" si="2"/>
        <v>2.6554869009584667</v>
      </c>
      <c r="G74" s="5">
        <f t="shared" si="3"/>
        <v>313.69011826017237</v>
      </c>
      <c r="H74" s="5"/>
    </row>
    <row r="75" spans="1:8" x14ac:dyDescent="0.35">
      <c r="A75" s="5" t="s">
        <v>88</v>
      </c>
      <c r="B75" s="5">
        <v>273.14999999999998</v>
      </c>
      <c r="C75" s="5">
        <v>273.35000000000002</v>
      </c>
      <c r="D75" s="5">
        <v>0.255</v>
      </c>
      <c r="E75" s="5">
        <v>0.17100000000000001</v>
      </c>
      <c r="F75" s="7">
        <f t="shared" si="2"/>
        <v>3.0290357142857149</v>
      </c>
      <c r="G75" s="5">
        <f t="shared" si="3"/>
        <v>84.185207456404072</v>
      </c>
      <c r="H75" s="5"/>
    </row>
    <row r="76" spans="1:8" x14ac:dyDescent="0.35">
      <c r="A76" s="5" t="s">
        <v>89</v>
      </c>
      <c r="B76" s="5">
        <v>276.48</v>
      </c>
      <c r="C76" s="5">
        <v>276.7</v>
      </c>
      <c r="D76" s="5">
        <v>0.56599999999999995</v>
      </c>
      <c r="E76" s="5">
        <v>0.35199999999999998</v>
      </c>
      <c r="F76" s="7">
        <f t="shared" si="2"/>
        <v>2.6390411214953273</v>
      </c>
      <c r="G76" s="5">
        <f t="shared" si="3"/>
        <v>214.47183804369612</v>
      </c>
      <c r="H76" s="5"/>
    </row>
    <row r="77" spans="1:8" x14ac:dyDescent="0.35">
      <c r="A77" s="5" t="s">
        <v>90</v>
      </c>
      <c r="B77" s="5">
        <v>286.3</v>
      </c>
      <c r="C77" s="5">
        <v>286.48</v>
      </c>
      <c r="D77" s="5">
        <v>0.50900000000000001</v>
      </c>
      <c r="E77" s="5">
        <v>0.318</v>
      </c>
      <c r="F77" s="7">
        <f t="shared" si="2"/>
        <v>2.6590586387434554</v>
      </c>
      <c r="G77" s="5">
        <f t="shared" si="3"/>
        <v>191.42112647825218</v>
      </c>
      <c r="H77" s="5"/>
    </row>
    <row r="78" spans="1:8" x14ac:dyDescent="0.35">
      <c r="A78" s="5" t="s">
        <v>91</v>
      </c>
      <c r="B78" s="5">
        <v>292.93</v>
      </c>
      <c r="C78" s="5">
        <v>293.14</v>
      </c>
      <c r="D78" s="5">
        <v>0.44800000000000001</v>
      </c>
      <c r="E78" s="5">
        <v>0.27900000000000003</v>
      </c>
      <c r="F78" s="7">
        <f t="shared" si="2"/>
        <v>2.6450556213017755</v>
      </c>
      <c r="G78" s="5">
        <f t="shared" si="3"/>
        <v>169.37261976347963</v>
      </c>
      <c r="H78" s="5"/>
    </row>
    <row r="79" spans="1:8" x14ac:dyDescent="0.35">
      <c r="A79" s="5" t="s">
        <v>92</v>
      </c>
      <c r="B79" s="5">
        <v>304.8</v>
      </c>
      <c r="C79" s="5">
        <v>305</v>
      </c>
      <c r="D79" s="5">
        <v>0.45600000000000002</v>
      </c>
      <c r="E79" s="5">
        <v>0.28399999999999997</v>
      </c>
      <c r="F79" s="7">
        <f t="shared" si="2"/>
        <v>2.6453302325581389</v>
      </c>
      <c r="G79" s="5">
        <f t="shared" si="3"/>
        <v>172.37923431549413</v>
      </c>
      <c r="H79" s="5"/>
    </row>
    <row r="80" spans="1:8" x14ac:dyDescent="0.35">
      <c r="A80" s="5" t="s">
        <v>93</v>
      </c>
      <c r="B80" s="5">
        <v>311.20999999999998</v>
      </c>
      <c r="C80" s="5">
        <v>311.51</v>
      </c>
      <c r="D80" s="5">
        <v>0.752</v>
      </c>
      <c r="E80" s="5">
        <v>0.47099999999999997</v>
      </c>
      <c r="F80" s="7">
        <f t="shared" si="2"/>
        <v>2.6702690391459076</v>
      </c>
      <c r="G80" s="5">
        <f t="shared" si="3"/>
        <v>281.6195630386851</v>
      </c>
      <c r="H80" s="5"/>
    </row>
    <row r="81" spans="1:8" x14ac:dyDescent="0.35">
      <c r="A81" s="5" t="s">
        <v>94</v>
      </c>
      <c r="B81" s="5">
        <v>314.89999999999998</v>
      </c>
      <c r="C81" s="5">
        <v>315.12</v>
      </c>
      <c r="D81" s="5">
        <v>0.47799999999999998</v>
      </c>
      <c r="E81" s="5">
        <v>0.29799999999999999</v>
      </c>
      <c r="F81" s="7">
        <f t="shared" si="2"/>
        <v>2.6497133333333336</v>
      </c>
      <c r="G81" s="5">
        <f t="shared" si="3"/>
        <v>180.39687312086588</v>
      </c>
      <c r="H81" s="5"/>
    </row>
    <row r="82" spans="1:8" x14ac:dyDescent="0.35">
      <c r="A82" s="5" t="s">
        <v>95</v>
      </c>
      <c r="B82" s="5">
        <v>320.44</v>
      </c>
      <c r="C82" s="5">
        <v>320.55</v>
      </c>
      <c r="D82" s="5">
        <v>0.251</v>
      </c>
      <c r="E82" s="5">
        <v>0.159</v>
      </c>
      <c r="F82" s="7">
        <f t="shared" si="2"/>
        <v>2.7222586956521742</v>
      </c>
      <c r="G82" s="5">
        <f t="shared" si="3"/>
        <v>92.202846261775903</v>
      </c>
      <c r="H82" s="5"/>
    </row>
    <row r="83" spans="1:8" x14ac:dyDescent="0.35">
      <c r="A83" s="5" t="s">
        <v>96</v>
      </c>
      <c r="B83" s="5">
        <v>325.25</v>
      </c>
      <c r="C83" s="5">
        <v>325.43</v>
      </c>
      <c r="D83" s="5">
        <v>0.36399999999999999</v>
      </c>
      <c r="E83" s="5">
        <v>0.22700000000000001</v>
      </c>
      <c r="F83" s="7">
        <f t="shared" si="2"/>
        <v>2.6510890510948908</v>
      </c>
      <c r="G83" s="5">
        <f t="shared" si="3"/>
        <v>137.30206454199237</v>
      </c>
      <c r="H83" s="5"/>
    </row>
    <row r="84" spans="1:8" x14ac:dyDescent="0.35">
      <c r="A84" s="5" t="s">
        <v>97</v>
      </c>
      <c r="B84" s="5">
        <v>326.81</v>
      </c>
      <c r="C84" s="5">
        <v>326.94</v>
      </c>
      <c r="D84" s="5">
        <v>0.24099999999999999</v>
      </c>
      <c r="E84" s="5">
        <v>0.15</v>
      </c>
      <c r="F84" s="7">
        <f t="shared" si="2"/>
        <v>2.6425252747252745</v>
      </c>
      <c r="G84" s="5">
        <f t="shared" si="3"/>
        <v>91.200641411104442</v>
      </c>
      <c r="H84" s="5"/>
    </row>
    <row r="85" spans="1:8" x14ac:dyDescent="0.35">
      <c r="A85" s="5" t="s">
        <v>98</v>
      </c>
      <c r="B85" s="5">
        <v>330.65</v>
      </c>
      <c r="C85" s="5">
        <v>330.85</v>
      </c>
      <c r="D85" s="5">
        <v>0.30199999999999999</v>
      </c>
      <c r="E85" s="5">
        <v>0.189</v>
      </c>
      <c r="F85" s="7">
        <f t="shared" si="2"/>
        <v>2.666686725663717</v>
      </c>
      <c r="G85" s="5">
        <f t="shared" si="3"/>
        <v>113.24914812587691</v>
      </c>
      <c r="H85" s="5"/>
    </row>
    <row r="86" spans="1:8" x14ac:dyDescent="0.35">
      <c r="A86" s="5" t="s">
        <v>99</v>
      </c>
      <c r="B86" s="5">
        <v>338.43</v>
      </c>
      <c r="C86" s="5">
        <v>338.58</v>
      </c>
      <c r="D86" s="5">
        <v>0.42299999999999999</v>
      </c>
      <c r="E86" s="5">
        <v>0.26300000000000001</v>
      </c>
      <c r="F86" s="7">
        <f t="shared" si="2"/>
        <v>2.6379337500000002</v>
      </c>
      <c r="G86" s="5">
        <f t="shared" si="3"/>
        <v>160.35277610743634</v>
      </c>
      <c r="H86" s="5"/>
    </row>
    <row r="87" spans="1:8" x14ac:dyDescent="0.35">
      <c r="A87" s="5" t="s">
        <v>100</v>
      </c>
      <c r="B87" s="5">
        <v>342.59</v>
      </c>
      <c r="C87" s="5">
        <v>342.77</v>
      </c>
      <c r="D87" s="5">
        <v>0.48499999999999999</v>
      </c>
      <c r="E87" s="5">
        <v>0.30499999999999999</v>
      </c>
      <c r="F87" s="7">
        <f t="shared" si="2"/>
        <v>2.6885166666666667</v>
      </c>
      <c r="G87" s="5">
        <f t="shared" si="3"/>
        <v>180.39687312086591</v>
      </c>
      <c r="H87" s="5"/>
    </row>
    <row r="88" spans="1:8" x14ac:dyDescent="0.35">
      <c r="A88" s="5" t="s">
        <v>101</v>
      </c>
      <c r="B88" s="5">
        <v>346.55</v>
      </c>
      <c r="C88" s="5">
        <v>346.72</v>
      </c>
      <c r="D88" s="5">
        <v>0.39500000000000002</v>
      </c>
      <c r="E88" s="5">
        <v>0.248</v>
      </c>
      <c r="F88" s="7">
        <f t="shared" si="2"/>
        <v>2.6811632653061221</v>
      </c>
      <c r="G88" s="5">
        <f t="shared" si="3"/>
        <v>147.32411304870718</v>
      </c>
      <c r="H88" s="5"/>
    </row>
    <row r="89" spans="1:8" x14ac:dyDescent="0.35">
      <c r="A89" s="5" t="s">
        <v>102</v>
      </c>
      <c r="B89" s="5">
        <v>350.84</v>
      </c>
      <c r="C89" s="5">
        <v>351.03</v>
      </c>
      <c r="D89" s="5">
        <v>0.441</v>
      </c>
      <c r="E89" s="5">
        <v>0.27500000000000002</v>
      </c>
      <c r="F89" s="7">
        <f t="shared" si="2"/>
        <v>2.650781927710844</v>
      </c>
      <c r="G89" s="5">
        <f t="shared" si="3"/>
        <v>166.36600521146519</v>
      </c>
      <c r="H89" s="5"/>
    </row>
    <row r="90" spans="1:8" x14ac:dyDescent="0.35">
      <c r="A90" s="5" t="s">
        <v>103</v>
      </c>
      <c r="B90" s="5">
        <v>358</v>
      </c>
      <c r="C90" s="5">
        <v>358.23</v>
      </c>
      <c r="D90" s="5">
        <v>0.76700000000000002</v>
      </c>
      <c r="E90" s="5">
        <v>0.47899999999999998</v>
      </c>
      <c r="F90" s="7">
        <f t="shared" si="2"/>
        <v>2.6573354166666663</v>
      </c>
      <c r="G90" s="5">
        <f t="shared" si="3"/>
        <v>288.63499699338547</v>
      </c>
      <c r="H90" s="5"/>
    </row>
    <row r="91" spans="1:8" x14ac:dyDescent="0.35">
      <c r="A91" s="5" t="s">
        <v>104</v>
      </c>
      <c r="B91" s="5">
        <v>362.8</v>
      </c>
      <c r="C91" s="5">
        <v>363</v>
      </c>
      <c r="D91" s="5">
        <v>0.46500000000000002</v>
      </c>
      <c r="E91" s="5">
        <v>0.29099999999999998</v>
      </c>
      <c r="F91" s="7">
        <f t="shared" si="2"/>
        <v>2.6665344827586202</v>
      </c>
      <c r="G91" s="5">
        <f t="shared" si="3"/>
        <v>174.38364401683708</v>
      </c>
      <c r="H91" s="5"/>
    </row>
    <row r="92" spans="1:8" x14ac:dyDescent="0.35">
      <c r="A92" s="5" t="s">
        <v>105</v>
      </c>
      <c r="B92" s="5">
        <v>366.85</v>
      </c>
      <c r="C92" s="5">
        <v>367</v>
      </c>
      <c r="D92" s="5">
        <v>0.42899999999999999</v>
      </c>
      <c r="E92" s="5">
        <v>0.26800000000000002</v>
      </c>
      <c r="F92" s="7">
        <f t="shared" si="2"/>
        <v>2.6587341614906834</v>
      </c>
      <c r="G92" s="5">
        <f t="shared" si="3"/>
        <v>161.35498095810783</v>
      </c>
      <c r="H92" s="5"/>
    </row>
    <row r="93" spans="1:8" x14ac:dyDescent="0.35">
      <c r="A93" s="5" t="s">
        <v>106</v>
      </c>
      <c r="B93" s="5">
        <v>372.44</v>
      </c>
      <c r="C93" s="5">
        <v>372.57</v>
      </c>
      <c r="D93" s="5">
        <v>0.39800000000000002</v>
      </c>
      <c r="E93" s="5">
        <v>0.248</v>
      </c>
      <c r="F93" s="7">
        <f t="shared" si="2"/>
        <v>2.6474959999999998</v>
      </c>
      <c r="G93" s="5">
        <f t="shared" si="3"/>
        <v>150.33072760072159</v>
      </c>
      <c r="H93" s="5"/>
    </row>
    <row r="94" spans="1:8" x14ac:dyDescent="0.35">
      <c r="A94" s="5" t="s">
        <v>107</v>
      </c>
      <c r="B94" s="5">
        <v>380.35</v>
      </c>
      <c r="C94" s="5">
        <v>380.52</v>
      </c>
      <c r="D94" s="5">
        <v>0.38800000000000001</v>
      </c>
      <c r="E94" s="5">
        <v>0.24199999999999999</v>
      </c>
      <c r="F94" s="7">
        <f t="shared" si="2"/>
        <v>2.6516876712328763</v>
      </c>
      <c r="G94" s="5">
        <f t="shared" si="3"/>
        <v>146.32190819803571</v>
      </c>
      <c r="H94" s="5"/>
    </row>
    <row r="95" spans="1:8" x14ac:dyDescent="0.35">
      <c r="A95" s="5" t="s">
        <v>108</v>
      </c>
      <c r="B95" s="5">
        <v>384.38</v>
      </c>
      <c r="C95" s="5">
        <v>384.53</v>
      </c>
      <c r="D95" s="5">
        <v>0.27500000000000002</v>
      </c>
      <c r="E95" s="5">
        <v>0.17100000000000001</v>
      </c>
      <c r="F95" s="7">
        <f t="shared" si="2"/>
        <v>2.6384134615384611</v>
      </c>
      <c r="G95" s="5">
        <f t="shared" si="3"/>
        <v>104.22930446983365</v>
      </c>
      <c r="H95" s="5"/>
    </row>
    <row r="96" spans="1:8" x14ac:dyDescent="0.35">
      <c r="A96" s="5" t="s">
        <v>109</v>
      </c>
      <c r="B96" s="5">
        <v>389.2</v>
      </c>
      <c r="C96" s="5">
        <v>389.42</v>
      </c>
      <c r="D96" s="5">
        <v>0.54200000000000004</v>
      </c>
      <c r="E96" s="5">
        <v>0.33800000000000002</v>
      </c>
      <c r="F96" s="7">
        <f t="shared" si="2"/>
        <v>2.6510176470588238</v>
      </c>
      <c r="G96" s="5">
        <f t="shared" si="3"/>
        <v>204.44978953698134</v>
      </c>
      <c r="H96" s="5"/>
    </row>
    <row r="97" spans="1:8" x14ac:dyDescent="0.35">
      <c r="A97" s="5" t="s">
        <v>110</v>
      </c>
      <c r="B97" s="5">
        <v>396.46</v>
      </c>
      <c r="C97" s="5">
        <v>396.75</v>
      </c>
      <c r="D97" s="5">
        <v>0.56699999999999995</v>
      </c>
      <c r="E97" s="5">
        <v>0.35299999999999998</v>
      </c>
      <c r="F97" s="7">
        <f t="shared" si="2"/>
        <v>2.6437037383177571</v>
      </c>
      <c r="G97" s="5">
        <f t="shared" si="3"/>
        <v>214.47183804369612</v>
      </c>
      <c r="H97" s="5"/>
    </row>
    <row r="98" spans="1:8" x14ac:dyDescent="0.35">
      <c r="A98" s="5" t="s">
        <v>111</v>
      </c>
      <c r="B98" s="5">
        <v>402.86</v>
      </c>
      <c r="C98" s="5">
        <v>403</v>
      </c>
      <c r="D98" s="5">
        <v>0.436</v>
      </c>
      <c r="E98" s="5">
        <v>0.27200000000000002</v>
      </c>
      <c r="F98" s="7">
        <f t="shared" si="2"/>
        <v>2.6526878048780493</v>
      </c>
      <c r="G98" s="5">
        <f t="shared" si="3"/>
        <v>164.36159551012224</v>
      </c>
      <c r="H98" s="5" t="s">
        <v>145</v>
      </c>
    </row>
    <row r="99" spans="1:8" x14ac:dyDescent="0.35">
      <c r="A99" s="5" t="s">
        <v>112</v>
      </c>
      <c r="B99" s="5">
        <v>408.5</v>
      </c>
      <c r="C99" s="5">
        <v>408.74</v>
      </c>
      <c r="D99" s="5">
        <v>0.58499999999999996</v>
      </c>
      <c r="E99" s="5">
        <v>0.36499999999999999</v>
      </c>
      <c r="F99" s="7">
        <f t="shared" si="2"/>
        <v>2.653240909090909</v>
      </c>
      <c r="G99" s="5">
        <f t="shared" si="3"/>
        <v>220.485067147725</v>
      </c>
      <c r="H99" s="5"/>
    </row>
    <row r="100" spans="1:8" x14ac:dyDescent="0.35">
      <c r="A100" s="5" t="s">
        <v>113</v>
      </c>
      <c r="B100" s="5">
        <v>415.84</v>
      </c>
      <c r="C100" s="5">
        <v>416</v>
      </c>
      <c r="D100" s="5">
        <v>0.41899999999999998</v>
      </c>
      <c r="E100" s="5">
        <v>0.26200000000000001</v>
      </c>
      <c r="F100" s="7">
        <f t="shared" si="2"/>
        <v>2.66291847133758</v>
      </c>
      <c r="G100" s="5">
        <f t="shared" si="3"/>
        <v>157.3461615554219</v>
      </c>
      <c r="H100" s="5"/>
    </row>
    <row r="101" spans="1:8" x14ac:dyDescent="0.35">
      <c r="A101" s="5" t="s">
        <v>114</v>
      </c>
      <c r="B101" s="5">
        <v>419.11</v>
      </c>
      <c r="C101" s="5">
        <v>419.28</v>
      </c>
      <c r="D101" s="5">
        <v>0.39100000000000001</v>
      </c>
      <c r="E101" s="5">
        <v>0.249</v>
      </c>
      <c r="F101" s="7">
        <f t="shared" si="2"/>
        <v>2.7474633802816899</v>
      </c>
      <c r="G101" s="5">
        <f t="shared" si="3"/>
        <v>142.31308879534978</v>
      </c>
      <c r="H101" s="5"/>
    </row>
    <row r="102" spans="1:8" x14ac:dyDescent="0.35">
      <c r="A102" s="5" t="s">
        <v>115</v>
      </c>
      <c r="B102" s="5">
        <v>423</v>
      </c>
      <c r="C102" s="5">
        <v>423.13</v>
      </c>
      <c r="D102" s="5">
        <v>0.36899999999999999</v>
      </c>
      <c r="E102" s="5">
        <v>0.23100000000000001</v>
      </c>
      <c r="F102" s="7">
        <f t="shared" si="2"/>
        <v>2.6680304347826094</v>
      </c>
      <c r="G102" s="5">
        <f t="shared" si="3"/>
        <v>138.30426939266383</v>
      </c>
      <c r="H102" s="5"/>
    </row>
    <row r="103" spans="1:8" x14ac:dyDescent="0.35">
      <c r="A103" s="5" t="s">
        <v>116</v>
      </c>
      <c r="B103" s="5">
        <v>426.47</v>
      </c>
      <c r="C103" s="5">
        <v>426.68</v>
      </c>
      <c r="D103" s="5">
        <v>0.46100000000000002</v>
      </c>
      <c r="E103" s="5">
        <v>0.28799999999999998</v>
      </c>
      <c r="F103" s="7">
        <f t="shared" si="2"/>
        <v>2.6588774566473985</v>
      </c>
      <c r="G103" s="5">
        <f t="shared" si="3"/>
        <v>173.38143916616559</v>
      </c>
      <c r="H103" s="5"/>
    </row>
    <row r="104" spans="1:8" x14ac:dyDescent="0.35">
      <c r="A104" s="5" t="s">
        <v>117</v>
      </c>
      <c r="B104" s="5">
        <v>428</v>
      </c>
      <c r="C104" s="5">
        <v>428.17</v>
      </c>
      <c r="D104" s="5">
        <v>0.40699999999999997</v>
      </c>
      <c r="E104" s="5">
        <v>0.255</v>
      </c>
      <c r="F104" s="7">
        <f t="shared" si="2"/>
        <v>2.6717407894736844</v>
      </c>
      <c r="G104" s="5">
        <f t="shared" si="3"/>
        <v>152.33513730206454</v>
      </c>
      <c r="H104" s="5"/>
    </row>
    <row r="105" spans="1:8" x14ac:dyDescent="0.35">
      <c r="A105" s="5" t="s">
        <v>118</v>
      </c>
      <c r="B105" s="5">
        <v>431.91</v>
      </c>
      <c r="C105" s="5">
        <v>432.08</v>
      </c>
      <c r="D105" s="5">
        <v>0.48399999999999999</v>
      </c>
      <c r="E105" s="5">
        <v>0.30099999999999999</v>
      </c>
      <c r="F105" s="7">
        <f t="shared" si="2"/>
        <v>2.6389901639344262</v>
      </c>
      <c r="G105" s="5">
        <f t="shared" si="3"/>
        <v>183.40348767288035</v>
      </c>
      <c r="H105" s="5"/>
    </row>
    <row r="106" spans="1:8" x14ac:dyDescent="0.35">
      <c r="A106" s="5" t="s">
        <v>119</v>
      </c>
      <c r="B106" s="5">
        <v>437.07</v>
      </c>
      <c r="C106" s="5">
        <v>437.3</v>
      </c>
      <c r="D106" s="5">
        <v>0.39100000000000001</v>
      </c>
      <c r="E106" s="5">
        <v>0.245</v>
      </c>
      <c r="F106" s="7">
        <f t="shared" si="2"/>
        <v>2.6721904109589039</v>
      </c>
      <c r="G106" s="5">
        <f t="shared" si="3"/>
        <v>146.32190819803569</v>
      </c>
      <c r="H106" s="5"/>
    </row>
    <row r="107" spans="1:8" x14ac:dyDescent="0.35">
      <c r="A107" s="5" t="s">
        <v>120</v>
      </c>
      <c r="B107" s="5">
        <v>442.7</v>
      </c>
      <c r="C107" s="5">
        <v>442.87</v>
      </c>
      <c r="D107" s="5">
        <v>0.42899999999999999</v>
      </c>
      <c r="E107" s="5">
        <v>0.26700000000000002</v>
      </c>
      <c r="F107" s="7">
        <f t="shared" si="2"/>
        <v>2.6423222222222225</v>
      </c>
      <c r="G107" s="5">
        <f t="shared" si="3"/>
        <v>162.35718580877929</v>
      </c>
      <c r="H107" s="5"/>
    </row>
    <row r="108" spans="1:8" x14ac:dyDescent="0.35">
      <c r="A108" s="5" t="s">
        <v>121</v>
      </c>
      <c r="B108" s="5">
        <v>446.8</v>
      </c>
      <c r="C108" s="5">
        <v>446.9</v>
      </c>
      <c r="D108" s="5">
        <v>0.22500000000000001</v>
      </c>
      <c r="E108" s="5">
        <v>0.14000000000000001</v>
      </c>
      <c r="F108" s="7">
        <f t="shared" si="2"/>
        <v>2.6412352941176476</v>
      </c>
      <c r="G108" s="5">
        <f t="shared" si="3"/>
        <v>85.187412307075547</v>
      </c>
      <c r="H108" s="5"/>
    </row>
    <row r="109" spans="1:8" x14ac:dyDescent="0.35">
      <c r="A109" s="5" t="s">
        <v>122</v>
      </c>
      <c r="B109" s="5">
        <v>451.15</v>
      </c>
      <c r="C109" s="5">
        <v>451.35</v>
      </c>
      <c r="D109" s="5">
        <v>0.34200000000000003</v>
      </c>
      <c r="E109" s="5">
        <v>0.214</v>
      </c>
      <c r="F109" s="7">
        <f t="shared" si="2"/>
        <v>2.6659968749999998</v>
      </c>
      <c r="G109" s="5">
        <f t="shared" si="3"/>
        <v>128.2822208859491</v>
      </c>
      <c r="H109" s="5"/>
    </row>
    <row r="110" spans="1:8" x14ac:dyDescent="0.35">
      <c r="A110" s="5" t="s">
        <v>123</v>
      </c>
      <c r="B110" s="5">
        <v>456.6</v>
      </c>
      <c r="C110" s="5">
        <v>456.87</v>
      </c>
      <c r="D110" s="5">
        <v>0.55700000000000005</v>
      </c>
      <c r="E110" s="5">
        <v>0.35199999999999998</v>
      </c>
      <c r="F110" s="7">
        <f t="shared" si="2"/>
        <v>2.7110956097560965</v>
      </c>
      <c r="G110" s="5">
        <f t="shared" si="3"/>
        <v>205.45199438765292</v>
      </c>
      <c r="H110" s="5"/>
    </row>
    <row r="111" spans="1:8" x14ac:dyDescent="0.35">
      <c r="A111" s="5" t="s">
        <v>124</v>
      </c>
      <c r="B111" s="5">
        <v>461.75</v>
      </c>
      <c r="C111" s="5">
        <v>462</v>
      </c>
      <c r="D111" s="5">
        <v>0.69099999999999995</v>
      </c>
      <c r="E111" s="5">
        <v>0.43099999999999999</v>
      </c>
      <c r="F111" s="7">
        <f t="shared" si="2"/>
        <v>2.6518453846153851</v>
      </c>
      <c r="G111" s="5">
        <f t="shared" si="3"/>
        <v>260.57326117458405</v>
      </c>
      <c r="H111" s="5"/>
    </row>
    <row r="112" spans="1:8" x14ac:dyDescent="0.35">
      <c r="A112" s="5" t="s">
        <v>125</v>
      </c>
      <c r="B112" s="5">
        <v>465.42</v>
      </c>
      <c r="C112" s="5">
        <v>465.57</v>
      </c>
      <c r="D112" s="5">
        <v>0.32100000000000001</v>
      </c>
      <c r="E112" s="5">
        <v>0.20100000000000001</v>
      </c>
      <c r="F112" s="7">
        <f t="shared" si="2"/>
        <v>2.6691150000000001</v>
      </c>
      <c r="G112" s="5">
        <f t="shared" si="3"/>
        <v>120.26458208057727</v>
      </c>
      <c r="H112" s="5"/>
    </row>
    <row r="113" spans="1:8" x14ac:dyDescent="0.35">
      <c r="A113" s="5" t="s">
        <v>126</v>
      </c>
      <c r="B113" s="5">
        <v>471</v>
      </c>
      <c r="C113" s="5">
        <v>471.15</v>
      </c>
      <c r="D113" s="5">
        <v>0.35199999999999998</v>
      </c>
      <c r="E113" s="5">
        <v>0.219</v>
      </c>
      <c r="F113" s="7">
        <f t="shared" si="2"/>
        <v>2.6407939849624062</v>
      </c>
      <c r="G113" s="5">
        <f t="shared" si="3"/>
        <v>133.29324513930646</v>
      </c>
      <c r="H113" s="5"/>
    </row>
    <row r="114" spans="1:8" x14ac:dyDescent="0.35">
      <c r="A114" s="5" t="s">
        <v>127</v>
      </c>
      <c r="B114" s="5">
        <v>472.85</v>
      </c>
      <c r="C114" s="5">
        <v>472.94</v>
      </c>
      <c r="D114" s="5">
        <v>0.151</v>
      </c>
      <c r="E114" s="5">
        <v>9.5000000000000001E-2</v>
      </c>
      <c r="F114" s="7">
        <f t="shared" si="2"/>
        <v>2.6904964285714286</v>
      </c>
      <c r="G114" s="5">
        <f t="shared" si="3"/>
        <v>56.123471637602727</v>
      </c>
      <c r="H114" s="5"/>
    </row>
    <row r="115" spans="1:8" x14ac:dyDescent="0.35">
      <c r="A115" s="5" t="s">
        <v>146</v>
      </c>
      <c r="B115" s="5">
        <v>473.79</v>
      </c>
      <c r="C115" s="5">
        <v>474</v>
      </c>
      <c r="D115" s="5">
        <v>0.434</v>
      </c>
      <c r="E115" s="5">
        <v>0.27100000000000002</v>
      </c>
      <c r="F115" s="7">
        <f t="shared" si="2"/>
        <v>2.6567190184049085</v>
      </c>
      <c r="G115" s="5">
        <f t="shared" si="3"/>
        <v>163.35939065945075</v>
      </c>
      <c r="H115" s="5"/>
    </row>
    <row r="116" spans="1:8" x14ac:dyDescent="0.35">
      <c r="A116" s="5" t="s">
        <v>128</v>
      </c>
      <c r="B116" s="5">
        <v>478.75</v>
      </c>
      <c r="C116" s="5">
        <v>478.89</v>
      </c>
      <c r="D116" s="5">
        <v>0.44</v>
      </c>
      <c r="E116" s="5">
        <v>0.27600000000000002</v>
      </c>
      <c r="F116" s="7">
        <f t="shared" si="2"/>
        <v>2.6770243902439028</v>
      </c>
      <c r="G116" s="5">
        <f t="shared" si="3"/>
        <v>164.36159551012224</v>
      </c>
      <c r="H116" s="5"/>
    </row>
    <row r="117" spans="1:8" x14ac:dyDescent="0.35">
      <c r="A117" s="5" t="s">
        <v>129</v>
      </c>
      <c r="B117" s="5">
        <v>483.07</v>
      </c>
      <c r="C117" s="5">
        <v>483.41</v>
      </c>
      <c r="D117" s="5">
        <v>0.79499999999999993</v>
      </c>
      <c r="E117" s="5">
        <v>0.497</v>
      </c>
      <c r="F117" s="7">
        <f t="shared" si="2"/>
        <v>2.6619161073825506</v>
      </c>
      <c r="G117" s="5">
        <f t="shared" si="3"/>
        <v>298.65704550010014</v>
      </c>
      <c r="H117" s="5"/>
    </row>
    <row r="118" spans="1:8" x14ac:dyDescent="0.35">
      <c r="A118" s="5" t="s">
        <v>130</v>
      </c>
      <c r="B118" s="5">
        <v>488.5</v>
      </c>
      <c r="C118" s="5">
        <v>488.7</v>
      </c>
      <c r="D118" s="5">
        <v>0.49199999999999999</v>
      </c>
      <c r="E118" s="5">
        <v>0.308</v>
      </c>
      <c r="F118" s="7">
        <f t="shared" si="2"/>
        <v>2.6680304347826089</v>
      </c>
      <c r="G118" s="5">
        <f t="shared" si="3"/>
        <v>184.40569252355181</v>
      </c>
      <c r="H118" s="5"/>
    </row>
    <row r="119" spans="1:8" x14ac:dyDescent="0.35">
      <c r="A119" s="5" t="s">
        <v>131</v>
      </c>
      <c r="B119" s="5">
        <v>491.83</v>
      </c>
      <c r="C119" s="5">
        <v>492</v>
      </c>
      <c r="D119" s="5">
        <v>0.25600000000000001</v>
      </c>
      <c r="E119" s="5">
        <v>0.159</v>
      </c>
      <c r="F119" s="7">
        <f t="shared" si="2"/>
        <v>2.6333690721649488</v>
      </c>
      <c r="G119" s="5">
        <f t="shared" si="3"/>
        <v>97.21387051513328</v>
      </c>
      <c r="H119" s="5"/>
    </row>
    <row r="120" spans="1:8" x14ac:dyDescent="0.35">
      <c r="A120" s="5" t="s">
        <v>132</v>
      </c>
      <c r="B120" s="5">
        <v>496.8</v>
      </c>
      <c r="C120" s="5">
        <v>496.97</v>
      </c>
      <c r="D120" s="5">
        <v>0.33900000000000002</v>
      </c>
      <c r="E120" s="5">
        <v>0.21099999999999999</v>
      </c>
      <c r="F120" s="7">
        <f t="shared" si="2"/>
        <v>2.6426109374999993</v>
      </c>
      <c r="G120" s="5">
        <f t="shared" si="3"/>
        <v>128.28222088594913</v>
      </c>
      <c r="H120" s="5"/>
    </row>
    <row r="121" spans="1:8" x14ac:dyDescent="0.35">
      <c r="A121" s="5" t="s">
        <v>133</v>
      </c>
      <c r="B121" s="5">
        <v>502.08</v>
      </c>
      <c r="C121" s="5">
        <v>502.26</v>
      </c>
      <c r="D121" s="5">
        <v>0.224</v>
      </c>
      <c r="E121" s="5">
        <v>0.13900000000000001</v>
      </c>
      <c r="F121" s="7">
        <f t="shared" si="2"/>
        <v>2.6294964705882355</v>
      </c>
      <c r="G121" s="5">
        <f t="shared" si="3"/>
        <v>85.187412307075562</v>
      </c>
      <c r="H121" s="5" t="s">
        <v>147</v>
      </c>
    </row>
    <row r="122" spans="1:8" x14ac:dyDescent="0.35">
      <c r="A122" s="5" t="s">
        <v>134</v>
      </c>
      <c r="B122" s="5">
        <v>512</v>
      </c>
      <c r="C122" s="5">
        <v>512.1</v>
      </c>
      <c r="D122" s="5">
        <v>0.314</v>
      </c>
      <c r="E122" s="5">
        <v>0.19600000000000001</v>
      </c>
      <c r="F122" s="7">
        <f t="shared" si="2"/>
        <v>2.6551627118644072</v>
      </c>
      <c r="G122" s="5">
        <f t="shared" si="3"/>
        <v>118.26017237923429</v>
      </c>
      <c r="H122" s="5"/>
    </row>
    <row r="123" spans="1:8" x14ac:dyDescent="0.35">
      <c r="A123" s="5" t="s">
        <v>135</v>
      </c>
      <c r="B123" s="5">
        <v>522</v>
      </c>
      <c r="C123" s="5">
        <v>522.1</v>
      </c>
      <c r="D123" s="5">
        <v>0.152</v>
      </c>
      <c r="E123" s="5">
        <v>9.5000000000000001E-2</v>
      </c>
      <c r="F123" s="7">
        <f t="shared" si="2"/>
        <v>2.6608000000000005</v>
      </c>
      <c r="G123" s="5">
        <f t="shared" si="3"/>
        <v>57.125676488274195</v>
      </c>
      <c r="H123" s="5"/>
    </row>
    <row r="124" spans="1:8" x14ac:dyDescent="0.35">
      <c r="A124" s="5" t="s">
        <v>136</v>
      </c>
      <c r="B124" s="5">
        <v>532.4</v>
      </c>
      <c r="C124" s="5">
        <v>532.6</v>
      </c>
      <c r="D124" s="5">
        <v>0.36699999999999999</v>
      </c>
      <c r="E124" s="7">
        <v>0.22900000000000001</v>
      </c>
      <c r="F124" s="7">
        <f t="shared" si="2"/>
        <v>2.6535695652173916</v>
      </c>
      <c r="G124" s="5">
        <f t="shared" si="3"/>
        <v>138.30426939266385</v>
      </c>
      <c r="H124" s="5"/>
    </row>
    <row r="125" spans="1:8" x14ac:dyDescent="0.35">
      <c r="A125" s="5" t="s">
        <v>137</v>
      </c>
      <c r="B125" s="5">
        <v>536.4</v>
      </c>
      <c r="C125" s="5">
        <v>536.5</v>
      </c>
      <c r="D125" s="5">
        <v>0.23300000000000001</v>
      </c>
      <c r="E125" s="5">
        <v>0.14599999999999999</v>
      </c>
      <c r="F125" s="7">
        <f t="shared" si="2"/>
        <v>2.6722689655172407</v>
      </c>
      <c r="G125" s="5">
        <f t="shared" si="3"/>
        <v>87.191822008418541</v>
      </c>
      <c r="H125" s="5"/>
    </row>
    <row r="126" spans="1:8" x14ac:dyDescent="0.35">
      <c r="A126" s="5" t="s">
        <v>168</v>
      </c>
      <c r="B126" s="5">
        <v>538.70000000000005</v>
      </c>
      <c r="C126" s="5">
        <v>538.92999999999995</v>
      </c>
      <c r="D126" s="5">
        <v>0.45800000000000002</v>
      </c>
      <c r="E126" s="5">
        <v>0.29199999999999998</v>
      </c>
      <c r="F126" s="7">
        <f t="shared" si="2"/>
        <v>2.7529662650602407</v>
      </c>
      <c r="G126" s="5">
        <f t="shared" si="3"/>
        <v>166.36600521146525</v>
      </c>
      <c r="H126" s="5"/>
    </row>
    <row r="127" spans="1:8" x14ac:dyDescent="0.35">
      <c r="A127" s="5" t="s">
        <v>169</v>
      </c>
      <c r="B127" s="5">
        <v>543.07000000000005</v>
      </c>
      <c r="C127" s="5">
        <v>543.19000000000005</v>
      </c>
      <c r="D127" s="5">
        <v>0.254</v>
      </c>
      <c r="E127" s="5">
        <v>0.16400000000000001</v>
      </c>
      <c r="F127" s="7">
        <f t="shared" si="2"/>
        <v>2.8160133333333337</v>
      </c>
      <c r="G127" s="5">
        <f t="shared" si="3"/>
        <v>90.198436560432938</v>
      </c>
      <c r="H127" s="5"/>
    </row>
    <row r="128" spans="1:8" x14ac:dyDescent="0.35">
      <c r="A128" s="5" t="s">
        <v>170</v>
      </c>
      <c r="B128" s="5">
        <v>546.9</v>
      </c>
      <c r="C128" s="5">
        <v>547</v>
      </c>
      <c r="D128" s="5">
        <v>0.27900000000000003</v>
      </c>
      <c r="E128" s="5">
        <v>0.17899999999999999</v>
      </c>
      <c r="F128" s="7">
        <f t="shared" si="2"/>
        <v>2.7838619999999992</v>
      </c>
      <c r="G128" s="5">
        <f t="shared" si="3"/>
        <v>100.22048506714775</v>
      </c>
      <c r="H128" s="5"/>
    </row>
    <row r="129" spans="1:8" x14ac:dyDescent="0.35">
      <c r="A129" s="5" t="s">
        <v>171</v>
      </c>
      <c r="B129" s="5">
        <v>554.25</v>
      </c>
      <c r="C129" s="5">
        <v>554.36</v>
      </c>
      <c r="D129" s="5">
        <v>0.29899999999999999</v>
      </c>
      <c r="E129" s="5">
        <v>0.186</v>
      </c>
      <c r="F129" s="7">
        <f t="shared" si="2"/>
        <v>2.6401964601769916</v>
      </c>
      <c r="G129" s="5">
        <f t="shared" si="3"/>
        <v>113.24914812587691</v>
      </c>
      <c r="H129" s="5"/>
    </row>
    <row r="130" spans="1:8" x14ac:dyDescent="0.35">
      <c r="A130" s="5" t="s">
        <v>172</v>
      </c>
      <c r="B130" s="5">
        <v>565.25</v>
      </c>
      <c r="C130" s="5">
        <v>565.4</v>
      </c>
      <c r="D130" s="5">
        <v>0.31900000000000001</v>
      </c>
      <c r="E130" s="5">
        <v>0.19900000000000001</v>
      </c>
      <c r="F130" s="7">
        <f t="shared" ref="F130" si="4">IFERROR(0.9978*D130/(D130-E130),"")</f>
        <v>2.6524850000000004</v>
      </c>
      <c r="G130" s="5">
        <f t="shared" ref="G130" si="5">IFERROR(1000*D130/F130,"")</f>
        <v>120.26458208057726</v>
      </c>
      <c r="H130" s="5"/>
    </row>
  </sheetData>
  <conditionalFormatting sqref="F2:F13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{8E605185-F59C-41FD-A1A2-7CF3F61937B1}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{BC65AC78-1815-4B14-B284-C61E8A6DD067}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605185-F59C-41FD-A1A2-7CF3F61937B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14:cfRule type="dataBar" id="{BC65AC78-1815-4B14-B284-C61E8A6DD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8255D-1B87-4084-829C-FED720E00545}">
  <sheetPr>
    <tabColor theme="7" tint="-0.249977111117893"/>
  </sheetPr>
  <dimension ref="A1:F778"/>
  <sheetViews>
    <sheetView workbookViewId="0">
      <selection activeCell="B1" sqref="B1"/>
    </sheetView>
  </sheetViews>
  <sheetFormatPr defaultRowHeight="14.5" x14ac:dyDescent="0.35"/>
  <cols>
    <col min="1" max="1" width="9.36328125" bestFit="1" customWidth="1"/>
    <col min="2" max="2" width="8.453125" bestFit="1" customWidth="1"/>
    <col min="3" max="3" width="6.81640625" bestFit="1" customWidth="1"/>
    <col min="4" max="4" width="8.26953125" bestFit="1" customWidth="1"/>
    <col min="5" max="5" width="6.90625" bestFit="1" customWidth="1"/>
    <col min="6" max="6" width="124.90625" bestFit="1" customWidth="1"/>
  </cols>
  <sheetData>
    <row r="1" spans="1:6" x14ac:dyDescent="0.35">
      <c r="A1" t="s">
        <v>159</v>
      </c>
      <c r="B1" t="s">
        <v>1</v>
      </c>
      <c r="C1" t="s">
        <v>2</v>
      </c>
      <c r="D1" t="s">
        <v>160</v>
      </c>
      <c r="E1" t="s">
        <v>161</v>
      </c>
      <c r="F1" t="s">
        <v>162</v>
      </c>
    </row>
    <row r="2" spans="1:6" x14ac:dyDescent="0.35">
      <c r="A2" t="s">
        <v>174</v>
      </c>
      <c r="B2">
        <v>0</v>
      </c>
      <c r="C2">
        <v>3.6</v>
      </c>
      <c r="D2" t="str">
        <f>VLOOKUP(B2,[1]Lito!$B$579:$E$1355,3,TRUE)</f>
        <v>SOLO</v>
      </c>
      <c r="E2">
        <v>0</v>
      </c>
      <c r="F2" t="str">
        <f>VLOOKUP(B2,[1]Lito!$B$579:$E$1355,4,TRUE)</f>
        <v>NS. SOLO ARGILOSO.</v>
      </c>
    </row>
    <row r="3" spans="1:6" x14ac:dyDescent="0.35">
      <c r="A3" t="s">
        <v>174</v>
      </c>
      <c r="B3">
        <v>3.6</v>
      </c>
      <c r="C3">
        <v>4.7</v>
      </c>
      <c r="D3" t="str">
        <f>VLOOKUP(B3,[1]Lito!$B$579:$E$1355,3,TRUE)</f>
        <v>ITV</v>
      </c>
      <c r="E3">
        <v>0</v>
      </c>
      <c r="F3" t="str">
        <f>VLOOKUP(B3,[1]Lito!$B$579:$E$1355,4,TRUE)</f>
        <v>UMF MUITO ALTERADA. AMOSTRAGEM DE 2.25M DESCIDO A BAIXA RECUPERACAO.</v>
      </c>
    </row>
    <row r="4" spans="1:6" x14ac:dyDescent="0.35">
      <c r="A4" t="s">
        <v>174</v>
      </c>
      <c r="B4">
        <v>4.7</v>
      </c>
      <c r="C4">
        <v>5.75</v>
      </c>
      <c r="D4" t="str">
        <f>VLOOKUP(B4,[1]Lito!$B$579:$E$1355,3,TRUE)</f>
        <v>ITV</v>
      </c>
      <c r="E4">
        <v>0</v>
      </c>
      <c r="F4" t="str">
        <f>VLOOKUP(B4,[1]Lito!$B$579:$E$1355,4,TRUE)</f>
        <v>UMF MUITO ALTERADA. AMOSTRAGEM DE 2.25M DESCIDO A BAIXA RECUPERACAO.</v>
      </c>
    </row>
    <row r="5" spans="1:6" x14ac:dyDescent="0.35">
      <c r="A5" t="s">
        <v>174</v>
      </c>
      <c r="B5">
        <v>5.75</v>
      </c>
      <c r="C5">
        <v>6.75</v>
      </c>
      <c r="D5" t="str">
        <f>VLOOKUP(B5,[1]Lito!$B$579:$E$1355,3,TRUE)</f>
        <v>ITV</v>
      </c>
      <c r="E5">
        <v>0</v>
      </c>
      <c r="F5" t="str">
        <f>VLOOKUP(B5,[1]Lito!$B$579:$E$1355,4,TRUE)</f>
        <v>UMF MUITO ALTERADA. AMOSTRAGEM DE 2.25M DESCIDO A BAIXA RECUPERACAO.</v>
      </c>
    </row>
    <row r="6" spans="1:6" x14ac:dyDescent="0.35">
      <c r="A6" t="s">
        <v>174</v>
      </c>
      <c r="B6">
        <v>6.75</v>
      </c>
      <c r="C6">
        <v>9</v>
      </c>
      <c r="D6" t="str">
        <f>VLOOKUP(B6,[1]Lito!$B$579:$E$1355,3,TRUE)</f>
        <v>ITV</v>
      </c>
      <c r="E6">
        <v>0</v>
      </c>
      <c r="F6" t="str">
        <f>VLOOKUP(B6,[1]Lito!$B$579:$E$1355,4,TRUE)</f>
        <v>UMF MUITO ALTERADA. AMOSTRAGEM DE 2.25M DESCIDO A BAIXA RECUPERACAO.</v>
      </c>
    </row>
    <row r="7" spans="1:6" x14ac:dyDescent="0.35">
      <c r="A7" t="s">
        <v>174</v>
      </c>
      <c r="B7">
        <v>9</v>
      </c>
      <c r="C7">
        <v>11</v>
      </c>
      <c r="D7" t="str">
        <f>VLOOKUP(B7,[1]Lito!$B$579:$E$1355,3,TRUE)</f>
        <v>ITV</v>
      </c>
      <c r="E7">
        <v>0</v>
      </c>
      <c r="F7" t="str">
        <f>VLOOKUP(B7,[1]Lito!$B$579:$E$1355,4,TRUE)</f>
        <v>UMF BASTANTE ALTERADA. AMOSTRAGEM DE 2M DESCIDO A BAIXA RECUPERACAO.</v>
      </c>
    </row>
    <row r="8" spans="1:6" x14ac:dyDescent="0.35">
      <c r="A8" t="s">
        <v>174</v>
      </c>
      <c r="B8">
        <v>11</v>
      </c>
      <c r="C8">
        <v>12</v>
      </c>
      <c r="D8" t="str">
        <f>VLOOKUP(B8,[1]Lito!$B$579:$E$1355,3,TRUE)</f>
        <v>ITV</v>
      </c>
      <c r="E8">
        <v>0</v>
      </c>
      <c r="F8" t="str">
        <f>VLOOKUP(B8,[1]Lito!$B$579:$E$1355,4,TRUE)</f>
        <v>UMF COM PRESENCA DE BIOTITA. EM 16M MUITO FRATURADO. OCORRECIA DE TALCO NAS FRATURAS.</v>
      </c>
    </row>
    <row r="9" spans="1:6" x14ac:dyDescent="0.35">
      <c r="A9" t="s">
        <v>174</v>
      </c>
      <c r="B9">
        <v>12</v>
      </c>
      <c r="C9">
        <v>13</v>
      </c>
      <c r="D9" t="str">
        <f>VLOOKUP(B9,[1]Lito!$B$579:$E$1355,3,TRUE)</f>
        <v>ITV</v>
      </c>
      <c r="E9">
        <v>0</v>
      </c>
      <c r="F9" t="str">
        <f>VLOOKUP(B9,[1]Lito!$B$579:$E$1355,4,TRUE)</f>
        <v>UMF COM PRESENCA DE BIOTITA. EM 16M MUITO FRATURADO. OCORRECIA DE TALCO NAS FRATURAS.</v>
      </c>
    </row>
    <row r="10" spans="1:6" x14ac:dyDescent="0.35">
      <c r="A10" t="s">
        <v>174</v>
      </c>
      <c r="B10">
        <v>13</v>
      </c>
      <c r="C10">
        <v>14</v>
      </c>
      <c r="D10" t="str">
        <f>VLOOKUP(B10,[1]Lito!$B$579:$E$1355,3,TRUE)</f>
        <v>ITV</v>
      </c>
      <c r="E10">
        <v>0</v>
      </c>
      <c r="F10" t="str">
        <f>VLOOKUP(B10,[1]Lito!$B$579:$E$1355,4,TRUE)</f>
        <v>UMF COM PRESENCA DE BIOTITA. EM 16M MUITO FRATURADO. OCORRECIA DE TALCO NAS FRATURAS.</v>
      </c>
    </row>
    <row r="11" spans="1:6" x14ac:dyDescent="0.35">
      <c r="A11" t="s">
        <v>174</v>
      </c>
      <c r="B11">
        <v>14</v>
      </c>
      <c r="C11">
        <v>15</v>
      </c>
      <c r="D11" t="str">
        <f>VLOOKUP(B11,[1]Lito!$B$579:$E$1355,3,TRUE)</f>
        <v>ITV</v>
      </c>
      <c r="E11">
        <v>0</v>
      </c>
      <c r="F11" t="str">
        <f>VLOOKUP(B11,[1]Lito!$B$579:$E$1355,4,TRUE)</f>
        <v>UMF COM PRESENCA DE BIOTITA. EM 16M MUITO FRATURADO. OCORRECIA DE TALCO NAS FRATURAS.</v>
      </c>
    </row>
    <row r="12" spans="1:6" x14ac:dyDescent="0.35">
      <c r="A12" t="s">
        <v>174</v>
      </c>
      <c r="B12">
        <v>15</v>
      </c>
      <c r="C12">
        <v>16</v>
      </c>
      <c r="D12" t="str">
        <f>VLOOKUP(B12,[1]Lito!$B$579:$E$1355,3,TRUE)</f>
        <v>ITV</v>
      </c>
      <c r="E12">
        <v>0</v>
      </c>
      <c r="F12" t="str">
        <f>VLOOKUP(B12,[1]Lito!$B$579:$E$1355,4,TRUE)</f>
        <v>UMF COM PRESENCA DE BIOTITA. EM 16M MUITO FRATURADO. OCORRECIA DE TALCO NAS FRATURAS.</v>
      </c>
    </row>
    <row r="13" spans="1:6" x14ac:dyDescent="0.35">
      <c r="A13" t="s">
        <v>174</v>
      </c>
      <c r="B13">
        <v>16</v>
      </c>
      <c r="C13">
        <v>17</v>
      </c>
      <c r="D13" t="str">
        <f>VLOOKUP(B13,[1]Lito!$B$579:$E$1355,3,TRUE)</f>
        <v>ITV</v>
      </c>
      <c r="E13">
        <v>0</v>
      </c>
      <c r="F13" t="str">
        <f>VLOOKUP(B13,[1]Lito!$B$579:$E$1355,4,TRUE)</f>
        <v>UMF COM PRESENCA DE BIOTITA. EM 16M MUITO FRATURADO. OCORRECIA DE TALCO NAS FRATURAS.</v>
      </c>
    </row>
    <row r="14" spans="1:6" x14ac:dyDescent="0.35">
      <c r="A14" t="s">
        <v>174</v>
      </c>
      <c r="B14">
        <v>17</v>
      </c>
      <c r="C14">
        <v>17.8</v>
      </c>
      <c r="D14" t="str">
        <f>VLOOKUP(B14,[1]Lito!$B$579:$E$1355,3,TRUE)</f>
        <v>ITV</v>
      </c>
      <c r="E14">
        <v>0</v>
      </c>
      <c r="F14" t="str">
        <f>VLOOKUP(B14,[1]Lito!$B$579:$E$1355,4,TRUE)</f>
        <v>UMF COM PRESENCA DE BIOTITA. EM 16M MUITO FRATURADO. OCORRECIA DE TALCO NAS FRATURAS.</v>
      </c>
    </row>
    <row r="15" spans="1:6" x14ac:dyDescent="0.35">
      <c r="A15" t="s">
        <v>174</v>
      </c>
      <c r="B15">
        <v>17.8</v>
      </c>
      <c r="C15">
        <v>18.600000000000001</v>
      </c>
      <c r="D15" t="str">
        <f>VLOOKUP(B15,[1]Lito!$B$579:$E$1355,3,TRUE)</f>
        <v>ITV</v>
      </c>
      <c r="E15">
        <v>0</v>
      </c>
      <c r="F15" t="str">
        <f>VLOOKUP(B15,[1]Lito!$B$579:$E$1355,4,TRUE)</f>
        <v>UMF COM PRESENCA DE BIOTITA. EM 16M MUITO FRATURADO. OCORRECIA DE TALCO NAS FRATURAS.</v>
      </c>
    </row>
    <row r="16" spans="1:6" x14ac:dyDescent="0.35">
      <c r="A16" t="s">
        <v>174</v>
      </c>
      <c r="B16">
        <v>18.600000000000001</v>
      </c>
      <c r="C16">
        <v>19.399999999999999</v>
      </c>
      <c r="D16" t="str">
        <f>VLOOKUP(B16,[1]Lito!$B$579:$E$1355,3,TRUE)</f>
        <v>ITV</v>
      </c>
      <c r="E16">
        <v>0</v>
      </c>
      <c r="F16" t="str">
        <f>VLOOKUP(B16,[1]Lito!$B$579:$E$1355,4,TRUE)</f>
        <v>UMF COM PRESENCA DE BIOTITA. EM 16M MUITO FRATURADO. OCORRECIA DE TALCO NAS FRATURAS.</v>
      </c>
    </row>
    <row r="17" spans="1:6" x14ac:dyDescent="0.35">
      <c r="A17" t="s">
        <v>174</v>
      </c>
      <c r="B17">
        <v>19.399999999999999</v>
      </c>
      <c r="C17">
        <v>20.45</v>
      </c>
      <c r="D17" t="str">
        <f>VLOOKUP(B17,[1]Lito!$B$579:$E$1355,3,TRUE)</f>
        <v>BRX</v>
      </c>
      <c r="E17">
        <v>0</v>
      </c>
      <c r="F17" t="str">
        <f>VLOOKUP(B17,[1]Lito!$B$579:$E$1355,4,TRUE)</f>
        <v>BASTANTE ALTERADO.</v>
      </c>
    </row>
    <row r="18" spans="1:6" x14ac:dyDescent="0.35">
      <c r="A18" t="s">
        <v>174</v>
      </c>
      <c r="B18">
        <v>20.45</v>
      </c>
      <c r="C18">
        <v>21.55</v>
      </c>
      <c r="D18" t="str">
        <f>VLOOKUP(B18,[1]Lito!$B$579:$E$1355,3,TRUE)</f>
        <v>BRX</v>
      </c>
      <c r="E18">
        <v>0</v>
      </c>
      <c r="F18" t="str">
        <f>VLOOKUP(B18,[1]Lito!$B$579:$E$1355,4,TRUE)</f>
        <v>BASTANTE ALTERADO.</v>
      </c>
    </row>
    <row r="19" spans="1:6" x14ac:dyDescent="0.35">
      <c r="A19" t="s">
        <v>174</v>
      </c>
      <c r="B19">
        <v>21.55</v>
      </c>
      <c r="C19">
        <v>22.55</v>
      </c>
      <c r="D19" t="str">
        <f>VLOOKUP(B19,[1]Lito!$B$579:$E$1355,3,TRUE)</f>
        <v>QTO</v>
      </c>
      <c r="E19">
        <v>0</v>
      </c>
      <c r="F19" t="str">
        <f>VLOOKUP(B19,[1]Lito!$B$579:$E$1355,4,TRUE)</f>
        <v>COM VENULAS DE QTZ.</v>
      </c>
    </row>
    <row r="20" spans="1:6" x14ac:dyDescent="0.35">
      <c r="A20" t="s">
        <v>174</v>
      </c>
      <c r="B20">
        <v>22.55</v>
      </c>
      <c r="C20">
        <v>23.5</v>
      </c>
      <c r="D20" t="str">
        <f>VLOOKUP(B20,[1]Lito!$B$579:$E$1355,3,TRUE)</f>
        <v>QTO</v>
      </c>
      <c r="E20">
        <v>0</v>
      </c>
      <c r="F20" t="str">
        <f>VLOOKUP(B20,[1]Lito!$B$579:$E$1355,4,TRUE)</f>
        <v>COM VENULAS DE QTZ.</v>
      </c>
    </row>
    <row r="21" spans="1:6" x14ac:dyDescent="0.35">
      <c r="A21" t="s">
        <v>174</v>
      </c>
      <c r="B21">
        <v>23.5</v>
      </c>
      <c r="C21">
        <v>24.2</v>
      </c>
      <c r="D21" t="str">
        <f>VLOOKUP(B21,[1]Lito!$B$579:$E$1355,3,TRUE)</f>
        <v>QTO</v>
      </c>
      <c r="E21">
        <v>0</v>
      </c>
      <c r="F21" t="str">
        <f>VLOOKUP(B21,[1]Lito!$B$579:$E$1355,4,TRUE)</f>
        <v>COM VENULAS DE QTZ. OCORRENCIA DE CONCENTRACOES DE OXIDACAO NO DECORRER DO INTERVALO. MUITO FRATURADO COM VENULAS DE QTZ EM 28-29.98M.</v>
      </c>
    </row>
    <row r="22" spans="1:6" x14ac:dyDescent="0.35">
      <c r="A22" t="s">
        <v>174</v>
      </c>
      <c r="B22">
        <v>24.2</v>
      </c>
      <c r="C22">
        <v>25</v>
      </c>
      <c r="D22" t="str">
        <f>VLOOKUP(B22,[1]Lito!$B$579:$E$1355,3,TRUE)</f>
        <v>QTO</v>
      </c>
      <c r="E22">
        <v>0</v>
      </c>
      <c r="F22" t="str">
        <f>VLOOKUP(B22,[1]Lito!$B$579:$E$1355,4,TRUE)</f>
        <v>COM VENULAS DE QTZ. OCORRENCIA DE CONCENTRACOES DE OXIDACAO NO DECORRER DO INTERVALO. MUITO FRATURADO COM VENULAS DE QTZ EM 28-29.98M.</v>
      </c>
    </row>
    <row r="23" spans="1:6" x14ac:dyDescent="0.35">
      <c r="A23" t="s">
        <v>174</v>
      </c>
      <c r="B23">
        <v>25</v>
      </c>
      <c r="C23">
        <v>26</v>
      </c>
      <c r="D23" t="str">
        <f>VLOOKUP(B23,[1]Lito!$B$579:$E$1355,3,TRUE)</f>
        <v>QTO</v>
      </c>
      <c r="E23">
        <v>0</v>
      </c>
      <c r="F23" t="str">
        <f>VLOOKUP(B23,[1]Lito!$B$579:$E$1355,4,TRUE)</f>
        <v>COM VENULAS DE QTZ. OCORRENCIA DE CONCENTRACOES DE OXIDACAO NO DECORRER DO INTERVALO. MUITO FRATURADO COM VENULAS DE QTZ EM 28-29.98M.</v>
      </c>
    </row>
    <row r="24" spans="1:6" x14ac:dyDescent="0.35">
      <c r="A24" t="s">
        <v>174</v>
      </c>
      <c r="B24">
        <v>26</v>
      </c>
      <c r="C24">
        <v>27</v>
      </c>
      <c r="D24" t="str">
        <f>VLOOKUP(B24,[1]Lito!$B$579:$E$1355,3,TRUE)</f>
        <v>QTO</v>
      </c>
      <c r="E24">
        <v>0</v>
      </c>
      <c r="F24" t="str">
        <f>VLOOKUP(B24,[1]Lito!$B$579:$E$1355,4,TRUE)</f>
        <v>COM VENULAS DE QTZ. OCORRENCIA DE CONCENTRACOES DE OXIDACAO NO DECORRER DO INTERVALO. MUITO FRATURADO COM VENULAS DE QTZ EM 28-29.98M.</v>
      </c>
    </row>
    <row r="25" spans="1:6" x14ac:dyDescent="0.35">
      <c r="A25" t="s">
        <v>174</v>
      </c>
      <c r="B25">
        <v>27</v>
      </c>
      <c r="C25">
        <v>28</v>
      </c>
      <c r="D25" t="str">
        <f>VLOOKUP(B25,[1]Lito!$B$579:$E$1355,3,TRUE)</f>
        <v>QTO</v>
      </c>
      <c r="E25">
        <v>0</v>
      </c>
      <c r="F25" t="str">
        <f>VLOOKUP(B25,[1]Lito!$B$579:$E$1355,4,TRUE)</f>
        <v>COM VENULAS DE QTZ. OCORRENCIA DE CONCENTRACOES DE OXIDACAO NO DECORRER DO INTERVALO. MUITO FRATURADO COM VENULAS DE QTZ EM 28-29.98M.</v>
      </c>
    </row>
    <row r="26" spans="1:6" x14ac:dyDescent="0.35">
      <c r="A26" t="s">
        <v>174</v>
      </c>
      <c r="B26">
        <v>28</v>
      </c>
      <c r="C26">
        <v>29</v>
      </c>
      <c r="D26" t="str">
        <f>VLOOKUP(B26,[1]Lito!$B$579:$E$1355,3,TRUE)</f>
        <v>QTO</v>
      </c>
      <c r="E26">
        <v>0</v>
      </c>
      <c r="F26" t="str">
        <f>VLOOKUP(B26,[1]Lito!$B$579:$E$1355,4,TRUE)</f>
        <v>COM VENULAS DE QTZ. OCORRENCIA DE CONCENTRACOES DE OXIDACAO NO DECORRER DO INTERVALO. MUITO FRATURADO COM VENULAS DE QTZ EM 28-29.98M.</v>
      </c>
    </row>
    <row r="27" spans="1:6" x14ac:dyDescent="0.35">
      <c r="A27" t="s">
        <v>174</v>
      </c>
      <c r="B27">
        <v>29</v>
      </c>
      <c r="C27">
        <v>29.98</v>
      </c>
      <c r="D27" t="str">
        <f>VLOOKUP(B27,[1]Lito!$B$579:$E$1355,3,TRUE)</f>
        <v>QTO</v>
      </c>
      <c r="E27">
        <v>0</v>
      </c>
      <c r="F27" t="str">
        <f>VLOOKUP(B27,[1]Lito!$B$579:$E$1355,4,TRUE)</f>
        <v>COM VENULAS DE QTZ. OCORRENCIA DE CONCENTRACOES DE OXIDACAO NO DECORRER DO INTERVALO. MUITO FRATURADO COM VENULAS DE QTZ EM 28-29.98M.</v>
      </c>
    </row>
    <row r="28" spans="1:6" x14ac:dyDescent="0.35">
      <c r="A28" t="s">
        <v>174</v>
      </c>
      <c r="B28">
        <v>29.98</v>
      </c>
      <c r="C28">
        <v>31</v>
      </c>
      <c r="D28" t="str">
        <f>VLOOKUP(B28,[1]Lito!$B$579:$E$1355,3,TRUE)</f>
        <v>ITV</v>
      </c>
      <c r="E28">
        <v>0</v>
      </c>
      <c r="F28" t="str">
        <f>VLOOKUP(B28,[1]Lito!$B$579:$E$1355,4,TRUE)</f>
        <v>UMF COM QZ_VEIN.=23 GRAUS COM TALCO NAS FRATURAS.</v>
      </c>
    </row>
    <row r="29" spans="1:6" x14ac:dyDescent="0.35">
      <c r="A29" t="s">
        <v>174</v>
      </c>
      <c r="B29">
        <v>31</v>
      </c>
      <c r="C29">
        <v>32</v>
      </c>
      <c r="D29" t="str">
        <f>VLOOKUP(B29,[1]Lito!$B$579:$E$1355,3,TRUE)</f>
        <v>QTO</v>
      </c>
      <c r="E29">
        <v>0</v>
      </c>
      <c r="F29" t="str">
        <f>VLOOKUP(B29,[1]Lito!$B$579:$E$1355,4,TRUE)</f>
        <v>COM VENULAS DE QTZ. TOPO MUITO OXIDADO.</v>
      </c>
    </row>
    <row r="30" spans="1:6" x14ac:dyDescent="0.35">
      <c r="A30" t="s">
        <v>174</v>
      </c>
      <c r="B30">
        <v>32</v>
      </c>
      <c r="C30">
        <v>33</v>
      </c>
      <c r="D30" t="str">
        <f>VLOOKUP(B30,[1]Lito!$B$579:$E$1355,3,TRUE)</f>
        <v>QTO</v>
      </c>
      <c r="E30">
        <v>0</v>
      </c>
      <c r="F30" t="str">
        <f>VLOOKUP(B30,[1]Lito!$B$579:$E$1355,4,TRUE)</f>
        <v>COM VENULAS DE QTZ. TOPO MUITO OXIDADO.</v>
      </c>
    </row>
    <row r="31" spans="1:6" x14ac:dyDescent="0.35">
      <c r="A31" t="s">
        <v>174</v>
      </c>
      <c r="B31">
        <v>33</v>
      </c>
      <c r="C31">
        <v>34</v>
      </c>
      <c r="D31" t="str">
        <f>VLOOKUP(B31,[1]Lito!$B$579:$E$1355,3,TRUE)</f>
        <v>QTO</v>
      </c>
      <c r="E31">
        <v>0</v>
      </c>
      <c r="F31" t="str">
        <f>VLOOKUP(B31,[1]Lito!$B$579:$E$1355,4,TRUE)</f>
        <v>COM VENULAS DE QTZ. TOPO MUITO OXIDADO.</v>
      </c>
    </row>
    <row r="32" spans="1:6" x14ac:dyDescent="0.35">
      <c r="A32" t="s">
        <v>174</v>
      </c>
      <c r="B32">
        <v>34</v>
      </c>
      <c r="C32">
        <v>35</v>
      </c>
      <c r="D32" t="str">
        <f>VLOOKUP(B32,[1]Lito!$B$579:$E$1355,3,TRUE)</f>
        <v>QTO</v>
      </c>
      <c r="E32">
        <v>0</v>
      </c>
      <c r="F32" t="str">
        <f>VLOOKUP(B32,[1]Lito!$B$579:$E$1355,4,TRUE)</f>
        <v>COM VENULAS DE QTZ. TOPO MUITO OXIDADO.</v>
      </c>
    </row>
    <row r="33" spans="1:6" x14ac:dyDescent="0.35">
      <c r="A33" t="s">
        <v>174</v>
      </c>
      <c r="B33">
        <v>35</v>
      </c>
      <c r="C33">
        <v>36</v>
      </c>
      <c r="D33" t="str">
        <f>VLOOKUP(B33,[1]Lito!$B$579:$E$1355,3,TRUE)</f>
        <v>QTO</v>
      </c>
      <c r="E33">
        <v>0</v>
      </c>
      <c r="F33" t="str">
        <f>VLOOKUP(B33,[1]Lito!$B$579:$E$1355,4,TRUE)</f>
        <v>COM VENULAS DE QTZ. TOPO MUITO OXIDADO.</v>
      </c>
    </row>
    <row r="34" spans="1:6" x14ac:dyDescent="0.35">
      <c r="A34" t="s">
        <v>174</v>
      </c>
      <c r="B34">
        <v>36</v>
      </c>
      <c r="C34">
        <v>36.799999999999997</v>
      </c>
      <c r="D34" t="str">
        <f>VLOOKUP(B34,[1]Lito!$B$579:$E$1355,3,TRUE)</f>
        <v>QTO_SX</v>
      </c>
      <c r="E34">
        <v>0</v>
      </c>
      <c r="F34" t="str">
        <f>VLOOKUP(B34,[1]Lito!$B$579:$E$1355,4,TRUE)</f>
        <v>COM SEIXOS 'M E S'. COM VENULAS E QZ_VEIN=50 GRAUS C.A DE ESTRATIFICACAO CRUZADA EM 37.30M=50 GRAUS</v>
      </c>
    </row>
    <row r="35" spans="1:6" x14ac:dyDescent="0.35">
      <c r="A35" t="s">
        <v>174</v>
      </c>
      <c r="B35">
        <v>36.799999999999997</v>
      </c>
      <c r="C35">
        <v>37.700000000000003</v>
      </c>
      <c r="D35" t="str">
        <f>VLOOKUP(B35,[1]Lito!$B$579:$E$1355,3,TRUE)</f>
        <v>QTO_SX</v>
      </c>
      <c r="E35">
        <v>0</v>
      </c>
      <c r="F35" t="str">
        <f>VLOOKUP(B35,[1]Lito!$B$579:$E$1355,4,TRUE)</f>
        <v>COM SEIXOS 'M E S'. COM VENULAS E QZ_VEIN=50 GRAUS C.A DE ESTRATIFICACAO CRUZADA EM 37.30M=50 GRAUS</v>
      </c>
    </row>
    <row r="36" spans="1:6" x14ac:dyDescent="0.35">
      <c r="A36" t="s">
        <v>174</v>
      </c>
      <c r="B36">
        <v>37.700000000000003</v>
      </c>
      <c r="C36">
        <v>38.6</v>
      </c>
      <c r="D36" t="str">
        <f>VLOOKUP(B36,[1]Lito!$B$579:$E$1355,3,TRUE)</f>
        <v>QTO_SX</v>
      </c>
      <c r="E36">
        <v>0</v>
      </c>
      <c r="F36" t="str">
        <f>VLOOKUP(B36,[1]Lito!$B$579:$E$1355,4,TRUE)</f>
        <v>COM SEIXOS 'M E S'. COM VENULAS E QZ_VEIN=50 GRAUS C.A DE ESTRATIFICACAO CRUZADA EM 37.30M=50 GRAUS</v>
      </c>
    </row>
    <row r="37" spans="1:6" x14ac:dyDescent="0.35">
      <c r="A37" t="s">
        <v>174</v>
      </c>
      <c r="B37">
        <v>38.6</v>
      </c>
      <c r="C37">
        <v>39.700000000000003</v>
      </c>
      <c r="D37" t="str">
        <f>VLOOKUP(B37,[1]Lito!$B$579:$E$1355,3,TRUE)</f>
        <v>QTO_SX</v>
      </c>
      <c r="E37">
        <v>0</v>
      </c>
      <c r="F37" t="str">
        <f>VLOOKUP(B37,[1]Lito!$B$579:$E$1355,4,TRUE)</f>
        <v>COM SEIXOS 'M E S'. COM VENULAS E QZ_VEIN=50 GRAUS C.A DE ESTRATIFICACAO CRUZADA EM 37.30M=50 GRAUS</v>
      </c>
    </row>
    <row r="38" spans="1:6" x14ac:dyDescent="0.35">
      <c r="A38" t="s">
        <v>174</v>
      </c>
      <c r="B38">
        <v>39.700000000000003</v>
      </c>
      <c r="C38">
        <v>40.5</v>
      </c>
      <c r="D38" t="str">
        <f>VLOOKUP(B38,[1]Lito!$B$579:$E$1355,3,TRUE)</f>
        <v>QTO</v>
      </c>
      <c r="E38">
        <v>0</v>
      </c>
      <c r="F38" t="str">
        <f>VLOOKUP(B38,[1]Lito!$B$579:$E$1355,4,TRUE)</f>
        <v>QZ_VEIN=45 GRAUS</v>
      </c>
    </row>
    <row r="39" spans="1:6" x14ac:dyDescent="0.35">
      <c r="A39" t="s">
        <v>174</v>
      </c>
      <c r="B39">
        <v>40.5</v>
      </c>
      <c r="C39">
        <v>41.3</v>
      </c>
      <c r="D39" t="str">
        <f>VLOOKUP(B39,[1]Lito!$B$579:$E$1355,3,TRUE)</f>
        <v>QTO</v>
      </c>
      <c r="E39">
        <v>0</v>
      </c>
      <c r="F39" t="str">
        <f>VLOOKUP(B39,[1]Lito!$B$579:$E$1355,4,TRUE)</f>
        <v/>
      </c>
    </row>
    <row r="40" spans="1:6" x14ac:dyDescent="0.35">
      <c r="A40" t="s">
        <v>174</v>
      </c>
      <c r="B40">
        <v>41.3</v>
      </c>
      <c r="C40">
        <v>42.2</v>
      </c>
      <c r="D40" t="str">
        <f>VLOOKUP(B40,[1]Lito!$B$579:$E$1355,3,TRUE)</f>
        <v>QTO</v>
      </c>
      <c r="E40">
        <v>0</v>
      </c>
      <c r="F40" t="str">
        <f>VLOOKUP(B40,[1]Lito!$B$579:$E$1355,4,TRUE)</f>
        <v/>
      </c>
    </row>
    <row r="41" spans="1:6" x14ac:dyDescent="0.35">
      <c r="A41" t="s">
        <v>174</v>
      </c>
      <c r="B41">
        <v>42.2</v>
      </c>
      <c r="C41">
        <v>43.2</v>
      </c>
      <c r="D41" t="str">
        <f>VLOOKUP(B41,[1]Lito!$B$579:$E$1355,3,TRUE)</f>
        <v>QTO_SX</v>
      </c>
      <c r="E41">
        <v>0</v>
      </c>
      <c r="F41" t="str">
        <f>VLOOKUP(B41,[1]Lito!$B$579:$E$1355,4,TRUE)</f>
        <v>COM POUCOS SEIXOS 'VS' E COM QZ_VEIN.</v>
      </c>
    </row>
    <row r="42" spans="1:6" x14ac:dyDescent="0.35">
      <c r="A42" t="s">
        <v>174</v>
      </c>
      <c r="B42">
        <v>43.2</v>
      </c>
      <c r="C42">
        <v>44.3</v>
      </c>
      <c r="D42" t="str">
        <f>VLOOKUP(B42,[1]Lito!$B$579:$E$1355,3,TRUE)</f>
        <v>QTO_SX</v>
      </c>
      <c r="E42">
        <v>0</v>
      </c>
      <c r="F42" t="str">
        <f>VLOOKUP(B42,[1]Lito!$B$579:$E$1355,4,TRUE)</f>
        <v>COM POUCOS SEIXOS 'VS' E COM QZ_VEIN.</v>
      </c>
    </row>
    <row r="43" spans="1:6" x14ac:dyDescent="0.35">
      <c r="A43" t="s">
        <v>174</v>
      </c>
      <c r="B43">
        <v>44.3</v>
      </c>
      <c r="C43">
        <v>45.1</v>
      </c>
      <c r="D43" t="str">
        <f>VLOOKUP(B43,[1]Lito!$B$579:$E$1355,3,TRUE)</f>
        <v>GRIT</v>
      </c>
      <c r="E43">
        <v>0</v>
      </c>
      <c r="F43" t="str">
        <f>VLOOKUP(B43,[1]Lito!$B$579:$E$1355,4,TRUE)</f>
        <v>COM SEIXOS 'S E VS'. CRISTAIS DE FUCSITA COM VENULAS DE QTZ. PEQUENOS NIVEIS DE SPC OXIDADO. BEM EMPACOTADO DE 47.48-48.56M.</v>
      </c>
    </row>
    <row r="44" spans="1:6" x14ac:dyDescent="0.35">
      <c r="A44" t="s">
        <v>174</v>
      </c>
      <c r="B44">
        <v>45.1</v>
      </c>
      <c r="C44">
        <v>46</v>
      </c>
      <c r="D44" t="str">
        <f>VLOOKUP(B44,[1]Lito!$B$579:$E$1355,3,TRUE)</f>
        <v>GRIT</v>
      </c>
      <c r="E44">
        <v>0</v>
      </c>
      <c r="F44" t="str">
        <f>VLOOKUP(B44,[1]Lito!$B$579:$E$1355,4,TRUE)</f>
        <v>COM SEIXOS 'S E VS'. CRISTAIS DE FUCSITA COM VENULAS DE QTZ. PEQUENOS NIVEIS DE SPC OXIDADO. BEM EMPACOTADO DE 47.48-48.56M.</v>
      </c>
    </row>
    <row r="45" spans="1:6" x14ac:dyDescent="0.35">
      <c r="A45" t="s">
        <v>174</v>
      </c>
      <c r="B45">
        <v>46</v>
      </c>
      <c r="C45">
        <v>46.9</v>
      </c>
      <c r="D45" t="str">
        <f>VLOOKUP(B45,[1]Lito!$B$579:$E$1355,3,TRUE)</f>
        <v>GRIT</v>
      </c>
      <c r="E45">
        <v>0</v>
      </c>
      <c r="F45" t="str">
        <f>VLOOKUP(B45,[1]Lito!$B$579:$E$1355,4,TRUE)</f>
        <v>COM SEIXOS 'S E VS'. CRISTAIS DE FUCSITA COM VENULAS DE QTZ. PEQUENOS NIVEIS DE SPC OXIDADO. BEM EMPACOTADO DE 47.48-48.56M.</v>
      </c>
    </row>
    <row r="46" spans="1:6" x14ac:dyDescent="0.35">
      <c r="A46" t="s">
        <v>174</v>
      </c>
      <c r="B46">
        <v>46.9</v>
      </c>
      <c r="C46">
        <v>47.9</v>
      </c>
      <c r="D46" t="str">
        <f>VLOOKUP(B46,[1]Lito!$B$579:$E$1355,3,TRUE)</f>
        <v>GRIT</v>
      </c>
      <c r="E46">
        <v>0</v>
      </c>
      <c r="F46" t="str">
        <f>VLOOKUP(B46,[1]Lito!$B$579:$E$1355,4,TRUE)</f>
        <v>COM SEIXOS 'S E VS'. CRISTAIS DE FUCSITA COM VENULAS DE QTZ. PEQUENOS NIVEIS DE SPC OXIDADO. BEM EMPACOTADO DE 47.48-48.56M.</v>
      </c>
    </row>
    <row r="47" spans="1:6" x14ac:dyDescent="0.35">
      <c r="A47" t="s">
        <v>174</v>
      </c>
      <c r="B47">
        <v>47.9</v>
      </c>
      <c r="C47">
        <v>48.9</v>
      </c>
      <c r="D47" t="str">
        <f>VLOOKUP(B47,[1]Lito!$B$579:$E$1355,3,TRUE)</f>
        <v>GRIT</v>
      </c>
      <c r="E47">
        <v>0</v>
      </c>
      <c r="F47" t="str">
        <f>VLOOKUP(B47,[1]Lito!$B$579:$E$1355,4,TRUE)</f>
        <v>COM SEIXOS 'S E VS'. CRISTAIS DE FUCSITA COM VENULAS DE QTZ. PEQUENOS NIVEIS DE SPC OXIDADO. BEM EMPACOTADO DE 47.48-48.56M.</v>
      </c>
    </row>
    <row r="48" spans="1:6" x14ac:dyDescent="0.35">
      <c r="A48" t="s">
        <v>174</v>
      </c>
      <c r="B48">
        <v>48.9</v>
      </c>
      <c r="C48">
        <v>49.85</v>
      </c>
      <c r="D48" t="str">
        <f>VLOOKUP(B48,[1]Lito!$B$579:$E$1355,3,TRUE)</f>
        <v>GRIT</v>
      </c>
      <c r="E48">
        <v>0</v>
      </c>
      <c r="F48" t="str">
        <f>VLOOKUP(B48,[1]Lito!$B$579:$E$1355,4,TRUE)</f>
        <v>COM SEIXOS 'S E VS'. CRISTAIS DE FUCSITA COM VENULAS DE QTZ. PEQUENOS NIVEIS DE SPC OXIDADO. BEM EMPACOTADO DE 47.48-48.56M.</v>
      </c>
    </row>
    <row r="49" spans="1:6" x14ac:dyDescent="0.35">
      <c r="A49" t="s">
        <v>174</v>
      </c>
      <c r="B49">
        <v>49.85</v>
      </c>
      <c r="C49">
        <v>50.7</v>
      </c>
      <c r="D49" t="str">
        <f>VLOOKUP(B49,[1]Lito!$B$579:$E$1355,3,TRUE)</f>
        <v>GRIT</v>
      </c>
      <c r="E49">
        <v>0</v>
      </c>
      <c r="F49" t="str">
        <f>VLOOKUP(B49,[1]Lito!$B$579:$E$1355,4,TRUE)</f>
        <v>COM SEIXOS 'VS' E VENULAS DE QTZ.</v>
      </c>
    </row>
    <row r="50" spans="1:6" x14ac:dyDescent="0.35">
      <c r="A50" t="s">
        <v>174</v>
      </c>
      <c r="B50">
        <v>50.7</v>
      </c>
      <c r="C50">
        <v>51.55</v>
      </c>
      <c r="D50" t="str">
        <f>VLOOKUP(B50,[1]Lito!$B$579:$E$1355,3,TRUE)</f>
        <v>GRIT</v>
      </c>
      <c r="E50">
        <v>0</v>
      </c>
      <c r="F50" t="str">
        <f>VLOOKUP(B50,[1]Lito!$B$579:$E$1355,4,TRUE)</f>
        <v>COM SEIXOS 'VS' E VENULAS DE QTZ.</v>
      </c>
    </row>
    <row r="51" spans="1:6" x14ac:dyDescent="0.35">
      <c r="A51" t="s">
        <v>174</v>
      </c>
      <c r="B51">
        <v>51.55</v>
      </c>
      <c r="C51">
        <v>52.4</v>
      </c>
      <c r="D51" t="str">
        <f>VLOOKUP(B51,[1]Lito!$B$579:$E$1355,3,TRUE)</f>
        <v>GRIT</v>
      </c>
      <c r="E51">
        <v>0</v>
      </c>
      <c r="F51" t="str">
        <f>VLOOKUP(B51,[1]Lito!$B$579:$E$1355,4,TRUE)</f>
        <v>COM SEIXOS 'VS' E VENULAS DE QTZ.</v>
      </c>
    </row>
    <row r="52" spans="1:6" x14ac:dyDescent="0.35">
      <c r="A52" t="s">
        <v>174</v>
      </c>
      <c r="B52">
        <v>52.4</v>
      </c>
      <c r="C52">
        <v>53.4</v>
      </c>
      <c r="D52" t="str">
        <f>VLOOKUP(B52,[1]Lito!$B$579:$E$1355,3,TRUE)</f>
        <v>GRIT</v>
      </c>
      <c r="E52">
        <v>0</v>
      </c>
      <c r="F52" t="str">
        <f>VLOOKUP(B52,[1]Lito!$B$579:$E$1355,4,TRUE)</f>
        <v>COM SEIXOS 'VS'. NIVEL DE MSPC OXIDADO. BEM EMPACOTADO DE 52.75-52.92M. COM QZ_VEIN</v>
      </c>
    </row>
    <row r="53" spans="1:6" x14ac:dyDescent="0.35">
      <c r="A53" t="s">
        <v>174</v>
      </c>
      <c r="B53">
        <v>53.4</v>
      </c>
      <c r="C53">
        <v>54.5</v>
      </c>
      <c r="D53" t="str">
        <f>VLOOKUP(B53,[1]Lito!$B$579:$E$1355,3,TRUE)</f>
        <v>GRIT</v>
      </c>
      <c r="E53">
        <v>0</v>
      </c>
      <c r="F53" t="str">
        <f>VLOOKUP(B53,[1]Lito!$B$579:$E$1355,4,TRUE)</f>
        <v>COM SEIXOS 'VS'. NIVEL DE MSPC OXIDADO. BEM EMPACOTADO DE 52.75-52.92M. COM QZ_VEIN</v>
      </c>
    </row>
    <row r="54" spans="1:6" x14ac:dyDescent="0.35">
      <c r="A54" t="s">
        <v>174</v>
      </c>
      <c r="B54">
        <v>54.5</v>
      </c>
      <c r="C54">
        <v>55.5</v>
      </c>
      <c r="D54" t="str">
        <f>VLOOKUP(B54,[1]Lito!$B$579:$E$1355,3,TRUE)</f>
        <v>GRIT</v>
      </c>
      <c r="E54">
        <v>0</v>
      </c>
      <c r="F54" t="str">
        <f>VLOOKUP(B54,[1]Lito!$B$579:$E$1355,4,TRUE)</f>
        <v>COM SEIXOS 'VS'. NIVEL DE MSPC OXIDADO. BEM EMPACOTADO DE 52.75-52.92M. COM QZ_VEIN</v>
      </c>
    </row>
    <row r="55" spans="1:6" x14ac:dyDescent="0.35">
      <c r="A55" t="s">
        <v>174</v>
      </c>
      <c r="B55">
        <v>55.5</v>
      </c>
      <c r="C55">
        <v>56.5</v>
      </c>
      <c r="D55" t="str">
        <f>VLOOKUP(B55,[1]Lito!$B$579:$E$1355,3,TRUE)</f>
        <v>GRIT</v>
      </c>
      <c r="E55">
        <v>0</v>
      </c>
      <c r="F55" t="str">
        <f>VLOOKUP(B55,[1]Lito!$B$579:$E$1355,4,TRUE)</f>
        <v>COM VENULAS DE QTZ. COM SEIXOS 'S'. DE 57.2-57.35M SPC OXIDADO. MAL EMPACOTADO.</v>
      </c>
    </row>
    <row r="56" spans="1:6" x14ac:dyDescent="0.35">
      <c r="A56" t="s">
        <v>174</v>
      </c>
      <c r="B56">
        <v>56.5</v>
      </c>
      <c r="C56">
        <v>57.4</v>
      </c>
      <c r="D56" t="str">
        <f>VLOOKUP(B56,[1]Lito!$B$579:$E$1355,3,TRUE)</f>
        <v>GRIT</v>
      </c>
      <c r="E56">
        <v>0</v>
      </c>
      <c r="F56" t="str">
        <f>VLOOKUP(B56,[1]Lito!$B$579:$E$1355,4,TRUE)</f>
        <v>COM VENULAS DE QTZ. COM SEIXOS 'S'. DE 57.2-57.35M SPC OXIDADO. MAL EMPACOTADO.</v>
      </c>
    </row>
    <row r="57" spans="1:6" x14ac:dyDescent="0.35">
      <c r="A57" t="s">
        <v>174</v>
      </c>
      <c r="B57">
        <v>57.4</v>
      </c>
      <c r="C57">
        <v>58.2</v>
      </c>
      <c r="D57" t="str">
        <f>VLOOKUP(B57,[1]Lito!$B$579:$E$1355,3,TRUE)</f>
        <v>GRIT</v>
      </c>
      <c r="E57">
        <v>0</v>
      </c>
      <c r="F57" t="str">
        <f>VLOOKUP(B57,[1]Lito!$B$579:$E$1355,4,TRUE)</f>
        <v>COM VENULAS DE QTZ. COM SEIXOS 'S'. DE 57.2-57.35M SPC OXIDADO. MAL EMPACOTADO.</v>
      </c>
    </row>
    <row r="58" spans="1:6" x14ac:dyDescent="0.35">
      <c r="A58" t="s">
        <v>174</v>
      </c>
      <c r="B58">
        <v>58.2</v>
      </c>
      <c r="C58">
        <v>59.15</v>
      </c>
      <c r="D58" t="str">
        <f>VLOOKUP(B58,[1]Lito!$B$579:$E$1355,3,TRUE)</f>
        <v>GRIT</v>
      </c>
      <c r="E58">
        <v>0</v>
      </c>
      <c r="F58" t="str">
        <f>VLOOKUP(B58,[1]Lito!$B$579:$E$1355,4,TRUE)</f>
        <v>COM VENULAS DE QTZ. COM SEIXOS 'S'. DE 57.2-57.35M SPC OXIDADO. MAL EMPACOTADO.</v>
      </c>
    </row>
    <row r="59" spans="1:6" x14ac:dyDescent="0.35">
      <c r="A59" t="s">
        <v>174</v>
      </c>
      <c r="B59">
        <v>59.15</v>
      </c>
      <c r="C59">
        <v>60.15</v>
      </c>
      <c r="D59" t="str">
        <f>VLOOKUP(B59,[1]Lito!$B$579:$E$1355,3,TRUE)</f>
        <v>GRIT</v>
      </c>
      <c r="E59">
        <v>0</v>
      </c>
      <c r="F59" t="str">
        <f>VLOOKUP(B59,[1]Lito!$B$579:$E$1355,4,TRUE)</f>
        <v>COM VENULAS DE QTZ. COM SEIXOS 'S'. DE 57.2-57.35M SPC OXIDADO. MAL EMPACOTADO.</v>
      </c>
    </row>
    <row r="60" spans="1:6" x14ac:dyDescent="0.35">
      <c r="A60" t="s">
        <v>174</v>
      </c>
      <c r="B60">
        <v>60.15</v>
      </c>
      <c r="C60">
        <v>60.85</v>
      </c>
      <c r="D60" t="str">
        <f>VLOOKUP(B60,[1]Lito!$B$579:$E$1355,3,TRUE)</f>
        <v>MSPC</v>
      </c>
      <c r="E60">
        <v>0</v>
      </c>
      <c r="F60" t="str">
        <f>VLOOKUP(B60,[1]Lito!$B$579:$E$1355,4,TRUE)</f>
        <v>COM SEIXOS 'L' COM VENULAS DE QTZ.</v>
      </c>
    </row>
    <row r="61" spans="1:6" x14ac:dyDescent="0.35">
      <c r="A61" t="s">
        <v>174</v>
      </c>
      <c r="B61">
        <v>60.85</v>
      </c>
      <c r="C61">
        <v>61.6</v>
      </c>
      <c r="D61" t="str">
        <f>VLOOKUP(B61,[1]Lito!$B$579:$E$1355,3,TRUE)</f>
        <v>GRIT</v>
      </c>
      <c r="E61">
        <v>0</v>
      </c>
      <c r="F61" t="str">
        <f>VLOOKUP(B61,[1]Lito!$B$579:$E$1355,4,TRUE)</f>
        <v>INTERCALACAO COM CARACTERISTICAS SEMELHANTES AO ANTERIOR. COM BAIXA SULFETACAO DISSEMINADA. COM VENULAS DE QTZ. COM SEIXOS 'VS'.</v>
      </c>
    </row>
    <row r="62" spans="1:6" x14ac:dyDescent="0.35">
      <c r="A62" t="s">
        <v>174</v>
      </c>
      <c r="B62">
        <v>61.6</v>
      </c>
      <c r="C62">
        <v>62.4</v>
      </c>
      <c r="D62" t="str">
        <f>VLOOKUP(B62,[1]Lito!$B$579:$E$1355,3,TRUE)</f>
        <v>GRIT</v>
      </c>
      <c r="E62">
        <v>0</v>
      </c>
      <c r="F62" t="str">
        <f>VLOOKUP(B62,[1]Lito!$B$579:$E$1355,4,TRUE)</f>
        <v>INTERCALACAO COM CARACTERISTICAS SEMELHANTES AO ANTERIOR. COM BAIXA SULFETACAO DISSEMINADA. COM VENULAS DE QTZ. COM SEIXOS 'VS'.</v>
      </c>
    </row>
    <row r="63" spans="1:6" x14ac:dyDescent="0.35">
      <c r="A63" t="s">
        <v>174</v>
      </c>
      <c r="B63">
        <v>62.4</v>
      </c>
      <c r="C63">
        <v>63</v>
      </c>
      <c r="D63" t="str">
        <f>VLOOKUP(B63,[1]Lito!$B$579:$E$1355,3,TRUE)</f>
        <v>GRIT</v>
      </c>
      <c r="E63">
        <v>0</v>
      </c>
      <c r="F63" t="str">
        <f>VLOOKUP(B63,[1]Lito!$B$579:$E$1355,4,TRUE)</f>
        <v>INTERCALACAO COM CARACTERISTICAS SEMELHANTES AO ANTERIOR. COM BAIXA SULFETACAO DISSEMINADA. COM VENULAS DE QTZ. COM SEIXOS 'VS'.</v>
      </c>
    </row>
    <row r="64" spans="1:6" x14ac:dyDescent="0.35">
      <c r="A64" t="s">
        <v>174</v>
      </c>
      <c r="B64">
        <v>63</v>
      </c>
      <c r="C64">
        <v>63.55</v>
      </c>
      <c r="D64" t="str">
        <f>VLOOKUP(B64,[1]Lito!$B$579:$E$1355,3,TRUE)</f>
        <v>MSPC</v>
      </c>
      <c r="E64">
        <v>0</v>
      </c>
      <c r="F64" t="str">
        <f>VLOOKUP(B64,[1]Lito!$B$579:$E$1355,4,TRUE)</f>
        <v/>
      </c>
    </row>
    <row r="65" spans="1:6" x14ac:dyDescent="0.35">
      <c r="A65" t="s">
        <v>174</v>
      </c>
      <c r="B65">
        <v>63.55</v>
      </c>
      <c r="C65">
        <v>64.5</v>
      </c>
      <c r="D65" t="str">
        <f>VLOOKUP(B65,[1]Lito!$B$579:$E$1355,3,TRUE)</f>
        <v>GRIT</v>
      </c>
      <c r="E65">
        <v>0</v>
      </c>
      <c r="F65" t="str">
        <f>VLOOKUP(B65,[1]Lito!$B$579:$E$1355,4,TRUE)</f>
        <v>COM SEIXOS 'S'.</v>
      </c>
    </row>
    <row r="66" spans="1:6" x14ac:dyDescent="0.35">
      <c r="A66" t="s">
        <v>174</v>
      </c>
      <c r="B66">
        <v>64.5</v>
      </c>
      <c r="C66">
        <v>65</v>
      </c>
      <c r="D66" t="str">
        <f>VLOOKUP(B66,[1]Lito!$B$579:$E$1355,3,TRUE)</f>
        <v>MSPC</v>
      </c>
      <c r="E66">
        <v>0</v>
      </c>
      <c r="F66" t="str">
        <f>VLOOKUP(B66,[1]Lito!$B$579:$E$1355,4,TRUE)</f>
        <v>COM SEIXOS 'L'.</v>
      </c>
    </row>
    <row r="67" spans="1:6" x14ac:dyDescent="0.35">
      <c r="A67" t="s">
        <v>174</v>
      </c>
      <c r="B67">
        <v>65</v>
      </c>
      <c r="C67">
        <v>65.5</v>
      </c>
      <c r="D67" t="str">
        <f>VLOOKUP(B67,[1]Lito!$B$579:$E$1355,3,TRUE)</f>
        <v>MSPC</v>
      </c>
      <c r="E67">
        <v>0</v>
      </c>
      <c r="F67" t="str">
        <f>VLOOKUP(B67,[1]Lito!$B$579:$E$1355,4,TRUE)</f>
        <v>COM SEIXOS 'L'.</v>
      </c>
    </row>
    <row r="68" spans="1:6" x14ac:dyDescent="0.35">
      <c r="A68" t="s">
        <v>174</v>
      </c>
      <c r="B68">
        <v>65.5</v>
      </c>
      <c r="C68">
        <v>66</v>
      </c>
      <c r="D68" t="str">
        <f>VLOOKUP(B68,[1]Lito!$B$579:$E$1355,3,TRUE)</f>
        <v>VSPC</v>
      </c>
      <c r="E68">
        <v>0</v>
      </c>
      <c r="F68" t="str">
        <f>VLOOKUP(B68,[1]Lito!$B$579:$E$1355,4,TRUE)</f>
        <v>COM SEIXOS 'M' COM VENULAS DE QTZ. CRISTAIS DE FUCSITA E MUITO FRATURADO EM 68.05-70.45M.</v>
      </c>
    </row>
    <row r="69" spans="1:6" x14ac:dyDescent="0.35">
      <c r="A69" t="s">
        <v>174</v>
      </c>
      <c r="B69">
        <v>66</v>
      </c>
      <c r="C69">
        <v>66.599999999999994</v>
      </c>
      <c r="D69" t="str">
        <f>VLOOKUP(B69,[1]Lito!$B$579:$E$1355,3,TRUE)</f>
        <v>VSPC</v>
      </c>
      <c r="E69">
        <v>0</v>
      </c>
      <c r="F69" t="str">
        <f>VLOOKUP(B69,[1]Lito!$B$579:$E$1355,4,TRUE)</f>
        <v>COM SEIXOS 'M' COM VENULAS DE QTZ. CRISTAIS DE FUCSITA E MUITO FRATURADO EM 68.05-70.45M.</v>
      </c>
    </row>
    <row r="70" spans="1:6" x14ac:dyDescent="0.35">
      <c r="A70" t="s">
        <v>174</v>
      </c>
      <c r="B70">
        <v>66.599999999999994</v>
      </c>
      <c r="C70">
        <v>67.099999999999994</v>
      </c>
      <c r="D70" t="str">
        <f>VLOOKUP(B70,[1]Lito!$B$579:$E$1355,3,TRUE)</f>
        <v>VSPC</v>
      </c>
      <c r="E70">
        <v>0</v>
      </c>
      <c r="F70" t="str">
        <f>VLOOKUP(B70,[1]Lito!$B$579:$E$1355,4,TRUE)</f>
        <v>COM SEIXOS 'M' COM VENULAS DE QTZ. CRISTAIS DE FUCSITA E MUITO FRATURADO EM 68.05-70.45M.</v>
      </c>
    </row>
    <row r="71" spans="1:6" x14ac:dyDescent="0.35">
      <c r="A71" t="s">
        <v>174</v>
      </c>
      <c r="B71">
        <v>67.099999999999994</v>
      </c>
      <c r="C71">
        <v>67.599999999999994</v>
      </c>
      <c r="D71" t="str">
        <f>VLOOKUP(B71,[1]Lito!$B$579:$E$1355,3,TRUE)</f>
        <v>VSPC</v>
      </c>
      <c r="E71">
        <v>0</v>
      </c>
      <c r="F71" t="str">
        <f>VLOOKUP(B71,[1]Lito!$B$579:$E$1355,4,TRUE)</f>
        <v>COM SEIXOS 'M' COM VENULAS DE QTZ. CRISTAIS DE FUCSITA E MUITO FRATURADO EM 68.05-70.45M.</v>
      </c>
    </row>
    <row r="72" spans="1:6" x14ac:dyDescent="0.35">
      <c r="A72" t="s">
        <v>174</v>
      </c>
      <c r="B72">
        <v>67.599999999999994</v>
      </c>
      <c r="C72">
        <v>68.05</v>
      </c>
      <c r="D72" t="str">
        <f>VLOOKUP(B72,[1]Lito!$B$579:$E$1355,3,TRUE)</f>
        <v>VSPC</v>
      </c>
      <c r="E72">
        <v>0</v>
      </c>
      <c r="F72" t="str">
        <f>VLOOKUP(B72,[1]Lito!$B$579:$E$1355,4,TRUE)</f>
        <v>COM SEIXOS 'M' COM VENULAS DE QTZ. CRISTAIS DE FUCSITA E MUITO FRATURADO EM 68.05-70.45M.</v>
      </c>
    </row>
    <row r="73" spans="1:6" x14ac:dyDescent="0.35">
      <c r="A73" t="s">
        <v>174</v>
      </c>
      <c r="B73">
        <v>68.05</v>
      </c>
      <c r="C73">
        <v>68.55</v>
      </c>
      <c r="D73" t="str">
        <f>VLOOKUP(B73,[1]Lito!$B$579:$E$1355,3,TRUE)</f>
        <v>VSPC</v>
      </c>
      <c r="E73">
        <v>0</v>
      </c>
      <c r="F73" t="str">
        <f>VLOOKUP(B73,[1]Lito!$B$579:$E$1355,4,TRUE)</f>
        <v>COM SEIXOS 'M' COM VENULAS DE QTZ. CRISTAIS DE FUCSITA E MUITO FRATURADO EM 68.05-70.45M.</v>
      </c>
    </row>
    <row r="74" spans="1:6" x14ac:dyDescent="0.35">
      <c r="A74" t="s">
        <v>174</v>
      </c>
      <c r="B74">
        <v>68.55</v>
      </c>
      <c r="C74">
        <v>69</v>
      </c>
      <c r="D74" t="str">
        <f>VLOOKUP(B74,[1]Lito!$B$579:$E$1355,3,TRUE)</f>
        <v>VSPC</v>
      </c>
      <c r="E74">
        <v>0</v>
      </c>
      <c r="F74" t="str">
        <f>VLOOKUP(B74,[1]Lito!$B$579:$E$1355,4,TRUE)</f>
        <v>COM SEIXOS 'M' COM VENULAS DE QTZ. CRISTAIS DE FUCSITA E MUITO FRATURADO EM 68.05-70.45M.</v>
      </c>
    </row>
    <row r="75" spans="1:6" x14ac:dyDescent="0.35">
      <c r="A75" t="s">
        <v>174</v>
      </c>
      <c r="B75">
        <v>69</v>
      </c>
      <c r="C75">
        <v>69.5</v>
      </c>
      <c r="D75" t="str">
        <f>VLOOKUP(B75,[1]Lito!$B$579:$E$1355,3,TRUE)</f>
        <v>VSPC</v>
      </c>
      <c r="E75">
        <v>0</v>
      </c>
      <c r="F75" t="str">
        <f>VLOOKUP(B75,[1]Lito!$B$579:$E$1355,4,TRUE)</f>
        <v>COM SEIXOS 'M' COM VENULAS DE QTZ. CRISTAIS DE FUCSITA E MUITO FRATURADO EM 68.05-70.45M.</v>
      </c>
    </row>
    <row r="76" spans="1:6" x14ac:dyDescent="0.35">
      <c r="A76" t="s">
        <v>174</v>
      </c>
      <c r="B76">
        <v>69.5</v>
      </c>
      <c r="C76">
        <v>70</v>
      </c>
      <c r="D76" t="str">
        <f>VLOOKUP(B76,[1]Lito!$B$579:$E$1355,3,TRUE)</f>
        <v>VSPC</v>
      </c>
      <c r="E76">
        <v>0</v>
      </c>
      <c r="F76" t="str">
        <f>VLOOKUP(B76,[1]Lito!$B$579:$E$1355,4,TRUE)</f>
        <v>COM SEIXOS 'M' COM VENULAS DE QTZ. CRISTAIS DE FUCSITA E MUITO FRATURADO EM 68.05-70.45M.</v>
      </c>
    </row>
    <row r="77" spans="1:6" x14ac:dyDescent="0.35">
      <c r="A77" t="s">
        <v>174</v>
      </c>
      <c r="B77">
        <v>70</v>
      </c>
      <c r="C77">
        <v>70.45</v>
      </c>
      <c r="D77" t="str">
        <f>VLOOKUP(B77,[1]Lito!$B$579:$E$1355,3,TRUE)</f>
        <v>VSPC</v>
      </c>
      <c r="E77">
        <v>0</v>
      </c>
      <c r="F77" t="str">
        <f>VLOOKUP(B77,[1]Lito!$B$579:$E$1355,4,TRUE)</f>
        <v>COM SEIXOS 'M' COM VENULAS DE QTZ. CRISTAIS DE FUCSITA E MUITO FRATURADO EM 68.05-70.45M.</v>
      </c>
    </row>
    <row r="78" spans="1:6" x14ac:dyDescent="0.35">
      <c r="A78" t="s">
        <v>174</v>
      </c>
      <c r="B78">
        <v>70.45</v>
      </c>
      <c r="C78">
        <v>70.95</v>
      </c>
      <c r="D78" t="str">
        <f>VLOOKUP(B78,[1]Lito!$B$579:$E$1355,3,TRUE)</f>
        <v>VSPC</v>
      </c>
      <c r="E78">
        <v>0</v>
      </c>
      <c r="F78" t="str">
        <f>VLOOKUP(B78,[1]Lito!$B$579:$E$1355,4,TRUE)</f>
        <v>COM SEIXOS 'M' COM VENULAS DE QTZ. CRISTAIS DE FUCSITA E MUITO FRATURADO EM 68.05-70.45M.</v>
      </c>
    </row>
    <row r="79" spans="1:6" x14ac:dyDescent="0.35">
      <c r="A79" t="s">
        <v>174</v>
      </c>
      <c r="B79">
        <v>70.95</v>
      </c>
      <c r="C79">
        <v>71.45</v>
      </c>
      <c r="D79" t="str">
        <f>VLOOKUP(B79,[1]Lito!$B$579:$E$1355,3,TRUE)</f>
        <v>VSPC</v>
      </c>
      <c r="E79">
        <v>0</v>
      </c>
      <c r="F79" t="str">
        <f>VLOOKUP(B79,[1]Lito!$B$579:$E$1355,4,TRUE)</f>
        <v>COM SEIXOS 'M' COM VENULAS DE QTZ. CRISTAIS DE FUCSITA E MUITO FRATURADO EM 68.05-70.45M.</v>
      </c>
    </row>
    <row r="80" spans="1:6" x14ac:dyDescent="0.35">
      <c r="A80" t="s">
        <v>174</v>
      </c>
      <c r="B80">
        <v>71.45</v>
      </c>
      <c r="C80">
        <v>71.95</v>
      </c>
      <c r="D80" t="str">
        <f>VLOOKUP(B80,[1]Lito!$B$579:$E$1355,3,TRUE)</f>
        <v>VSPC</v>
      </c>
      <c r="E80">
        <v>0</v>
      </c>
      <c r="F80" t="str">
        <f>VLOOKUP(B80,[1]Lito!$B$579:$E$1355,4,TRUE)</f>
        <v>COM SEIXOS 'M' COM VENULAS DE QTZ. CRISTAIS DE FUCSITA E MUITO FRATURADO EM 68.05-70.45M.</v>
      </c>
    </row>
    <row r="81" spans="1:6" x14ac:dyDescent="0.35">
      <c r="A81" t="s">
        <v>174</v>
      </c>
      <c r="B81">
        <v>71.95</v>
      </c>
      <c r="C81">
        <v>72.45</v>
      </c>
      <c r="D81" t="str">
        <f>VLOOKUP(B81,[1]Lito!$B$579:$E$1355,3,TRUE)</f>
        <v>VSPC</v>
      </c>
      <c r="E81">
        <v>0</v>
      </c>
      <c r="F81" t="str">
        <f>VLOOKUP(B81,[1]Lito!$B$579:$E$1355,4,TRUE)</f>
        <v>COM SEIXOS 'M' COM VENULAS DE QTZ. CRISTAIS DE FUCSITA E MUITO FRATURADO EM 68.05-70.45M.</v>
      </c>
    </row>
    <row r="82" spans="1:6" x14ac:dyDescent="0.35">
      <c r="A82" t="s">
        <v>174</v>
      </c>
      <c r="B82">
        <v>72.45</v>
      </c>
      <c r="C82">
        <v>73</v>
      </c>
      <c r="D82" t="str">
        <f>VLOOKUP(B82,[1]Lito!$B$579:$E$1355,3,TRUE)</f>
        <v>VSPC</v>
      </c>
      <c r="E82">
        <v>0</v>
      </c>
      <c r="F82" t="str">
        <f>VLOOKUP(B82,[1]Lito!$B$579:$E$1355,4,TRUE)</f>
        <v>COM SEIXOS 'M' COM VENULAS DE QTZ. CRISTAIS DE FUCSITA E MUITO FRATURADO EM 68.05-70.45M.</v>
      </c>
    </row>
    <row r="83" spans="1:6" x14ac:dyDescent="0.35">
      <c r="A83" t="s">
        <v>174</v>
      </c>
      <c r="B83">
        <v>73</v>
      </c>
      <c r="C83">
        <v>73.650000000000006</v>
      </c>
      <c r="D83" t="str">
        <f>VLOOKUP(B83,[1]Lito!$B$579:$E$1355,3,TRUE)</f>
        <v>VSPC</v>
      </c>
      <c r="E83">
        <v>0</v>
      </c>
      <c r="F83" t="str">
        <f>VLOOKUP(B83,[1]Lito!$B$579:$E$1355,4,TRUE)</f>
        <v>COM SEIXOS 'M' COM VENULAS DE QTZ. CRISTAIS DE FUCSITA E MUITO FRATURADO EM 68.05-70.45M.</v>
      </c>
    </row>
    <row r="84" spans="1:6" x14ac:dyDescent="0.35">
      <c r="A84" t="s">
        <v>174</v>
      </c>
      <c r="B84">
        <v>73.650000000000006</v>
      </c>
      <c r="C84">
        <v>74.5</v>
      </c>
      <c r="D84" t="str">
        <f>VLOOKUP(B84,[1]Lito!$B$579:$E$1355,3,TRUE)</f>
        <v>GRIT</v>
      </c>
      <c r="E84">
        <v>0</v>
      </c>
      <c r="F84" t="str">
        <f>VLOOKUP(B84,[1]Lito!$B$579:$E$1355,4,TRUE)</f>
        <v>COM PIRITA E OXIDO DE MANGANES(?) NAS FRATURAS.</v>
      </c>
    </row>
    <row r="85" spans="1:6" x14ac:dyDescent="0.35">
      <c r="A85" t="s">
        <v>174</v>
      </c>
      <c r="B85">
        <v>74.5</v>
      </c>
      <c r="C85">
        <v>75</v>
      </c>
      <c r="D85" t="str">
        <f>VLOOKUP(B85,[1]Lito!$B$579:$E$1355,3,TRUE)</f>
        <v>VSPC</v>
      </c>
      <c r="E85">
        <v>0</v>
      </c>
      <c r="F85" t="str">
        <f>VLOOKUP(B85,[1]Lito!$B$579:$E$1355,4,TRUE)</f>
        <v>COM OXIDO DE MANGANES(?) NAS FRATURAS. DE 76.70-76.95M NIVEL DE MSPC FUCHSITICO COM BAIXA SULFETACAO E BOXWORK. 79.55M=COM VENULAS QTZ E C.A= 40 GRAUS.</v>
      </c>
    </row>
    <row r="86" spans="1:6" x14ac:dyDescent="0.35">
      <c r="A86" t="s">
        <v>174</v>
      </c>
      <c r="B86">
        <v>75</v>
      </c>
      <c r="C86">
        <v>75.5</v>
      </c>
      <c r="D86" t="str">
        <f>VLOOKUP(B86,[1]Lito!$B$579:$E$1355,3,TRUE)</f>
        <v>VSPC</v>
      </c>
      <c r="E86">
        <v>0</v>
      </c>
      <c r="F86" t="str">
        <f>VLOOKUP(B86,[1]Lito!$B$579:$E$1355,4,TRUE)</f>
        <v>COM OXIDO DE MANGANES(?) NAS FRATURAS. DE 76.70-76.95M NIVEL DE MSPC FUCHSITICO COM BAIXA SULFETACAO E BOXWORK. 79.55M=COM VENULAS QTZ E C.A= 40 GRAUS.</v>
      </c>
    </row>
    <row r="87" spans="1:6" x14ac:dyDescent="0.35">
      <c r="A87" t="s">
        <v>174</v>
      </c>
      <c r="B87">
        <v>75.5</v>
      </c>
      <c r="C87">
        <v>75.95</v>
      </c>
      <c r="D87" t="str">
        <f>VLOOKUP(B87,[1]Lito!$B$579:$E$1355,3,TRUE)</f>
        <v>VSPC</v>
      </c>
      <c r="E87">
        <v>0</v>
      </c>
      <c r="F87" t="str">
        <f>VLOOKUP(B87,[1]Lito!$B$579:$E$1355,4,TRUE)</f>
        <v>COM OXIDO DE MANGANES(?) NAS FRATURAS. DE 76.70-76.95M NIVEL DE MSPC FUCHSITICO COM BAIXA SULFETACAO E BOXWORK. 79.55M=COM VENULAS QTZ E C.A= 40 GRAUS.</v>
      </c>
    </row>
    <row r="88" spans="1:6" x14ac:dyDescent="0.35">
      <c r="A88" t="s">
        <v>174</v>
      </c>
      <c r="B88">
        <v>75.95</v>
      </c>
      <c r="C88">
        <v>76.45</v>
      </c>
      <c r="D88" t="str">
        <f>VLOOKUP(B88,[1]Lito!$B$579:$E$1355,3,TRUE)</f>
        <v>VSPC</v>
      </c>
      <c r="E88">
        <v>0</v>
      </c>
      <c r="F88" t="str">
        <f>VLOOKUP(B88,[1]Lito!$B$579:$E$1355,4,TRUE)</f>
        <v>COM OXIDO DE MANGANES(?) NAS FRATURAS. DE 76.70-76.95M NIVEL DE MSPC FUCHSITICO COM BAIXA SULFETACAO E BOXWORK. 79.55M=COM VENULAS QTZ E C.A= 40 GRAUS.</v>
      </c>
    </row>
    <row r="89" spans="1:6" x14ac:dyDescent="0.35">
      <c r="A89" t="s">
        <v>174</v>
      </c>
      <c r="B89">
        <v>76.45</v>
      </c>
      <c r="C89">
        <v>77</v>
      </c>
      <c r="D89" t="str">
        <f>VLOOKUP(B89,[1]Lito!$B$579:$E$1355,3,TRUE)</f>
        <v>VSPC</v>
      </c>
      <c r="E89">
        <v>0</v>
      </c>
      <c r="F89" t="str">
        <f>VLOOKUP(B89,[1]Lito!$B$579:$E$1355,4,TRUE)</f>
        <v>COM OXIDO DE MANGANES(?) NAS FRATURAS. DE 76.70-76.95M NIVEL DE MSPC FUCHSITICO COM BAIXA SULFETACAO E BOXWORK. 79.55M=COM VENULAS QTZ E C.A= 40 GRAUS.</v>
      </c>
    </row>
    <row r="90" spans="1:6" x14ac:dyDescent="0.35">
      <c r="A90" t="s">
        <v>174</v>
      </c>
      <c r="B90">
        <v>77</v>
      </c>
      <c r="C90">
        <v>77.55</v>
      </c>
      <c r="D90" t="str">
        <f>VLOOKUP(B90,[1]Lito!$B$579:$E$1355,3,TRUE)</f>
        <v>VSPC</v>
      </c>
      <c r="E90">
        <v>0</v>
      </c>
      <c r="F90" t="str">
        <f>VLOOKUP(B90,[1]Lito!$B$579:$E$1355,4,TRUE)</f>
        <v>COM OXIDO DE MANGANES(?) NAS FRATURAS. DE 76.70-76.95M NIVEL DE MSPC FUCHSITICO COM BAIXA SULFETACAO E BOXWORK. 79.55M=COM VENULAS QTZ E C.A= 40 GRAUS.</v>
      </c>
    </row>
    <row r="91" spans="1:6" x14ac:dyDescent="0.35">
      <c r="A91" t="s">
        <v>174</v>
      </c>
      <c r="B91">
        <v>77.55</v>
      </c>
      <c r="C91">
        <v>78.2</v>
      </c>
      <c r="D91" t="str">
        <f>VLOOKUP(B91,[1]Lito!$B$579:$E$1355,3,TRUE)</f>
        <v>VSPC</v>
      </c>
      <c r="E91">
        <v>0</v>
      </c>
      <c r="F91" t="str">
        <f>VLOOKUP(B91,[1]Lito!$B$579:$E$1355,4,TRUE)</f>
        <v>COM OXIDO DE MANGANES(?) NAS FRATURAS. DE 76.70-76.95M NIVEL DE MSPC FUCHSITICO COM BAIXA SULFETACAO E BOXWORK. 79.55M=COM VENULAS QTZ E C.A= 40 GRAUS.</v>
      </c>
    </row>
    <row r="92" spans="1:6" x14ac:dyDescent="0.35">
      <c r="A92" t="s">
        <v>174</v>
      </c>
      <c r="B92">
        <v>78.2</v>
      </c>
      <c r="C92">
        <v>78.7</v>
      </c>
      <c r="D92" t="str">
        <f>VLOOKUP(B92,[1]Lito!$B$579:$E$1355,3,TRUE)</f>
        <v>VSPC</v>
      </c>
      <c r="E92">
        <v>0</v>
      </c>
      <c r="F92" t="str">
        <f>VLOOKUP(B92,[1]Lito!$B$579:$E$1355,4,TRUE)</f>
        <v>COM OXIDO DE MANGANES(?) NAS FRATURAS. DE 76.70-76.95M NIVEL DE MSPC FUCHSITICO COM BAIXA SULFETACAO E BOXWORK. 79.55M=COM VENULAS QTZ E C.A= 40 GRAUS.</v>
      </c>
    </row>
    <row r="93" spans="1:6" x14ac:dyDescent="0.35">
      <c r="A93" t="s">
        <v>174</v>
      </c>
      <c r="B93">
        <v>78.7</v>
      </c>
      <c r="C93">
        <v>79.2</v>
      </c>
      <c r="D93" t="str">
        <f>VLOOKUP(B93,[1]Lito!$B$579:$E$1355,3,TRUE)</f>
        <v>VSPC</v>
      </c>
      <c r="E93">
        <v>0</v>
      </c>
      <c r="F93" t="str">
        <f>VLOOKUP(B93,[1]Lito!$B$579:$E$1355,4,TRUE)</f>
        <v>COM OXIDO DE MANGANES(?) NAS FRATURAS. DE 76.70-76.95M NIVEL DE MSPC FUCHSITICO COM BAIXA SULFETACAO E BOXWORK. 79.55M=COM VENULAS QTZ E C.A= 40 GRAUS.</v>
      </c>
    </row>
    <row r="94" spans="1:6" x14ac:dyDescent="0.35">
      <c r="A94" t="s">
        <v>174</v>
      </c>
      <c r="B94">
        <v>79.2</v>
      </c>
      <c r="C94">
        <v>79.7</v>
      </c>
      <c r="D94" t="str">
        <f>VLOOKUP(B94,[1]Lito!$B$579:$E$1355,3,TRUE)</f>
        <v>VSPC</v>
      </c>
      <c r="E94">
        <v>0</v>
      </c>
      <c r="F94" t="str">
        <f>VLOOKUP(B94,[1]Lito!$B$579:$E$1355,4,TRUE)</f>
        <v>COM OXIDO DE MANGANES(?) NAS FRATURAS. DE 76.70-76.95M NIVEL DE MSPC FUCHSITICO COM BAIXA SULFETACAO E BOXWORK. 79.55M=COM VENULAS QTZ E C.A= 40 GRAUS.</v>
      </c>
    </row>
    <row r="95" spans="1:6" x14ac:dyDescent="0.35">
      <c r="A95" t="s">
        <v>174</v>
      </c>
      <c r="B95">
        <v>79.7</v>
      </c>
      <c r="C95">
        <v>80.2</v>
      </c>
      <c r="D95" t="str">
        <f>VLOOKUP(B95,[1]Lito!$B$579:$E$1355,3,TRUE)</f>
        <v>VSPC</v>
      </c>
      <c r="E95">
        <v>0</v>
      </c>
      <c r="F95" t="str">
        <f>VLOOKUP(B95,[1]Lito!$B$579:$E$1355,4,TRUE)</f>
        <v>COM OXIDO DE MANGANES(?) NAS FRATURAS. DE 76.70-76.95M NIVEL DE MSPC FUCHSITICO COM BAIXA SULFETACAO E BOXWORK. 79.55M=COM VENULAS QTZ E C.A= 40 GRAUS.</v>
      </c>
    </row>
    <row r="96" spans="1:6" x14ac:dyDescent="0.35">
      <c r="A96" t="s">
        <v>174</v>
      </c>
      <c r="B96">
        <v>80.2</v>
      </c>
      <c r="C96">
        <v>80.75</v>
      </c>
      <c r="D96" t="str">
        <f>VLOOKUP(B96,[1]Lito!$B$579:$E$1355,3,TRUE)</f>
        <v>VSPC</v>
      </c>
      <c r="E96">
        <v>0</v>
      </c>
      <c r="F96" t="str">
        <f>VLOOKUP(B96,[1]Lito!$B$579:$E$1355,4,TRUE)</f>
        <v>COM OXIDO DE MANGANES(?) NAS FRATURAS. DE 76.70-76.95M NIVEL DE MSPC FUCHSITICO COM BAIXA SULFETACAO E BOXWORK. 79.55M=COM VENULAS QTZ E C.A= 40 GRAUS.</v>
      </c>
    </row>
    <row r="97" spans="1:6" x14ac:dyDescent="0.35">
      <c r="A97" t="s">
        <v>174</v>
      </c>
      <c r="B97">
        <v>80.75</v>
      </c>
      <c r="C97">
        <v>81.25</v>
      </c>
      <c r="D97" t="str">
        <f>VLOOKUP(B97,[1]Lito!$B$579:$E$1355,3,TRUE)</f>
        <v>VSPC</v>
      </c>
      <c r="E97">
        <v>0</v>
      </c>
      <c r="F97" t="str">
        <f>VLOOKUP(B97,[1]Lito!$B$579:$E$1355,4,TRUE)</f>
        <v>COM OXIDO DE MANGANES(?) NAS FRATURAS. DE 76.70-76.95M NIVEL DE MSPC FUCHSITICO COM BAIXA SULFETACAO E BOXWORK. 79.55M=COM VENULAS QTZ E C.A= 40 GRAUS.</v>
      </c>
    </row>
    <row r="98" spans="1:6" x14ac:dyDescent="0.35">
      <c r="A98" t="s">
        <v>174</v>
      </c>
      <c r="B98">
        <v>81.25</v>
      </c>
      <c r="C98">
        <v>81.75</v>
      </c>
      <c r="D98" t="str">
        <f>VLOOKUP(B98,[1]Lito!$B$579:$E$1355,3,TRUE)</f>
        <v>VSPC</v>
      </c>
      <c r="E98">
        <v>0</v>
      </c>
      <c r="F98" t="str">
        <f>VLOOKUP(B98,[1]Lito!$B$579:$E$1355,4,TRUE)</f>
        <v>COM OXIDO DE MANGANES(?) NAS FRATURAS. DE 76.70-76.95M NIVEL DE MSPC FUCHSITICO COM BAIXA SULFETACAO E BOXWORK. 79.55M=COM VENULAS QTZ E C.A= 40 GRAUS.</v>
      </c>
    </row>
    <row r="99" spans="1:6" x14ac:dyDescent="0.35">
      <c r="A99" t="s">
        <v>174</v>
      </c>
      <c r="B99">
        <v>81.75</v>
      </c>
      <c r="C99">
        <v>82.25</v>
      </c>
      <c r="D99" t="str">
        <f>VLOOKUP(B99,[1]Lito!$B$579:$E$1355,3,TRUE)</f>
        <v>VSPC</v>
      </c>
      <c r="E99">
        <v>0</v>
      </c>
      <c r="F99" t="str">
        <f>VLOOKUP(B99,[1]Lito!$B$579:$E$1355,4,TRUE)</f>
        <v>COM OXIDO DE MANGANES(?) NAS FRATURAS. DE 76.70-76.95M NIVEL DE MSPC FUCHSITICO COM BAIXA SULFETACAO E BOXWORK. 79.55M=COM VENULAS QTZ E C.A= 40 GRAUS.</v>
      </c>
    </row>
    <row r="100" spans="1:6" x14ac:dyDescent="0.35">
      <c r="A100" t="s">
        <v>174</v>
      </c>
      <c r="B100">
        <v>82.25</v>
      </c>
      <c r="C100">
        <v>82.7</v>
      </c>
      <c r="D100" t="str">
        <f>VLOOKUP(B100,[1]Lito!$B$579:$E$1355,3,TRUE)</f>
        <v>VSPC</v>
      </c>
      <c r="E100">
        <v>0</v>
      </c>
      <c r="F100" t="str">
        <f>VLOOKUP(B100,[1]Lito!$B$579:$E$1355,4,TRUE)</f>
        <v>COM OXIDO DE MANGANES(?) NAS FRATURAS. DE 76.70-76.95M NIVEL DE MSPC FUCHSITICO COM BAIXA SULFETACAO E BOXWORK. 79.55M=COM VENULAS QTZ E C.A= 40 GRAUS.</v>
      </c>
    </row>
    <row r="101" spans="1:6" x14ac:dyDescent="0.35">
      <c r="A101" t="s">
        <v>174</v>
      </c>
      <c r="B101">
        <v>82.7</v>
      </c>
      <c r="C101">
        <v>83.2</v>
      </c>
      <c r="D101" t="str">
        <f>VLOOKUP(B101,[1]Lito!$B$579:$E$1355,3,TRUE)</f>
        <v>VSPC</v>
      </c>
      <c r="E101">
        <v>0</v>
      </c>
      <c r="F101" t="str">
        <f>VLOOKUP(B101,[1]Lito!$B$579:$E$1355,4,TRUE)</f>
        <v>COM OXIDO DE MANGANES(?) NAS FRATURAS. DE 76.70-76.95M NIVEL DE MSPC FUCHSITICO COM BAIXA SULFETACAO E BOXWORK. 79.55M=COM VENULAS QTZ E C.A= 40 GRAUS.</v>
      </c>
    </row>
    <row r="102" spans="1:6" x14ac:dyDescent="0.35">
      <c r="A102" t="s">
        <v>174</v>
      </c>
      <c r="B102">
        <v>83.2</v>
      </c>
      <c r="C102">
        <v>83.95</v>
      </c>
      <c r="D102" t="str">
        <f>VLOOKUP(B102,[1]Lito!$B$579:$E$1355,3,TRUE)</f>
        <v>QTO</v>
      </c>
      <c r="E102">
        <v>0</v>
      </c>
      <c r="F102" t="str">
        <f>VLOOKUP(B102,[1]Lito!$B$579:$E$1355,4,TRUE)</f>
        <v>COM SEIXOS 'M'.BOXWORK NA BASE COM CRISTAIS DE FUCSITA. QZ_VEIN.</v>
      </c>
    </row>
    <row r="103" spans="1:6" x14ac:dyDescent="0.35">
      <c r="A103" t="s">
        <v>174</v>
      </c>
      <c r="B103">
        <v>83.95</v>
      </c>
      <c r="C103">
        <v>84.75</v>
      </c>
      <c r="D103" t="str">
        <f>VLOOKUP(B103,[1]Lito!$B$579:$E$1355,3,TRUE)</f>
        <v>QTO</v>
      </c>
      <c r="E103">
        <v>0</v>
      </c>
      <c r="F103" t="str">
        <f>VLOOKUP(B103,[1]Lito!$B$579:$E$1355,4,TRUE)</f>
        <v>COM SEIXOS 'M'.BOXWORK NA BASE COM CRISTAIS DE FUCSITA. QZ_VEIN.</v>
      </c>
    </row>
    <row r="104" spans="1:6" x14ac:dyDescent="0.35">
      <c r="A104" t="s">
        <v>174</v>
      </c>
      <c r="B104">
        <v>84.75</v>
      </c>
      <c r="C104">
        <v>85.9</v>
      </c>
      <c r="D104" t="str">
        <f>VLOOKUP(B104,[1]Lito!$B$579:$E$1355,3,TRUE)</f>
        <v>QTO</v>
      </c>
      <c r="E104">
        <v>0</v>
      </c>
      <c r="F104" t="str">
        <f>VLOOKUP(B104,[1]Lito!$B$579:$E$1355,4,TRUE)</f>
        <v>COM SEIXOS 'M'.BOXWORK NA BASE COM CRISTAIS DE FUCSITA. QZ_VEIN.</v>
      </c>
    </row>
    <row r="105" spans="1:6" x14ac:dyDescent="0.35">
      <c r="A105" t="s">
        <v>174</v>
      </c>
      <c r="B105">
        <v>85.9</v>
      </c>
      <c r="C105">
        <v>86.9</v>
      </c>
      <c r="D105" t="str">
        <f>VLOOKUP(B105,[1]Lito!$B$579:$E$1355,3,TRUE)</f>
        <v>QTO</v>
      </c>
      <c r="E105">
        <v>0</v>
      </c>
      <c r="F105" t="str">
        <f>VLOOKUP(B105,[1]Lito!$B$579:$E$1355,4,TRUE)</f>
        <v>COM SEIXOS 'M'.BOXWORK NA BASE COM CRISTAIS DE FUCSITA. QZ_VEIN.</v>
      </c>
    </row>
    <row r="106" spans="1:6" x14ac:dyDescent="0.35">
      <c r="A106" t="s">
        <v>174</v>
      </c>
      <c r="B106">
        <v>86.9</v>
      </c>
      <c r="C106">
        <v>87.45</v>
      </c>
      <c r="D106" t="str">
        <f>VLOOKUP(B106,[1]Lito!$B$579:$E$1355,3,TRUE)</f>
        <v>VSPC</v>
      </c>
      <c r="E106">
        <v>0</v>
      </c>
      <c r="F106" t="str">
        <f>VLOOKUP(B106,[1]Lito!$B$579:$E$1355,4,TRUE)</f>
        <v>OXIDO DE MANGANES NAS FRATURAS.</v>
      </c>
    </row>
    <row r="107" spans="1:6" x14ac:dyDescent="0.35">
      <c r="A107" t="s">
        <v>174</v>
      </c>
      <c r="B107">
        <v>87.45</v>
      </c>
      <c r="C107">
        <v>87.95</v>
      </c>
      <c r="D107" t="str">
        <f>VLOOKUP(B107,[1]Lito!$B$579:$E$1355,3,TRUE)</f>
        <v>VSPC</v>
      </c>
      <c r="E107">
        <v>0</v>
      </c>
      <c r="F107" t="str">
        <f>VLOOKUP(B107,[1]Lito!$B$579:$E$1355,4,TRUE)</f>
        <v>OXIDO DE MANGANES NAS FRATURAS.</v>
      </c>
    </row>
    <row r="108" spans="1:6" x14ac:dyDescent="0.35">
      <c r="A108" t="s">
        <v>174</v>
      </c>
      <c r="B108">
        <v>87.95</v>
      </c>
      <c r="C108">
        <v>88.5</v>
      </c>
      <c r="D108" t="str">
        <f>VLOOKUP(B108,[1]Lito!$B$579:$E$1355,3,TRUE)</f>
        <v>VSPC</v>
      </c>
      <c r="E108">
        <v>0</v>
      </c>
      <c r="F108" t="str">
        <f>VLOOKUP(B108,[1]Lito!$B$579:$E$1355,4,TRUE)</f>
        <v>OXIDO DE MANGANES NAS FRATURAS.</v>
      </c>
    </row>
    <row r="109" spans="1:6" x14ac:dyDescent="0.35">
      <c r="A109" t="s">
        <v>174</v>
      </c>
      <c r="B109">
        <v>88.5</v>
      </c>
      <c r="C109">
        <v>89.7</v>
      </c>
      <c r="D109" t="str">
        <f>VLOOKUP(B109,[1]Lito!$B$579:$E$1355,3,TRUE)</f>
        <v>QTO</v>
      </c>
      <c r="E109">
        <v>0</v>
      </c>
      <c r="F109" t="str">
        <f>VLOOKUP(B109,[1]Lito!$B$579:$E$1355,4,TRUE)</f>
        <v>MUITO FRATURADO.</v>
      </c>
    </row>
    <row r="110" spans="1:6" x14ac:dyDescent="0.35">
      <c r="A110" t="s">
        <v>174</v>
      </c>
      <c r="B110">
        <v>89.7</v>
      </c>
      <c r="C110">
        <v>90.8</v>
      </c>
      <c r="D110" t="str">
        <f>VLOOKUP(B110,[1]Lito!$B$579:$E$1355,3,TRUE)</f>
        <v>QTO</v>
      </c>
      <c r="E110">
        <v>0</v>
      </c>
      <c r="F110" t="str">
        <f>VLOOKUP(B110,[1]Lito!$B$579:$E$1355,4,TRUE)</f>
        <v>MUITO FRATURADO.</v>
      </c>
    </row>
    <row r="111" spans="1:6" x14ac:dyDescent="0.35">
      <c r="A111" t="s">
        <v>174</v>
      </c>
      <c r="B111">
        <v>90.8</v>
      </c>
      <c r="C111">
        <v>91.25</v>
      </c>
      <c r="D111" t="str">
        <f>VLOOKUP(B111,[1]Lito!$B$579:$E$1355,3,TRUE)</f>
        <v>VSPC</v>
      </c>
      <c r="E111">
        <v>0</v>
      </c>
      <c r="F111" t="str">
        <f>VLOOKUP(B111,[1]Lito!$B$579:$E$1355,4,TRUE)</f>
        <v>COM POUCOS SEIXOS 'M' COM VENULAS DE QTZ.</v>
      </c>
    </row>
    <row r="112" spans="1:6" x14ac:dyDescent="0.35">
      <c r="A112" t="s">
        <v>174</v>
      </c>
      <c r="B112">
        <v>91.25</v>
      </c>
      <c r="C112">
        <v>91.75</v>
      </c>
      <c r="D112" t="str">
        <f>VLOOKUP(B112,[1]Lito!$B$579:$E$1355,3,TRUE)</f>
        <v>VSPC</v>
      </c>
      <c r="E112">
        <v>0</v>
      </c>
      <c r="F112" t="str">
        <f>VLOOKUP(B112,[1]Lito!$B$579:$E$1355,4,TRUE)</f>
        <v>COM POUCOS SEIXOS 'M' COM VENULAS DE QTZ.</v>
      </c>
    </row>
    <row r="113" spans="1:6" x14ac:dyDescent="0.35">
      <c r="A113" t="s">
        <v>174</v>
      </c>
      <c r="B113">
        <v>91.75</v>
      </c>
      <c r="C113">
        <v>92.2</v>
      </c>
      <c r="D113" t="str">
        <f>VLOOKUP(B113,[1]Lito!$B$579:$E$1355,3,TRUE)</f>
        <v>VSPC</v>
      </c>
      <c r="E113">
        <v>0</v>
      </c>
      <c r="F113" t="str">
        <f>VLOOKUP(B113,[1]Lito!$B$579:$E$1355,4,TRUE)</f>
        <v>COM POUCOS SEIXOS 'M' COM VENULAS DE QTZ.</v>
      </c>
    </row>
    <row r="114" spans="1:6" x14ac:dyDescent="0.35">
      <c r="A114" t="s">
        <v>174</v>
      </c>
      <c r="B114">
        <v>92.2</v>
      </c>
      <c r="C114">
        <v>93.15</v>
      </c>
      <c r="D114" t="str">
        <f>VLOOKUP(B114,[1]Lito!$B$579:$E$1355,3,TRUE)</f>
        <v>QTO_SX</v>
      </c>
      <c r="E114">
        <v>0</v>
      </c>
      <c r="F114" t="str">
        <f>VLOOKUP(B114,[1]Lito!$B$579:$E$1355,4,TRUE)</f>
        <v>COM VENULAS QTZ. COM SEIXOS 'S E VS'. SULFETO MAIS CONCENTRADO NAS FRATURAS CRISTAIS DE FUCSITA.</v>
      </c>
    </row>
    <row r="115" spans="1:6" x14ac:dyDescent="0.35">
      <c r="A115" t="s">
        <v>174</v>
      </c>
      <c r="B115">
        <v>93.15</v>
      </c>
      <c r="C115">
        <v>94.1</v>
      </c>
      <c r="D115" t="str">
        <f>VLOOKUP(B115,[1]Lito!$B$579:$E$1355,3,TRUE)</f>
        <v>QTO_SX</v>
      </c>
      <c r="E115">
        <v>0</v>
      </c>
      <c r="F115" t="str">
        <f>VLOOKUP(B115,[1]Lito!$B$579:$E$1355,4,TRUE)</f>
        <v>COM VENULAS QTZ. COM SEIXOS 'S E VS'. SULFETO MAIS CONCENTRADO NAS FRATURAS CRISTAIS DE FUCSITA.</v>
      </c>
    </row>
    <row r="116" spans="1:6" x14ac:dyDescent="0.35">
      <c r="A116" t="s">
        <v>174</v>
      </c>
      <c r="B116">
        <v>94.1</v>
      </c>
      <c r="C116">
        <v>95.3</v>
      </c>
      <c r="D116" t="str">
        <f>VLOOKUP(B116,[1]Lito!$B$579:$E$1355,3,TRUE)</f>
        <v>QTO_SX</v>
      </c>
      <c r="E116">
        <v>0</v>
      </c>
      <c r="F116" t="str">
        <f>VLOOKUP(B116,[1]Lito!$B$579:$E$1355,4,TRUE)</f>
        <v>COM VENULAS QTZ. COM SEIXOS 'S E VS'. SULFETO MAIS CONCENTRADO NAS FRATURAS CRISTAIS DE FUCSITA.</v>
      </c>
    </row>
    <row r="117" spans="1:6" x14ac:dyDescent="0.35">
      <c r="A117" t="s">
        <v>174</v>
      </c>
      <c r="B117">
        <v>95.3</v>
      </c>
      <c r="C117">
        <v>96.3</v>
      </c>
      <c r="D117" t="str">
        <f>VLOOKUP(B117,[1]Lito!$B$579:$E$1355,3,TRUE)</f>
        <v>QTO_SX</v>
      </c>
      <c r="E117">
        <v>0</v>
      </c>
      <c r="F117" t="str">
        <f>VLOOKUP(B117,[1]Lito!$B$579:$E$1355,4,TRUE)</f>
        <v>COM VENULAS QTZ. COM SEIXOS 'S E VS'. SULFETO MAIS CONCENTRADO NAS FRATURAS CRISTAIS DE FUCSITA.</v>
      </c>
    </row>
    <row r="118" spans="1:6" x14ac:dyDescent="0.35">
      <c r="A118" t="s">
        <v>174</v>
      </c>
      <c r="B118">
        <v>96.3</v>
      </c>
      <c r="C118">
        <v>97.4</v>
      </c>
      <c r="D118" t="str">
        <f>VLOOKUP(B118,[1]Lito!$B$579:$E$1355,3,TRUE)</f>
        <v>QTO_SX</v>
      </c>
      <c r="E118">
        <v>0</v>
      </c>
      <c r="F118" t="str">
        <f>VLOOKUP(B118,[1]Lito!$B$579:$E$1355,4,TRUE)</f>
        <v>COM VENULAS QTZ. COM SEIXOS 'S E VS'. SULFETO MAIS CONCENTRADO NAS FRATURAS CRISTAIS DE FUCSITA.</v>
      </c>
    </row>
    <row r="119" spans="1:6" x14ac:dyDescent="0.35">
      <c r="A119" t="s">
        <v>174</v>
      </c>
      <c r="B119">
        <v>97.4</v>
      </c>
      <c r="C119">
        <v>97.9</v>
      </c>
      <c r="D119" t="str">
        <f>VLOOKUP(B119,[1]Lito!$B$579:$E$1355,3,TRUE)</f>
        <v>LMPC</v>
      </c>
      <c r="E119">
        <v>0</v>
      </c>
      <c r="F119" t="str">
        <f>VLOOKUP(B119,[1]Lito!$B$579:$E$1355,4,TRUE)</f>
        <v>COM SEIXOS 'VL'. COM CRISTAIS DE FUCSITA.</v>
      </c>
    </row>
    <row r="120" spans="1:6" x14ac:dyDescent="0.35">
      <c r="A120" t="s">
        <v>174</v>
      </c>
      <c r="B120">
        <v>97.9</v>
      </c>
      <c r="C120">
        <v>98.7</v>
      </c>
      <c r="D120" t="str">
        <f>VLOOKUP(B120,[1]Lito!$B$579:$E$1355,3,TRUE)</f>
        <v>QTO</v>
      </c>
      <c r="E120">
        <v>0</v>
      </c>
      <c r="F120" t="str">
        <f>VLOOKUP(B120,[1]Lito!$B$579:$E$1355,4,TRUE)</f>
        <v>MAIS OXIDADO NA BASE E NO TOPO.</v>
      </c>
    </row>
    <row r="121" spans="1:6" x14ac:dyDescent="0.35">
      <c r="A121" t="s">
        <v>174</v>
      </c>
      <c r="B121">
        <v>98.7</v>
      </c>
      <c r="C121">
        <v>99.4</v>
      </c>
      <c r="D121" t="str">
        <f>VLOOKUP(B121,[1]Lito!$B$579:$E$1355,3,TRUE)</f>
        <v>QTO</v>
      </c>
      <c r="E121">
        <v>0</v>
      </c>
      <c r="F121" t="str">
        <f>VLOOKUP(B121,[1]Lito!$B$579:$E$1355,4,TRUE)</f>
        <v>MAIS OXIDADO NA BASE E NO TOPO.</v>
      </c>
    </row>
    <row r="122" spans="1:6" x14ac:dyDescent="0.35">
      <c r="A122" t="s">
        <v>174</v>
      </c>
      <c r="B122">
        <v>99.4</v>
      </c>
      <c r="C122">
        <v>100.5</v>
      </c>
      <c r="D122" t="str">
        <f>VLOOKUP(B122,[1]Lito!$B$579:$E$1355,3,TRUE)</f>
        <v>QTO</v>
      </c>
      <c r="E122">
        <v>0</v>
      </c>
      <c r="F122" t="str">
        <f>VLOOKUP(B122,[1]Lito!$B$579:$E$1355,4,TRUE)</f>
        <v>MAIS OXIDADO NA BASE E NO TOPO.</v>
      </c>
    </row>
    <row r="123" spans="1:6" x14ac:dyDescent="0.35">
      <c r="A123" t="s">
        <v>174</v>
      </c>
      <c r="B123">
        <v>100.5</v>
      </c>
      <c r="C123">
        <v>101.5</v>
      </c>
      <c r="D123" t="str">
        <f>VLOOKUP(B123,[1]Lito!$B$579:$E$1355,3,TRUE)</f>
        <v>GRIT</v>
      </c>
      <c r="E123">
        <v>0</v>
      </c>
      <c r="F123" t="str">
        <f>VLOOKUP(B123,[1]Lito!$B$579:$E$1355,4,TRUE)</f>
        <v>COM SEIXOS 'VS'. MUITO FRATURADO. QZ_VEIN OXIDADO.</v>
      </c>
    </row>
    <row r="124" spans="1:6" x14ac:dyDescent="0.35">
      <c r="A124" t="s">
        <v>174</v>
      </c>
      <c r="B124">
        <v>101.5</v>
      </c>
      <c r="C124">
        <v>102.5</v>
      </c>
      <c r="D124" t="str">
        <f>VLOOKUP(B124,[1]Lito!$B$579:$E$1355,3,TRUE)</f>
        <v>GRIT</v>
      </c>
      <c r="E124">
        <v>0</v>
      </c>
      <c r="F124" t="str">
        <f>VLOOKUP(B124,[1]Lito!$B$579:$E$1355,4,TRUE)</f>
        <v>COM SEIXOS 'VS'. MUITO FRATURADO. QZ_VEIN OXIDADO.</v>
      </c>
    </row>
    <row r="125" spans="1:6" x14ac:dyDescent="0.35">
      <c r="A125" t="s">
        <v>174</v>
      </c>
      <c r="B125">
        <v>102.5</v>
      </c>
      <c r="C125">
        <v>103.5</v>
      </c>
      <c r="D125" t="str">
        <f>VLOOKUP(B125,[1]Lito!$B$579:$E$1355,3,TRUE)</f>
        <v>GRIT</v>
      </c>
      <c r="E125">
        <v>0</v>
      </c>
      <c r="F125" t="str">
        <f>VLOOKUP(B125,[1]Lito!$B$579:$E$1355,4,TRUE)</f>
        <v>COM SEIXOS 'VS'. MUITO FRATURADO. QZ_VEIN OXIDADO.</v>
      </c>
    </row>
    <row r="126" spans="1:6" x14ac:dyDescent="0.35">
      <c r="A126" t="s">
        <v>174</v>
      </c>
      <c r="B126">
        <v>103.5</v>
      </c>
      <c r="C126">
        <v>104.5</v>
      </c>
      <c r="D126" t="str">
        <f>VLOOKUP(B126,[1]Lito!$B$579:$E$1355,3,TRUE)</f>
        <v>GRIT</v>
      </c>
      <c r="E126">
        <v>0</v>
      </c>
      <c r="F126" t="str">
        <f>VLOOKUP(B126,[1]Lito!$B$579:$E$1355,4,TRUE)</f>
        <v>COM SEIXOS 'VS'. MUITO FRATURADO. QZ_VEIN OXIDADO.</v>
      </c>
    </row>
    <row r="127" spans="1:6" x14ac:dyDescent="0.35">
      <c r="A127" t="s">
        <v>174</v>
      </c>
      <c r="B127">
        <v>104.5</v>
      </c>
      <c r="C127">
        <v>105.6</v>
      </c>
      <c r="D127" t="str">
        <f>VLOOKUP(B127,[1]Lito!$B$579:$E$1355,3,TRUE)</f>
        <v>GRIT</v>
      </c>
      <c r="E127">
        <v>0</v>
      </c>
      <c r="F127" t="str">
        <f>VLOOKUP(B127,[1]Lito!$B$579:$E$1355,4,TRUE)</f>
        <v>COM SEIXOS 'VS'. MUITO FRATURADO. QZ_VEIN OXIDADO.</v>
      </c>
    </row>
    <row r="128" spans="1:6" x14ac:dyDescent="0.35">
      <c r="A128" t="s">
        <v>174</v>
      </c>
      <c r="B128">
        <v>105.6</v>
      </c>
      <c r="C128">
        <v>106.6</v>
      </c>
      <c r="D128" t="str">
        <f>VLOOKUP(B128,[1]Lito!$B$579:$E$1355,3,TRUE)</f>
        <v>QTO</v>
      </c>
      <c r="E128">
        <v>0</v>
      </c>
      <c r="F128" t="str">
        <f>VLOOKUP(B128,[1]Lito!$B$579:$E$1355,4,TRUE)</f>
        <v>COM SEIXOS 'VS'.</v>
      </c>
    </row>
    <row r="129" spans="1:6" x14ac:dyDescent="0.35">
      <c r="A129" t="s">
        <v>174</v>
      </c>
      <c r="B129">
        <v>106.6</v>
      </c>
      <c r="C129">
        <v>107.6</v>
      </c>
      <c r="D129" t="str">
        <f>VLOOKUP(B129,[1]Lito!$B$579:$E$1355,3,TRUE)</f>
        <v>QTO</v>
      </c>
      <c r="E129">
        <v>0</v>
      </c>
      <c r="F129" t="str">
        <f>VLOOKUP(B129,[1]Lito!$B$579:$E$1355,4,TRUE)</f>
        <v>COM SEIXOS 'VS'.</v>
      </c>
    </row>
    <row r="130" spans="1:6" x14ac:dyDescent="0.35">
      <c r="A130" t="s">
        <v>174</v>
      </c>
      <c r="B130">
        <v>107.6</v>
      </c>
      <c r="C130">
        <v>108.7</v>
      </c>
      <c r="D130" t="str">
        <f>VLOOKUP(B130,[1]Lito!$B$579:$E$1355,3,TRUE)</f>
        <v>QTO</v>
      </c>
      <c r="E130">
        <v>0</v>
      </c>
      <c r="F130" t="str">
        <f>VLOOKUP(B130,[1]Lito!$B$579:$E$1355,4,TRUE)</f>
        <v>COM SEIXOS 'VS'.</v>
      </c>
    </row>
    <row r="131" spans="1:6" x14ac:dyDescent="0.35">
      <c r="A131" t="s">
        <v>174</v>
      </c>
      <c r="B131">
        <v>108.7</v>
      </c>
      <c r="C131">
        <v>109.7</v>
      </c>
      <c r="D131" t="str">
        <f>VLOOKUP(B131,[1]Lito!$B$579:$E$1355,3,TRUE)</f>
        <v>QTO</v>
      </c>
      <c r="E131">
        <v>0</v>
      </c>
      <c r="F131" t="str">
        <f>VLOOKUP(B131,[1]Lito!$B$579:$E$1355,4,TRUE)</f>
        <v>COM SEIXOS 'VS'.</v>
      </c>
    </row>
    <row r="132" spans="1:6" x14ac:dyDescent="0.35">
      <c r="A132" t="s">
        <v>174</v>
      </c>
      <c r="B132">
        <v>109.7</v>
      </c>
      <c r="C132">
        <v>110.6</v>
      </c>
      <c r="D132" t="str">
        <f>VLOOKUP(B132,[1]Lito!$B$579:$E$1355,3,TRUE)</f>
        <v>QTO_SX</v>
      </c>
      <c r="E132">
        <v>0</v>
      </c>
      <c r="F132" t="str">
        <f>VLOOKUP(B132,[1]Lito!$B$579:$E$1355,4,TRUE)</f>
        <v>COM SEIXOS 'S E VS' MUITO FRATURADO E MUITA ALTERACAO NAS FRATURAS.</v>
      </c>
    </row>
    <row r="133" spans="1:6" x14ac:dyDescent="0.35">
      <c r="A133" t="s">
        <v>174</v>
      </c>
      <c r="B133">
        <v>110.6</v>
      </c>
      <c r="C133">
        <v>111.6</v>
      </c>
      <c r="D133" t="str">
        <f>VLOOKUP(B133,[1]Lito!$B$579:$E$1355,3,TRUE)</f>
        <v>QTO_SX</v>
      </c>
      <c r="E133">
        <v>0</v>
      </c>
      <c r="F133" t="str">
        <f>VLOOKUP(B133,[1]Lito!$B$579:$E$1355,4,TRUE)</f>
        <v>COM SEIXOS 'S E VS' MUITO FRATURADO E MUITA ALTERACAO NAS FRATURAS.</v>
      </c>
    </row>
    <row r="134" spans="1:6" x14ac:dyDescent="0.35">
      <c r="A134" t="s">
        <v>174</v>
      </c>
      <c r="B134">
        <v>111.6</v>
      </c>
      <c r="C134">
        <v>112.5</v>
      </c>
      <c r="D134" t="str">
        <f>VLOOKUP(B134,[1]Lito!$B$579:$E$1355,3,TRUE)</f>
        <v>QTO_SX</v>
      </c>
      <c r="E134">
        <v>0</v>
      </c>
      <c r="F134" t="str">
        <f>VLOOKUP(B134,[1]Lito!$B$579:$E$1355,4,TRUE)</f>
        <v>COM SEIXOS 'S E VS' MUITO FRATURADO E MUITA ALTERACAO NAS FRATURAS.</v>
      </c>
    </row>
    <row r="135" spans="1:6" x14ac:dyDescent="0.35">
      <c r="A135" t="s">
        <v>174</v>
      </c>
      <c r="B135">
        <v>112.5</v>
      </c>
      <c r="C135">
        <v>113.4</v>
      </c>
      <c r="D135" t="str">
        <f>VLOOKUP(B135,[1]Lito!$B$579:$E$1355,3,TRUE)</f>
        <v>QTO_SX</v>
      </c>
      <c r="E135">
        <v>0</v>
      </c>
      <c r="F135" t="str">
        <f>VLOOKUP(B135,[1]Lito!$B$579:$E$1355,4,TRUE)</f>
        <v>COM SEIXOS 'S E VS' MUITO FRATURADO E MUITA ALTERACAO NAS FRATURAS.</v>
      </c>
    </row>
    <row r="136" spans="1:6" x14ac:dyDescent="0.35">
      <c r="A136" t="s">
        <v>174</v>
      </c>
      <c r="B136">
        <v>113.4</v>
      </c>
      <c r="C136">
        <v>114.2</v>
      </c>
      <c r="D136" t="str">
        <f>VLOOKUP(B136,[1]Lito!$B$579:$E$1355,3,TRUE)</f>
        <v>QTO_SX</v>
      </c>
      <c r="E136">
        <v>0</v>
      </c>
      <c r="F136" t="str">
        <f>VLOOKUP(B136,[1]Lito!$B$579:$E$1355,4,TRUE)</f>
        <v>COM SEIXOS 'S E VS' MUITO FRATURADO E MUITA ALTERACAO NAS FRATURAS.</v>
      </c>
    </row>
    <row r="137" spans="1:6" x14ac:dyDescent="0.35">
      <c r="A137" t="s">
        <v>174</v>
      </c>
      <c r="B137">
        <v>114.2</v>
      </c>
      <c r="C137">
        <v>115.2</v>
      </c>
      <c r="D137" t="str">
        <f>VLOOKUP(B137,[1]Lito!$B$579:$E$1355,3,TRUE)</f>
        <v>QTO_SX</v>
      </c>
      <c r="E137">
        <v>0</v>
      </c>
      <c r="F137" t="str">
        <f>VLOOKUP(B137,[1]Lito!$B$579:$E$1355,4,TRUE)</f>
        <v>COM SEIXOS 'S E VS' MUITO FRATURADO E MUITA ALTERACAO NAS FRATURAS.</v>
      </c>
    </row>
    <row r="138" spans="1:6" x14ac:dyDescent="0.35">
      <c r="A138" t="s">
        <v>174</v>
      </c>
      <c r="B138">
        <v>115.2</v>
      </c>
      <c r="C138">
        <v>116.2</v>
      </c>
      <c r="D138" t="str">
        <f>VLOOKUP(B138,[1]Lito!$B$579:$E$1355,3,TRUE)</f>
        <v>QTO_SX</v>
      </c>
      <c r="E138">
        <v>0</v>
      </c>
      <c r="F138" t="str">
        <f>VLOOKUP(B138,[1]Lito!$B$579:$E$1355,4,TRUE)</f>
        <v>COM SEIXOS 'S E VS' MUITO FRATURADO E MUITA ALTERACAO NAS FRATURAS.</v>
      </c>
    </row>
    <row r="139" spans="1:6" x14ac:dyDescent="0.35">
      <c r="A139" t="s">
        <v>174</v>
      </c>
      <c r="B139">
        <v>116.2</v>
      </c>
      <c r="C139">
        <v>117.1</v>
      </c>
      <c r="D139" t="str">
        <f>VLOOKUP(B139,[1]Lito!$B$579:$E$1355,3,TRUE)</f>
        <v>QTO_SX</v>
      </c>
      <c r="E139">
        <v>0</v>
      </c>
      <c r="F139" t="str">
        <f>VLOOKUP(B139,[1]Lito!$B$579:$E$1355,4,TRUE)</f>
        <v>COM SEIXOS 'S E VS' MUITO FRATURADO E MUITA ALTERACAO NAS FRATURAS.</v>
      </c>
    </row>
    <row r="140" spans="1:6" x14ac:dyDescent="0.35">
      <c r="A140" t="s">
        <v>174</v>
      </c>
      <c r="B140">
        <v>117.1</v>
      </c>
      <c r="C140">
        <v>118.25</v>
      </c>
      <c r="D140" t="str">
        <f>VLOOKUP(B140,[1]Lito!$B$579:$E$1355,3,TRUE)</f>
        <v>QTO_SX</v>
      </c>
      <c r="E140">
        <v>0</v>
      </c>
      <c r="F140" t="str">
        <f>VLOOKUP(B140,[1]Lito!$B$579:$E$1355,4,TRUE)</f>
        <v>COM SEIXOS 'S E VS' MUITO FRATURADO E MUITA ALTERACAO NAS FRATURAS.</v>
      </c>
    </row>
    <row r="141" spans="1:6" x14ac:dyDescent="0.35">
      <c r="A141" t="s">
        <v>174</v>
      </c>
      <c r="B141">
        <v>118.25</v>
      </c>
      <c r="C141">
        <v>119.4</v>
      </c>
      <c r="D141" t="str">
        <f>VLOOKUP(B141,[1]Lito!$B$579:$E$1355,3,TRUE)</f>
        <v>QTO_SX</v>
      </c>
      <c r="E141">
        <v>0</v>
      </c>
      <c r="F141" t="str">
        <f>VLOOKUP(B141,[1]Lito!$B$579:$E$1355,4,TRUE)</f>
        <v>COM SEIXOS 'S E VS' MUITO FRATURADO E MUITA ALTERACAO NAS FRATURAS.</v>
      </c>
    </row>
    <row r="142" spans="1:6" x14ac:dyDescent="0.35">
      <c r="A142" t="s">
        <v>174</v>
      </c>
      <c r="B142">
        <v>119.4</v>
      </c>
      <c r="C142">
        <v>120.6</v>
      </c>
      <c r="D142" t="str">
        <f>VLOOKUP(B142,[1]Lito!$B$579:$E$1355,3,TRUE)</f>
        <v>QTO_SX</v>
      </c>
      <c r="E142">
        <v>0</v>
      </c>
      <c r="F142" t="str">
        <f>VLOOKUP(B142,[1]Lito!$B$579:$E$1355,4,TRUE)</f>
        <v>COM SEIXOS 'S E VS' MUITO FRATURADO E MUITA ALTERACAO NAS FRATURAS.</v>
      </c>
    </row>
    <row r="143" spans="1:6" x14ac:dyDescent="0.35">
      <c r="A143" t="s">
        <v>174</v>
      </c>
      <c r="B143">
        <v>120.6</v>
      </c>
      <c r="C143">
        <v>121.6</v>
      </c>
      <c r="D143" t="str">
        <f>VLOOKUP(B143,[1]Lito!$B$579:$E$1355,3,TRUE)</f>
        <v>QTO_SX</v>
      </c>
      <c r="E143">
        <v>0</v>
      </c>
      <c r="F143" t="str">
        <f>VLOOKUP(B143,[1]Lito!$B$579:$E$1355,4,TRUE)</f>
        <v>COM SEIXOS 'S E VS' MUITO FRATURADO E MUITA ALTERACAO NAS FRATURAS.</v>
      </c>
    </row>
    <row r="144" spans="1:6" x14ac:dyDescent="0.35">
      <c r="A144" t="s">
        <v>174</v>
      </c>
      <c r="B144">
        <v>121.6</v>
      </c>
      <c r="C144">
        <v>122.6</v>
      </c>
      <c r="D144" t="str">
        <f>VLOOKUP(B144,[1]Lito!$B$579:$E$1355,3,TRUE)</f>
        <v>QTO_SX</v>
      </c>
      <c r="E144">
        <v>0</v>
      </c>
      <c r="F144" t="str">
        <f>VLOOKUP(B144,[1]Lito!$B$579:$E$1355,4,TRUE)</f>
        <v>COM SEIXOS 'S E VS' MUITO FRATURADO E MUITA ALTERACAO NAS FRATURAS.</v>
      </c>
    </row>
    <row r="145" spans="1:6" x14ac:dyDescent="0.35">
      <c r="A145" t="s">
        <v>174</v>
      </c>
      <c r="B145">
        <v>122.6</v>
      </c>
      <c r="C145">
        <v>123.6</v>
      </c>
      <c r="D145" t="str">
        <f>VLOOKUP(B145,[1]Lito!$B$579:$E$1355,3,TRUE)</f>
        <v>GRIT</v>
      </c>
      <c r="E145">
        <v>0</v>
      </c>
      <c r="F145" t="str">
        <f>VLOOKUP(B145,[1]Lito!$B$579:$E$1355,4,TRUE)</f>
        <v>COM CRISTAIS DE FUCSITA. COM SEIXOS 'VS'.</v>
      </c>
    </row>
    <row r="146" spans="1:6" x14ac:dyDescent="0.35">
      <c r="A146" t="s">
        <v>174</v>
      </c>
      <c r="B146">
        <v>123.6</v>
      </c>
      <c r="C146">
        <v>124.6</v>
      </c>
      <c r="D146" t="str">
        <f>VLOOKUP(B146,[1]Lito!$B$579:$E$1355,3,TRUE)</f>
        <v>GRIT</v>
      </c>
      <c r="E146">
        <v>0</v>
      </c>
      <c r="F146" t="str">
        <f>VLOOKUP(B146,[1]Lito!$B$579:$E$1355,4,TRUE)</f>
        <v>COM CRISTAIS DE FUCSITA. COM SEIXOS 'VS'.</v>
      </c>
    </row>
    <row r="147" spans="1:6" x14ac:dyDescent="0.35">
      <c r="A147" t="s">
        <v>174</v>
      </c>
      <c r="B147">
        <v>124.6</v>
      </c>
      <c r="C147">
        <v>125.6</v>
      </c>
      <c r="D147" t="str">
        <f>VLOOKUP(B147,[1]Lito!$B$579:$E$1355,3,TRUE)</f>
        <v>GRIT</v>
      </c>
      <c r="E147">
        <v>0</v>
      </c>
      <c r="F147" t="str">
        <f>VLOOKUP(B147,[1]Lito!$B$579:$E$1355,4,TRUE)</f>
        <v>COM CRISTAIS DE FUCSITA. COM SEIXOS 'VS'.</v>
      </c>
    </row>
    <row r="148" spans="1:6" x14ac:dyDescent="0.35">
      <c r="A148" t="s">
        <v>174</v>
      </c>
      <c r="B148">
        <v>125.6</v>
      </c>
      <c r="C148">
        <v>126.6</v>
      </c>
      <c r="D148" t="str">
        <f>VLOOKUP(B148,[1]Lito!$B$579:$E$1355,3,TRUE)</f>
        <v>GRIT</v>
      </c>
      <c r="E148">
        <v>0</v>
      </c>
      <c r="F148" t="str">
        <f>VLOOKUP(B148,[1]Lito!$B$579:$E$1355,4,TRUE)</f>
        <v>COM CRISTAIS DE FUCSITA. COM SEIXOS 'VS'.</v>
      </c>
    </row>
    <row r="149" spans="1:6" x14ac:dyDescent="0.35">
      <c r="A149" t="s">
        <v>174</v>
      </c>
      <c r="B149">
        <v>126.6</v>
      </c>
      <c r="C149">
        <v>127.6</v>
      </c>
      <c r="D149" t="str">
        <f>VLOOKUP(B149,[1]Lito!$B$579:$E$1355,3,TRUE)</f>
        <v>GRIT</v>
      </c>
      <c r="E149">
        <v>0</v>
      </c>
      <c r="F149" t="str">
        <f>VLOOKUP(B149,[1]Lito!$B$579:$E$1355,4,TRUE)</f>
        <v>COM CRISTAIS DE FUCSITA. COM SEIXOS 'VS'.</v>
      </c>
    </row>
    <row r="150" spans="1:6" x14ac:dyDescent="0.35">
      <c r="A150" t="s">
        <v>174</v>
      </c>
      <c r="B150">
        <v>127.6</v>
      </c>
      <c r="C150">
        <v>128.6</v>
      </c>
      <c r="D150" t="str">
        <f>VLOOKUP(B150,[1]Lito!$B$579:$E$1355,3,TRUE)</f>
        <v>GRIT</v>
      </c>
      <c r="E150">
        <v>0</v>
      </c>
      <c r="F150" t="str">
        <f>VLOOKUP(B150,[1]Lito!$B$579:$E$1355,4,TRUE)</f>
        <v>COM CRISTAIS DE FUCSITA. COM SEIXOS 'VS'.</v>
      </c>
    </row>
    <row r="151" spans="1:6" x14ac:dyDescent="0.35">
      <c r="A151" t="s">
        <v>174</v>
      </c>
      <c r="B151">
        <v>128.6</v>
      </c>
      <c r="C151">
        <v>129.6</v>
      </c>
      <c r="D151" t="str">
        <f>VLOOKUP(B151,[1]Lito!$B$579:$E$1355,3,TRUE)</f>
        <v>GRIT</v>
      </c>
      <c r="E151">
        <v>0</v>
      </c>
      <c r="F151" t="str">
        <f>VLOOKUP(B151,[1]Lito!$B$579:$E$1355,4,TRUE)</f>
        <v>COM CRISTAIS DE FUCSITA. COM SEIXOS 'VS'.</v>
      </c>
    </row>
    <row r="152" spans="1:6" x14ac:dyDescent="0.35">
      <c r="A152" t="s">
        <v>174</v>
      </c>
      <c r="B152">
        <v>129.6</v>
      </c>
      <c r="C152">
        <v>130.5</v>
      </c>
      <c r="D152" t="str">
        <f>VLOOKUP(B152,[1]Lito!$B$579:$E$1355,3,TRUE)</f>
        <v>GRIT</v>
      </c>
      <c r="E152">
        <v>0</v>
      </c>
      <c r="F152" t="str">
        <f>VLOOKUP(B152,[1]Lito!$B$579:$E$1355,4,TRUE)</f>
        <v>COM CRISTAIS DE FUCSITA. COM SEIXOS 'VS'.</v>
      </c>
    </row>
    <row r="153" spans="1:6" x14ac:dyDescent="0.35">
      <c r="A153" t="s">
        <v>174</v>
      </c>
      <c r="B153">
        <v>130.5</v>
      </c>
      <c r="C153">
        <v>131.4</v>
      </c>
      <c r="D153" t="str">
        <f>VLOOKUP(B153,[1]Lito!$B$579:$E$1355,3,TRUE)</f>
        <v>GRIT</v>
      </c>
      <c r="E153">
        <v>0</v>
      </c>
      <c r="F153" t="str">
        <f>VLOOKUP(B153,[1]Lito!$B$579:$E$1355,4,TRUE)</f>
        <v>COM CRISTAIS DE FUCSITA. COM SEIXOS 'VS'.</v>
      </c>
    </row>
    <row r="154" spans="1:6" x14ac:dyDescent="0.35">
      <c r="A154" t="s">
        <v>174</v>
      </c>
      <c r="B154">
        <v>131.4</v>
      </c>
      <c r="C154">
        <v>132.6</v>
      </c>
      <c r="D154" t="str">
        <f>VLOOKUP(B154,[1]Lito!$B$579:$E$1355,3,TRUE)</f>
        <v>GRIT</v>
      </c>
      <c r="E154">
        <v>0</v>
      </c>
      <c r="F154" t="str">
        <f>VLOOKUP(B154,[1]Lito!$B$579:$E$1355,4,TRUE)</f>
        <v>COM CRISTAIS DE FUCSITA. COM SEIXOS 'VS'.</v>
      </c>
    </row>
    <row r="155" spans="1:6" x14ac:dyDescent="0.35">
      <c r="A155" t="s">
        <v>174</v>
      </c>
      <c r="B155">
        <v>132.6</v>
      </c>
      <c r="C155">
        <v>133.6</v>
      </c>
      <c r="D155" t="str">
        <f>VLOOKUP(B155,[1]Lito!$B$579:$E$1355,3,TRUE)</f>
        <v>GRIT</v>
      </c>
      <c r="E155">
        <v>0</v>
      </c>
      <c r="F155" t="str">
        <f>VLOOKUP(B155,[1]Lito!$B$579:$E$1355,4,TRUE)</f>
        <v>COM CRISTAIS DE FUCSITA. COM SEIXOS 'VS'.</v>
      </c>
    </row>
    <row r="156" spans="1:6" x14ac:dyDescent="0.35">
      <c r="A156" t="s">
        <v>174</v>
      </c>
      <c r="B156">
        <v>133.6</v>
      </c>
      <c r="C156">
        <v>134.6</v>
      </c>
      <c r="D156" t="str">
        <f>VLOOKUP(B156,[1]Lito!$B$579:$E$1355,3,TRUE)</f>
        <v>GRIT</v>
      </c>
      <c r="E156">
        <v>0</v>
      </c>
      <c r="F156" t="str">
        <f>VLOOKUP(B156,[1]Lito!$B$579:$E$1355,4,TRUE)</f>
        <v>COM CRISTAIS DE FUCSITA. COM SEIXOS 'VS'.</v>
      </c>
    </row>
    <row r="157" spans="1:6" x14ac:dyDescent="0.35">
      <c r="A157" t="s">
        <v>174</v>
      </c>
      <c r="B157">
        <v>134.6</v>
      </c>
      <c r="C157">
        <v>135.6</v>
      </c>
      <c r="D157" t="str">
        <f>VLOOKUP(B157,[1]Lito!$B$579:$E$1355,3,TRUE)</f>
        <v>GRIT</v>
      </c>
      <c r="E157">
        <v>0</v>
      </c>
      <c r="F157" t="str">
        <f>VLOOKUP(B157,[1]Lito!$B$579:$E$1355,4,TRUE)</f>
        <v>COM CRISTAIS DE FUCSITA. COM SEIXOS 'VS'.</v>
      </c>
    </row>
    <row r="158" spans="1:6" x14ac:dyDescent="0.35">
      <c r="A158" t="s">
        <v>174</v>
      </c>
      <c r="B158">
        <v>135.6</v>
      </c>
      <c r="C158">
        <v>136.6</v>
      </c>
      <c r="D158" t="str">
        <f>VLOOKUP(B158,[1]Lito!$B$579:$E$1355,3,TRUE)</f>
        <v>GRIT</v>
      </c>
      <c r="E158">
        <v>0</v>
      </c>
      <c r="F158" t="str">
        <f>VLOOKUP(B158,[1]Lito!$B$579:$E$1355,4,TRUE)</f>
        <v>COM CRISTAIS DE FUCSITA. COM SEIXOS 'VS'.</v>
      </c>
    </row>
    <row r="159" spans="1:6" x14ac:dyDescent="0.35">
      <c r="A159" t="s">
        <v>174</v>
      </c>
      <c r="B159">
        <v>136.6</v>
      </c>
      <c r="C159">
        <v>137.69999999999999</v>
      </c>
      <c r="D159" t="str">
        <f>VLOOKUP(B159,[1]Lito!$B$579:$E$1355,3,TRUE)</f>
        <v>GRIT</v>
      </c>
      <c r="E159">
        <v>0</v>
      </c>
      <c r="F159" t="str">
        <f>VLOOKUP(B159,[1]Lito!$B$579:$E$1355,4,TRUE)</f>
        <v>COM CRISTAIS DE FUCSITA. COM SEIXOS 'VS'.</v>
      </c>
    </row>
    <row r="160" spans="1:6" x14ac:dyDescent="0.35">
      <c r="A160" t="s">
        <v>174</v>
      </c>
      <c r="B160">
        <v>137.69999999999999</v>
      </c>
      <c r="C160">
        <v>138.69999999999999</v>
      </c>
      <c r="D160" t="str">
        <f>VLOOKUP(B160,[1]Lito!$B$579:$E$1355,3,TRUE)</f>
        <v>GRIT</v>
      </c>
      <c r="E160">
        <v>0</v>
      </c>
      <c r="F160" t="str">
        <f>VLOOKUP(B160,[1]Lito!$B$579:$E$1355,4,TRUE)</f>
        <v>COM CRISTAIS DE FUCSITA. COM SEIXOS 'VS'.</v>
      </c>
    </row>
    <row r="161" spans="1:6" x14ac:dyDescent="0.35">
      <c r="A161" t="s">
        <v>174</v>
      </c>
      <c r="B161">
        <v>138.69999999999999</v>
      </c>
      <c r="C161">
        <v>139.85</v>
      </c>
      <c r="D161" t="str">
        <f>VLOOKUP(B161,[1]Lito!$B$579:$E$1355,3,TRUE)</f>
        <v>ITV</v>
      </c>
      <c r="E161">
        <v>0</v>
      </c>
      <c r="F161" t="str">
        <f>VLOOKUP(B161,[1]Lito!$B$579:$E$1355,4,TRUE)</f>
        <v>UMF ALTERADO.</v>
      </c>
    </row>
    <row r="162" spans="1:6" x14ac:dyDescent="0.35">
      <c r="A162" t="s">
        <v>174</v>
      </c>
      <c r="B162">
        <v>139.85</v>
      </c>
      <c r="C162">
        <v>140.75</v>
      </c>
      <c r="D162" t="str">
        <f>VLOOKUP(B162,[1]Lito!$B$579:$E$1355,3,TRUE)</f>
        <v>ITV</v>
      </c>
      <c r="E162">
        <v>0</v>
      </c>
      <c r="F162" t="str">
        <f>VLOOKUP(B162,[1]Lito!$B$579:$E$1355,4,TRUE)</f>
        <v>UMF ALTERADO.</v>
      </c>
    </row>
    <row r="163" spans="1:6" x14ac:dyDescent="0.35">
      <c r="A163" t="s">
        <v>174</v>
      </c>
      <c r="B163">
        <v>140.75</v>
      </c>
      <c r="C163">
        <v>141.75</v>
      </c>
      <c r="D163" t="str">
        <f>VLOOKUP(B163,[1]Lito!$B$579:$E$1355,3,TRUE)</f>
        <v>GRIT</v>
      </c>
      <c r="E163">
        <v>0</v>
      </c>
      <c r="F163" t="str">
        <f>VLOOKUP(B163,[1]Lito!$B$579:$E$1355,4,TRUE)</f>
        <v>COM SEIXOS 'VS'.</v>
      </c>
    </row>
    <row r="164" spans="1:6" x14ac:dyDescent="0.35">
      <c r="A164" t="s">
        <v>174</v>
      </c>
      <c r="B164">
        <v>141.75</v>
      </c>
      <c r="C164">
        <v>142.75</v>
      </c>
      <c r="D164" t="str">
        <f>VLOOKUP(B164,[1]Lito!$B$579:$E$1355,3,TRUE)</f>
        <v>GRIT</v>
      </c>
      <c r="E164">
        <v>0</v>
      </c>
      <c r="F164" t="str">
        <f>VLOOKUP(B164,[1]Lito!$B$579:$E$1355,4,TRUE)</f>
        <v>COM SEIXOS 'VS'.</v>
      </c>
    </row>
    <row r="165" spans="1:6" x14ac:dyDescent="0.35">
      <c r="A165" t="s">
        <v>174</v>
      </c>
      <c r="B165">
        <v>142.75</v>
      </c>
      <c r="C165">
        <v>143.69999999999999</v>
      </c>
      <c r="D165" t="str">
        <f>VLOOKUP(B165,[1]Lito!$B$579:$E$1355,3,TRUE)</f>
        <v>GRIT</v>
      </c>
      <c r="E165">
        <v>0</v>
      </c>
      <c r="F165" t="str">
        <f>VLOOKUP(B165,[1]Lito!$B$579:$E$1355,4,TRUE)</f>
        <v>COM SEIXOS 'VS'.</v>
      </c>
    </row>
    <row r="166" spans="1:6" x14ac:dyDescent="0.35">
      <c r="A166" t="s">
        <v>174</v>
      </c>
      <c r="B166">
        <v>143.69999999999999</v>
      </c>
      <c r="C166">
        <v>144.69999999999999</v>
      </c>
      <c r="D166" t="str">
        <f>VLOOKUP(B166,[1]Lito!$B$579:$E$1355,3,TRUE)</f>
        <v>GRIT</v>
      </c>
      <c r="E166">
        <v>0</v>
      </c>
      <c r="F166" t="str">
        <f>VLOOKUP(B166,[1]Lito!$B$579:$E$1355,4,TRUE)</f>
        <v>COM SEIXOS 'VS'.</v>
      </c>
    </row>
    <row r="167" spans="1:6" x14ac:dyDescent="0.35">
      <c r="A167" t="s">
        <v>174</v>
      </c>
      <c r="B167">
        <v>144.69999999999999</v>
      </c>
      <c r="C167">
        <v>145.5</v>
      </c>
      <c r="D167" t="str">
        <f>VLOOKUP(B167,[1]Lito!$B$579:$E$1355,3,TRUE)</f>
        <v>GRIT</v>
      </c>
      <c r="E167">
        <v>0</v>
      </c>
      <c r="F167" t="str">
        <f>VLOOKUP(B167,[1]Lito!$B$579:$E$1355,4,TRUE)</f>
        <v>COM SEIXOS 'L E VS' DE 145.10-145.25M LMPC BEM EMPACOTADO. OXIDADO. 146-146.25M LMPC EMPACOTADO.FUCHSITICO COM SULFETO MODERADO E ALGUNS SEIXOS AVERMELHADOS. C.A EM 146.25=45 GRAUS NA BASE.</v>
      </c>
    </row>
    <row r="168" spans="1:6" x14ac:dyDescent="0.35">
      <c r="A168" t="s">
        <v>174</v>
      </c>
      <c r="B168">
        <v>145.5</v>
      </c>
      <c r="C168">
        <v>146.30000000000001</v>
      </c>
      <c r="D168" t="str">
        <f>VLOOKUP(B168,[1]Lito!$B$579:$E$1355,3,TRUE)</f>
        <v>GRIT</v>
      </c>
      <c r="E168">
        <v>0</v>
      </c>
      <c r="F168" t="str">
        <f>VLOOKUP(B168,[1]Lito!$B$579:$E$1355,4,TRUE)</f>
        <v>COM SEIXOS 'L E VS' DE 145.10-145.25M LMPC BEM EMPACOTADO. OXIDADO. 146-146.25M LMPC EMPACOTADO.FUCHSITICO COM SULFETO MODERADO E ALGUNS SEIXOS AVERMELHADOS. C.A EM 146.25=45 GRAUS NA BASE.</v>
      </c>
    </row>
    <row r="169" spans="1:6" x14ac:dyDescent="0.35">
      <c r="A169" t="s">
        <v>174</v>
      </c>
      <c r="B169">
        <v>146.30000000000001</v>
      </c>
      <c r="C169">
        <v>147.19999999999999</v>
      </c>
      <c r="D169" t="str">
        <f>VLOOKUP(B169,[1]Lito!$B$579:$E$1355,3,TRUE)</f>
        <v>GRIT</v>
      </c>
      <c r="E169">
        <v>0</v>
      </c>
      <c r="F169" t="str">
        <f>VLOOKUP(B169,[1]Lito!$B$579:$E$1355,4,TRUE)</f>
        <v>COM CRISTAIS DE FUCSITA COM SEIXOS 'S E VS'. 148-148.10M NIVEL DE MSPC FUCHSITICO. BEM EMPACOTADO COM BAIXO SULFETO.</v>
      </c>
    </row>
    <row r="170" spans="1:6" x14ac:dyDescent="0.35">
      <c r="A170" t="s">
        <v>174</v>
      </c>
      <c r="B170">
        <v>147.19999999999999</v>
      </c>
      <c r="C170">
        <v>148</v>
      </c>
      <c r="D170" t="str">
        <f>VLOOKUP(B170,[1]Lito!$B$579:$E$1355,3,TRUE)</f>
        <v>GRIT</v>
      </c>
      <c r="E170">
        <v>0</v>
      </c>
      <c r="F170" t="str">
        <f>VLOOKUP(B170,[1]Lito!$B$579:$E$1355,4,TRUE)</f>
        <v>COM CRISTAIS DE FUCSITA COM SEIXOS 'S E VS'. 148-148.10M NIVEL DE MSPC FUCHSITICO. BEM EMPACOTADO COM BAIXO SULFETO.</v>
      </c>
    </row>
    <row r="171" spans="1:6" x14ac:dyDescent="0.35">
      <c r="A171" t="s">
        <v>174</v>
      </c>
      <c r="B171">
        <v>148</v>
      </c>
      <c r="C171">
        <v>149</v>
      </c>
      <c r="D171" t="str">
        <f>VLOOKUP(B171,[1]Lito!$B$579:$E$1355,3,TRUE)</f>
        <v>GRIT</v>
      </c>
      <c r="E171">
        <v>0</v>
      </c>
      <c r="F171" t="str">
        <f>VLOOKUP(B171,[1]Lito!$B$579:$E$1355,4,TRUE)</f>
        <v>COM CRISTAIS DE FUCSITA COM SEIXOS 'S E VS'. 148-148.10M NIVEL DE MSPC FUCHSITICO. BEM EMPACOTADO COM BAIXO SULFETO.</v>
      </c>
    </row>
    <row r="172" spans="1:6" x14ac:dyDescent="0.35">
      <c r="A172" t="s">
        <v>174</v>
      </c>
      <c r="B172">
        <v>149</v>
      </c>
      <c r="C172">
        <v>150</v>
      </c>
      <c r="D172" t="str">
        <f>VLOOKUP(B172,[1]Lito!$B$579:$E$1355,3,TRUE)</f>
        <v>GRIT</v>
      </c>
      <c r="E172">
        <v>0</v>
      </c>
      <c r="F172" t="str">
        <f>VLOOKUP(B172,[1]Lito!$B$579:$E$1355,4,TRUE)</f>
        <v>COM CRISTAIS DE FUCSITA COM SEIXOS 'S E VS'. 148-148.10M NIVEL DE MSPC FUCHSITICO. BEM EMPACOTADO COM BAIXO SULFETO.</v>
      </c>
    </row>
    <row r="173" spans="1:6" x14ac:dyDescent="0.35">
      <c r="A173" t="s">
        <v>174</v>
      </c>
      <c r="B173">
        <v>150</v>
      </c>
      <c r="C173">
        <v>151</v>
      </c>
      <c r="D173" t="str">
        <f>VLOOKUP(B173,[1]Lito!$B$579:$E$1355,3,TRUE)</f>
        <v>GRIT</v>
      </c>
      <c r="E173">
        <v>0</v>
      </c>
      <c r="F173" t="str">
        <f>VLOOKUP(B173,[1]Lito!$B$579:$E$1355,4,TRUE)</f>
        <v>COM SEIXOS 'VS'.</v>
      </c>
    </row>
    <row r="174" spans="1:6" x14ac:dyDescent="0.35">
      <c r="A174" t="s">
        <v>174</v>
      </c>
      <c r="B174">
        <v>151</v>
      </c>
      <c r="C174">
        <v>152</v>
      </c>
      <c r="D174" t="str">
        <f>VLOOKUP(B174,[1]Lito!$B$579:$E$1355,3,TRUE)</f>
        <v>GRIT</v>
      </c>
      <c r="E174">
        <v>0</v>
      </c>
      <c r="F174" t="str">
        <f>VLOOKUP(B174,[1]Lito!$B$579:$E$1355,4,TRUE)</f>
        <v>COM SEIXOS 'VS'.</v>
      </c>
    </row>
    <row r="175" spans="1:6" x14ac:dyDescent="0.35">
      <c r="A175" t="s">
        <v>174</v>
      </c>
      <c r="B175">
        <v>152</v>
      </c>
      <c r="C175">
        <v>153</v>
      </c>
      <c r="D175" t="str">
        <f>VLOOKUP(B175,[1]Lito!$B$579:$E$1355,3,TRUE)</f>
        <v>GRIT</v>
      </c>
      <c r="E175">
        <v>0</v>
      </c>
      <c r="F175" t="str">
        <f>VLOOKUP(B175,[1]Lito!$B$579:$E$1355,4,TRUE)</f>
        <v>COM SEIXOS 'VS'.</v>
      </c>
    </row>
    <row r="176" spans="1:6" x14ac:dyDescent="0.35">
      <c r="A176" t="s">
        <v>174</v>
      </c>
      <c r="B176">
        <v>153</v>
      </c>
      <c r="C176">
        <v>154</v>
      </c>
      <c r="D176" t="str">
        <f>VLOOKUP(B176,[1]Lito!$B$579:$E$1355,3,TRUE)</f>
        <v>GRIT</v>
      </c>
      <c r="E176">
        <v>0</v>
      </c>
      <c r="F176" t="str">
        <f>VLOOKUP(B176,[1]Lito!$B$579:$E$1355,4,TRUE)</f>
        <v>COM SEIXOS 'VS'.</v>
      </c>
    </row>
    <row r="177" spans="1:6" x14ac:dyDescent="0.35">
      <c r="A177" t="s">
        <v>174</v>
      </c>
      <c r="B177">
        <v>154</v>
      </c>
      <c r="C177">
        <v>155</v>
      </c>
      <c r="D177" t="str">
        <f>VLOOKUP(B177,[1]Lito!$B$579:$E$1355,3,TRUE)</f>
        <v>GRIT</v>
      </c>
      <c r="E177">
        <v>0</v>
      </c>
      <c r="F177" t="str">
        <f>VLOOKUP(B177,[1]Lito!$B$579:$E$1355,4,TRUE)</f>
        <v>COM SEIXOS 'VS'.</v>
      </c>
    </row>
    <row r="178" spans="1:6" x14ac:dyDescent="0.35">
      <c r="A178" t="s">
        <v>174</v>
      </c>
      <c r="B178">
        <v>155</v>
      </c>
      <c r="C178">
        <v>156</v>
      </c>
      <c r="D178" t="str">
        <f>VLOOKUP(B178,[1]Lito!$B$579:$E$1355,3,TRUE)</f>
        <v>GRIT</v>
      </c>
      <c r="E178">
        <v>0</v>
      </c>
      <c r="F178" t="str">
        <f>VLOOKUP(B178,[1]Lito!$B$579:$E$1355,4,TRUE)</f>
        <v>COM SEIXOS 'VS E S'.</v>
      </c>
    </row>
    <row r="179" spans="1:6" x14ac:dyDescent="0.35">
      <c r="A179" t="s">
        <v>174</v>
      </c>
      <c r="B179">
        <v>156</v>
      </c>
      <c r="C179">
        <v>157</v>
      </c>
      <c r="D179" t="str">
        <f>VLOOKUP(B179,[1]Lito!$B$579:$E$1355,3,TRUE)</f>
        <v>GRIT</v>
      </c>
      <c r="E179">
        <v>0</v>
      </c>
      <c r="F179" t="str">
        <f>VLOOKUP(B179,[1]Lito!$B$579:$E$1355,4,TRUE)</f>
        <v>COM SEIXOS 'VS E S'. COM MAIOR CONCENTRACAO DE SULFETO.</v>
      </c>
    </row>
    <row r="180" spans="1:6" x14ac:dyDescent="0.35">
      <c r="A180" t="s">
        <v>174</v>
      </c>
      <c r="B180">
        <v>157</v>
      </c>
      <c r="C180">
        <v>158</v>
      </c>
      <c r="D180" t="str">
        <f>VLOOKUP(B180,[1]Lito!$B$579:$E$1355,3,TRUE)</f>
        <v>GRIT</v>
      </c>
      <c r="E180">
        <v>0</v>
      </c>
      <c r="F180" t="str">
        <f>VLOOKUP(B180,[1]Lito!$B$579:$E$1355,4,TRUE)</f>
        <v>COM SEIXOS 'VS E S'.</v>
      </c>
    </row>
    <row r="181" spans="1:6" x14ac:dyDescent="0.35">
      <c r="A181" t="s">
        <v>174</v>
      </c>
      <c r="B181">
        <v>158</v>
      </c>
      <c r="C181">
        <v>158.80000000000001</v>
      </c>
      <c r="D181" t="str">
        <f>VLOOKUP(B181,[1]Lito!$B$579:$E$1355,3,TRUE)</f>
        <v>GRIT</v>
      </c>
      <c r="E181">
        <v>0</v>
      </c>
      <c r="F181" t="str">
        <f>VLOOKUP(B181,[1]Lito!$B$579:$E$1355,4,TRUE)</f>
        <v>COM SEIXOS 'VS E S'.</v>
      </c>
    </row>
    <row r="182" spans="1:6" x14ac:dyDescent="0.35">
      <c r="A182" t="s">
        <v>174</v>
      </c>
      <c r="B182">
        <v>158.80000000000001</v>
      </c>
      <c r="C182">
        <v>159.65</v>
      </c>
      <c r="D182" t="str">
        <f>VLOOKUP(B182,[1]Lito!$B$579:$E$1355,3,TRUE)</f>
        <v>GRIT</v>
      </c>
      <c r="E182">
        <v>0</v>
      </c>
      <c r="F182" t="str">
        <f>VLOOKUP(B182,[1]Lito!$B$579:$E$1355,4,TRUE)</f>
        <v>COM SEIXOS 'VS E S'.</v>
      </c>
    </row>
    <row r="183" spans="1:6" x14ac:dyDescent="0.35">
      <c r="A183" t="s">
        <v>174</v>
      </c>
      <c r="B183">
        <v>159.65</v>
      </c>
      <c r="C183">
        <v>160.55000000000001</v>
      </c>
      <c r="D183" t="str">
        <f>VLOOKUP(B183,[1]Lito!$B$579:$E$1355,3,TRUE)</f>
        <v>GRIT</v>
      </c>
      <c r="E183">
        <v>0</v>
      </c>
      <c r="F183" t="str">
        <f>VLOOKUP(B183,[1]Lito!$B$579:$E$1355,4,TRUE)</f>
        <v>COM SEIXOS 'VS'. MUITO FRATURADO.</v>
      </c>
    </row>
    <row r="184" spans="1:6" x14ac:dyDescent="0.35">
      <c r="A184" t="s">
        <v>174</v>
      </c>
      <c r="B184">
        <v>160.55000000000001</v>
      </c>
      <c r="C184">
        <v>161.4</v>
      </c>
      <c r="D184" t="str">
        <f>VLOOKUP(B184,[1]Lito!$B$579:$E$1355,3,TRUE)</f>
        <v>GRIT</v>
      </c>
      <c r="E184">
        <v>0</v>
      </c>
      <c r="F184" t="str">
        <f>VLOOKUP(B184,[1]Lito!$B$579:$E$1355,4,TRUE)</f>
        <v>COM SEIXOS 'VS'. MUITO FRATURADO.</v>
      </c>
    </row>
    <row r="185" spans="1:6" x14ac:dyDescent="0.35">
      <c r="A185" t="s">
        <v>174</v>
      </c>
      <c r="B185">
        <v>161.4</v>
      </c>
      <c r="C185">
        <v>162.5</v>
      </c>
      <c r="D185" t="str">
        <f>VLOOKUP(B185,[1]Lito!$B$579:$E$1355,3,TRUE)</f>
        <v>GRIT</v>
      </c>
      <c r="E185">
        <v>0</v>
      </c>
      <c r="F185" t="str">
        <f>VLOOKUP(B185,[1]Lito!$B$579:$E$1355,4,TRUE)</f>
        <v>COM SEIXOS 'VS'. MUITO FRATURADO.</v>
      </c>
    </row>
    <row r="186" spans="1:6" x14ac:dyDescent="0.35">
      <c r="A186" t="s">
        <v>174</v>
      </c>
      <c r="B186">
        <v>162.5</v>
      </c>
      <c r="C186">
        <v>163.6</v>
      </c>
      <c r="D186" t="str">
        <f>VLOOKUP(B186,[1]Lito!$B$579:$E$1355,3,TRUE)</f>
        <v>GRIT</v>
      </c>
      <c r="E186">
        <v>0</v>
      </c>
      <c r="F186" t="str">
        <f>VLOOKUP(B186,[1]Lito!$B$579:$E$1355,4,TRUE)</f>
        <v>COM SEIXOS 'VS'. MUITO FRATURADO.</v>
      </c>
    </row>
    <row r="187" spans="1:6" x14ac:dyDescent="0.35">
      <c r="A187" t="s">
        <v>174</v>
      </c>
      <c r="B187">
        <v>163.6</v>
      </c>
      <c r="C187">
        <v>164.6</v>
      </c>
      <c r="D187" t="str">
        <f>VLOOKUP(B187,[1]Lito!$B$579:$E$1355,3,TRUE)</f>
        <v>GRIT</v>
      </c>
      <c r="E187">
        <v>0</v>
      </c>
      <c r="F187" t="str">
        <f>VLOOKUP(B187,[1]Lito!$B$579:$E$1355,4,TRUE)</f>
        <v>COM SEIXOS 'VS'. MUITO FRATURADO.</v>
      </c>
    </row>
    <row r="188" spans="1:6" x14ac:dyDescent="0.35">
      <c r="A188" t="s">
        <v>174</v>
      </c>
      <c r="B188">
        <v>164.6</v>
      </c>
      <c r="C188">
        <v>165.75</v>
      </c>
      <c r="D188" t="str">
        <f>VLOOKUP(B188,[1]Lito!$B$579:$E$1355,3,TRUE)</f>
        <v>GRIT</v>
      </c>
      <c r="E188">
        <v>0</v>
      </c>
      <c r="F188" t="str">
        <f>VLOOKUP(B188,[1]Lito!$B$579:$E$1355,4,TRUE)</f>
        <v>COM SEIXOS 'VS E S'.NIVEL DE MSPC EMPACOTADO COM POUCO SULFETO E SEIXOS AVERMELHADOS.</v>
      </c>
    </row>
    <row r="189" spans="1:6" x14ac:dyDescent="0.35">
      <c r="A189" t="s">
        <v>174</v>
      </c>
      <c r="B189">
        <v>165.75</v>
      </c>
      <c r="C189">
        <v>166.35</v>
      </c>
      <c r="D189" t="str">
        <f>VLOOKUP(B189,[1]Lito!$B$579:$E$1355,3,TRUE)</f>
        <v>VSPC</v>
      </c>
      <c r="E189">
        <v>0</v>
      </c>
      <c r="F189" t="str">
        <f>VLOOKUP(B189,[1]Lito!$B$579:$E$1355,4,TRUE)</f>
        <v>BEM EMPACOTADO COM SULFETACAO MODERADA.</v>
      </c>
    </row>
    <row r="190" spans="1:6" x14ac:dyDescent="0.35">
      <c r="A190" t="s">
        <v>174</v>
      </c>
      <c r="B190">
        <v>166.35</v>
      </c>
      <c r="C190">
        <v>166.85</v>
      </c>
      <c r="D190" t="str">
        <f>VLOOKUP(B190,[1]Lito!$B$579:$E$1355,3,TRUE)</f>
        <v>LMPC</v>
      </c>
      <c r="E190">
        <v>0</v>
      </c>
      <c r="F190" t="str">
        <f>VLOOKUP(B190,[1]Lito!$B$579:$E$1355,4,TRUE)</f>
        <v>SEIXOS FRATURADOS.</v>
      </c>
    </row>
    <row r="191" spans="1:6" x14ac:dyDescent="0.35">
      <c r="A191" t="s">
        <v>174</v>
      </c>
      <c r="B191">
        <v>166.85</v>
      </c>
      <c r="C191">
        <v>167.85</v>
      </c>
      <c r="D191" t="str">
        <f>VLOOKUP(B191,[1]Lito!$B$579:$E$1355,3,TRUE)</f>
        <v>QTO_SX</v>
      </c>
      <c r="E191">
        <v>0</v>
      </c>
      <c r="F191" t="str">
        <f>VLOOKUP(B191,[1]Lito!$B$579:$E$1355,4,TRUE)</f>
        <v>COM SEIXOS 'L. M E VS'. MAIOR SULFETACAO NO TOPO E NA BASE.</v>
      </c>
    </row>
    <row r="192" spans="1:6" x14ac:dyDescent="0.35">
      <c r="A192" t="s">
        <v>174</v>
      </c>
      <c r="B192">
        <v>167.85</v>
      </c>
      <c r="C192">
        <v>168.35</v>
      </c>
      <c r="D192" t="str">
        <f>VLOOKUP(B192,[1]Lito!$B$579:$E$1355,3,TRUE)</f>
        <v>MPC</v>
      </c>
      <c r="E192">
        <v>0</v>
      </c>
      <c r="F192" t="str">
        <f>VLOOKUP(B192,[1]Lito!$B$579:$E$1355,4,TRUE)</f>
        <v>COM SEIXOS 'L.' SEIXOS FRATURADOS.</v>
      </c>
    </row>
    <row r="193" spans="1:6" x14ac:dyDescent="0.35">
      <c r="A193" t="s">
        <v>174</v>
      </c>
      <c r="B193">
        <v>168.35</v>
      </c>
      <c r="C193">
        <v>169.4</v>
      </c>
      <c r="D193" t="str">
        <f>VLOOKUP(B193,[1]Lito!$B$579:$E$1355,3,TRUE)</f>
        <v>QTO_SX</v>
      </c>
      <c r="E193">
        <v>0</v>
      </c>
      <c r="F193" t="str">
        <f>VLOOKUP(B193,[1]Lito!$B$579:$E$1355,4,TRUE)</f>
        <v>COM SEIXOS 'VS E S'. COM CRISTAIS DE FUCSITA.</v>
      </c>
    </row>
    <row r="194" spans="1:6" x14ac:dyDescent="0.35">
      <c r="A194" t="s">
        <v>174</v>
      </c>
      <c r="B194">
        <v>169.4</v>
      </c>
      <c r="C194">
        <v>170.5</v>
      </c>
      <c r="D194" t="str">
        <f>VLOOKUP(B194,[1]Lito!$B$579:$E$1355,3,TRUE)</f>
        <v>QTO_SX</v>
      </c>
      <c r="E194">
        <v>0</v>
      </c>
      <c r="F194" t="str">
        <f>VLOOKUP(B194,[1]Lito!$B$579:$E$1355,4,TRUE)</f>
        <v>COM SEIXOS 'VS E S'. COM CRISTAIS DE FUCSITA.</v>
      </c>
    </row>
    <row r="195" spans="1:6" x14ac:dyDescent="0.35">
      <c r="A195" t="s">
        <v>174</v>
      </c>
      <c r="B195">
        <v>170.5</v>
      </c>
      <c r="C195">
        <v>171.05</v>
      </c>
      <c r="D195" t="str">
        <f>VLOOKUP(B195,[1]Lito!$B$579:$E$1355,3,TRUE)</f>
        <v>MLPC</v>
      </c>
      <c r="E195">
        <v>0</v>
      </c>
      <c r="F195" t="str">
        <f>VLOOKUP(B195,[1]Lito!$B$579:$E$1355,4,TRUE)</f>
        <v>COM SEIXOS 'S'. SEIXOS FRATURADOS. C.A BASE 30 GRAUS</v>
      </c>
    </row>
    <row r="196" spans="1:6" x14ac:dyDescent="0.35">
      <c r="A196" t="s">
        <v>174</v>
      </c>
      <c r="B196">
        <v>171.05</v>
      </c>
      <c r="C196">
        <v>172.25</v>
      </c>
      <c r="D196" t="str">
        <f>VLOOKUP(B196,[1]Lito!$B$579:$E$1355,3,TRUE)</f>
        <v>QTO_SX</v>
      </c>
      <c r="E196">
        <v>0</v>
      </c>
      <c r="F196" t="str">
        <f>VLOOKUP(B196,[1]Lito!$B$579:$E$1355,4,TRUE)</f>
        <v>COM SEIXOS 'M E VS'.</v>
      </c>
    </row>
    <row r="197" spans="1:6" x14ac:dyDescent="0.35">
      <c r="A197" t="s">
        <v>174</v>
      </c>
      <c r="B197">
        <v>172.25</v>
      </c>
      <c r="C197">
        <v>172.75</v>
      </c>
      <c r="D197" t="str">
        <f>VLOOKUP(B197,[1]Lito!$B$579:$E$1355,3,TRUE)</f>
        <v>MPC</v>
      </c>
      <c r="E197">
        <v>0</v>
      </c>
      <c r="F197" t="str">
        <f>VLOOKUP(B197,[1]Lito!$B$579:$E$1355,4,TRUE)</f>
        <v>COM SEIXOS 'L E S'.</v>
      </c>
    </row>
    <row r="198" spans="1:6" x14ac:dyDescent="0.35">
      <c r="A198" t="s">
        <v>174</v>
      </c>
      <c r="B198">
        <v>172.75</v>
      </c>
      <c r="C198">
        <v>173.55</v>
      </c>
      <c r="D198" t="str">
        <f>VLOOKUP(B198,[1]Lito!$B$579:$E$1355,3,TRUE)</f>
        <v>GRIT</v>
      </c>
      <c r="E198">
        <v>0</v>
      </c>
      <c r="F198" t="str">
        <f>VLOOKUP(B198,[1]Lito!$B$579:$E$1355,4,TRUE)</f>
        <v>COM SEIXOS 'S E VS'.</v>
      </c>
    </row>
    <row r="199" spans="1:6" x14ac:dyDescent="0.35">
      <c r="A199" t="s">
        <v>174</v>
      </c>
      <c r="B199">
        <v>173.55</v>
      </c>
      <c r="C199">
        <v>174.6</v>
      </c>
      <c r="D199" t="str">
        <f>VLOOKUP(B199,[1]Lito!$B$579:$E$1355,3,TRUE)</f>
        <v>GRIT</v>
      </c>
      <c r="E199">
        <v>0</v>
      </c>
      <c r="F199" t="str">
        <f>VLOOKUP(B199,[1]Lito!$B$579:$E$1355,4,TRUE)</f>
        <v>COM SEIXOS 'L.M E VS'.</v>
      </c>
    </row>
    <row r="200" spans="1:6" x14ac:dyDescent="0.35">
      <c r="A200" t="s">
        <v>174</v>
      </c>
      <c r="B200">
        <v>174.6</v>
      </c>
      <c r="C200">
        <v>175.7</v>
      </c>
      <c r="D200" t="str">
        <f>VLOOKUP(B200,[1]Lito!$B$579:$E$1355,3,TRUE)</f>
        <v>GRIT</v>
      </c>
      <c r="E200">
        <v>0</v>
      </c>
      <c r="F200" t="str">
        <f>VLOOKUP(B200,[1]Lito!$B$579:$E$1355,4,TRUE)</f>
        <v>COM SEIXOS 'L.M E VS'.</v>
      </c>
    </row>
    <row r="201" spans="1:6" x14ac:dyDescent="0.35">
      <c r="A201" t="s">
        <v>174</v>
      </c>
      <c r="B201">
        <v>175.7</v>
      </c>
      <c r="C201">
        <v>176.85</v>
      </c>
      <c r="D201" t="str">
        <f>VLOOKUP(B201,[1]Lito!$B$579:$E$1355,3,TRUE)</f>
        <v>GRIT</v>
      </c>
      <c r="E201">
        <v>0</v>
      </c>
      <c r="F201" t="str">
        <f>VLOOKUP(B201,[1]Lito!$B$579:$E$1355,4,TRUE)</f>
        <v>COM SEIXOS 'L.M E VS'.</v>
      </c>
    </row>
    <row r="202" spans="1:6" x14ac:dyDescent="0.35">
      <c r="A202" t="s">
        <v>174</v>
      </c>
      <c r="B202">
        <v>176.85</v>
      </c>
      <c r="C202">
        <v>177.8</v>
      </c>
      <c r="D202" t="str">
        <f>VLOOKUP(B202,[1]Lito!$B$579:$E$1355,3,TRUE)</f>
        <v>GRIT</v>
      </c>
      <c r="E202">
        <v>0</v>
      </c>
      <c r="F202" t="str">
        <f>VLOOKUP(B202,[1]Lito!$B$579:$E$1355,4,TRUE)</f>
        <v>COM SEIXOS 'L.M E VS'.</v>
      </c>
    </row>
    <row r="203" spans="1:6" x14ac:dyDescent="0.35">
      <c r="A203" t="s">
        <v>174</v>
      </c>
      <c r="B203">
        <v>177.8</v>
      </c>
      <c r="C203">
        <v>178.7</v>
      </c>
      <c r="D203" t="str">
        <f>VLOOKUP(B203,[1]Lito!$B$579:$E$1355,3,TRUE)</f>
        <v>GRIT</v>
      </c>
      <c r="E203">
        <v>0</v>
      </c>
      <c r="F203" t="str">
        <f>VLOOKUP(B203,[1]Lito!$B$579:$E$1355,4,TRUE)</f>
        <v>COM SEIXOS 'L.M E VS'.</v>
      </c>
    </row>
    <row r="204" spans="1:6" x14ac:dyDescent="0.35">
      <c r="A204" t="s">
        <v>174</v>
      </c>
      <c r="B204">
        <v>178.7</v>
      </c>
      <c r="C204">
        <v>179.6</v>
      </c>
      <c r="D204" t="str">
        <f>VLOOKUP(B204,[1]Lito!$B$579:$E$1355,3,TRUE)</f>
        <v>GRIT</v>
      </c>
      <c r="E204">
        <v>0</v>
      </c>
      <c r="F204" t="str">
        <f>VLOOKUP(B204,[1]Lito!$B$579:$E$1355,4,TRUE)</f>
        <v>COM SEIXOS 'L.M E VS'.</v>
      </c>
    </row>
    <row r="205" spans="1:6" x14ac:dyDescent="0.35">
      <c r="A205" t="s">
        <v>174</v>
      </c>
      <c r="B205">
        <v>179.6</v>
      </c>
      <c r="C205">
        <v>180.5</v>
      </c>
      <c r="D205" t="str">
        <f>VLOOKUP(B205,[1]Lito!$B$579:$E$1355,3,TRUE)</f>
        <v>GRIT</v>
      </c>
      <c r="E205">
        <v>0</v>
      </c>
      <c r="F205" t="str">
        <f>VLOOKUP(B205,[1]Lito!$B$579:$E$1355,4,TRUE)</f>
        <v>COM SEIXOS 'L.M E VS'.</v>
      </c>
    </row>
    <row r="206" spans="1:6" x14ac:dyDescent="0.35">
      <c r="A206" t="s">
        <v>174</v>
      </c>
      <c r="B206">
        <v>180.5</v>
      </c>
      <c r="C206">
        <v>181.6</v>
      </c>
      <c r="D206" t="str">
        <f>VLOOKUP(B206,[1]Lito!$B$579:$E$1355,3,TRUE)</f>
        <v>GRIT</v>
      </c>
      <c r="E206">
        <v>0</v>
      </c>
      <c r="F206" t="str">
        <f>VLOOKUP(B206,[1]Lito!$B$579:$E$1355,4,TRUE)</f>
        <v>COM SEIXOS 'L.M E VS'.</v>
      </c>
    </row>
    <row r="207" spans="1:6" x14ac:dyDescent="0.35">
      <c r="A207" t="s">
        <v>174</v>
      </c>
      <c r="B207">
        <v>181.6</v>
      </c>
      <c r="C207">
        <v>182.7</v>
      </c>
      <c r="D207" t="str">
        <f>VLOOKUP(B207,[1]Lito!$B$579:$E$1355,3,TRUE)</f>
        <v>GRIT</v>
      </c>
      <c r="E207">
        <v>0</v>
      </c>
      <c r="F207" t="str">
        <f>VLOOKUP(B207,[1]Lito!$B$579:$E$1355,4,TRUE)</f>
        <v>COM SEIXOS 'L.M E VS'.</v>
      </c>
    </row>
    <row r="208" spans="1:6" x14ac:dyDescent="0.35">
      <c r="A208" t="s">
        <v>174</v>
      </c>
      <c r="B208">
        <v>182.7</v>
      </c>
      <c r="C208">
        <v>183.2</v>
      </c>
      <c r="D208" t="str">
        <f>VLOOKUP(B208,[1]Lito!$B$579:$E$1355,3,TRUE)</f>
        <v>LMPC</v>
      </c>
      <c r="E208">
        <v>0</v>
      </c>
      <c r="F208" t="str">
        <f>VLOOKUP(B208,[1]Lito!$B$579:$E$1355,4,TRUE)</f>
        <v>COM SEIXOS 'VS'. ALGUNS SEIXOS ESTAO PREENCHIDOS POR CRISTAIS DE FUCSITA.</v>
      </c>
    </row>
    <row r="209" spans="1:6" x14ac:dyDescent="0.35">
      <c r="A209" t="s">
        <v>174</v>
      </c>
      <c r="B209">
        <v>183.2</v>
      </c>
      <c r="C209">
        <v>184</v>
      </c>
      <c r="D209" t="str">
        <f>VLOOKUP(B209,[1]Lito!$B$579:$E$1355,3,TRUE)</f>
        <v>GRIT</v>
      </c>
      <c r="E209">
        <v>0</v>
      </c>
      <c r="F209" t="str">
        <f>VLOOKUP(B209,[1]Lito!$B$579:$E$1355,4,TRUE)</f>
        <v>COM SEIXOS 'VS'.</v>
      </c>
    </row>
    <row r="210" spans="1:6" x14ac:dyDescent="0.35">
      <c r="A210" t="s">
        <v>174</v>
      </c>
      <c r="B210">
        <v>184</v>
      </c>
      <c r="C210">
        <v>184.9</v>
      </c>
      <c r="D210" t="str">
        <f>VLOOKUP(B210,[1]Lito!$B$579:$E$1355,3,TRUE)</f>
        <v>GRIT</v>
      </c>
      <c r="E210">
        <v>0</v>
      </c>
      <c r="F210" t="str">
        <f>VLOOKUP(B210,[1]Lito!$B$579:$E$1355,4,TRUE)</f>
        <v/>
      </c>
    </row>
    <row r="211" spans="1:6" x14ac:dyDescent="0.35">
      <c r="A211" t="s">
        <v>174</v>
      </c>
      <c r="B211">
        <v>184.9</v>
      </c>
      <c r="C211">
        <v>185.4</v>
      </c>
      <c r="D211" t="str">
        <f>VLOOKUP(B211,[1]Lito!$B$579:$E$1355,3,TRUE)</f>
        <v>LMPC</v>
      </c>
      <c r="E211">
        <v>1</v>
      </c>
      <c r="F211" t="str">
        <f>VLOOKUP(B211,[1]Lito!$B$579:$E$1355,4,TRUE)</f>
        <v>COM SEIXOS 'S E VL' OXIDACAO CONCENTRADA NA BASE E OS SEIXOS ENCONTRAM-SE FRATURADOS E AVERMELHADOS.</v>
      </c>
    </row>
    <row r="212" spans="1:6" x14ac:dyDescent="0.35">
      <c r="A212" t="s">
        <v>174</v>
      </c>
      <c r="B212">
        <v>185.4</v>
      </c>
      <c r="C212">
        <v>185.9</v>
      </c>
      <c r="D212" t="str">
        <f>VLOOKUP(B212,[1]Lito!$B$579:$E$1355,3,TRUE)</f>
        <v>LMPC</v>
      </c>
      <c r="E212">
        <v>0</v>
      </c>
      <c r="F212" t="str">
        <f>VLOOKUP(B212,[1]Lito!$B$579:$E$1355,4,TRUE)</f>
        <v>COM SEIXOS 'S E VL' OXIDACAO CONCENTRADA NA BASE E OS SEIXOS ENCONTRAM-SE FRATURADOS E AVERMELHADOS.</v>
      </c>
    </row>
    <row r="213" spans="1:6" x14ac:dyDescent="0.35">
      <c r="A213" t="s">
        <v>174</v>
      </c>
      <c r="B213">
        <v>185.9</v>
      </c>
      <c r="C213">
        <v>186.4</v>
      </c>
      <c r="D213" t="str">
        <f>VLOOKUP(B213,[1]Lito!$B$579:$E$1355,3,TRUE)</f>
        <v>LMPC</v>
      </c>
      <c r="E213">
        <v>0</v>
      </c>
      <c r="F213" t="str">
        <f>VLOOKUP(B213,[1]Lito!$B$579:$E$1355,4,TRUE)</f>
        <v>COM SEIXOS 'S E VL' OXIDACAO CONCENTRADA NA BASE E OS SEIXOS ENCONTRAM-SE FRATURADOS E AVERMELHADOS.</v>
      </c>
    </row>
    <row r="214" spans="1:6" x14ac:dyDescent="0.35">
      <c r="A214" t="s">
        <v>174</v>
      </c>
      <c r="B214">
        <v>186.4</v>
      </c>
      <c r="C214">
        <v>186.9</v>
      </c>
      <c r="D214" t="str">
        <f>VLOOKUP(B214,[1]Lito!$B$579:$E$1355,3,TRUE)</f>
        <v>LMPC</v>
      </c>
      <c r="E214">
        <v>0</v>
      </c>
      <c r="F214" t="str">
        <f>VLOOKUP(B214,[1]Lito!$B$579:$E$1355,4,TRUE)</f>
        <v>COM SEIXOS 'S E VL' OXIDACAO CONCENTRADA NA BASE E OS SEIXOS ENCONTRAM-SE FRATURADOS E AVERMELHADOS.</v>
      </c>
    </row>
    <row r="215" spans="1:6" x14ac:dyDescent="0.35">
      <c r="A215" t="s">
        <v>174</v>
      </c>
      <c r="B215">
        <v>186.9</v>
      </c>
      <c r="C215">
        <v>187.4</v>
      </c>
      <c r="D215" t="str">
        <f>VLOOKUP(B215,[1]Lito!$B$579:$E$1355,3,TRUE)</f>
        <v>LMPC</v>
      </c>
      <c r="E215">
        <v>0</v>
      </c>
      <c r="F215" t="str">
        <f>VLOOKUP(B215,[1]Lito!$B$579:$E$1355,4,TRUE)</f>
        <v>COM SEIXOS 'S E VL' OXIDACAO CONCENTRADA NA BASE E OS SEIXOS ENCONTRAM-SE FRATURADOS E AVERMELHADOS.</v>
      </c>
    </row>
    <row r="216" spans="1:6" x14ac:dyDescent="0.35">
      <c r="A216" t="s">
        <v>174</v>
      </c>
      <c r="B216">
        <v>187.4</v>
      </c>
      <c r="C216">
        <v>187.9</v>
      </c>
      <c r="D216" t="str">
        <f>VLOOKUP(B216,[1]Lito!$B$579:$E$1355,3,TRUE)</f>
        <v>LMPC</v>
      </c>
      <c r="E216">
        <v>0</v>
      </c>
      <c r="F216" t="str">
        <f>VLOOKUP(B216,[1]Lito!$B$579:$E$1355,4,TRUE)</f>
        <v>COM SEIXOS 'S E VL' OXIDACAO CONCENTRADA NA BASE E OS SEIXOS ENCONTRAM-SE FRATURADOS E AVERMELHADOS.</v>
      </c>
    </row>
    <row r="217" spans="1:6" x14ac:dyDescent="0.35">
      <c r="A217" t="s">
        <v>174</v>
      </c>
      <c r="B217">
        <v>187.9</v>
      </c>
      <c r="C217">
        <v>188.5</v>
      </c>
      <c r="D217" t="str">
        <f>VLOOKUP(B217,[1]Lito!$B$579:$E$1355,3,TRUE)</f>
        <v>LMPC</v>
      </c>
      <c r="E217">
        <v>0</v>
      </c>
      <c r="F217" t="str">
        <f>VLOOKUP(B217,[1]Lito!$B$579:$E$1355,4,TRUE)</f>
        <v>COM SEIXOS 'S E VL' OXIDACAO CONCENTRADA NA BASE E OS SEIXOS ENCONTRAM-SE FRATURADOS E AVERMELHADOS.</v>
      </c>
    </row>
    <row r="218" spans="1:6" x14ac:dyDescent="0.35">
      <c r="A218" t="s">
        <v>174</v>
      </c>
      <c r="B218">
        <v>188.5</v>
      </c>
      <c r="C218">
        <v>189.5</v>
      </c>
      <c r="D218" t="str">
        <f>VLOOKUP(B218,[1]Lito!$B$579:$E$1355,3,TRUE)</f>
        <v>GRIT</v>
      </c>
      <c r="E218">
        <v>0</v>
      </c>
      <c r="F218" t="str">
        <f>VLOOKUP(B218,[1]Lito!$B$579:$E$1355,4,TRUE)</f>
        <v>COM CRISTRAIS DE FUCSITA E SEIXOS 'VS'.</v>
      </c>
    </row>
    <row r="219" spans="1:6" x14ac:dyDescent="0.35">
      <c r="A219" t="s">
        <v>174</v>
      </c>
      <c r="B219">
        <v>189.5</v>
      </c>
      <c r="C219">
        <v>190.45</v>
      </c>
      <c r="D219" t="str">
        <f>VLOOKUP(B219,[1]Lito!$B$579:$E$1355,3,TRUE)</f>
        <v>GRIT</v>
      </c>
      <c r="E219">
        <v>0</v>
      </c>
      <c r="F219" t="str">
        <f>VLOOKUP(B219,[1]Lito!$B$579:$E$1355,4,TRUE)</f>
        <v>COM CRISTRAIS DE FUCSITA E SEIXOS 'VS'.</v>
      </c>
    </row>
    <row r="220" spans="1:6" x14ac:dyDescent="0.35">
      <c r="A220" t="s">
        <v>174</v>
      </c>
      <c r="B220">
        <v>190.45</v>
      </c>
      <c r="C220">
        <v>190.95</v>
      </c>
      <c r="D220" t="str">
        <f>VLOOKUP(B220,[1]Lito!$B$579:$E$1355,3,TRUE)</f>
        <v>SMPC</v>
      </c>
      <c r="E220">
        <v>0</v>
      </c>
      <c r="F220" t="str">
        <f>VLOOKUP(B220,[1]Lito!$B$579:$E$1355,4,TRUE)</f>
        <v>COM SEIXOS 'L E VL' FRATURADOS.</v>
      </c>
    </row>
    <row r="221" spans="1:6" x14ac:dyDescent="0.35">
      <c r="A221" t="s">
        <v>174</v>
      </c>
      <c r="B221">
        <v>190.95</v>
      </c>
      <c r="C221">
        <v>191.45</v>
      </c>
      <c r="D221" t="str">
        <f>VLOOKUP(B221,[1]Lito!$B$579:$E$1355,3,TRUE)</f>
        <v>SMPC</v>
      </c>
      <c r="E221">
        <v>0</v>
      </c>
      <c r="F221" t="str">
        <f>VLOOKUP(B221,[1]Lito!$B$579:$E$1355,4,TRUE)</f>
        <v>COM SEIXOS 'L E VL' FRATURADOS.</v>
      </c>
    </row>
    <row r="222" spans="1:6" x14ac:dyDescent="0.35">
      <c r="A222" t="s">
        <v>174</v>
      </c>
      <c r="B222">
        <v>191.45</v>
      </c>
      <c r="C222">
        <v>191.95</v>
      </c>
      <c r="D222" t="str">
        <f>VLOOKUP(B222,[1]Lito!$B$579:$E$1355,3,TRUE)</f>
        <v>SMPC</v>
      </c>
      <c r="E222">
        <v>0</v>
      </c>
      <c r="F222" t="str">
        <f>VLOOKUP(B222,[1]Lito!$B$579:$E$1355,4,TRUE)</f>
        <v>COM SEIXOS 'L E VL' FRATURADOS.</v>
      </c>
    </row>
    <row r="223" spans="1:6" x14ac:dyDescent="0.35">
      <c r="A223" t="s">
        <v>174</v>
      </c>
      <c r="B223">
        <v>191.95</v>
      </c>
      <c r="C223">
        <v>192.4</v>
      </c>
      <c r="D223" t="str">
        <f>VLOOKUP(B223,[1]Lito!$B$579:$E$1355,3,TRUE)</f>
        <v>SMPC</v>
      </c>
      <c r="E223">
        <v>0</v>
      </c>
      <c r="F223" t="str">
        <f>VLOOKUP(B223,[1]Lito!$B$579:$E$1355,4,TRUE)</f>
        <v>COM SEIXOS 'L E VL' FRATURADOS.</v>
      </c>
    </row>
    <row r="224" spans="1:6" x14ac:dyDescent="0.35">
      <c r="A224" t="s">
        <v>174</v>
      </c>
      <c r="B224">
        <v>192.4</v>
      </c>
      <c r="C224">
        <v>193.4</v>
      </c>
      <c r="D224" t="str">
        <f>VLOOKUP(B224,[1]Lito!$B$579:$E$1355,3,TRUE)</f>
        <v>QTO_SX</v>
      </c>
      <c r="E224">
        <v>0</v>
      </c>
      <c r="F224" t="str">
        <f>VLOOKUP(B224,[1]Lito!$B$579:$E$1355,4,TRUE)</f>
        <v>COM SEIXOS 'VS E S'. BOXWORK NA BASE.</v>
      </c>
    </row>
    <row r="225" spans="1:6" x14ac:dyDescent="0.35">
      <c r="A225" t="s">
        <v>174</v>
      </c>
      <c r="B225">
        <v>193.4</v>
      </c>
      <c r="C225">
        <v>194.35</v>
      </c>
      <c r="D225" t="str">
        <f>VLOOKUP(B225,[1]Lito!$B$579:$E$1355,3,TRUE)</f>
        <v>QTO_SX</v>
      </c>
      <c r="E225">
        <v>0</v>
      </c>
      <c r="F225" t="str">
        <f>VLOOKUP(B225,[1]Lito!$B$579:$E$1355,4,TRUE)</f>
        <v>COM SEIXOS 'VS E S'. BOXWORK NA BASE.</v>
      </c>
    </row>
    <row r="226" spans="1:6" x14ac:dyDescent="0.35">
      <c r="A226" t="s">
        <v>174</v>
      </c>
      <c r="B226">
        <v>194.35</v>
      </c>
      <c r="C226">
        <v>195.3</v>
      </c>
      <c r="D226" t="str">
        <f>VLOOKUP(B226,[1]Lito!$B$579:$E$1355,3,TRUE)</f>
        <v>QTO_SX</v>
      </c>
      <c r="E226">
        <v>0</v>
      </c>
      <c r="F226" t="str">
        <f>VLOOKUP(B226,[1]Lito!$B$579:$E$1355,4,TRUE)</f>
        <v>COM SEIXOS 'VS E S'. BOXWORK NA BASE.</v>
      </c>
    </row>
    <row r="227" spans="1:6" x14ac:dyDescent="0.35">
      <c r="A227" t="s">
        <v>174</v>
      </c>
      <c r="B227">
        <v>195.3</v>
      </c>
      <c r="C227">
        <v>196.3</v>
      </c>
      <c r="D227" t="str">
        <f>VLOOKUP(B227,[1]Lito!$B$579:$E$1355,3,TRUE)</f>
        <v>QTO_SX</v>
      </c>
      <c r="E227">
        <v>0</v>
      </c>
      <c r="F227" t="str">
        <f>VLOOKUP(B227,[1]Lito!$B$579:$E$1355,4,TRUE)</f>
        <v>COM SEIXOS 'VS E S'. BOXWORK NA BASE.</v>
      </c>
    </row>
    <row r="228" spans="1:6" x14ac:dyDescent="0.35">
      <c r="A228" t="s">
        <v>174</v>
      </c>
      <c r="B228">
        <v>196.3</v>
      </c>
      <c r="C228">
        <v>197.3</v>
      </c>
      <c r="D228" t="str">
        <f>VLOOKUP(B228,[1]Lito!$B$579:$E$1355,3,TRUE)</f>
        <v>QTO_SX</v>
      </c>
      <c r="E228">
        <v>0</v>
      </c>
      <c r="F228" t="str">
        <f>VLOOKUP(B228,[1]Lito!$B$579:$E$1355,4,TRUE)</f>
        <v>COM SEIXOS 'VS E S'. BOXWORK NA BASE.</v>
      </c>
    </row>
    <row r="229" spans="1:6" x14ac:dyDescent="0.35">
      <c r="A229" t="s">
        <v>174</v>
      </c>
      <c r="B229">
        <v>197.3</v>
      </c>
      <c r="C229">
        <v>198.3</v>
      </c>
      <c r="D229" t="str">
        <f>VLOOKUP(B229,[1]Lito!$B$579:$E$1355,3,TRUE)</f>
        <v>QTO_SX</v>
      </c>
      <c r="E229">
        <v>0</v>
      </c>
      <c r="F229" t="str">
        <f>VLOOKUP(B229,[1]Lito!$B$579:$E$1355,4,TRUE)</f>
        <v>COM SEIXOS 'VS E S'. BOXWORK NA BASE.</v>
      </c>
    </row>
    <row r="230" spans="1:6" x14ac:dyDescent="0.35">
      <c r="A230" t="s">
        <v>174</v>
      </c>
      <c r="B230">
        <v>198.3</v>
      </c>
      <c r="C230">
        <v>199</v>
      </c>
      <c r="D230" t="str">
        <f>VLOOKUP(B230,[1]Lito!$B$579:$E$1355,3,TRUE)</f>
        <v>LMPC</v>
      </c>
      <c r="E230">
        <v>0</v>
      </c>
      <c r="F230" t="str">
        <f>VLOOKUP(B230,[1]Lito!$B$579:$E$1355,4,TRUE)</f>
        <v>COM SEIXOS 'VL E S'. SEIXOS FRATURADOS.</v>
      </c>
    </row>
    <row r="231" spans="1:6" x14ac:dyDescent="0.35">
      <c r="A231" t="s">
        <v>174</v>
      </c>
      <c r="B231">
        <v>199</v>
      </c>
      <c r="C231">
        <v>199.55</v>
      </c>
      <c r="D231" t="str">
        <f>VLOOKUP(B231,[1]Lito!$B$579:$E$1355,3,TRUE)</f>
        <v>LMPC</v>
      </c>
      <c r="E231">
        <v>0</v>
      </c>
      <c r="F231" t="str">
        <f>VLOOKUP(B231,[1]Lito!$B$579:$E$1355,4,TRUE)</f>
        <v>COM SEIXOS 'VL E S'. SEIXOS FRATURADOS.</v>
      </c>
    </row>
    <row r="232" spans="1:6" x14ac:dyDescent="0.35">
      <c r="A232" t="s">
        <v>174</v>
      </c>
      <c r="B232">
        <v>199.55</v>
      </c>
      <c r="C232">
        <v>200.45</v>
      </c>
      <c r="D232" t="str">
        <f>VLOOKUP(B232,[1]Lito!$B$579:$E$1355,3,TRUE)</f>
        <v>GRIT</v>
      </c>
      <c r="E232">
        <v>0</v>
      </c>
      <c r="F232" t="str">
        <f>VLOOKUP(B232,[1]Lito!$B$579:$E$1355,4,TRUE)</f>
        <v>COM SEIXOS 'VS E M'.</v>
      </c>
    </row>
    <row r="233" spans="1:6" x14ac:dyDescent="0.35">
      <c r="A233" t="s">
        <v>174</v>
      </c>
      <c r="B233">
        <v>200.45</v>
      </c>
      <c r="C233">
        <v>201.45</v>
      </c>
      <c r="D233" t="str">
        <f>VLOOKUP(B233,[1]Lito!$B$579:$E$1355,3,TRUE)</f>
        <v>GRIT</v>
      </c>
      <c r="E233">
        <v>0</v>
      </c>
      <c r="F233" t="str">
        <f>VLOOKUP(B233,[1]Lito!$B$579:$E$1355,4,TRUE)</f>
        <v>COM SEIXOS 'VS E M'.</v>
      </c>
    </row>
    <row r="234" spans="1:6" x14ac:dyDescent="0.35">
      <c r="A234" t="s">
        <v>174</v>
      </c>
      <c r="B234">
        <v>201.45</v>
      </c>
      <c r="C234">
        <v>202.4</v>
      </c>
      <c r="D234" t="str">
        <f>VLOOKUP(B234,[1]Lito!$B$579:$E$1355,3,TRUE)</f>
        <v>GRIT</v>
      </c>
      <c r="E234">
        <v>0</v>
      </c>
      <c r="F234" t="str">
        <f>VLOOKUP(B234,[1]Lito!$B$579:$E$1355,4,TRUE)</f>
        <v>COM SEIXOS 'VS E M'.</v>
      </c>
    </row>
    <row r="235" spans="1:6" x14ac:dyDescent="0.35">
      <c r="A235" t="s">
        <v>174</v>
      </c>
      <c r="B235">
        <v>202.4</v>
      </c>
      <c r="C235">
        <v>203.45</v>
      </c>
      <c r="D235" t="str">
        <f>VLOOKUP(B235,[1]Lito!$B$579:$E$1355,3,TRUE)</f>
        <v>GRIT</v>
      </c>
      <c r="E235">
        <v>0</v>
      </c>
      <c r="F235" t="str">
        <f>VLOOKUP(B235,[1]Lito!$B$579:$E$1355,4,TRUE)</f>
        <v>COM SEIXOS 'VS E M'.</v>
      </c>
    </row>
    <row r="236" spans="1:6" x14ac:dyDescent="0.35">
      <c r="A236" t="s">
        <v>174</v>
      </c>
      <c r="B236">
        <v>203.45</v>
      </c>
      <c r="C236">
        <v>204.05</v>
      </c>
      <c r="D236" t="str">
        <f>VLOOKUP(B236,[1]Lito!$B$579:$E$1355,3,TRUE)</f>
        <v>LMPC</v>
      </c>
      <c r="E236">
        <v>0</v>
      </c>
      <c r="F236" t="str">
        <f>VLOOKUP(B236,[1]Lito!$B$579:$E$1355,4,TRUE)</f>
        <v>COM SEIXOS 'VL E S'. ALGUNS SEIXOS ESTAO FRATURADOS E OXIDADOS.</v>
      </c>
    </row>
    <row r="237" spans="1:6" x14ac:dyDescent="0.35">
      <c r="A237" t="s">
        <v>174</v>
      </c>
      <c r="B237">
        <v>204.05</v>
      </c>
      <c r="C237">
        <v>204.55</v>
      </c>
      <c r="D237" t="str">
        <f>VLOOKUP(B237,[1]Lito!$B$579:$E$1355,3,TRUE)</f>
        <v>LMPC</v>
      </c>
      <c r="E237">
        <v>0</v>
      </c>
      <c r="F237" t="str">
        <f>VLOOKUP(B237,[1]Lito!$B$579:$E$1355,4,TRUE)</f>
        <v>COM SEIXOS 'VL E S'. ALGUNS SEIXOS ESTAO FRATURADOS E OXIDADOS.</v>
      </c>
    </row>
    <row r="238" spans="1:6" x14ac:dyDescent="0.35">
      <c r="A238" t="s">
        <v>174</v>
      </c>
      <c r="B238">
        <v>204.55</v>
      </c>
      <c r="C238">
        <v>205</v>
      </c>
      <c r="D238" t="str">
        <f>VLOOKUP(B238,[1]Lito!$B$579:$E$1355,3,TRUE)</f>
        <v>LMPC</v>
      </c>
      <c r="E238">
        <v>0</v>
      </c>
      <c r="F238" t="str">
        <f>VLOOKUP(B238,[1]Lito!$B$579:$E$1355,4,TRUE)</f>
        <v>COM SEIXOS 'VL E S'. ALGUNS SEIXOS ESTAO FRATURADOS E OXIDADOS.</v>
      </c>
    </row>
    <row r="239" spans="1:6" x14ac:dyDescent="0.35">
      <c r="A239" t="s">
        <v>174</v>
      </c>
      <c r="B239">
        <v>205</v>
      </c>
      <c r="C239">
        <v>205.45</v>
      </c>
      <c r="D239" t="str">
        <f>VLOOKUP(B239,[1]Lito!$B$579:$E$1355,3,TRUE)</f>
        <v>LMPC</v>
      </c>
      <c r="E239">
        <v>0</v>
      </c>
      <c r="F239" t="str">
        <f>VLOOKUP(B239,[1]Lito!$B$579:$E$1355,4,TRUE)</f>
        <v>COM SEIXOS 'VL E S'. ALGUNS SEIXOS ESTAO FRATURADOS E OXIDADOS.</v>
      </c>
    </row>
    <row r="240" spans="1:6" x14ac:dyDescent="0.35">
      <c r="A240" t="s">
        <v>174</v>
      </c>
      <c r="B240">
        <v>205.45</v>
      </c>
      <c r="C240">
        <v>205.95</v>
      </c>
      <c r="D240" t="str">
        <f>VLOOKUP(B240,[1]Lito!$B$579:$E$1355,3,TRUE)</f>
        <v>LMPC</v>
      </c>
      <c r="E240">
        <v>0</v>
      </c>
      <c r="F240" t="str">
        <f>VLOOKUP(B240,[1]Lito!$B$579:$E$1355,4,TRUE)</f>
        <v>COM SEIXOS 'VL E S'. ALGUNS SEIXOS ESTAO FRATURADOS E OXIDADOS.</v>
      </c>
    </row>
    <row r="241" spans="1:6" x14ac:dyDescent="0.35">
      <c r="A241" t="s">
        <v>174</v>
      </c>
      <c r="B241">
        <v>205.95</v>
      </c>
      <c r="C241">
        <v>206.4</v>
      </c>
      <c r="D241" t="str">
        <f>VLOOKUP(B241,[1]Lito!$B$579:$E$1355,3,TRUE)</f>
        <v>LMPC</v>
      </c>
      <c r="E241">
        <v>0</v>
      </c>
      <c r="F241" t="str">
        <f>VLOOKUP(B241,[1]Lito!$B$579:$E$1355,4,TRUE)</f>
        <v>COM SEIXOS 'VL E S'. ALGUNS SEIXOS ESTAO FRATURADOS E OXIDADOS.</v>
      </c>
    </row>
    <row r="242" spans="1:6" x14ac:dyDescent="0.35">
      <c r="A242" t="s">
        <v>174</v>
      </c>
      <c r="B242">
        <v>206.4</v>
      </c>
      <c r="C242">
        <v>206.9</v>
      </c>
      <c r="D242" t="str">
        <f>VLOOKUP(B242,[1]Lito!$B$579:$E$1355,3,TRUE)</f>
        <v>LMPC</v>
      </c>
      <c r="E242">
        <v>0</v>
      </c>
      <c r="F242" t="str">
        <f>VLOOKUP(B242,[1]Lito!$B$579:$E$1355,4,TRUE)</f>
        <v>COM SEIXOS 'VL E S'. ALGUNS SEIXOS ESTAO FRATURADOS E OXIDADOS.</v>
      </c>
    </row>
    <row r="243" spans="1:6" x14ac:dyDescent="0.35">
      <c r="A243" t="s">
        <v>174</v>
      </c>
      <c r="B243">
        <v>206.9</v>
      </c>
      <c r="C243">
        <v>207.4</v>
      </c>
      <c r="D243" t="str">
        <f>VLOOKUP(B243,[1]Lito!$B$579:$E$1355,3,TRUE)</f>
        <v>SMPC</v>
      </c>
      <c r="E243">
        <v>0</v>
      </c>
      <c r="F243" t="str">
        <f>VLOOKUP(B243,[1]Lito!$B$579:$E$1355,4,TRUE)</f>
        <v>COM SEIXOS 'L'. SEIXOS MUITO FRATURADOS COM MATRIZ SILICIFICADA.</v>
      </c>
    </row>
    <row r="244" spans="1:6" x14ac:dyDescent="0.35">
      <c r="A244" t="s">
        <v>174</v>
      </c>
      <c r="B244">
        <v>207.4</v>
      </c>
      <c r="C244">
        <v>207.85</v>
      </c>
      <c r="D244" t="str">
        <f>VLOOKUP(B244,[1]Lito!$B$579:$E$1355,3,TRUE)</f>
        <v>SMPC</v>
      </c>
      <c r="E244">
        <v>0</v>
      </c>
      <c r="F244" t="str">
        <f>VLOOKUP(B244,[1]Lito!$B$579:$E$1355,4,TRUE)</f>
        <v>COM SEIXOS 'L'. SEIXOS MUITO FRATURADOS COM MATRIZ SILICIFICADA.</v>
      </c>
    </row>
    <row r="245" spans="1:6" x14ac:dyDescent="0.35">
      <c r="A245" t="s">
        <v>174</v>
      </c>
      <c r="B245">
        <v>207.85</v>
      </c>
      <c r="C245">
        <v>208.3</v>
      </c>
      <c r="D245" t="str">
        <f>VLOOKUP(B245,[1]Lito!$B$579:$E$1355,3,TRUE)</f>
        <v>SMPC</v>
      </c>
      <c r="E245">
        <v>0</v>
      </c>
      <c r="F245" t="str">
        <f>VLOOKUP(B245,[1]Lito!$B$579:$E$1355,4,TRUE)</f>
        <v>COM SEIXOS 'L'. SEIXOS MUITO FRATURADOS COM MATRIZ SILICIFICADA.</v>
      </c>
    </row>
    <row r="246" spans="1:6" x14ac:dyDescent="0.35">
      <c r="A246" t="s">
        <v>174</v>
      </c>
      <c r="B246">
        <v>208.3</v>
      </c>
      <c r="C246">
        <v>208.75</v>
      </c>
      <c r="D246" t="str">
        <f>VLOOKUP(B246,[1]Lito!$B$579:$E$1355,3,TRUE)</f>
        <v>SMPC</v>
      </c>
      <c r="E246">
        <v>0</v>
      </c>
      <c r="F246" t="str">
        <f>VLOOKUP(B246,[1]Lito!$B$579:$E$1355,4,TRUE)</f>
        <v>COM SEIXOS 'L'. SEIXOS MUITO FRATURADOS COM MATRIZ SILICIFICADA.</v>
      </c>
    </row>
    <row r="247" spans="1:6" x14ac:dyDescent="0.35">
      <c r="A247" t="s">
        <v>174</v>
      </c>
      <c r="B247">
        <v>208.75</v>
      </c>
      <c r="C247">
        <v>209.2</v>
      </c>
      <c r="D247" t="str">
        <f>VLOOKUP(B247,[1]Lito!$B$579:$E$1355,3,TRUE)</f>
        <v>LMPC</v>
      </c>
      <c r="E247">
        <v>0</v>
      </c>
      <c r="F247" t="str">
        <f>VLOOKUP(B247,[1]Lito!$B$579:$E$1355,4,TRUE)</f>
        <v>COM SEIXOS 'VL E S'. SEIXOS ESTAO MUITO FRATURADOS. VEIO DE QTZ OXIDADOS.</v>
      </c>
    </row>
    <row r="248" spans="1:6" x14ac:dyDescent="0.35">
      <c r="A248" t="s">
        <v>174</v>
      </c>
      <c r="B248">
        <v>209.2</v>
      </c>
      <c r="C248">
        <v>209.7</v>
      </c>
      <c r="D248" t="str">
        <f>VLOOKUP(B248,[1]Lito!$B$579:$E$1355,3,TRUE)</f>
        <v>LMPC</v>
      </c>
      <c r="E248">
        <v>0</v>
      </c>
      <c r="F248" t="str">
        <f>VLOOKUP(B248,[1]Lito!$B$579:$E$1355,4,TRUE)</f>
        <v>COM SEIXOS 'VL E S'. SEIXOS ESTAO MUITO FRATURADOS. VEIO DE QTZ OXIDADOS.</v>
      </c>
    </row>
    <row r="249" spans="1:6" x14ac:dyDescent="0.35">
      <c r="A249" t="s">
        <v>174</v>
      </c>
      <c r="B249">
        <v>209.7</v>
      </c>
      <c r="C249">
        <v>210.2</v>
      </c>
      <c r="D249" t="str">
        <f>VLOOKUP(B249,[1]Lito!$B$579:$E$1355,3,TRUE)</f>
        <v>LMPC</v>
      </c>
      <c r="E249">
        <v>0</v>
      </c>
      <c r="F249" t="str">
        <f>VLOOKUP(B249,[1]Lito!$B$579:$E$1355,4,TRUE)</f>
        <v>COM SEIXOS 'VL E S'. SEIXOS ESTAO MUITO FRATURADOS. VEIO DE QTZ OXIDADOS.</v>
      </c>
    </row>
    <row r="250" spans="1:6" x14ac:dyDescent="0.35">
      <c r="A250" t="s">
        <v>174</v>
      </c>
      <c r="B250">
        <v>210.2</v>
      </c>
      <c r="C250">
        <v>210.65</v>
      </c>
      <c r="D250" t="str">
        <f>VLOOKUP(B250,[1]Lito!$B$579:$E$1355,3,TRUE)</f>
        <v>LMPC</v>
      </c>
      <c r="E250">
        <v>0</v>
      </c>
      <c r="F250" t="str">
        <f>VLOOKUP(B250,[1]Lito!$B$579:$E$1355,4,TRUE)</f>
        <v>COM SEIXOS 'VL E S'. SEIXOS ESTAO MUITO FRATURADOS. VEIO DE QTZ OXIDADOS.</v>
      </c>
    </row>
    <row r="251" spans="1:6" x14ac:dyDescent="0.35">
      <c r="A251" t="s">
        <v>174</v>
      </c>
      <c r="B251">
        <v>210.65</v>
      </c>
      <c r="C251">
        <v>211.1</v>
      </c>
      <c r="D251" t="str">
        <f>VLOOKUP(B251,[1]Lito!$B$579:$E$1355,3,TRUE)</f>
        <v>LMPC</v>
      </c>
      <c r="E251">
        <v>0</v>
      </c>
      <c r="F251" t="str">
        <f>VLOOKUP(B251,[1]Lito!$B$579:$E$1355,4,TRUE)</f>
        <v>COM SEIXOS 'VL E S'. SEIXOS ESTAO MUITO FRATURADOS. VEIO DE QTZ OXIDADOS.</v>
      </c>
    </row>
    <row r="252" spans="1:6" x14ac:dyDescent="0.35">
      <c r="A252" t="s">
        <v>174</v>
      </c>
      <c r="B252">
        <v>211.1</v>
      </c>
      <c r="C252">
        <v>211.55</v>
      </c>
      <c r="D252" t="str">
        <f>VLOOKUP(B252,[1]Lito!$B$579:$E$1355,3,TRUE)</f>
        <v>LMPC</v>
      </c>
      <c r="E252">
        <v>0</v>
      </c>
      <c r="F252" t="str">
        <f>VLOOKUP(B252,[1]Lito!$B$579:$E$1355,4,TRUE)</f>
        <v>COM SEIXOS 'VL E S'. SEIXOS ESTAO MUITO FRATURADOS. VEIO DE QTZ OXIDADOS.</v>
      </c>
    </row>
    <row r="253" spans="1:6" x14ac:dyDescent="0.35">
      <c r="A253" t="s">
        <v>174</v>
      </c>
      <c r="B253">
        <v>211.55</v>
      </c>
      <c r="C253">
        <v>212</v>
      </c>
      <c r="D253" t="str">
        <f>VLOOKUP(B253,[1]Lito!$B$579:$E$1355,3,TRUE)</f>
        <v>LMPC</v>
      </c>
      <c r="E253">
        <v>0</v>
      </c>
      <c r="F253" t="str">
        <f>VLOOKUP(B253,[1]Lito!$B$579:$E$1355,4,TRUE)</f>
        <v>COM SEIXOS 'VL E S'. SEIXOS ESTAO MUITO FRATURADOS. VEIO DE QTZ OXIDADOS.</v>
      </c>
    </row>
    <row r="254" spans="1:6" x14ac:dyDescent="0.35">
      <c r="A254" t="s">
        <v>174</v>
      </c>
      <c r="B254">
        <v>212</v>
      </c>
      <c r="C254">
        <v>212.45</v>
      </c>
      <c r="D254" t="str">
        <f>VLOOKUP(B254,[1]Lito!$B$579:$E$1355,3,TRUE)</f>
        <v>LMPC</v>
      </c>
      <c r="E254">
        <v>0</v>
      </c>
      <c r="F254" t="str">
        <f>VLOOKUP(B254,[1]Lito!$B$579:$E$1355,4,TRUE)</f>
        <v>COM SEIXOS 'VL E S'. SEIXOS ESTAO MUITO FRATURADOS. VEIO DE QTZ OXIDADOS.</v>
      </c>
    </row>
    <row r="255" spans="1:6" x14ac:dyDescent="0.35">
      <c r="A255" t="s">
        <v>174</v>
      </c>
      <c r="B255">
        <v>212.45</v>
      </c>
      <c r="C255">
        <v>212.9</v>
      </c>
      <c r="D255" t="str">
        <f>VLOOKUP(B255,[1]Lito!$B$579:$E$1355,3,TRUE)</f>
        <v>LMPC</v>
      </c>
      <c r="E255">
        <v>0</v>
      </c>
      <c r="F255" t="str">
        <f>VLOOKUP(B255,[1]Lito!$B$579:$E$1355,4,TRUE)</f>
        <v>COM SEIXOS 'VL E S'. SEIXOS ESTAO MUITO FRATURADOS. VEIO DE QTZ OXIDADOS.</v>
      </c>
    </row>
    <row r="256" spans="1:6" x14ac:dyDescent="0.35">
      <c r="A256" t="s">
        <v>174</v>
      </c>
      <c r="B256">
        <v>212.9</v>
      </c>
      <c r="C256">
        <v>213.4</v>
      </c>
      <c r="D256" t="str">
        <f>VLOOKUP(B256,[1]Lito!$B$579:$E$1355,3,TRUE)</f>
        <v>MLPC</v>
      </c>
      <c r="E256">
        <v>0</v>
      </c>
      <c r="F256" t="str">
        <f>VLOOKUP(B256,[1]Lito!$B$579:$E$1355,4,TRUE)</f>
        <v>COM SEIXOS 'VL E S'. MAIOR OXIDACAO NA BASE.</v>
      </c>
    </row>
    <row r="257" spans="1:6" x14ac:dyDescent="0.35">
      <c r="A257" t="s">
        <v>174</v>
      </c>
      <c r="B257">
        <v>213.4</v>
      </c>
      <c r="C257">
        <v>213.9</v>
      </c>
      <c r="D257" t="str">
        <f>VLOOKUP(B257,[1]Lito!$B$579:$E$1355,3,TRUE)</f>
        <v>MLPC</v>
      </c>
      <c r="E257">
        <v>0</v>
      </c>
      <c r="F257" t="str">
        <f>VLOOKUP(B257,[1]Lito!$B$579:$E$1355,4,TRUE)</f>
        <v>COM SEIXOS 'VL E S'. MAIOR OXIDACAO NA BASE.</v>
      </c>
    </row>
    <row r="258" spans="1:6" x14ac:dyDescent="0.35">
      <c r="A258" t="s">
        <v>174</v>
      </c>
      <c r="B258">
        <v>213.9</v>
      </c>
      <c r="C258">
        <v>214.4</v>
      </c>
      <c r="D258" t="str">
        <f>VLOOKUP(B258,[1]Lito!$B$579:$E$1355,3,TRUE)</f>
        <v>MLPC</v>
      </c>
      <c r="E258">
        <v>0</v>
      </c>
      <c r="F258" t="str">
        <f>VLOOKUP(B258,[1]Lito!$B$579:$E$1355,4,TRUE)</f>
        <v>COM SEIXOS 'VL E S'. MAIOR OXIDACAO NA BASE.</v>
      </c>
    </row>
    <row r="259" spans="1:6" x14ac:dyDescent="0.35">
      <c r="A259" t="s">
        <v>174</v>
      </c>
      <c r="B259">
        <v>214.4</v>
      </c>
      <c r="C259">
        <v>214.85</v>
      </c>
      <c r="D259" t="str">
        <f>VLOOKUP(B259,[1]Lito!$B$579:$E$1355,3,TRUE)</f>
        <v>MLPC</v>
      </c>
      <c r="E259">
        <v>0</v>
      </c>
      <c r="F259" t="str">
        <f>VLOOKUP(B259,[1]Lito!$B$579:$E$1355,4,TRUE)</f>
        <v>COM SEIXOS 'VL E S'. MAIOR OXIDACAO NA BASE.</v>
      </c>
    </row>
    <row r="260" spans="1:6" x14ac:dyDescent="0.35">
      <c r="A260" t="s">
        <v>174</v>
      </c>
      <c r="B260">
        <v>214.85</v>
      </c>
      <c r="C260">
        <v>215.35</v>
      </c>
      <c r="D260" t="str">
        <f>VLOOKUP(B260,[1]Lito!$B$579:$E$1355,3,TRUE)</f>
        <v>MLPC</v>
      </c>
      <c r="E260">
        <v>0</v>
      </c>
      <c r="F260" t="str">
        <f>VLOOKUP(B260,[1]Lito!$B$579:$E$1355,4,TRUE)</f>
        <v>COM SEIXOS 'VL E S'. MAIOR OXIDACAO NA BASE.</v>
      </c>
    </row>
    <row r="261" spans="1:6" x14ac:dyDescent="0.35">
      <c r="A261" t="s">
        <v>174</v>
      </c>
      <c r="B261">
        <v>215.35</v>
      </c>
      <c r="C261">
        <v>215.85</v>
      </c>
      <c r="D261" t="str">
        <f>VLOOKUP(B261,[1]Lito!$B$579:$E$1355,3,TRUE)</f>
        <v>MLPC</v>
      </c>
      <c r="E261">
        <v>0</v>
      </c>
      <c r="F261" t="str">
        <f>VLOOKUP(B261,[1]Lito!$B$579:$E$1355,4,TRUE)</f>
        <v>COM SEIXOS 'VL E S'. MAIOR OXIDACAO NA BASE.</v>
      </c>
    </row>
    <row r="262" spans="1:6" x14ac:dyDescent="0.35">
      <c r="A262" t="s">
        <v>174</v>
      </c>
      <c r="B262">
        <v>215.85</v>
      </c>
      <c r="C262">
        <v>217</v>
      </c>
      <c r="D262" t="str">
        <f>VLOOKUP(B262,[1]Lito!$B$579:$E$1355,3,TRUE)</f>
        <v>GRIT</v>
      </c>
      <c r="E262">
        <v>0</v>
      </c>
      <c r="F262" t="str">
        <f>VLOOKUP(B262,[1]Lito!$B$579:$E$1355,4,TRUE)</f>
        <v>COM SEIXOS 'VS'</v>
      </c>
    </row>
    <row r="263" spans="1:6" x14ac:dyDescent="0.35">
      <c r="A263" t="s">
        <v>174</v>
      </c>
      <c r="B263">
        <v>217</v>
      </c>
      <c r="C263">
        <v>218</v>
      </c>
      <c r="D263" t="str">
        <f>VLOOKUP(B263,[1]Lito!$B$579:$E$1355,3,TRUE)</f>
        <v>GRIT</v>
      </c>
      <c r="E263">
        <v>0</v>
      </c>
      <c r="F263" t="str">
        <f>VLOOKUP(B263,[1]Lito!$B$579:$E$1355,4,TRUE)</f>
        <v>COM SEIXOS 'VS'</v>
      </c>
    </row>
    <row r="264" spans="1:6" x14ac:dyDescent="0.35">
      <c r="A264" t="s">
        <v>174</v>
      </c>
      <c r="B264">
        <v>218</v>
      </c>
      <c r="C264">
        <v>219</v>
      </c>
      <c r="D264" t="str">
        <f>VLOOKUP(B264,[1]Lito!$B$579:$E$1355,3,TRUE)</f>
        <v>GRIT</v>
      </c>
      <c r="E264">
        <v>0</v>
      </c>
      <c r="F264" t="str">
        <f>VLOOKUP(B264,[1]Lito!$B$579:$E$1355,4,TRUE)</f>
        <v>COM SEIXOS 'VS'</v>
      </c>
    </row>
    <row r="265" spans="1:6" x14ac:dyDescent="0.35">
      <c r="A265" t="s">
        <v>174</v>
      </c>
      <c r="B265">
        <v>219</v>
      </c>
      <c r="C265">
        <v>220</v>
      </c>
      <c r="D265" t="str">
        <f>VLOOKUP(B265,[1]Lito!$B$579:$E$1355,3,TRUE)</f>
        <v>GRIT</v>
      </c>
      <c r="E265">
        <v>0</v>
      </c>
      <c r="F265" t="str">
        <f>VLOOKUP(B265,[1]Lito!$B$579:$E$1355,4,TRUE)</f>
        <v>COM SEIXOS 'VS'</v>
      </c>
    </row>
    <row r="266" spans="1:6" x14ac:dyDescent="0.35">
      <c r="A266" t="s">
        <v>174</v>
      </c>
      <c r="B266">
        <v>220</v>
      </c>
      <c r="C266">
        <v>221</v>
      </c>
      <c r="D266" t="str">
        <f>VLOOKUP(B266,[1]Lito!$B$579:$E$1355,3,TRUE)</f>
        <v>GRIT</v>
      </c>
      <c r="E266">
        <v>0</v>
      </c>
      <c r="F266" t="str">
        <f>VLOOKUP(B266,[1]Lito!$B$579:$E$1355,4,TRUE)</f>
        <v>COM SEIXOS 'VS'</v>
      </c>
    </row>
    <row r="267" spans="1:6" x14ac:dyDescent="0.35">
      <c r="A267" t="s">
        <v>174</v>
      </c>
      <c r="B267">
        <v>221</v>
      </c>
      <c r="C267">
        <v>222.15</v>
      </c>
      <c r="D267" t="str">
        <f>VLOOKUP(B267,[1]Lito!$B$579:$E$1355,3,TRUE)</f>
        <v>GRIT</v>
      </c>
      <c r="E267">
        <v>0</v>
      </c>
      <c r="F267" t="str">
        <f>VLOOKUP(B267,[1]Lito!$B$579:$E$1355,4,TRUE)</f>
        <v>COM SEIXOS 'VS'</v>
      </c>
    </row>
    <row r="268" spans="1:6" x14ac:dyDescent="0.35">
      <c r="A268" t="s">
        <v>174</v>
      </c>
      <c r="B268">
        <v>222.15</v>
      </c>
      <c r="C268">
        <v>222.7</v>
      </c>
      <c r="D268" t="str">
        <f>VLOOKUP(B268,[1]Lito!$B$579:$E$1355,3,TRUE)</f>
        <v>LMPC</v>
      </c>
      <c r="E268">
        <v>1</v>
      </c>
      <c r="F268" t="str">
        <f>VLOOKUP(B268,[1]Lito!$B$579:$E$1355,4,TRUE)</f>
        <v>COM SEIXOS 'VL E S'. ROCHA MUITO FRATURADA E MAIS OXIDADA.</v>
      </c>
    </row>
    <row r="269" spans="1:6" x14ac:dyDescent="0.35">
      <c r="A269" t="s">
        <v>174</v>
      </c>
      <c r="B269">
        <v>222.7</v>
      </c>
      <c r="C269">
        <v>223.25</v>
      </c>
      <c r="D269" t="str">
        <f>VLOOKUP(B269,[1]Lito!$B$579:$E$1355,3,TRUE)</f>
        <v>LMPC</v>
      </c>
      <c r="E269">
        <v>0</v>
      </c>
      <c r="F269" t="str">
        <f>VLOOKUP(B269,[1]Lito!$B$579:$E$1355,4,TRUE)</f>
        <v>COM SEIXOS 'VL E S'. ROCHA MUITO FRATURADA E MAIS OXIDADA.</v>
      </c>
    </row>
    <row r="270" spans="1:6" x14ac:dyDescent="0.35">
      <c r="A270" t="s">
        <v>174</v>
      </c>
      <c r="B270">
        <v>223.25</v>
      </c>
      <c r="C270">
        <v>224.2</v>
      </c>
      <c r="D270" t="str">
        <f>VLOOKUP(B270,[1]Lito!$B$579:$E$1355,3,TRUE)</f>
        <v>GRIT</v>
      </c>
      <c r="E270">
        <v>0</v>
      </c>
      <c r="F270" t="str">
        <f>VLOOKUP(B270,[1]Lito!$B$579:$E$1355,4,TRUE)</f>
        <v>COM SEIXOS 'VS'.</v>
      </c>
    </row>
    <row r="271" spans="1:6" x14ac:dyDescent="0.35">
      <c r="A271" t="s">
        <v>174</v>
      </c>
      <c r="B271">
        <v>224.2</v>
      </c>
      <c r="C271">
        <v>225.35</v>
      </c>
      <c r="D271" t="str">
        <f>VLOOKUP(B271,[1]Lito!$B$579:$E$1355,3,TRUE)</f>
        <v>GRIT</v>
      </c>
      <c r="E271">
        <v>0</v>
      </c>
      <c r="F271" t="str">
        <f>VLOOKUP(B271,[1]Lito!$B$579:$E$1355,4,TRUE)</f>
        <v>COM SEIXOS 'VS'.</v>
      </c>
    </row>
    <row r="272" spans="1:6" x14ac:dyDescent="0.35">
      <c r="A272" t="s">
        <v>174</v>
      </c>
      <c r="B272">
        <v>225.35</v>
      </c>
      <c r="C272">
        <v>226.35</v>
      </c>
      <c r="D272" t="str">
        <f>VLOOKUP(B272,[1]Lito!$B$579:$E$1355,3,TRUE)</f>
        <v>GRIT</v>
      </c>
      <c r="E272">
        <v>0</v>
      </c>
      <c r="F272" t="str">
        <f>VLOOKUP(B272,[1]Lito!$B$579:$E$1355,4,TRUE)</f>
        <v>COM SEIXOS 'VS'.</v>
      </c>
    </row>
    <row r="273" spans="1:6" x14ac:dyDescent="0.35">
      <c r="A273" t="s">
        <v>174</v>
      </c>
      <c r="B273">
        <v>226.35</v>
      </c>
      <c r="C273">
        <v>227.05</v>
      </c>
      <c r="D273" t="str">
        <f>VLOOKUP(B273,[1]Lito!$B$579:$E$1355,3,TRUE)</f>
        <v>LMPC</v>
      </c>
      <c r="E273">
        <v>0</v>
      </c>
      <c r="F273" t="str">
        <f>VLOOKUP(B273,[1]Lito!$B$579:$E$1355,4,TRUE)</f>
        <v>COM SEIXOS 'VL E S'</v>
      </c>
    </row>
    <row r="274" spans="1:6" x14ac:dyDescent="0.35">
      <c r="A274" t="s">
        <v>174</v>
      </c>
      <c r="B274">
        <v>227.05</v>
      </c>
      <c r="C274">
        <v>227.85</v>
      </c>
      <c r="D274" t="str">
        <f>VLOOKUP(B274,[1]Lito!$B$579:$E$1355,3,TRUE)</f>
        <v>GRIT</v>
      </c>
      <c r="E274">
        <v>0</v>
      </c>
      <c r="F274" t="str">
        <f>VLOOKUP(B274,[1]Lito!$B$579:$E$1355,4,TRUE)</f>
        <v>COM SEIXOS 'VS'.</v>
      </c>
    </row>
    <row r="275" spans="1:6" x14ac:dyDescent="0.35">
      <c r="A275" t="s">
        <v>174</v>
      </c>
      <c r="B275">
        <v>227.85</v>
      </c>
      <c r="C275">
        <v>228.25</v>
      </c>
      <c r="D275" t="str">
        <f>VLOOKUP(B275,[1]Lito!$B$579:$E$1355,3,TRUE)</f>
        <v>LMPC</v>
      </c>
      <c r="E275">
        <v>0</v>
      </c>
      <c r="F275" t="str">
        <f>VLOOKUP(B275,[1]Lito!$B$579:$E$1355,4,TRUE)</f>
        <v>COM SEIXOS 'VL' MAIS CONCENTRADOS NA BASE E 'S E VS' NO TOPO COM CRISTAIS DE FUCSITA.</v>
      </c>
    </row>
    <row r="276" spans="1:6" x14ac:dyDescent="0.35">
      <c r="A276" t="s">
        <v>174</v>
      </c>
      <c r="B276">
        <v>228.25</v>
      </c>
      <c r="C276">
        <v>228.7</v>
      </c>
      <c r="D276" t="str">
        <f>VLOOKUP(B276,[1]Lito!$B$579:$E$1355,3,TRUE)</f>
        <v>LMPC</v>
      </c>
      <c r="E276">
        <v>0</v>
      </c>
      <c r="F276" t="str">
        <f>VLOOKUP(B276,[1]Lito!$B$579:$E$1355,4,TRUE)</f>
        <v>COM SEIXOS 'VL' MAIS CONCENTRADOS NA BASE E 'S E VS' NO TOPO COM CRISTAIS DE FUCSITA.</v>
      </c>
    </row>
    <row r="277" spans="1:6" x14ac:dyDescent="0.35">
      <c r="A277" t="s">
        <v>174</v>
      </c>
      <c r="B277">
        <v>228.7</v>
      </c>
      <c r="C277">
        <v>229.15</v>
      </c>
      <c r="D277" t="str">
        <f>VLOOKUP(B277,[1]Lito!$B$579:$E$1355,3,TRUE)</f>
        <v>LMPC</v>
      </c>
      <c r="E277">
        <v>0</v>
      </c>
      <c r="F277" t="str">
        <f>VLOOKUP(B277,[1]Lito!$B$579:$E$1355,4,TRUE)</f>
        <v>COM SEIXOS 'VL' MAIS CONCENTRADOS NA BASE E 'S E VS' NO TOPO COM CRISTAIS DE FUCSITA.</v>
      </c>
    </row>
    <row r="278" spans="1:6" x14ac:dyDescent="0.35">
      <c r="A278" t="s">
        <v>174</v>
      </c>
      <c r="B278">
        <v>229.15</v>
      </c>
      <c r="C278">
        <v>230</v>
      </c>
      <c r="D278" t="str">
        <f>VLOOKUP(B278,[1]Lito!$B$579:$E$1355,3,TRUE)</f>
        <v>GRIT</v>
      </c>
      <c r="E278">
        <v>0</v>
      </c>
      <c r="F278" t="str">
        <f>VLOOKUP(B278,[1]Lito!$B$579:$E$1355,4,TRUE)</f>
        <v>MUITO FRATURADO. COM SEIXOS 'VS' E BOXWORK NA BASE.</v>
      </c>
    </row>
    <row r="279" spans="1:6" x14ac:dyDescent="0.35">
      <c r="A279" t="s">
        <v>174</v>
      </c>
      <c r="B279">
        <v>230</v>
      </c>
      <c r="C279">
        <v>231</v>
      </c>
      <c r="D279" t="str">
        <f>VLOOKUP(B279,[1]Lito!$B$579:$E$1355,3,TRUE)</f>
        <v>GRIT</v>
      </c>
      <c r="E279">
        <v>0</v>
      </c>
      <c r="F279" t="str">
        <f>VLOOKUP(B279,[1]Lito!$B$579:$E$1355,4,TRUE)</f>
        <v>MUITO FRATURADO. COM SEIXOS 'VS' E BOXWORK NA BASE.</v>
      </c>
    </row>
    <row r="280" spans="1:6" x14ac:dyDescent="0.35">
      <c r="A280" t="s">
        <v>174</v>
      </c>
      <c r="B280">
        <v>231</v>
      </c>
      <c r="C280">
        <v>231.8</v>
      </c>
      <c r="D280" t="str">
        <f>VLOOKUP(B280,[1]Lito!$B$579:$E$1355,3,TRUE)</f>
        <v>GRIT</v>
      </c>
      <c r="E280">
        <v>0</v>
      </c>
      <c r="F280" t="str">
        <f>VLOOKUP(B280,[1]Lito!$B$579:$E$1355,4,TRUE)</f>
        <v>MUITO FRATURADO. COM SEIXOS 'VS' E BOXWORK NA BASE.</v>
      </c>
    </row>
    <row r="281" spans="1:6" x14ac:dyDescent="0.35">
      <c r="A281" t="s">
        <v>174</v>
      </c>
      <c r="B281">
        <v>231.8</v>
      </c>
      <c r="C281">
        <v>232.65</v>
      </c>
      <c r="D281" t="str">
        <f>VLOOKUP(B281,[1]Lito!$B$579:$E$1355,3,TRUE)</f>
        <v>GRIT</v>
      </c>
      <c r="E281">
        <v>0</v>
      </c>
      <c r="F281" t="str">
        <f>VLOOKUP(B281,[1]Lito!$B$579:$E$1355,4,TRUE)</f>
        <v>MUITO FRATURADO. COM SEIXOS 'VS' E BOXWORK NA BASE.</v>
      </c>
    </row>
    <row r="282" spans="1:6" x14ac:dyDescent="0.35">
      <c r="A282" t="s">
        <v>174</v>
      </c>
      <c r="B282">
        <v>232.65</v>
      </c>
      <c r="C282">
        <v>233.35</v>
      </c>
      <c r="D282" t="str">
        <f>VLOOKUP(B282,[1]Lito!$B$579:$E$1355,3,TRUE)</f>
        <v>MLPC</v>
      </c>
      <c r="E282">
        <v>0</v>
      </c>
      <c r="F282" t="str">
        <f>VLOOKUP(B282,[1]Lito!$B$579:$E$1355,4,TRUE)</f>
        <v>COM SEIXOS 'S E VL' SEIXOS MUITO FRATURADOS.</v>
      </c>
    </row>
    <row r="283" spans="1:6" x14ac:dyDescent="0.35">
      <c r="A283" t="s">
        <v>174</v>
      </c>
      <c r="B283">
        <v>233.35</v>
      </c>
      <c r="C283">
        <v>233.85</v>
      </c>
      <c r="D283" t="str">
        <f>VLOOKUP(B283,[1]Lito!$B$579:$E$1355,3,TRUE)</f>
        <v>MSPC</v>
      </c>
      <c r="E283">
        <v>0</v>
      </c>
      <c r="F283" t="str">
        <f>VLOOKUP(B283,[1]Lito!$B$579:$E$1355,4,TRUE)</f>
        <v>COM SEIXOS 'L E VL'</v>
      </c>
    </row>
    <row r="284" spans="1:6" x14ac:dyDescent="0.35">
      <c r="A284" t="s">
        <v>174</v>
      </c>
      <c r="B284">
        <v>233.85</v>
      </c>
      <c r="C284">
        <v>234.35</v>
      </c>
      <c r="D284" t="str">
        <f>VLOOKUP(B284,[1]Lito!$B$579:$E$1355,3,TRUE)</f>
        <v>MSPC</v>
      </c>
      <c r="E284">
        <v>0</v>
      </c>
      <c r="F284" t="str">
        <f>VLOOKUP(B284,[1]Lito!$B$579:$E$1355,4,TRUE)</f>
        <v>COM SEIXOS 'L E VL'</v>
      </c>
    </row>
    <row r="285" spans="1:6" x14ac:dyDescent="0.35">
      <c r="A285" t="s">
        <v>174</v>
      </c>
      <c r="B285">
        <v>234.35</v>
      </c>
      <c r="C285">
        <v>234.85</v>
      </c>
      <c r="D285" t="str">
        <f>VLOOKUP(B285,[1]Lito!$B$579:$E$1355,3,TRUE)</f>
        <v>MSPC</v>
      </c>
      <c r="E285">
        <v>0</v>
      </c>
      <c r="F285" t="str">
        <f>VLOOKUP(B285,[1]Lito!$B$579:$E$1355,4,TRUE)</f>
        <v>COM SEIXOS 'L E VL'</v>
      </c>
    </row>
    <row r="286" spans="1:6" x14ac:dyDescent="0.35">
      <c r="A286" t="s">
        <v>174</v>
      </c>
      <c r="B286">
        <v>234.85</v>
      </c>
      <c r="C286">
        <v>235.3</v>
      </c>
      <c r="D286" t="str">
        <f>VLOOKUP(B286,[1]Lito!$B$579:$E$1355,3,TRUE)</f>
        <v>MSPC</v>
      </c>
      <c r="E286">
        <v>0</v>
      </c>
      <c r="F286" t="str">
        <f>VLOOKUP(B286,[1]Lito!$B$579:$E$1355,4,TRUE)</f>
        <v>COM SEIXOS 'L E VL'</v>
      </c>
    </row>
    <row r="287" spans="1:6" x14ac:dyDescent="0.35">
      <c r="A287" t="s">
        <v>174</v>
      </c>
      <c r="B287">
        <v>235.3</v>
      </c>
      <c r="C287">
        <v>235.8</v>
      </c>
      <c r="D287" t="str">
        <f>VLOOKUP(B287,[1]Lito!$B$579:$E$1355,3,TRUE)</f>
        <v>MSPC</v>
      </c>
      <c r="E287">
        <v>0</v>
      </c>
      <c r="F287" t="str">
        <f>VLOOKUP(B287,[1]Lito!$B$579:$E$1355,4,TRUE)</f>
        <v>COM SEIXOS 'L E VL'. GRANDE CONCENTRACAO DE SULFETO NO CENTRO DA AMOSTRA.</v>
      </c>
    </row>
    <row r="288" spans="1:6" x14ac:dyDescent="0.35">
      <c r="A288" t="s">
        <v>174</v>
      </c>
      <c r="B288">
        <v>235.8</v>
      </c>
      <c r="C288">
        <v>236.3</v>
      </c>
      <c r="D288" t="str">
        <f>VLOOKUP(B288,[1]Lito!$B$579:$E$1355,3,TRUE)</f>
        <v>MSPC</v>
      </c>
      <c r="E288">
        <v>0</v>
      </c>
      <c r="F288" t="str">
        <f>VLOOKUP(B288,[1]Lito!$B$579:$E$1355,4,TRUE)</f>
        <v>COM SEIXOS 'L E VL'</v>
      </c>
    </row>
    <row r="289" spans="1:6" x14ac:dyDescent="0.35">
      <c r="A289" t="s">
        <v>174</v>
      </c>
      <c r="B289">
        <v>236.3</v>
      </c>
      <c r="C289">
        <v>236.95</v>
      </c>
      <c r="D289" t="str">
        <f>VLOOKUP(B289,[1]Lito!$B$579:$E$1355,3,TRUE)</f>
        <v>MSPC</v>
      </c>
      <c r="E289">
        <v>0</v>
      </c>
      <c r="F289" t="str">
        <f>VLOOKUP(B289,[1]Lito!$B$579:$E$1355,4,TRUE)</f>
        <v>COM SEIXOS 'L E VL'</v>
      </c>
    </row>
    <row r="290" spans="1:6" x14ac:dyDescent="0.35">
      <c r="A290" t="s">
        <v>174</v>
      </c>
      <c r="B290">
        <v>236.95</v>
      </c>
      <c r="C290">
        <v>237.5</v>
      </c>
      <c r="D290" t="str">
        <f>VLOOKUP(B290,[1]Lito!$B$579:$E$1355,3,TRUE)</f>
        <v>MSPC</v>
      </c>
      <c r="E290">
        <v>0</v>
      </c>
      <c r="F290" t="str">
        <f>VLOOKUP(B290,[1]Lito!$B$579:$E$1355,4,TRUE)</f>
        <v>COM SEIXOS 'L E VL'</v>
      </c>
    </row>
    <row r="291" spans="1:6" x14ac:dyDescent="0.35">
      <c r="A291" t="s">
        <v>174</v>
      </c>
      <c r="B291">
        <v>237.5</v>
      </c>
      <c r="C291">
        <v>238</v>
      </c>
      <c r="D291" t="str">
        <f>VLOOKUP(B291,[1]Lito!$B$579:$E$1355,3,TRUE)</f>
        <v>MLPC</v>
      </c>
      <c r="E291">
        <v>0</v>
      </c>
      <c r="F291" t="str">
        <f>VLOOKUP(B291,[1]Lito!$B$579:$E$1355,4,TRUE)</f>
        <v>COM SEIXOS 'S '</v>
      </c>
    </row>
    <row r="292" spans="1:6" x14ac:dyDescent="0.35">
      <c r="A292" t="s">
        <v>174</v>
      </c>
      <c r="B292">
        <v>238</v>
      </c>
      <c r="C292">
        <v>238.5</v>
      </c>
      <c r="D292" t="str">
        <f>VLOOKUP(B292,[1]Lito!$B$579:$E$1355,3,TRUE)</f>
        <v>MLPC</v>
      </c>
      <c r="E292">
        <v>0</v>
      </c>
      <c r="F292" t="str">
        <f>VLOOKUP(B292,[1]Lito!$B$579:$E$1355,4,TRUE)</f>
        <v>COM SEIXOS 'S '</v>
      </c>
    </row>
    <row r="293" spans="1:6" x14ac:dyDescent="0.35">
      <c r="A293" t="s">
        <v>174</v>
      </c>
      <c r="B293">
        <v>238.5</v>
      </c>
      <c r="C293">
        <v>239</v>
      </c>
      <c r="D293" t="str">
        <f>VLOOKUP(B293,[1]Lito!$B$579:$E$1355,3,TRUE)</f>
        <v>MLPC</v>
      </c>
      <c r="E293">
        <v>0</v>
      </c>
      <c r="F293" t="str">
        <f>VLOOKUP(B293,[1]Lito!$B$579:$E$1355,4,TRUE)</f>
        <v>COM SEIXOS 'S '</v>
      </c>
    </row>
    <row r="294" spans="1:6" x14ac:dyDescent="0.35">
      <c r="A294" t="s">
        <v>174</v>
      </c>
      <c r="B294">
        <v>239</v>
      </c>
      <c r="C294">
        <v>239.6</v>
      </c>
      <c r="D294" t="str">
        <f>VLOOKUP(B294,[1]Lito!$B$579:$E$1355,3,TRUE)</f>
        <v>MLPC</v>
      </c>
      <c r="E294">
        <v>0</v>
      </c>
      <c r="F294" t="str">
        <f>VLOOKUP(B294,[1]Lito!$B$579:$E$1355,4,TRUE)</f>
        <v>COM SEIXOS 'S '</v>
      </c>
    </row>
    <row r="295" spans="1:6" x14ac:dyDescent="0.35">
      <c r="A295" t="s">
        <v>174</v>
      </c>
      <c r="B295">
        <v>239.6</v>
      </c>
      <c r="C295">
        <v>240.55</v>
      </c>
      <c r="D295" t="str">
        <f>VLOOKUP(B295,[1]Lito!$B$579:$E$1355,3,TRUE)</f>
        <v>GRIT</v>
      </c>
      <c r="E295">
        <v>0</v>
      </c>
      <c r="F295" t="str">
        <f>VLOOKUP(B295,[1]Lito!$B$579:$E$1355,4,TRUE)</f>
        <v>COM SEIXOS 'M E L'. MAIOR CONCENTRACAO DE SULFETO EM VOLTA DOS SEIXOS. C.A BASE 25 GRAUS</v>
      </c>
    </row>
    <row r="296" spans="1:6" x14ac:dyDescent="0.35">
      <c r="A296" t="s">
        <v>174</v>
      </c>
      <c r="B296">
        <v>240.55</v>
      </c>
      <c r="C296">
        <v>241.45</v>
      </c>
      <c r="D296" t="str">
        <f>VLOOKUP(B296,[1]Lito!$B$579:$E$1355,3,TRUE)</f>
        <v>GRIT</v>
      </c>
      <c r="E296">
        <v>0</v>
      </c>
      <c r="F296" t="str">
        <f>VLOOKUP(B296,[1]Lito!$B$579:$E$1355,4,TRUE)</f>
        <v>COM SEIXOS 'M E L'. MAIOR CONCENTRACAO DE SULFETO EM VOLTA DOS SEIXOS.</v>
      </c>
    </row>
    <row r="297" spans="1:6" x14ac:dyDescent="0.35">
      <c r="A297" t="s">
        <v>174</v>
      </c>
      <c r="B297">
        <v>241.45</v>
      </c>
      <c r="C297">
        <v>242.3</v>
      </c>
      <c r="D297" t="str">
        <f>VLOOKUP(B297,[1]Lito!$B$579:$E$1355,3,TRUE)</f>
        <v>GRIT</v>
      </c>
      <c r="E297">
        <v>0</v>
      </c>
      <c r="F297" t="str">
        <f>VLOOKUP(B297,[1]Lito!$B$579:$E$1355,4,TRUE)</f>
        <v>COM SEIXOS 'M E L'. MAIOR CONCENTRACAO DE SULFETO EM VOLTA DOS SEIXOS.</v>
      </c>
    </row>
    <row r="298" spans="1:6" x14ac:dyDescent="0.35">
      <c r="A298" t="s">
        <v>174</v>
      </c>
      <c r="B298">
        <v>242.3</v>
      </c>
      <c r="C298">
        <v>242.9</v>
      </c>
      <c r="D298" t="str">
        <f>VLOOKUP(B298,[1]Lito!$B$579:$E$1355,3,TRUE)</f>
        <v>MLPC</v>
      </c>
      <c r="E298">
        <v>0</v>
      </c>
      <c r="F298" t="str">
        <f>VLOOKUP(B298,[1]Lito!$B$579:$E$1355,4,TRUE)</f>
        <v>COM SEIXOS 'S E VS'. CRISTAIS DE FUCSITA.</v>
      </c>
    </row>
    <row r="299" spans="1:6" x14ac:dyDescent="0.35">
      <c r="A299" t="s">
        <v>174</v>
      </c>
      <c r="B299">
        <v>242.9</v>
      </c>
      <c r="C299">
        <v>243.55</v>
      </c>
      <c r="D299" t="str">
        <f>VLOOKUP(B299,[1]Lito!$B$579:$E$1355,3,TRUE)</f>
        <v>MLPC</v>
      </c>
      <c r="E299">
        <v>0</v>
      </c>
      <c r="F299" t="str">
        <f>VLOOKUP(B299,[1]Lito!$B$579:$E$1355,4,TRUE)</f>
        <v>COM SEIXOS 'S E VS'. CRISTAIS DE FUCSITA.</v>
      </c>
    </row>
    <row r="300" spans="1:6" x14ac:dyDescent="0.35">
      <c r="A300" t="s">
        <v>174</v>
      </c>
      <c r="B300">
        <v>243.55</v>
      </c>
      <c r="C300">
        <v>244.2</v>
      </c>
      <c r="D300" t="str">
        <f>VLOOKUP(B300,[1]Lito!$B$579:$E$1355,3,TRUE)</f>
        <v>GRIT</v>
      </c>
      <c r="E300">
        <v>0</v>
      </c>
      <c r="F300" t="str">
        <f>VLOOKUP(B300,[1]Lito!$B$579:$E$1355,4,TRUE)</f>
        <v>COM SEIXOS 'S E VS'</v>
      </c>
    </row>
    <row r="301" spans="1:6" x14ac:dyDescent="0.35">
      <c r="A301" t="s">
        <v>174</v>
      </c>
      <c r="B301">
        <v>244.2</v>
      </c>
      <c r="C301">
        <v>244.65</v>
      </c>
      <c r="D301" t="str">
        <f>VLOOKUP(B301,[1]Lito!$B$579:$E$1355,3,TRUE)</f>
        <v>MLPC</v>
      </c>
      <c r="E301">
        <v>0</v>
      </c>
      <c r="F301" t="str">
        <f>VLOOKUP(B301,[1]Lito!$B$579:$E$1355,4,TRUE)</f>
        <v>COM SEIXOS 'S E VS'</v>
      </c>
    </row>
    <row r="302" spans="1:6" x14ac:dyDescent="0.35">
      <c r="A302" t="s">
        <v>174</v>
      </c>
      <c r="B302">
        <v>244.65</v>
      </c>
      <c r="C302">
        <v>245.6</v>
      </c>
      <c r="D302" t="str">
        <f>VLOOKUP(B302,[1]Lito!$B$579:$E$1355,3,TRUE)</f>
        <v>GRIT</v>
      </c>
      <c r="E302">
        <v>0</v>
      </c>
      <c r="F302" t="str">
        <f>VLOOKUP(B302,[1]Lito!$B$579:$E$1355,4,TRUE)</f>
        <v>COM SEIXOS 'S.M E VS'</v>
      </c>
    </row>
    <row r="303" spans="1:6" x14ac:dyDescent="0.35">
      <c r="A303" t="s">
        <v>174</v>
      </c>
      <c r="B303">
        <v>245.6</v>
      </c>
      <c r="C303">
        <v>246.6</v>
      </c>
      <c r="D303" t="str">
        <f>VLOOKUP(B303,[1]Lito!$B$579:$E$1355,3,TRUE)</f>
        <v>GRIT</v>
      </c>
      <c r="E303">
        <v>0</v>
      </c>
      <c r="F303" t="str">
        <f>VLOOKUP(B303,[1]Lito!$B$579:$E$1355,4,TRUE)</f>
        <v>COM SEIXOS 'S.M E VS'</v>
      </c>
    </row>
    <row r="304" spans="1:6" x14ac:dyDescent="0.35">
      <c r="A304" t="s">
        <v>174</v>
      </c>
      <c r="B304">
        <v>246.6</v>
      </c>
      <c r="C304">
        <v>247.8</v>
      </c>
      <c r="D304" t="str">
        <f>VLOOKUP(B304,[1]Lito!$B$579:$E$1355,3,TRUE)</f>
        <v>GRIT</v>
      </c>
      <c r="E304">
        <v>0</v>
      </c>
      <c r="F304" t="str">
        <f>VLOOKUP(B304,[1]Lito!$B$579:$E$1355,4,TRUE)</f>
        <v>COM SEIXOS 'S.M E VS'</v>
      </c>
    </row>
    <row r="305" spans="1:6" x14ac:dyDescent="0.35">
      <c r="A305" t="s">
        <v>174</v>
      </c>
      <c r="B305">
        <v>247.8</v>
      </c>
      <c r="C305">
        <v>248.8</v>
      </c>
      <c r="D305" t="str">
        <f>VLOOKUP(B305,[1]Lito!$B$579:$E$1355,3,TRUE)</f>
        <v>GRIT</v>
      </c>
      <c r="E305">
        <v>0</v>
      </c>
      <c r="F305" t="str">
        <f>VLOOKUP(B305,[1]Lito!$B$579:$E$1355,4,TRUE)</f>
        <v>COM SEIXOS 'S.M E VS' CRISTAIS DE FUCSITA.</v>
      </c>
    </row>
    <row r="306" spans="1:6" x14ac:dyDescent="0.35">
      <c r="A306" t="s">
        <v>174</v>
      </c>
      <c r="B306">
        <v>248.8</v>
      </c>
      <c r="C306">
        <v>249.3</v>
      </c>
      <c r="D306" t="str">
        <f>VLOOKUP(B306,[1]Lito!$B$579:$E$1355,3,TRUE)</f>
        <v>MLPC</v>
      </c>
      <c r="E306">
        <v>0</v>
      </c>
      <c r="F306" t="str">
        <f>VLOOKUP(B306,[1]Lito!$B$579:$E$1355,4,TRUE)</f>
        <v>NO TOPO BEM EMPACOTADO COM MAIOR CONCENTRACAO DE SULFETO.</v>
      </c>
    </row>
    <row r="307" spans="1:6" x14ac:dyDescent="0.35">
      <c r="A307" t="s">
        <v>174</v>
      </c>
      <c r="B307">
        <v>249.3</v>
      </c>
      <c r="C307">
        <v>249.75</v>
      </c>
      <c r="D307" t="str">
        <f>VLOOKUP(B307,[1]Lito!$B$579:$E$1355,3,TRUE)</f>
        <v>MLPC</v>
      </c>
      <c r="E307">
        <v>0</v>
      </c>
      <c r="F307" t="str">
        <f>VLOOKUP(B307,[1]Lito!$B$579:$E$1355,4,TRUE)</f>
        <v>NO TOPO BEM EMPACOTADO COM MAIOR CONCENTRACAO DE SULFETO.</v>
      </c>
    </row>
    <row r="308" spans="1:6" x14ac:dyDescent="0.35">
      <c r="A308" t="s">
        <v>174</v>
      </c>
      <c r="B308">
        <v>249.75</v>
      </c>
      <c r="C308">
        <v>250.2</v>
      </c>
      <c r="D308" t="str">
        <f>VLOOKUP(B308,[1]Lito!$B$579:$E$1355,3,TRUE)</f>
        <v>MLPC</v>
      </c>
      <c r="E308">
        <v>0</v>
      </c>
      <c r="F308" t="str">
        <f>VLOOKUP(B308,[1]Lito!$B$579:$E$1355,4,TRUE)</f>
        <v>NO TOPO BEM EMPACOTADO COM MAIOR CONCENTRACAO DE SULFETO.</v>
      </c>
    </row>
    <row r="309" spans="1:6" x14ac:dyDescent="0.35">
      <c r="A309" t="s">
        <v>174</v>
      </c>
      <c r="B309">
        <v>250.2</v>
      </c>
      <c r="C309">
        <v>250.9</v>
      </c>
      <c r="D309" t="str">
        <f>VLOOKUP(B309,[1]Lito!$B$579:$E$1355,3,TRUE)</f>
        <v>GRIT</v>
      </c>
      <c r="E309">
        <v>0</v>
      </c>
      <c r="F309" t="str">
        <f>VLOOKUP(B309,[1]Lito!$B$579:$E$1355,4,TRUE)</f>
        <v>TOPO MUITO OXIDADO</v>
      </c>
    </row>
    <row r="310" spans="1:6" x14ac:dyDescent="0.35">
      <c r="A310" t="s">
        <v>174</v>
      </c>
      <c r="B310">
        <v>250.9</v>
      </c>
      <c r="C310">
        <v>251.4</v>
      </c>
      <c r="D310" t="str">
        <f>VLOOKUP(B310,[1]Lito!$B$579:$E$1355,3,TRUE)</f>
        <v>MSPC</v>
      </c>
      <c r="E310">
        <v>0</v>
      </c>
      <c r="F310" t="str">
        <f>VLOOKUP(B310,[1]Lito!$B$579:$E$1355,4,TRUE)</f>
        <v>SEIXOS BASTANTE FRATURADOS COM SEIXOS 'L'.</v>
      </c>
    </row>
    <row r="311" spans="1:6" x14ac:dyDescent="0.35">
      <c r="A311" t="s">
        <v>174</v>
      </c>
      <c r="B311">
        <v>251.4</v>
      </c>
      <c r="C311">
        <v>252.35</v>
      </c>
      <c r="D311" t="str">
        <f>VLOOKUP(B311,[1]Lito!$B$579:$E$1355,3,TRUE)</f>
        <v>GRIT</v>
      </c>
      <c r="E311">
        <v>0</v>
      </c>
      <c r="F311" t="str">
        <f>VLOOKUP(B311,[1]Lito!$B$579:$E$1355,4,TRUE)</f>
        <v>COM SEIXOS 'S'. NA BASE. POUCO OXIDADO E MUITO FUCHSITICO.</v>
      </c>
    </row>
    <row r="312" spans="1:6" x14ac:dyDescent="0.35">
      <c r="A312" t="s">
        <v>174</v>
      </c>
      <c r="B312">
        <v>252.35</v>
      </c>
      <c r="C312">
        <v>253.25</v>
      </c>
      <c r="D312" t="str">
        <f>VLOOKUP(B312,[1]Lito!$B$579:$E$1355,3,TRUE)</f>
        <v>GRIT</v>
      </c>
      <c r="E312">
        <v>0</v>
      </c>
      <c r="F312" t="str">
        <f>VLOOKUP(B312,[1]Lito!$B$579:$E$1355,4,TRUE)</f>
        <v>COM SEIXOS 'S'. NA BASE. POUCO OXIDADO E MUITO FUCHSITICO. NIVEL DE 05CM DE MLPC BEM EMPACOTADO. FUCHSITICO E COM SULFETO MODERADO.</v>
      </c>
    </row>
    <row r="313" spans="1:6" x14ac:dyDescent="0.35">
      <c r="A313" t="s">
        <v>174</v>
      </c>
      <c r="B313">
        <v>253.25</v>
      </c>
      <c r="C313">
        <v>254.15</v>
      </c>
      <c r="D313" t="str">
        <f>VLOOKUP(B313,[1]Lito!$B$579:$E$1355,3,TRUE)</f>
        <v>GRIT</v>
      </c>
      <c r="E313">
        <v>0</v>
      </c>
      <c r="F313" t="str">
        <f>VLOOKUP(B313,[1]Lito!$B$579:$E$1355,4,TRUE)</f>
        <v>COM SEIXOS 'S'. NA BASE. POUCO OXIDADO E MUITO FUCHSITICO.</v>
      </c>
    </row>
    <row r="314" spans="1:6" x14ac:dyDescent="0.35">
      <c r="A314" t="s">
        <v>174</v>
      </c>
      <c r="B314">
        <v>254.15</v>
      </c>
      <c r="C314">
        <v>255.05</v>
      </c>
      <c r="D314" t="str">
        <f>VLOOKUP(B314,[1]Lito!$B$579:$E$1355,3,TRUE)</f>
        <v>GRIT</v>
      </c>
      <c r="E314">
        <v>0</v>
      </c>
      <c r="F314" t="str">
        <f>VLOOKUP(B314,[1]Lito!$B$579:$E$1355,4,TRUE)</f>
        <v>COM SEIXOS 'S'. NA BASE. POUCO OXIDADO E MUITO FUCHSITICO.</v>
      </c>
    </row>
    <row r="315" spans="1:6" x14ac:dyDescent="0.35">
      <c r="A315" t="s">
        <v>174</v>
      </c>
      <c r="B315">
        <v>255.05</v>
      </c>
      <c r="C315">
        <v>255.5</v>
      </c>
      <c r="D315" t="str">
        <f>VLOOKUP(B315,[1]Lito!$B$579:$E$1355,3,TRUE)</f>
        <v>LMPC</v>
      </c>
      <c r="E315">
        <v>0</v>
      </c>
      <c r="F315" t="str">
        <f>VLOOKUP(B315,[1]Lito!$B$579:$E$1355,4,TRUE)</f>
        <v>NIVEL DE SMPC NO TOPO. BEM EMPACOTADO E COM MUITO SULFETO.</v>
      </c>
    </row>
    <row r="316" spans="1:6" x14ac:dyDescent="0.35">
      <c r="A316" t="s">
        <v>174</v>
      </c>
      <c r="B316">
        <v>255.5</v>
      </c>
      <c r="C316">
        <v>255.95</v>
      </c>
      <c r="D316" t="str">
        <f>VLOOKUP(B316,[1]Lito!$B$579:$E$1355,3,TRUE)</f>
        <v>LMPC</v>
      </c>
      <c r="E316">
        <v>0</v>
      </c>
      <c r="F316" t="str">
        <f>VLOOKUP(B316,[1]Lito!$B$579:$E$1355,4,TRUE)</f>
        <v>NIVEL DE SMPC NO TOPO. BEM EMPACOTADO E COM MUITO SULFETO.</v>
      </c>
    </row>
    <row r="317" spans="1:6" x14ac:dyDescent="0.35">
      <c r="A317" t="s">
        <v>174</v>
      </c>
      <c r="B317">
        <v>255.95</v>
      </c>
      <c r="C317">
        <v>257</v>
      </c>
      <c r="D317" t="str">
        <f>VLOOKUP(B317,[1]Lito!$B$579:$E$1355,3,TRUE)</f>
        <v>GRIT</v>
      </c>
      <c r="E317">
        <v>0</v>
      </c>
      <c r="F317" t="str">
        <f>VLOOKUP(B317,[1]Lito!$B$579:$E$1355,4,TRUE)</f>
        <v>COM SEIXOS 'S.M.L E VL'. VEIOS DE QTZ OXIDADO.</v>
      </c>
    </row>
    <row r="318" spans="1:6" x14ac:dyDescent="0.35">
      <c r="A318" t="s">
        <v>174</v>
      </c>
      <c r="B318">
        <v>257</v>
      </c>
      <c r="C318">
        <v>257.5</v>
      </c>
      <c r="D318" t="str">
        <f>VLOOKUP(B318,[1]Lito!$B$579:$E$1355,3,TRUE)</f>
        <v>MLPC</v>
      </c>
      <c r="E318">
        <v>0</v>
      </c>
      <c r="F318" t="str">
        <f>VLOOKUP(B318,[1]Lito!$B$579:$E$1355,4,TRUE)</f>
        <v>COM SEIXOS 'S E VL'. C.A TOPO 25 GRAUS.</v>
      </c>
    </row>
    <row r="319" spans="1:6" x14ac:dyDescent="0.35">
      <c r="A319" t="s">
        <v>174</v>
      </c>
      <c r="B319">
        <v>257.5</v>
      </c>
      <c r="C319">
        <v>258</v>
      </c>
      <c r="D319" t="str">
        <f>VLOOKUP(B319,[1]Lito!$B$579:$E$1355,3,TRUE)</f>
        <v>MLPC</v>
      </c>
      <c r="E319">
        <v>0</v>
      </c>
      <c r="F319" t="str">
        <f>VLOOKUP(B319,[1]Lito!$B$579:$E$1355,4,TRUE)</f>
        <v>COM SEIXOS 'S E VL'</v>
      </c>
    </row>
    <row r="320" spans="1:6" x14ac:dyDescent="0.35">
      <c r="A320" t="s">
        <v>174</v>
      </c>
      <c r="B320">
        <v>258</v>
      </c>
      <c r="C320">
        <v>258.5</v>
      </c>
      <c r="D320" t="str">
        <f>VLOOKUP(B320,[1]Lito!$B$579:$E$1355,3,TRUE)</f>
        <v>MLPC</v>
      </c>
      <c r="E320">
        <v>0</v>
      </c>
      <c r="F320" t="str">
        <f>VLOOKUP(B320,[1]Lito!$B$579:$E$1355,4,TRUE)</f>
        <v>COM SEIXOS 'S E VL'</v>
      </c>
    </row>
    <row r="321" spans="1:6" x14ac:dyDescent="0.35">
      <c r="A321" t="s">
        <v>174</v>
      </c>
      <c r="B321">
        <v>258.5</v>
      </c>
      <c r="C321">
        <v>259</v>
      </c>
      <c r="D321" t="str">
        <f>VLOOKUP(B321,[1]Lito!$B$579:$E$1355,3,TRUE)</f>
        <v>MLPC</v>
      </c>
      <c r="E321">
        <v>0</v>
      </c>
      <c r="F321" t="str">
        <f>VLOOKUP(B321,[1]Lito!$B$579:$E$1355,4,TRUE)</f>
        <v>COM SEIXOS 'S E VL'</v>
      </c>
    </row>
    <row r="322" spans="1:6" x14ac:dyDescent="0.35">
      <c r="A322" t="s">
        <v>174</v>
      </c>
      <c r="B322">
        <v>259</v>
      </c>
      <c r="C322">
        <v>259.5</v>
      </c>
      <c r="D322" t="str">
        <f>VLOOKUP(B322,[1]Lito!$B$579:$E$1355,3,TRUE)</f>
        <v>MLPC</v>
      </c>
      <c r="E322">
        <v>0</v>
      </c>
      <c r="F322" t="str">
        <f>VLOOKUP(B322,[1]Lito!$B$579:$E$1355,4,TRUE)</f>
        <v>AU_VISIBLE EM 259.94M. GRIT INTERCALADO. COM SEIXOS 'S E VL'. ROCHA MUITO FRATURADA.</v>
      </c>
    </row>
    <row r="323" spans="1:6" x14ac:dyDescent="0.35">
      <c r="A323" t="s">
        <v>174</v>
      </c>
      <c r="B323">
        <v>259.5</v>
      </c>
      <c r="C323">
        <v>260</v>
      </c>
      <c r="D323" t="str">
        <f>VLOOKUP(B323,[1]Lito!$B$579:$E$1355,3,TRUE)</f>
        <v>MLPC</v>
      </c>
      <c r="E323">
        <v>0</v>
      </c>
      <c r="F323" t="str">
        <f>VLOOKUP(B323,[1]Lito!$B$579:$E$1355,4,TRUE)</f>
        <v>AU_VISIBLE EM 259.94M. GRIT INTERCALADO. COM SEIXOS 'S E VL'. ROCHA MUITO FRATURADA.</v>
      </c>
    </row>
    <row r="324" spans="1:6" x14ac:dyDescent="0.35">
      <c r="A324" t="s">
        <v>174</v>
      </c>
      <c r="B324">
        <v>260</v>
      </c>
      <c r="C324">
        <v>260.5</v>
      </c>
      <c r="D324" t="str">
        <f>VLOOKUP(B324,[1]Lito!$B$579:$E$1355,3,TRUE)</f>
        <v>MLPC</v>
      </c>
      <c r="E324">
        <v>0</v>
      </c>
      <c r="F324" t="str">
        <f>VLOOKUP(B324,[1]Lito!$B$579:$E$1355,4,TRUE)</f>
        <v>GRIT INTERCALADO. COM SEIXOS 'S E VL'. ROCHA MUITO FRATURADA.</v>
      </c>
    </row>
    <row r="325" spans="1:6" x14ac:dyDescent="0.35">
      <c r="A325" t="s">
        <v>174</v>
      </c>
      <c r="B325">
        <v>260.5</v>
      </c>
      <c r="C325">
        <v>261.2</v>
      </c>
      <c r="D325" t="str">
        <f>VLOOKUP(B325,[1]Lito!$B$579:$E$1355,3,TRUE)</f>
        <v>MLPC</v>
      </c>
      <c r="E325">
        <v>0</v>
      </c>
      <c r="F325" t="str">
        <f>VLOOKUP(B325,[1]Lito!$B$579:$E$1355,4,TRUE)</f>
        <v>GRIT INTERCALADO. COM SEIXOS 'S E VL'. ROCHA MUITO FRATURADA.</v>
      </c>
    </row>
    <row r="326" spans="1:6" x14ac:dyDescent="0.35">
      <c r="A326" t="s">
        <v>174</v>
      </c>
      <c r="B326">
        <v>261.2</v>
      </c>
      <c r="C326">
        <v>262.14999999999998</v>
      </c>
      <c r="D326" t="str">
        <f>VLOOKUP(B326,[1]Lito!$B$579:$E$1355,3,TRUE)</f>
        <v>GRIT</v>
      </c>
      <c r="E326">
        <v>1</v>
      </c>
      <c r="F326" t="str">
        <f>VLOOKUP(B326,[1]Lito!$B$579:$E$1355,4,TRUE)</f>
        <v>COM SEIXOS 'S E M'. QZ_VEIN. SULFETO PREENCHENDO FRATURAS.</v>
      </c>
    </row>
    <row r="327" spans="1:6" x14ac:dyDescent="0.35">
      <c r="A327" t="s">
        <v>174</v>
      </c>
      <c r="B327">
        <v>262.14999999999998</v>
      </c>
      <c r="C327">
        <v>263.2</v>
      </c>
      <c r="D327" t="str">
        <f>VLOOKUP(B327,[1]Lito!$B$579:$E$1355,3,TRUE)</f>
        <v>GRIT</v>
      </c>
      <c r="E327">
        <v>0</v>
      </c>
      <c r="F327" t="str">
        <f>VLOOKUP(B327,[1]Lito!$B$579:$E$1355,4,TRUE)</f>
        <v>COM SEIXOS 'S E M'. QZ_VEIN. SULFETO PREENCHENDO FRATURAS.</v>
      </c>
    </row>
    <row r="328" spans="1:6" x14ac:dyDescent="0.35">
      <c r="A328" t="s">
        <v>174</v>
      </c>
      <c r="B328">
        <v>263.2</v>
      </c>
      <c r="C328">
        <v>263.7</v>
      </c>
      <c r="D328" t="str">
        <f>VLOOKUP(B328,[1]Lito!$B$579:$E$1355,3,TRUE)</f>
        <v>MLPC</v>
      </c>
      <c r="E328">
        <v>0</v>
      </c>
      <c r="F328" t="str">
        <f>VLOOKUP(B328,[1]Lito!$B$579:$E$1355,4,TRUE)</f>
        <v>COM SEIXOS 'S E VL'. ALGUNS NIVEIS ESTAO BASTANTE OXIDADOS. E COM MAIOR CONSENTRACAO DE SULFETO NA BASE.</v>
      </c>
    </row>
    <row r="329" spans="1:6" x14ac:dyDescent="0.35">
      <c r="A329" t="s">
        <v>174</v>
      </c>
      <c r="B329">
        <v>263.7</v>
      </c>
      <c r="C329">
        <v>264.3</v>
      </c>
      <c r="D329" t="str">
        <f>VLOOKUP(B329,[1]Lito!$B$579:$E$1355,3,TRUE)</f>
        <v>MLPC</v>
      </c>
      <c r="E329">
        <v>0</v>
      </c>
      <c r="F329" t="str">
        <f>VLOOKUP(B329,[1]Lito!$B$579:$E$1355,4,TRUE)</f>
        <v>COM SEIXOS 'S E VL'. ALGUNS NIVEIS ESTAO BASTANTE OXIDADOS. E COM MAIOR CONSENTRACAO DE SULFETO NA BASE.</v>
      </c>
    </row>
    <row r="330" spans="1:6" x14ac:dyDescent="0.35">
      <c r="A330" t="s">
        <v>174</v>
      </c>
      <c r="B330">
        <v>264.3</v>
      </c>
      <c r="C330">
        <v>264.85000000000002</v>
      </c>
      <c r="D330" t="str">
        <f>VLOOKUP(B330,[1]Lito!$B$579:$E$1355,3,TRUE)</f>
        <v>MLPC</v>
      </c>
      <c r="E330">
        <v>0</v>
      </c>
      <c r="F330" t="str">
        <f>VLOOKUP(B330,[1]Lito!$B$579:$E$1355,4,TRUE)</f>
        <v>COM SEIXOS 'S E VL'. ALGUNS NIVEIS ESTAO BASTANTE OXIDADOS. E COM MAIOR CONSENTRACAO DE SULFETO NA BASE.</v>
      </c>
    </row>
    <row r="331" spans="1:6" x14ac:dyDescent="0.35">
      <c r="A331" t="s">
        <v>174</v>
      </c>
      <c r="B331">
        <v>264.85000000000002</v>
      </c>
      <c r="C331">
        <v>265.35000000000002</v>
      </c>
      <c r="D331" t="str">
        <f>VLOOKUP(B331,[1]Lito!$B$579:$E$1355,3,TRUE)</f>
        <v>MLPC</v>
      </c>
      <c r="E331">
        <v>0</v>
      </c>
      <c r="F331" t="str">
        <f>VLOOKUP(B331,[1]Lito!$B$579:$E$1355,4,TRUE)</f>
        <v>COM SEIXOS 'S E VL'. ALGUNS NIVEIS ESTAO BASTANTE OXIDADOS. E COM MAIOR CONSENTRACAO DE SULFETO NA BASE.</v>
      </c>
    </row>
    <row r="332" spans="1:6" x14ac:dyDescent="0.35">
      <c r="A332" t="s">
        <v>174</v>
      </c>
      <c r="B332">
        <v>265.35000000000002</v>
      </c>
      <c r="C332">
        <v>265.89999999999998</v>
      </c>
      <c r="D332" t="str">
        <f>VLOOKUP(B332,[1]Lito!$B$579:$E$1355,3,TRUE)</f>
        <v>MLPC</v>
      </c>
      <c r="E332">
        <v>0</v>
      </c>
      <c r="F332" t="str">
        <f>VLOOKUP(B332,[1]Lito!$B$579:$E$1355,4,TRUE)</f>
        <v>COM SEIXOS 'S E VL'. ALGUNS NIVEIS ESTAO BASTANTE OXIDADOS. E COM MAIOR CONSENTRACAO DE SULFETO NA BASE.</v>
      </c>
    </row>
    <row r="333" spans="1:6" x14ac:dyDescent="0.35">
      <c r="A333" t="s">
        <v>174</v>
      </c>
      <c r="B333">
        <v>265.89999999999998</v>
      </c>
      <c r="C333">
        <v>266.39999999999998</v>
      </c>
      <c r="D333" t="str">
        <f>VLOOKUP(B333,[1]Lito!$B$579:$E$1355,3,TRUE)</f>
        <v>MLPC</v>
      </c>
      <c r="E333">
        <v>0</v>
      </c>
      <c r="F333" t="str">
        <f>VLOOKUP(B333,[1]Lito!$B$579:$E$1355,4,TRUE)</f>
        <v>COM SEIXOS 'S E VL'. ALGUNS NIVEIS ESTAO BASTANTE OXIDADOS. E COM MAIOR CONSENTRACAO DE SULFETO NA BASE.</v>
      </c>
    </row>
    <row r="334" spans="1:6" x14ac:dyDescent="0.35">
      <c r="A334" t="s">
        <v>174</v>
      </c>
      <c r="B334">
        <v>266.39999999999998</v>
      </c>
      <c r="C334">
        <v>266.85000000000002</v>
      </c>
      <c r="D334" t="str">
        <f>VLOOKUP(B334,[1]Lito!$B$579:$E$1355,3,TRUE)</f>
        <v>MLPC</v>
      </c>
      <c r="E334">
        <v>0</v>
      </c>
      <c r="F334" t="str">
        <f>VLOOKUP(B334,[1]Lito!$B$579:$E$1355,4,TRUE)</f>
        <v>COM SEIXOS 'S E VL'. ALGUNS NIVEIS ESTAO BASTANTE OXIDADOS. E COM MAIOR CONSENTRACAO DE SULFETO NA BASE.</v>
      </c>
    </row>
    <row r="335" spans="1:6" x14ac:dyDescent="0.35">
      <c r="A335" t="s">
        <v>174</v>
      </c>
      <c r="B335">
        <v>266.85000000000002</v>
      </c>
      <c r="C335">
        <v>267.35000000000002</v>
      </c>
      <c r="D335" t="str">
        <f>VLOOKUP(B335,[1]Lito!$B$579:$E$1355,3,TRUE)</f>
        <v>MLPC</v>
      </c>
      <c r="E335">
        <v>0</v>
      </c>
      <c r="F335" t="str">
        <f>VLOOKUP(B335,[1]Lito!$B$579:$E$1355,4,TRUE)</f>
        <v>COM SEIXOS 'S E VL'. ALGUNS NIVEIS ESTAO BASTANTE OXIDADOS. E COM MAIOR CONSENTRACAO DE SULFETO NA BASE.</v>
      </c>
    </row>
    <row r="336" spans="1:6" x14ac:dyDescent="0.35">
      <c r="A336" t="s">
        <v>174</v>
      </c>
      <c r="B336">
        <v>267.35000000000002</v>
      </c>
      <c r="C336">
        <v>267.85000000000002</v>
      </c>
      <c r="D336" t="str">
        <f>VLOOKUP(B336,[1]Lito!$B$579:$E$1355,3,TRUE)</f>
        <v>MLPC</v>
      </c>
      <c r="E336">
        <v>0</v>
      </c>
      <c r="F336" t="str">
        <f>VLOOKUP(B336,[1]Lito!$B$579:$E$1355,4,TRUE)</f>
        <v>COM SEIXOS 'S E VL'. ALGUNS NIVEIS ESTAO BASTANTE OXIDADOS. E COM MAIOR CONSENTRACAO DE SULFETO NA BASE.</v>
      </c>
    </row>
    <row r="337" spans="1:6" x14ac:dyDescent="0.35">
      <c r="A337" t="s">
        <v>174</v>
      </c>
      <c r="B337">
        <v>267.85000000000002</v>
      </c>
      <c r="C337">
        <v>268.85000000000002</v>
      </c>
      <c r="D337" t="str">
        <f>VLOOKUP(B337,[1]Lito!$B$579:$E$1355,3,TRUE)</f>
        <v>QTO_SX</v>
      </c>
      <c r="E337">
        <v>0</v>
      </c>
      <c r="F337" t="str">
        <f>VLOOKUP(B337,[1]Lito!$B$579:$E$1355,4,TRUE)</f>
        <v>COM SEIXOS 'S E VS'</v>
      </c>
    </row>
    <row r="338" spans="1:6" x14ac:dyDescent="0.35">
      <c r="A338" t="s">
        <v>174</v>
      </c>
      <c r="B338">
        <v>268.85000000000002</v>
      </c>
      <c r="C338">
        <v>269.60000000000002</v>
      </c>
      <c r="D338" t="str">
        <f>VLOOKUP(B338,[1]Lito!$B$579:$E$1355,3,TRUE)</f>
        <v>QTO_SX</v>
      </c>
      <c r="E338">
        <v>0</v>
      </c>
      <c r="F338" t="str">
        <f>VLOOKUP(B338,[1]Lito!$B$579:$E$1355,4,TRUE)</f>
        <v>COM SEIXOS 'S E VS'</v>
      </c>
    </row>
    <row r="339" spans="1:6" x14ac:dyDescent="0.35">
      <c r="A339" t="s">
        <v>174</v>
      </c>
      <c r="B339">
        <v>269.60000000000002</v>
      </c>
      <c r="C339">
        <v>270.39999999999998</v>
      </c>
      <c r="D339" t="str">
        <f>VLOOKUP(B339,[1]Lito!$B$579:$E$1355,3,TRUE)</f>
        <v>QTO_SX</v>
      </c>
      <c r="E339">
        <v>0</v>
      </c>
      <c r="F339" t="str">
        <f>VLOOKUP(B339,[1]Lito!$B$579:$E$1355,4,TRUE)</f>
        <v>COM SEIXOS 'S E VS'</v>
      </c>
    </row>
    <row r="340" spans="1:6" x14ac:dyDescent="0.35">
      <c r="A340" t="s">
        <v>174</v>
      </c>
      <c r="B340">
        <v>270.39999999999998</v>
      </c>
      <c r="C340">
        <v>271.10000000000002</v>
      </c>
      <c r="D340" t="str">
        <f>VLOOKUP(B340,[1]Lito!$B$579:$E$1355,3,TRUE)</f>
        <v>ITV</v>
      </c>
      <c r="E340">
        <v>0</v>
      </c>
      <c r="F340" t="str">
        <f>VLOOKUP(B340,[1]Lito!$B$579:$E$1355,4,TRUE)</f>
        <v>ROCHA TALCOSA</v>
      </c>
    </row>
    <row r="341" spans="1:6" x14ac:dyDescent="0.35">
      <c r="A341" t="s">
        <v>174</v>
      </c>
      <c r="B341">
        <v>271.10000000000002</v>
      </c>
      <c r="C341">
        <v>271.55</v>
      </c>
      <c r="D341" t="str">
        <f>VLOOKUP(B341,[1]Lito!$B$579:$E$1355,3,TRUE)</f>
        <v>MLPC</v>
      </c>
      <c r="E341">
        <v>1000</v>
      </c>
      <c r="F341" t="str">
        <f>VLOOKUP(B341,[1]Lito!$B$579:$E$1355,4,TRUE)</f>
        <v>AU_VISIBLE EM 271.25. 271.29. 271.33 E 271.35M. COM SEIXOS 'S'</v>
      </c>
    </row>
    <row r="342" spans="1:6" x14ac:dyDescent="0.35">
      <c r="A342" t="s">
        <v>174</v>
      </c>
      <c r="B342">
        <v>271.55</v>
      </c>
      <c r="C342">
        <v>272</v>
      </c>
      <c r="D342" t="str">
        <f>VLOOKUP(B342,[1]Lito!$B$579:$E$1355,3,TRUE)</f>
        <v>MLPC</v>
      </c>
      <c r="E342">
        <v>1</v>
      </c>
      <c r="F342" t="str">
        <f>VLOOKUP(B342,[1]Lito!$B$579:$E$1355,4,TRUE)</f>
        <v>AU_VISIBLE EM 271.25. 271.29. 271.33 E 271.35M. COM SEIXOS 'S'</v>
      </c>
    </row>
    <row r="343" spans="1:6" x14ac:dyDescent="0.35">
      <c r="A343" t="s">
        <v>174</v>
      </c>
      <c r="B343">
        <v>272</v>
      </c>
      <c r="C343">
        <v>272.45</v>
      </c>
      <c r="D343" t="str">
        <f>VLOOKUP(B343,[1]Lito!$B$579:$E$1355,3,TRUE)</f>
        <v>MLPC</v>
      </c>
      <c r="E343">
        <v>0</v>
      </c>
      <c r="F343" t="str">
        <f>VLOOKUP(B343,[1]Lito!$B$579:$E$1355,4,TRUE)</f>
        <v>COM SEIXOS 'S'</v>
      </c>
    </row>
    <row r="344" spans="1:6" x14ac:dyDescent="0.35">
      <c r="A344" t="s">
        <v>174</v>
      </c>
      <c r="B344">
        <v>272.45</v>
      </c>
      <c r="C344">
        <v>272.89999999999998</v>
      </c>
      <c r="D344" t="str">
        <f>VLOOKUP(B344,[1]Lito!$B$579:$E$1355,3,TRUE)</f>
        <v>MLPC</v>
      </c>
      <c r="E344">
        <v>1</v>
      </c>
      <c r="F344" t="str">
        <f>VLOOKUP(B344,[1]Lito!$B$579:$E$1355,4,TRUE)</f>
        <v>COM SEIXOS 'S'</v>
      </c>
    </row>
    <row r="345" spans="1:6" x14ac:dyDescent="0.35">
      <c r="A345" t="s">
        <v>174</v>
      </c>
      <c r="B345">
        <v>272.89999999999998</v>
      </c>
      <c r="C345">
        <v>273.60000000000002</v>
      </c>
      <c r="D345" t="str">
        <f>VLOOKUP(B345,[1]Lito!$B$579:$E$1355,3,TRUE)</f>
        <v>ITV</v>
      </c>
      <c r="E345">
        <v>0</v>
      </c>
      <c r="F345" t="str">
        <f>VLOOKUP(B345,[1]Lito!$B$579:$E$1355,4,TRUE)</f>
        <v>ROCHA ALTERADA E TALCOSA</v>
      </c>
    </row>
    <row r="346" spans="1:6" x14ac:dyDescent="0.35">
      <c r="A346" t="s">
        <v>174</v>
      </c>
      <c r="B346">
        <v>273.60000000000002</v>
      </c>
      <c r="C346">
        <v>274</v>
      </c>
      <c r="D346" t="str">
        <f>VLOOKUP(B346,[1]Lito!$B$579:$E$1355,3,TRUE)</f>
        <v>MLPC</v>
      </c>
      <c r="E346">
        <v>0</v>
      </c>
      <c r="F346" t="str">
        <f>VLOOKUP(B346,[1]Lito!$B$579:$E$1355,4,TRUE)</f>
        <v>COM VEIOS DE ITV. COM SEIXOS 'S'. ALTERADA COM POSSIVEL ZONA DE CONTATO.</v>
      </c>
    </row>
    <row r="347" spans="1:6" x14ac:dyDescent="0.35">
      <c r="A347" t="s">
        <v>174</v>
      </c>
      <c r="B347">
        <v>274</v>
      </c>
      <c r="C347">
        <v>274.5</v>
      </c>
      <c r="D347" t="str">
        <f>VLOOKUP(B347,[1]Lito!$B$579:$E$1355,3,TRUE)</f>
        <v>MLPC</v>
      </c>
      <c r="E347">
        <v>0</v>
      </c>
      <c r="F347" t="str">
        <f>VLOOKUP(B347,[1]Lito!$B$579:$E$1355,4,TRUE)</f>
        <v>COM VEIOS DE ITV. COM SEIXOS 'S'. ALTERADA COM POSSIVEL ZONA DE CONTATO.</v>
      </c>
    </row>
    <row r="348" spans="1:6" x14ac:dyDescent="0.35">
      <c r="A348" t="s">
        <v>174</v>
      </c>
      <c r="B348">
        <v>274.5</v>
      </c>
      <c r="C348">
        <v>275</v>
      </c>
      <c r="D348" t="str">
        <f>VLOOKUP(B348,[1]Lito!$B$579:$E$1355,3,TRUE)</f>
        <v>MLPC</v>
      </c>
      <c r="E348">
        <v>0</v>
      </c>
      <c r="F348" t="str">
        <f>VLOOKUP(B348,[1]Lito!$B$579:$E$1355,4,TRUE)</f>
        <v>COM VEIOS DE ITV. COM SEIXOS 'S'. ALTERADA COM POSSIVEL ZONA DE CONTATO.</v>
      </c>
    </row>
    <row r="349" spans="1:6" x14ac:dyDescent="0.35">
      <c r="A349" t="s">
        <v>174</v>
      </c>
      <c r="B349">
        <v>275</v>
      </c>
      <c r="C349">
        <v>275.55</v>
      </c>
      <c r="D349" t="str">
        <f>VLOOKUP(B349,[1]Lito!$B$579:$E$1355,3,TRUE)</f>
        <v>LMPC</v>
      </c>
      <c r="E349">
        <v>0</v>
      </c>
      <c r="F349" t="str">
        <f>VLOOKUP(B349,[1]Lito!$B$579:$E$1355,4,TRUE)</f>
        <v>AU_VISIBLE EM 275.14M</v>
      </c>
    </row>
    <row r="350" spans="1:6" x14ac:dyDescent="0.35">
      <c r="A350" t="s">
        <v>174</v>
      </c>
      <c r="B350">
        <v>275.55</v>
      </c>
      <c r="C350">
        <v>276.5</v>
      </c>
      <c r="D350" t="str">
        <f>VLOOKUP(B350,[1]Lito!$B$579:$E$1355,3,TRUE)</f>
        <v>ITV</v>
      </c>
      <c r="E350">
        <v>0</v>
      </c>
      <c r="F350" t="str">
        <f>VLOOKUP(B350,[1]Lito!$B$579:$E$1355,4,TRUE)</f>
        <v>ALTERADA</v>
      </c>
    </row>
    <row r="351" spans="1:6" x14ac:dyDescent="0.35">
      <c r="A351" t="s">
        <v>174</v>
      </c>
      <c r="B351">
        <v>276.5</v>
      </c>
      <c r="C351">
        <v>277</v>
      </c>
      <c r="D351" t="str">
        <f>VLOOKUP(B351,[1]Lito!$B$579:$E$1355,3,TRUE)</f>
        <v>MLPC</v>
      </c>
      <c r="E351">
        <v>1</v>
      </c>
      <c r="F351" t="str">
        <f>VLOOKUP(B351,[1]Lito!$B$579:$E$1355,4,TRUE)</f>
        <v>COM SEIXOS 'S E VL'</v>
      </c>
    </row>
    <row r="352" spans="1:6" x14ac:dyDescent="0.35">
      <c r="A352" t="s">
        <v>174</v>
      </c>
      <c r="B352">
        <v>277</v>
      </c>
      <c r="C352">
        <v>277.5</v>
      </c>
      <c r="D352" t="str">
        <f>VLOOKUP(B352,[1]Lito!$B$579:$E$1355,3,TRUE)</f>
        <v>MLPC</v>
      </c>
      <c r="E352">
        <v>1</v>
      </c>
      <c r="F352" t="str">
        <f>VLOOKUP(B352,[1]Lito!$B$579:$E$1355,4,TRUE)</f>
        <v>COM SEIXOS 'S E VL'</v>
      </c>
    </row>
    <row r="353" spans="1:6" x14ac:dyDescent="0.35">
      <c r="A353" t="s">
        <v>174</v>
      </c>
      <c r="B353">
        <v>277.5</v>
      </c>
      <c r="C353">
        <v>278</v>
      </c>
      <c r="D353" t="str">
        <f>VLOOKUP(B353,[1]Lito!$B$579:$E$1355,3,TRUE)</f>
        <v>MLPC</v>
      </c>
      <c r="E353">
        <v>0</v>
      </c>
      <c r="F353" t="str">
        <f>VLOOKUP(B353,[1]Lito!$B$579:$E$1355,4,TRUE)</f>
        <v>COM SEIXOS 'S E VL'</v>
      </c>
    </row>
    <row r="354" spans="1:6" x14ac:dyDescent="0.35">
      <c r="A354" t="s">
        <v>174</v>
      </c>
      <c r="B354">
        <v>278</v>
      </c>
      <c r="C354">
        <v>278.5</v>
      </c>
      <c r="D354" t="str">
        <f>VLOOKUP(B354,[1]Lito!$B$579:$E$1355,3,TRUE)</f>
        <v>MLPC</v>
      </c>
      <c r="E354">
        <v>0</v>
      </c>
      <c r="F354" t="str">
        <f>VLOOKUP(B354,[1]Lito!$B$579:$E$1355,4,TRUE)</f>
        <v>COM SEIXOS 'S E VL'</v>
      </c>
    </row>
    <row r="355" spans="1:6" x14ac:dyDescent="0.35">
      <c r="A355" t="s">
        <v>174</v>
      </c>
      <c r="B355">
        <v>278.5</v>
      </c>
      <c r="C355">
        <v>279</v>
      </c>
      <c r="D355" t="str">
        <f>VLOOKUP(B355,[1]Lito!$B$579:$E$1355,3,TRUE)</f>
        <v>MLPC</v>
      </c>
      <c r="E355">
        <v>0</v>
      </c>
      <c r="F355" t="str">
        <f>VLOOKUP(B355,[1]Lito!$B$579:$E$1355,4,TRUE)</f>
        <v>COM SEIXOS 'S E VL'</v>
      </c>
    </row>
    <row r="356" spans="1:6" x14ac:dyDescent="0.35">
      <c r="A356" t="s">
        <v>174</v>
      </c>
      <c r="B356">
        <v>279</v>
      </c>
      <c r="C356">
        <v>279.5</v>
      </c>
      <c r="D356" t="str">
        <f>VLOOKUP(B356,[1]Lito!$B$579:$E$1355,3,TRUE)</f>
        <v>MLPC</v>
      </c>
      <c r="E356">
        <v>0</v>
      </c>
      <c r="F356" t="str">
        <f>VLOOKUP(B356,[1]Lito!$B$579:$E$1355,4,TRUE)</f>
        <v>COM SEIXOS 'S E VL'</v>
      </c>
    </row>
    <row r="357" spans="1:6" x14ac:dyDescent="0.35">
      <c r="A357" t="s">
        <v>174</v>
      </c>
      <c r="B357">
        <v>279.5</v>
      </c>
      <c r="C357">
        <v>280</v>
      </c>
      <c r="D357" t="str">
        <f>VLOOKUP(B357,[1]Lito!$B$579:$E$1355,3,TRUE)</f>
        <v>MLPC</v>
      </c>
      <c r="E357">
        <v>0</v>
      </c>
      <c r="F357" t="str">
        <f>VLOOKUP(B357,[1]Lito!$B$579:$E$1355,4,TRUE)</f>
        <v>COM SEIXOS 'S E VL'</v>
      </c>
    </row>
    <row r="358" spans="1:6" x14ac:dyDescent="0.35">
      <c r="A358" t="s">
        <v>174</v>
      </c>
      <c r="B358">
        <v>280</v>
      </c>
      <c r="C358">
        <v>280.5</v>
      </c>
      <c r="D358" t="str">
        <f>VLOOKUP(B358,[1]Lito!$B$579:$E$1355,3,TRUE)</f>
        <v>LVLPC</v>
      </c>
      <c r="E358">
        <v>0</v>
      </c>
      <c r="F358" t="str">
        <f>VLOOKUP(B358,[1]Lito!$B$579:$E$1355,4,TRUE)</f>
        <v>COM SEIXOS 'S E M' ALGUNS NIVEIS ENCONTRAM-SE COM ALTA FUCSITA DISSEMINADA.</v>
      </c>
    </row>
    <row r="359" spans="1:6" x14ac:dyDescent="0.35">
      <c r="A359" t="s">
        <v>174</v>
      </c>
      <c r="B359">
        <v>280.5</v>
      </c>
      <c r="C359">
        <v>281</v>
      </c>
      <c r="D359" t="str">
        <f>VLOOKUP(B359,[1]Lito!$B$579:$E$1355,3,TRUE)</f>
        <v>LVLPC</v>
      </c>
      <c r="E359">
        <v>0</v>
      </c>
      <c r="F359" t="str">
        <f>VLOOKUP(B359,[1]Lito!$B$579:$E$1355,4,TRUE)</f>
        <v>COM SEIXOS 'S E M' ALGUNS NIVEIS ENCONTRAM-SE COM ALTA FUCSITA DISSEMINADA.</v>
      </c>
    </row>
    <row r="360" spans="1:6" x14ac:dyDescent="0.35">
      <c r="A360" t="s">
        <v>174</v>
      </c>
      <c r="B360">
        <v>281</v>
      </c>
      <c r="C360">
        <v>281.5</v>
      </c>
      <c r="D360" t="str">
        <f>VLOOKUP(B360,[1]Lito!$B$579:$E$1355,3,TRUE)</f>
        <v>LVLPC</v>
      </c>
      <c r="E360">
        <v>0</v>
      </c>
      <c r="F360" t="str">
        <f>VLOOKUP(B360,[1]Lito!$B$579:$E$1355,4,TRUE)</f>
        <v>COM SEIXOS 'S E M' ALGUNS NIVEIS ENCONTRAM-SE COM ALTA FUCSITA DISSEMINADA.</v>
      </c>
    </row>
    <row r="361" spans="1:6" x14ac:dyDescent="0.35">
      <c r="A361" t="s">
        <v>174</v>
      </c>
      <c r="B361">
        <v>281.5</v>
      </c>
      <c r="C361">
        <v>282</v>
      </c>
      <c r="D361" t="str">
        <f>VLOOKUP(B361,[1]Lito!$B$579:$E$1355,3,TRUE)</f>
        <v>LVLPC</v>
      </c>
      <c r="E361">
        <v>0</v>
      </c>
      <c r="F361" t="str">
        <f>VLOOKUP(B361,[1]Lito!$B$579:$E$1355,4,TRUE)</f>
        <v>COM SEIXOS 'S E M' ALGUNS NIVEIS ENCONTRAM-SE COM ALTA FUCSITA DISSEMINADA.</v>
      </c>
    </row>
    <row r="362" spans="1:6" x14ac:dyDescent="0.35">
      <c r="A362" t="s">
        <v>174</v>
      </c>
      <c r="B362">
        <v>282</v>
      </c>
      <c r="C362">
        <v>282.5</v>
      </c>
      <c r="D362" t="str">
        <f>VLOOKUP(B362,[1]Lito!$B$579:$E$1355,3,TRUE)</f>
        <v>LVLPC</v>
      </c>
      <c r="E362">
        <v>0</v>
      </c>
      <c r="F362" t="str">
        <f>VLOOKUP(B362,[1]Lito!$B$579:$E$1355,4,TRUE)</f>
        <v>COM SEIXOS 'S E M' ALGUNS NIVEIS ENCONTRAM-SE COM ALTA FUCSITA DISSEMINADA.</v>
      </c>
    </row>
    <row r="363" spans="1:6" x14ac:dyDescent="0.35">
      <c r="A363" t="s">
        <v>174</v>
      </c>
      <c r="B363">
        <v>282.5</v>
      </c>
      <c r="C363">
        <v>283</v>
      </c>
      <c r="D363" t="str">
        <f>VLOOKUP(B363,[1]Lito!$B$579:$E$1355,3,TRUE)</f>
        <v>LVLPC</v>
      </c>
      <c r="E363">
        <v>0</v>
      </c>
      <c r="F363" t="str">
        <f>VLOOKUP(B363,[1]Lito!$B$579:$E$1355,4,TRUE)</f>
        <v>COM SEIXOS 'S E M' ALGUNS NIVEIS ENCONTRAM-SE COM ALTA FUCSITA DISSEMINADA.</v>
      </c>
    </row>
    <row r="364" spans="1:6" x14ac:dyDescent="0.35">
      <c r="A364" t="s">
        <v>174</v>
      </c>
      <c r="B364">
        <v>283</v>
      </c>
      <c r="C364">
        <v>283.5</v>
      </c>
      <c r="D364" t="str">
        <f>VLOOKUP(B364,[1]Lito!$B$579:$E$1355,3,TRUE)</f>
        <v>LVLPC</v>
      </c>
      <c r="E364">
        <v>0</v>
      </c>
      <c r="F364" t="str">
        <f>VLOOKUP(B364,[1]Lito!$B$579:$E$1355,4,TRUE)</f>
        <v>COM SEIXOS 'S E M' ALGUNS NIVEIS ENCONTRAM-SE COM ALTA FUCSITA DISSEMINADA.</v>
      </c>
    </row>
    <row r="365" spans="1:6" x14ac:dyDescent="0.35">
      <c r="A365" t="s">
        <v>174</v>
      </c>
      <c r="B365">
        <v>283.5</v>
      </c>
      <c r="C365">
        <v>284</v>
      </c>
      <c r="D365" t="str">
        <f>VLOOKUP(B365,[1]Lito!$B$579:$E$1355,3,TRUE)</f>
        <v>LVLPC</v>
      </c>
      <c r="E365">
        <v>0</v>
      </c>
      <c r="F365" t="str">
        <f>VLOOKUP(B365,[1]Lito!$B$579:$E$1355,4,TRUE)</f>
        <v>COM SEIXOS 'S E M' ALGUNS NIVEIS ENCONTRAM-SE COM ALTA FUCSITA DISSEMINADA.</v>
      </c>
    </row>
    <row r="366" spans="1:6" x14ac:dyDescent="0.35">
      <c r="A366" t="s">
        <v>174</v>
      </c>
      <c r="B366">
        <v>284</v>
      </c>
      <c r="C366">
        <v>284.5</v>
      </c>
      <c r="D366" t="str">
        <f>VLOOKUP(B366,[1]Lito!$B$579:$E$1355,3,TRUE)</f>
        <v>LVLPC</v>
      </c>
      <c r="E366">
        <v>0</v>
      </c>
      <c r="F366" t="str">
        <f>VLOOKUP(B366,[1]Lito!$B$579:$E$1355,4,TRUE)</f>
        <v>COM SEIXOS 'S E M' ALGUNS NIVEIS ENCONTRAM-SE COM ALTA FUCSITA DISSEMINADA.</v>
      </c>
    </row>
    <row r="367" spans="1:6" x14ac:dyDescent="0.35">
      <c r="A367" t="s">
        <v>174</v>
      </c>
      <c r="B367">
        <v>284.5</v>
      </c>
      <c r="C367">
        <v>285</v>
      </c>
      <c r="D367" t="str">
        <f>VLOOKUP(B367,[1]Lito!$B$579:$E$1355,3,TRUE)</f>
        <v>LVLPC</v>
      </c>
      <c r="E367">
        <v>0</v>
      </c>
      <c r="F367" t="str">
        <f>VLOOKUP(B367,[1]Lito!$B$579:$E$1355,4,TRUE)</f>
        <v>COM SEIXOS 'S E M' ALGUNS NIVEIS ENCONTRAM-SE COM ALTA FUCSITA DISSEMINADA.</v>
      </c>
    </row>
    <row r="368" spans="1:6" x14ac:dyDescent="0.35">
      <c r="A368" t="s">
        <v>174</v>
      </c>
      <c r="B368">
        <v>285</v>
      </c>
      <c r="C368">
        <v>285.5</v>
      </c>
      <c r="D368" t="str">
        <f>VLOOKUP(B368,[1]Lito!$B$579:$E$1355,3,TRUE)</f>
        <v>LVLPC</v>
      </c>
      <c r="E368">
        <v>0</v>
      </c>
      <c r="F368" t="str">
        <f>VLOOKUP(B368,[1]Lito!$B$579:$E$1355,4,TRUE)</f>
        <v>COM SEIXOS 'S E M' ALGUNS NIVEIS ENCONTRAM-SE COM ALTA FUCSITA DISSEMINADA.</v>
      </c>
    </row>
    <row r="369" spans="1:6" x14ac:dyDescent="0.35">
      <c r="A369" t="s">
        <v>174</v>
      </c>
      <c r="B369">
        <v>285.5</v>
      </c>
      <c r="C369">
        <v>286</v>
      </c>
      <c r="D369" t="str">
        <f>VLOOKUP(B369,[1]Lito!$B$579:$E$1355,3,TRUE)</f>
        <v>LVLPC</v>
      </c>
      <c r="E369">
        <v>0</v>
      </c>
      <c r="F369" t="str">
        <f>VLOOKUP(B369,[1]Lito!$B$579:$E$1355,4,TRUE)</f>
        <v>COM SEIXOS 'S E M' ALGUNS NIVEIS ENCONTRAM-SE COM ALTA FUCSITA DISSEMINADA.</v>
      </c>
    </row>
    <row r="370" spans="1:6" x14ac:dyDescent="0.35">
      <c r="A370" t="s">
        <v>174</v>
      </c>
      <c r="B370">
        <v>286</v>
      </c>
      <c r="C370">
        <v>286.45</v>
      </c>
      <c r="D370" t="str">
        <f>VLOOKUP(B370,[1]Lito!$B$579:$E$1355,3,TRUE)</f>
        <v>LVLPC</v>
      </c>
      <c r="E370">
        <v>0</v>
      </c>
      <c r="F370" t="str">
        <f>VLOOKUP(B370,[1]Lito!$B$579:$E$1355,4,TRUE)</f>
        <v>COM SEIXOS 'S E M' ALGUNS NIVEIS ENCONTRAM-SE COM ALTA FUCSITA DISSEMINADA.</v>
      </c>
    </row>
    <row r="371" spans="1:6" x14ac:dyDescent="0.35">
      <c r="A371" t="s">
        <v>174</v>
      </c>
      <c r="B371">
        <v>286.45</v>
      </c>
      <c r="C371">
        <v>286.89999999999998</v>
      </c>
      <c r="D371" t="str">
        <f>VLOOKUP(B371,[1]Lito!$B$579:$E$1355,3,TRUE)</f>
        <v>LVLPC</v>
      </c>
      <c r="E371">
        <v>1</v>
      </c>
      <c r="F371" t="str">
        <f>VLOOKUP(B371,[1]Lito!$B$579:$E$1355,4,TRUE)</f>
        <v>COM SEIXOS 'S E M' ALGUNS NIVEIS ENCONTRAM-SE COM ALTA FUCSITA DISSEMINADA.</v>
      </c>
    </row>
    <row r="372" spans="1:6" x14ac:dyDescent="0.35">
      <c r="A372" t="s">
        <v>174</v>
      </c>
      <c r="B372">
        <v>286.89999999999998</v>
      </c>
      <c r="C372">
        <v>287.39999999999998</v>
      </c>
      <c r="D372" t="str">
        <f>VLOOKUP(B372,[1]Lito!$B$579:$E$1355,3,TRUE)</f>
        <v>LVLPC</v>
      </c>
      <c r="E372">
        <v>0</v>
      </c>
      <c r="F372" t="str">
        <f>VLOOKUP(B372,[1]Lito!$B$579:$E$1355,4,TRUE)</f>
        <v>COM SEIXOS 'S E M' ALGUNS NIVEIS ENCONTRAM-SE COM ALTA FUCSITA DISSEMINADA.</v>
      </c>
    </row>
    <row r="373" spans="1:6" x14ac:dyDescent="0.35">
      <c r="A373" t="s">
        <v>174</v>
      </c>
      <c r="B373">
        <v>287.39999999999998</v>
      </c>
      <c r="C373">
        <v>287.85000000000002</v>
      </c>
      <c r="D373" t="str">
        <f>VLOOKUP(B373,[1]Lito!$B$579:$E$1355,3,TRUE)</f>
        <v>LVLPC</v>
      </c>
      <c r="E373">
        <v>0</v>
      </c>
      <c r="F373" t="str">
        <f>VLOOKUP(B373,[1]Lito!$B$579:$E$1355,4,TRUE)</f>
        <v>COM SEIXOS 'S E M' ALGUNS NIVEIS ENCONTRAM-SE COM ALTA FUCSITA DISSEMINADA.</v>
      </c>
    </row>
    <row r="374" spans="1:6" x14ac:dyDescent="0.35">
      <c r="A374" t="s">
        <v>174</v>
      </c>
      <c r="B374">
        <v>287.85000000000002</v>
      </c>
      <c r="C374">
        <v>288.35000000000002</v>
      </c>
      <c r="D374" t="str">
        <f>VLOOKUP(B374,[1]Lito!$B$579:$E$1355,3,TRUE)</f>
        <v>LVLPC</v>
      </c>
      <c r="E374">
        <v>0</v>
      </c>
      <c r="F374" t="str">
        <f>VLOOKUP(B374,[1]Lito!$B$579:$E$1355,4,TRUE)</f>
        <v>COM SEIXOS 'S E M' ALGUNS NIVEIS ENCONTRAM-SE COM ALTA FUCSITA DISSEMINADA.</v>
      </c>
    </row>
    <row r="375" spans="1:6" x14ac:dyDescent="0.35">
      <c r="A375" t="s">
        <v>174</v>
      </c>
      <c r="B375">
        <v>288.35000000000002</v>
      </c>
      <c r="C375">
        <v>288.85000000000002</v>
      </c>
      <c r="D375" t="str">
        <f>VLOOKUP(B375,[1]Lito!$B$579:$E$1355,3,TRUE)</f>
        <v>LVLPC</v>
      </c>
      <c r="E375">
        <v>0</v>
      </c>
      <c r="F375" t="str">
        <f>VLOOKUP(B375,[1]Lito!$B$579:$E$1355,4,TRUE)</f>
        <v>COM SEIXOS 'S E M' ALGUNS NIVEIS ENCONTRAM-SE COM ALTA FUCSITA DISSEMINADA.</v>
      </c>
    </row>
    <row r="376" spans="1:6" x14ac:dyDescent="0.35">
      <c r="A376" t="s">
        <v>174</v>
      </c>
      <c r="B376">
        <v>288.85000000000002</v>
      </c>
      <c r="C376">
        <v>289.3</v>
      </c>
      <c r="D376" t="str">
        <f>VLOOKUP(B376,[1]Lito!$B$579:$E$1355,3,TRUE)</f>
        <v>LVLPC</v>
      </c>
      <c r="E376">
        <v>0</v>
      </c>
      <c r="F376" t="str">
        <f>VLOOKUP(B376,[1]Lito!$B$579:$E$1355,4,TRUE)</f>
        <v>COM SEIXOS 'S E M' ALGUNS NIVEIS ENCONTRAM-SE COM ALTA FUCSITA DISSEMINADA.</v>
      </c>
    </row>
    <row r="377" spans="1:6" x14ac:dyDescent="0.35">
      <c r="A377" t="s">
        <v>174</v>
      </c>
      <c r="B377">
        <v>289.3</v>
      </c>
      <c r="C377">
        <v>289.8</v>
      </c>
      <c r="D377" t="str">
        <f>VLOOKUP(B377,[1]Lito!$B$579:$E$1355,3,TRUE)</f>
        <v>LVLPC</v>
      </c>
      <c r="E377">
        <v>0</v>
      </c>
      <c r="F377" t="str">
        <f>VLOOKUP(B377,[1]Lito!$B$579:$E$1355,4,TRUE)</f>
        <v>COM SEIXOS 'S E M' ALGUNS NIVEIS ENCONTRAM-SE COM ALTA FUCSITA DISSEMINADA.</v>
      </c>
    </row>
    <row r="378" spans="1:6" x14ac:dyDescent="0.35">
      <c r="A378" t="s">
        <v>174</v>
      </c>
      <c r="B378">
        <v>289.8</v>
      </c>
      <c r="C378">
        <v>290.3</v>
      </c>
      <c r="D378" t="str">
        <f>VLOOKUP(B378,[1]Lito!$B$579:$E$1355,3,TRUE)</f>
        <v>LVLPC</v>
      </c>
      <c r="E378">
        <v>0</v>
      </c>
      <c r="F378" t="str">
        <f>VLOOKUP(B378,[1]Lito!$B$579:$E$1355,4,TRUE)</f>
        <v>COM SEIXOS 'S E M' ALGUNS NIVEIS ENCONTRAM-SE COM ALTA FUCSITA DISSEMINADA.</v>
      </c>
    </row>
    <row r="379" spans="1:6" x14ac:dyDescent="0.35">
      <c r="A379" t="s">
        <v>174</v>
      </c>
      <c r="B379">
        <v>290.3</v>
      </c>
      <c r="C379">
        <v>290.89999999999998</v>
      </c>
      <c r="D379" t="str">
        <f>VLOOKUP(B379,[1]Lito!$B$579:$E$1355,3,TRUE)</f>
        <v>LVLPC</v>
      </c>
      <c r="E379">
        <v>0</v>
      </c>
      <c r="F379" t="str">
        <f>VLOOKUP(B379,[1]Lito!$B$579:$E$1355,4,TRUE)</f>
        <v>COM SEIXOS 'S E M' ALGUNS NIVEIS ENCONTRAM-SE COM ALTA FUCSITA DISSEMINADA.</v>
      </c>
    </row>
    <row r="380" spans="1:6" x14ac:dyDescent="0.35">
      <c r="A380" t="s">
        <v>174</v>
      </c>
      <c r="B380">
        <v>290.89999999999998</v>
      </c>
      <c r="C380">
        <v>291.45</v>
      </c>
      <c r="D380" t="str">
        <f>VLOOKUP(B380,[1]Lito!$B$579:$E$1355,3,TRUE)</f>
        <v>LVLPC</v>
      </c>
      <c r="E380">
        <v>0</v>
      </c>
      <c r="F380" t="str">
        <f>VLOOKUP(B380,[1]Lito!$B$579:$E$1355,4,TRUE)</f>
        <v>COM SEIXOS 'S E M' ALGUNS NIVEIS ENCONTRAM-SE COM ALTA FUCSITA DISSEMINADA.</v>
      </c>
    </row>
    <row r="381" spans="1:6" x14ac:dyDescent="0.35">
      <c r="A381" t="s">
        <v>174</v>
      </c>
      <c r="B381">
        <v>291.45</v>
      </c>
      <c r="C381">
        <v>292</v>
      </c>
      <c r="D381" t="str">
        <f>VLOOKUP(B381,[1]Lito!$B$579:$E$1355,3,TRUE)</f>
        <v>LVLPC</v>
      </c>
      <c r="E381">
        <v>0</v>
      </c>
      <c r="F381" t="str">
        <f>VLOOKUP(B381,[1]Lito!$B$579:$E$1355,4,TRUE)</f>
        <v>COM SEIXOS 'S E M' ALGUNS NIVEIS ENCONTRAM-SE COM ALTA FUCSITA DISSEMINADA.</v>
      </c>
    </row>
    <row r="382" spans="1:6" x14ac:dyDescent="0.35">
      <c r="A382" t="s">
        <v>174</v>
      </c>
      <c r="B382">
        <v>292</v>
      </c>
      <c r="C382">
        <v>292.5</v>
      </c>
      <c r="D382" t="str">
        <f>VLOOKUP(B382,[1]Lito!$B$579:$E$1355,3,TRUE)</f>
        <v>LVLPC</v>
      </c>
      <c r="E382">
        <v>0</v>
      </c>
      <c r="F382" t="str">
        <f>VLOOKUP(B382,[1]Lito!$B$579:$E$1355,4,TRUE)</f>
        <v>COM SEIXOS 'S E M' ALGUNS NIVEIS ENCONTRAM-SE COM ALTA FUCSITA DISSEMINADA.</v>
      </c>
    </row>
    <row r="383" spans="1:6" x14ac:dyDescent="0.35">
      <c r="A383" t="s">
        <v>174</v>
      </c>
      <c r="B383">
        <v>292.5</v>
      </c>
      <c r="C383">
        <v>293</v>
      </c>
      <c r="D383" t="str">
        <f>VLOOKUP(B383,[1]Lito!$B$579:$E$1355,3,TRUE)</f>
        <v>LVLPC</v>
      </c>
      <c r="E383">
        <v>0</v>
      </c>
      <c r="F383" t="str">
        <f>VLOOKUP(B383,[1]Lito!$B$579:$E$1355,4,TRUE)</f>
        <v>COM SEIXOS 'S E M' ALGUNS NIVEIS ENCONTRAM-SE COM ALTA FUCSITA DISSEMINADA.</v>
      </c>
    </row>
    <row r="384" spans="1:6" x14ac:dyDescent="0.35">
      <c r="A384" t="s">
        <v>174</v>
      </c>
      <c r="B384">
        <v>293</v>
      </c>
      <c r="C384">
        <v>293.5</v>
      </c>
      <c r="D384" t="str">
        <f>VLOOKUP(B384,[1]Lito!$B$579:$E$1355,3,TRUE)</f>
        <v>LVLPC</v>
      </c>
      <c r="E384">
        <v>0</v>
      </c>
      <c r="F384" t="str">
        <f>VLOOKUP(B384,[1]Lito!$B$579:$E$1355,4,TRUE)</f>
        <v>COM SEIXOS 'S E M' ALGUNS NIVEIS ENCONTRAM-SE COM ALTA FUCSITA DISSEMINADA.</v>
      </c>
    </row>
    <row r="385" spans="1:6" x14ac:dyDescent="0.35">
      <c r="A385" t="s">
        <v>174</v>
      </c>
      <c r="B385">
        <v>293.5</v>
      </c>
      <c r="C385">
        <v>294.05</v>
      </c>
      <c r="D385" t="str">
        <f>VLOOKUP(B385,[1]Lito!$B$579:$E$1355,3,TRUE)</f>
        <v>LVLPC</v>
      </c>
      <c r="E385">
        <v>0</v>
      </c>
      <c r="F385" t="str">
        <f>VLOOKUP(B385,[1]Lito!$B$579:$E$1355,4,TRUE)</f>
        <v>COM SEIXOS 'S E M' ALGUNS NIVEIS ENCONTRAM-SE COM ALTA FUCSITA DISSEMINADA.</v>
      </c>
    </row>
    <row r="386" spans="1:6" x14ac:dyDescent="0.35">
      <c r="A386" t="s">
        <v>174</v>
      </c>
      <c r="B386">
        <v>294.05</v>
      </c>
      <c r="C386">
        <v>294.5</v>
      </c>
      <c r="D386" t="str">
        <f>VLOOKUP(B386,[1]Lito!$B$579:$E$1355,3,TRUE)</f>
        <v>LVLPC</v>
      </c>
      <c r="E386">
        <v>1</v>
      </c>
      <c r="F386" t="str">
        <f>VLOOKUP(B386,[1]Lito!$B$579:$E$1355,4,TRUE)</f>
        <v>COM SEIXOS 'S E M' ALGUNS NIVEIS ENCONTRAM-SE COM ALTA FUCSITA DISSEMINADA. SEIXOS MUITO FRATURADOS</v>
      </c>
    </row>
    <row r="387" spans="1:6" x14ac:dyDescent="0.35">
      <c r="A387" t="s">
        <v>174</v>
      </c>
      <c r="B387">
        <v>294.5</v>
      </c>
      <c r="C387">
        <v>295</v>
      </c>
      <c r="D387" t="str">
        <f>VLOOKUP(B387,[1]Lito!$B$579:$E$1355,3,TRUE)</f>
        <v>LVLPC</v>
      </c>
      <c r="E387">
        <v>0</v>
      </c>
      <c r="F387" t="str">
        <f>VLOOKUP(B387,[1]Lito!$B$579:$E$1355,4,TRUE)</f>
        <v>COM SEIXOS 'S E M' ALGUNS NIVEIS ENCONTRAM-SE COM ALTA FUCSITA DISSEMINADA. SEIXOS MUITO FRATURADOS</v>
      </c>
    </row>
    <row r="388" spans="1:6" x14ac:dyDescent="0.35">
      <c r="A388" t="s">
        <v>174</v>
      </c>
      <c r="B388">
        <v>295</v>
      </c>
      <c r="C388">
        <v>295.5</v>
      </c>
      <c r="D388" t="str">
        <f>VLOOKUP(B388,[1]Lito!$B$579:$E$1355,3,TRUE)</f>
        <v>LVLPC</v>
      </c>
      <c r="E388">
        <v>0</v>
      </c>
      <c r="F388" t="str">
        <f>VLOOKUP(B388,[1]Lito!$B$579:$E$1355,4,TRUE)</f>
        <v>COM SEIXOS 'S E M' ALGUNS NIVEIS ENCONTRAM-SE COM ALTA FUCSITA DISSEMINADA. SEIXOS MUITO FRATURADOS</v>
      </c>
    </row>
    <row r="389" spans="1:6" x14ac:dyDescent="0.35">
      <c r="A389" t="s">
        <v>174</v>
      </c>
      <c r="B389">
        <v>295.5</v>
      </c>
      <c r="C389">
        <v>296</v>
      </c>
      <c r="D389" t="str">
        <f>VLOOKUP(B389,[1]Lito!$B$579:$E$1355,3,TRUE)</f>
        <v>LVLPC</v>
      </c>
      <c r="E389">
        <v>0</v>
      </c>
      <c r="F389" t="str">
        <f>VLOOKUP(B389,[1]Lito!$B$579:$E$1355,4,TRUE)</f>
        <v>COM SEIXOS 'S E M' ALGUNS NIVEIS ENCONTRAM-SE COM ALTA FUCSITA DISSEMINADA.</v>
      </c>
    </row>
    <row r="390" spans="1:6" x14ac:dyDescent="0.35">
      <c r="A390" t="s">
        <v>174</v>
      </c>
      <c r="B390">
        <v>296</v>
      </c>
      <c r="C390">
        <v>296.45</v>
      </c>
      <c r="D390" t="str">
        <f>VLOOKUP(B390,[1]Lito!$B$579:$E$1355,3,TRUE)</f>
        <v>LVLPC</v>
      </c>
      <c r="E390">
        <v>0</v>
      </c>
      <c r="F390" t="str">
        <f>VLOOKUP(B390,[1]Lito!$B$579:$E$1355,4,TRUE)</f>
        <v>COM SEIXOS 'S E M' ALGUNS NIVEIS ENCONTRAM-SE COM ALTA FUCSITA DISSEMINADA.</v>
      </c>
    </row>
    <row r="391" spans="1:6" x14ac:dyDescent="0.35">
      <c r="A391" t="s">
        <v>174</v>
      </c>
      <c r="B391">
        <v>296.45</v>
      </c>
      <c r="C391">
        <v>297</v>
      </c>
      <c r="D391" t="str">
        <f>VLOOKUP(B391,[1]Lito!$B$579:$E$1355,3,TRUE)</f>
        <v>LVLPC</v>
      </c>
      <c r="E391">
        <v>0</v>
      </c>
      <c r="F391" t="str">
        <f>VLOOKUP(B391,[1]Lito!$B$579:$E$1355,4,TRUE)</f>
        <v>COM SEIXOS 'S E M' ALGUNS NIVEIS ENCONTRAM-SE COM ALTA FUCSITA DISSEMINADA.</v>
      </c>
    </row>
    <row r="392" spans="1:6" x14ac:dyDescent="0.35">
      <c r="A392" t="s">
        <v>174</v>
      </c>
      <c r="B392">
        <v>297</v>
      </c>
      <c r="C392">
        <v>297.5</v>
      </c>
      <c r="D392" t="str">
        <f>VLOOKUP(B392,[1]Lito!$B$579:$E$1355,3,TRUE)</f>
        <v>LVLPC</v>
      </c>
      <c r="E392">
        <v>1</v>
      </c>
      <c r="F392" t="str">
        <f>VLOOKUP(B392,[1]Lito!$B$579:$E$1355,4,TRUE)</f>
        <v>COM SEIXOS 'S E M' ALGUNS NIVEIS ENCONTRAM-SE COM ALTA FUCSITA DISSEMINADA.</v>
      </c>
    </row>
    <row r="393" spans="1:6" x14ac:dyDescent="0.35">
      <c r="A393" t="s">
        <v>174</v>
      </c>
      <c r="B393">
        <v>297.5</v>
      </c>
      <c r="C393">
        <v>298.10000000000002</v>
      </c>
      <c r="D393" t="str">
        <f>VLOOKUP(B393,[1]Lito!$B$579:$E$1355,3,TRUE)</f>
        <v>LVLPC</v>
      </c>
      <c r="E393">
        <v>1</v>
      </c>
      <c r="F393" t="str">
        <f>VLOOKUP(B393,[1]Lito!$B$579:$E$1355,4,TRUE)</f>
        <v>COM SEIXOS 'S E M' ALGUNS NIVEIS ENCONTRAM-SE COM ALTA FUCSITA DISSEMINADA.</v>
      </c>
    </row>
    <row r="394" spans="1:6" x14ac:dyDescent="0.35">
      <c r="A394" t="s">
        <v>174</v>
      </c>
      <c r="B394">
        <v>298.10000000000002</v>
      </c>
      <c r="C394">
        <v>298.60000000000002</v>
      </c>
      <c r="D394" t="str">
        <f>VLOOKUP(B394,[1]Lito!$B$579:$E$1355,3,TRUE)</f>
        <v>LVLPC</v>
      </c>
      <c r="E394">
        <v>0</v>
      </c>
      <c r="F394" t="str">
        <f>VLOOKUP(B394,[1]Lito!$B$579:$E$1355,4,TRUE)</f>
        <v>COM SEIXOS 'S E M' ALGUNS NIVEIS ENCONTRAM-SE COM ALTA FUCSITA DISSEMINADA.</v>
      </c>
    </row>
    <row r="395" spans="1:6" x14ac:dyDescent="0.35">
      <c r="A395" t="s">
        <v>174</v>
      </c>
      <c r="B395">
        <v>298.60000000000002</v>
      </c>
      <c r="C395">
        <v>299.14999999999998</v>
      </c>
      <c r="D395" t="str">
        <f>VLOOKUP(B395,[1]Lito!$B$579:$E$1355,3,TRUE)</f>
        <v>LVLPC</v>
      </c>
      <c r="E395">
        <v>0</v>
      </c>
      <c r="F395" t="str">
        <f>VLOOKUP(B395,[1]Lito!$B$579:$E$1355,4,TRUE)</f>
        <v>COM SEIXOS 'S E M' ALGUNS NIVEIS ENCONTRAM-SE COM ALTA FUCSITA DISSEMINADA.</v>
      </c>
    </row>
    <row r="396" spans="1:6" x14ac:dyDescent="0.35">
      <c r="A396" t="s">
        <v>174</v>
      </c>
      <c r="B396">
        <v>299.14999999999998</v>
      </c>
      <c r="C396">
        <v>299.64999999999998</v>
      </c>
      <c r="D396" t="str">
        <f>VLOOKUP(B396,[1]Lito!$B$579:$E$1355,3,TRUE)</f>
        <v>LVLPC</v>
      </c>
      <c r="E396">
        <v>0</v>
      </c>
      <c r="F396" t="str">
        <f>VLOOKUP(B396,[1]Lito!$B$579:$E$1355,4,TRUE)</f>
        <v>COM SEIXOS 'S E M' ALGUNS NIVEIS ENCONTRAM-SE COM ALTA FUCSITA DISSEMINADA.</v>
      </c>
    </row>
    <row r="397" spans="1:6" x14ac:dyDescent="0.35">
      <c r="A397" t="s">
        <v>174</v>
      </c>
      <c r="B397">
        <v>299.64999999999998</v>
      </c>
      <c r="C397">
        <v>300.14999999999998</v>
      </c>
      <c r="D397" t="str">
        <f>VLOOKUP(B397,[1]Lito!$B$579:$E$1355,3,TRUE)</f>
        <v>LVLPC</v>
      </c>
      <c r="E397">
        <v>0</v>
      </c>
      <c r="F397" t="str">
        <f>VLOOKUP(B397,[1]Lito!$B$579:$E$1355,4,TRUE)</f>
        <v>COM SEIXOS 'S E M' ALGUNS NIVEIS ENCONTRAM-SE COM ALTA FUCSITA DISSEMINADA.</v>
      </c>
    </row>
    <row r="398" spans="1:6" x14ac:dyDescent="0.35">
      <c r="A398" t="s">
        <v>174</v>
      </c>
      <c r="B398">
        <v>300.14999999999998</v>
      </c>
      <c r="C398">
        <v>300.64999999999998</v>
      </c>
      <c r="D398" t="str">
        <f>VLOOKUP(B398,[1]Lito!$B$579:$E$1355,3,TRUE)</f>
        <v>LVLPC</v>
      </c>
      <c r="E398">
        <v>0</v>
      </c>
      <c r="F398" t="str">
        <f>VLOOKUP(B398,[1]Lito!$B$579:$E$1355,4,TRUE)</f>
        <v>COM SEIXOS 'S E M' ALGUNS NIVEIS ENCONTRAM-SE COM ALTA FUCSITA DISSEMINADA.</v>
      </c>
    </row>
    <row r="399" spans="1:6" x14ac:dyDescent="0.35">
      <c r="A399" t="s">
        <v>174</v>
      </c>
      <c r="B399">
        <v>300.64999999999998</v>
      </c>
      <c r="C399">
        <v>301.64999999999998</v>
      </c>
      <c r="D399" t="str">
        <f>VLOOKUP(B399,[1]Lito!$B$579:$E$1355,3,TRUE)</f>
        <v>GRIT</v>
      </c>
      <c r="E399">
        <v>0</v>
      </c>
      <c r="F399" t="str">
        <f>VLOOKUP(B399,[1]Lito!$B$579:$E$1355,4,TRUE)</f>
        <v>COM SEIXOS 'L E VL'</v>
      </c>
    </row>
    <row r="400" spans="1:6" x14ac:dyDescent="0.35">
      <c r="A400" t="s">
        <v>174</v>
      </c>
      <c r="B400">
        <v>301.64999999999998</v>
      </c>
      <c r="C400">
        <v>302.64999999999998</v>
      </c>
      <c r="D400" t="str">
        <f>VLOOKUP(B400,[1]Lito!$B$579:$E$1355,3,TRUE)</f>
        <v>GRIT</v>
      </c>
      <c r="E400">
        <v>0</v>
      </c>
      <c r="F400" t="str">
        <f>VLOOKUP(B400,[1]Lito!$B$579:$E$1355,4,TRUE)</f>
        <v>COM SEIXOS 'L E VL'</v>
      </c>
    </row>
    <row r="401" spans="1:6" x14ac:dyDescent="0.35">
      <c r="A401" t="s">
        <v>174</v>
      </c>
      <c r="B401">
        <v>302.64999999999998</v>
      </c>
      <c r="C401">
        <v>303.64999999999998</v>
      </c>
      <c r="D401" t="str">
        <f>VLOOKUP(B401,[1]Lito!$B$579:$E$1355,3,TRUE)</f>
        <v>GRIT</v>
      </c>
      <c r="E401">
        <v>0</v>
      </c>
      <c r="F401" t="str">
        <f>VLOOKUP(B401,[1]Lito!$B$579:$E$1355,4,TRUE)</f>
        <v>COM SEIXOS 'L E VL'</v>
      </c>
    </row>
    <row r="402" spans="1:6" x14ac:dyDescent="0.35">
      <c r="A402" t="s">
        <v>174</v>
      </c>
      <c r="B402">
        <v>303.64999999999998</v>
      </c>
      <c r="C402">
        <v>304.64999999999998</v>
      </c>
      <c r="D402" t="str">
        <f>VLOOKUP(B402,[1]Lito!$B$579:$E$1355,3,TRUE)</f>
        <v>GRIT</v>
      </c>
      <c r="E402">
        <v>0</v>
      </c>
      <c r="F402" t="str">
        <f>VLOOKUP(B402,[1]Lito!$B$579:$E$1355,4,TRUE)</f>
        <v>COM SEIXOS 'L E VL'</v>
      </c>
    </row>
    <row r="403" spans="1:6" x14ac:dyDescent="0.35">
      <c r="A403" t="s">
        <v>174</v>
      </c>
      <c r="B403">
        <v>304.64999999999998</v>
      </c>
      <c r="C403">
        <v>305.14999999999998</v>
      </c>
      <c r="D403" t="str">
        <f>VLOOKUP(B403,[1]Lito!$B$579:$E$1355,3,TRUE)</f>
        <v>LVLPC</v>
      </c>
      <c r="E403">
        <v>1</v>
      </c>
      <c r="F403" t="str">
        <f>VLOOKUP(B403,[1]Lito!$B$579:$E$1355,4,TRUE)</f>
        <v>COM SEIXOS 'M'</v>
      </c>
    </row>
    <row r="404" spans="1:6" x14ac:dyDescent="0.35">
      <c r="A404" t="s">
        <v>174</v>
      </c>
      <c r="B404">
        <v>305.14999999999998</v>
      </c>
      <c r="C404">
        <v>305.7</v>
      </c>
      <c r="D404" t="str">
        <f>VLOOKUP(B404,[1]Lito!$B$579:$E$1355,3,TRUE)</f>
        <v>LVLPC</v>
      </c>
      <c r="E404">
        <v>1</v>
      </c>
      <c r="F404" t="str">
        <f>VLOOKUP(B404,[1]Lito!$B$579:$E$1355,4,TRUE)</f>
        <v>COM SEIXOS 'M'</v>
      </c>
    </row>
    <row r="405" spans="1:6" x14ac:dyDescent="0.35">
      <c r="A405" t="s">
        <v>174</v>
      </c>
      <c r="B405">
        <v>305.7</v>
      </c>
      <c r="C405">
        <v>306.2</v>
      </c>
      <c r="D405" t="str">
        <f>VLOOKUP(B405,[1]Lito!$B$579:$E$1355,3,TRUE)</f>
        <v>LVLPC</v>
      </c>
      <c r="E405">
        <v>1</v>
      </c>
      <c r="F405" t="str">
        <f>VLOOKUP(B405,[1]Lito!$B$579:$E$1355,4,TRUE)</f>
        <v>COM SEIXOS 'M'</v>
      </c>
    </row>
    <row r="406" spans="1:6" x14ac:dyDescent="0.35">
      <c r="A406" t="s">
        <v>174</v>
      </c>
      <c r="B406">
        <v>306.2</v>
      </c>
      <c r="C406">
        <v>307</v>
      </c>
      <c r="D406" t="str">
        <f>VLOOKUP(B406,[1]Lito!$B$579:$E$1355,3,TRUE)</f>
        <v>GRIT</v>
      </c>
      <c r="E406">
        <v>0</v>
      </c>
      <c r="F406" t="str">
        <f>VLOOKUP(B406,[1]Lito!$B$579:$E$1355,4,TRUE)</f>
        <v>COM SEIXOS 'L'. E CRISTAIS DE FUCSITA.</v>
      </c>
    </row>
    <row r="407" spans="1:6" x14ac:dyDescent="0.35">
      <c r="A407" t="s">
        <v>174</v>
      </c>
      <c r="B407">
        <v>307</v>
      </c>
      <c r="C407">
        <v>307.89999999999998</v>
      </c>
      <c r="D407" t="str">
        <f>VLOOKUP(B407,[1]Lito!$B$579:$E$1355,3,TRUE)</f>
        <v>GRIT</v>
      </c>
      <c r="E407">
        <v>0</v>
      </c>
      <c r="F407" t="str">
        <f>VLOOKUP(B407,[1]Lito!$B$579:$E$1355,4,TRUE)</f>
        <v>COM SEIXOS 'L'. E CRISTAIS DE FUCSITA.</v>
      </c>
    </row>
    <row r="408" spans="1:6" x14ac:dyDescent="0.35">
      <c r="A408" t="s">
        <v>174</v>
      </c>
      <c r="B408">
        <v>307.89999999999998</v>
      </c>
      <c r="C408">
        <v>308.35000000000002</v>
      </c>
      <c r="D408" t="str">
        <f>VLOOKUP(B408,[1]Lito!$B$579:$E$1355,3,TRUE)</f>
        <v>LVLPC</v>
      </c>
      <c r="E408">
        <v>0</v>
      </c>
      <c r="F408" t="str">
        <f>VLOOKUP(B408,[1]Lito!$B$579:$E$1355,4,TRUE)</f>
        <v>O INTERVALO NAO APRESENTA BOA VISIBILIDADE DA CARACTERISTICA DA ROCHA</v>
      </c>
    </row>
    <row r="409" spans="1:6" x14ac:dyDescent="0.35">
      <c r="A409" t="s">
        <v>174</v>
      </c>
      <c r="B409">
        <v>308.35000000000002</v>
      </c>
      <c r="C409">
        <v>308.85000000000002</v>
      </c>
      <c r="D409" t="str">
        <f>VLOOKUP(B409,[1]Lito!$B$579:$E$1355,3,TRUE)</f>
        <v>LVLPC</v>
      </c>
      <c r="E409">
        <v>0</v>
      </c>
      <c r="F409" t="str">
        <f>VLOOKUP(B409,[1]Lito!$B$579:$E$1355,4,TRUE)</f>
        <v>O INTERVALO NAO APRESENTA BOA VISIBILIDADE DA CARACTERISTICA DA ROCHA</v>
      </c>
    </row>
    <row r="410" spans="1:6" x14ac:dyDescent="0.35">
      <c r="A410" t="s">
        <v>174</v>
      </c>
      <c r="B410">
        <v>308.85000000000002</v>
      </c>
      <c r="C410">
        <v>309.35000000000002</v>
      </c>
      <c r="D410" t="str">
        <f>VLOOKUP(B410,[1]Lito!$B$579:$E$1355,3,TRUE)</f>
        <v>LVLPC</v>
      </c>
      <c r="E410">
        <v>0</v>
      </c>
      <c r="F410" t="str">
        <f>VLOOKUP(B410,[1]Lito!$B$579:$E$1355,4,TRUE)</f>
        <v>O INTERVALO NAO APRESENTA BOA VISIBILIDADE DA CARACTERISTICA DA ROCHA</v>
      </c>
    </row>
    <row r="411" spans="1:6" x14ac:dyDescent="0.35">
      <c r="A411" t="s">
        <v>174</v>
      </c>
      <c r="B411">
        <v>309.35000000000002</v>
      </c>
      <c r="C411">
        <v>310.3</v>
      </c>
      <c r="D411" t="str">
        <f>VLOOKUP(B411,[1]Lito!$B$579:$E$1355,3,TRUE)</f>
        <v>GRIT</v>
      </c>
      <c r="E411">
        <v>0</v>
      </c>
      <c r="F411" t="str">
        <f>VLOOKUP(B411,[1]Lito!$B$579:$E$1355,4,TRUE)</f>
        <v>COM SEIXOS 'S E VS'</v>
      </c>
    </row>
    <row r="412" spans="1:6" x14ac:dyDescent="0.35">
      <c r="A412" t="s">
        <v>174</v>
      </c>
      <c r="B412">
        <v>310.3</v>
      </c>
      <c r="C412">
        <v>310.75</v>
      </c>
      <c r="D412" t="str">
        <f>VLOOKUP(B412,[1]Lito!$B$579:$E$1355,3,TRUE)</f>
        <v>LVLPC</v>
      </c>
      <c r="E412">
        <v>0</v>
      </c>
      <c r="F412" t="str">
        <f>VLOOKUP(B412,[1]Lito!$B$579:$E$1355,4,TRUE)</f>
        <v>COM SEIXOS 'S E M'. SEIXOS FRATURADOS.</v>
      </c>
    </row>
    <row r="413" spans="1:6" x14ac:dyDescent="0.35">
      <c r="A413" t="s">
        <v>174</v>
      </c>
      <c r="B413">
        <v>310.75</v>
      </c>
      <c r="C413">
        <v>311.2</v>
      </c>
      <c r="D413" t="str">
        <f>VLOOKUP(B413,[1]Lito!$B$579:$E$1355,3,TRUE)</f>
        <v>LVLPC</v>
      </c>
      <c r="E413">
        <v>0</v>
      </c>
      <c r="F413" t="str">
        <f>VLOOKUP(B413,[1]Lito!$B$579:$E$1355,4,TRUE)</f>
        <v>COM SEIXOS 'S E M'. SEIXOS FRATURADOS.</v>
      </c>
    </row>
    <row r="414" spans="1:6" x14ac:dyDescent="0.35">
      <c r="A414" t="s">
        <v>174</v>
      </c>
      <c r="B414">
        <v>311.2</v>
      </c>
      <c r="C414">
        <v>311.7</v>
      </c>
      <c r="D414" t="str">
        <f>VLOOKUP(B414,[1]Lito!$B$579:$E$1355,3,TRUE)</f>
        <v>LVLPC</v>
      </c>
      <c r="E414">
        <v>0</v>
      </c>
      <c r="F414" t="str">
        <f>VLOOKUP(B414,[1]Lito!$B$579:$E$1355,4,TRUE)</f>
        <v>COM SEIXOS 'S E M'. SEIXOS FRATURADOS.</v>
      </c>
    </row>
    <row r="415" spans="1:6" x14ac:dyDescent="0.35">
      <c r="A415" t="s">
        <v>174</v>
      </c>
      <c r="B415">
        <v>311.7</v>
      </c>
      <c r="C415">
        <v>312.25</v>
      </c>
      <c r="D415" t="str">
        <f>VLOOKUP(B415,[1]Lito!$B$579:$E$1355,3,TRUE)</f>
        <v>LVLPC</v>
      </c>
      <c r="E415">
        <v>0</v>
      </c>
      <c r="F415" t="str">
        <f>VLOOKUP(B415,[1]Lito!$B$579:$E$1355,4,TRUE)</f>
        <v>COM SEIXOS 'S E M'. SEIXOS FRATURADOS.</v>
      </c>
    </row>
    <row r="416" spans="1:6" x14ac:dyDescent="0.35">
      <c r="A416" t="s">
        <v>174</v>
      </c>
      <c r="B416">
        <v>312.25</v>
      </c>
      <c r="C416">
        <v>312.75</v>
      </c>
      <c r="D416" t="str">
        <f>VLOOKUP(B416,[1]Lito!$B$579:$E$1355,3,TRUE)</f>
        <v>LVLPC</v>
      </c>
      <c r="E416">
        <v>0</v>
      </c>
      <c r="F416" t="str">
        <f>VLOOKUP(B416,[1]Lito!$B$579:$E$1355,4,TRUE)</f>
        <v>COM SEIXOS 'S E M'. SEIXOS FRATURADOS.</v>
      </c>
    </row>
    <row r="417" spans="1:6" x14ac:dyDescent="0.35">
      <c r="A417" t="s">
        <v>174</v>
      </c>
      <c r="B417">
        <v>312.75</v>
      </c>
      <c r="C417">
        <v>313.39999999999998</v>
      </c>
      <c r="D417" t="str">
        <f>VLOOKUP(B417,[1]Lito!$B$579:$E$1355,3,TRUE)</f>
        <v>GRIT</v>
      </c>
      <c r="E417">
        <v>0</v>
      </c>
      <c r="F417" t="str">
        <f>VLOOKUP(B417,[1]Lito!$B$579:$E$1355,4,TRUE)</f>
        <v>COM SEIXOS 'L'</v>
      </c>
    </row>
    <row r="418" spans="1:6" x14ac:dyDescent="0.35">
      <c r="A418" t="s">
        <v>174</v>
      </c>
      <c r="B418">
        <v>313.39999999999998</v>
      </c>
      <c r="C418">
        <v>314.05</v>
      </c>
      <c r="D418" t="str">
        <f>VLOOKUP(B418,[1]Lito!$B$579:$E$1355,3,TRUE)</f>
        <v>GRIT</v>
      </c>
      <c r="E418">
        <v>0</v>
      </c>
      <c r="F418" t="str">
        <f>VLOOKUP(B418,[1]Lito!$B$579:$E$1355,4,TRUE)</f>
        <v>COM SEIXOS 'L'</v>
      </c>
    </row>
    <row r="419" spans="1:6" x14ac:dyDescent="0.35">
      <c r="A419" t="s">
        <v>174</v>
      </c>
      <c r="B419">
        <v>314.05</v>
      </c>
      <c r="C419">
        <v>314.60000000000002</v>
      </c>
      <c r="D419" t="str">
        <f>VLOOKUP(B419,[1]Lito!$B$579:$E$1355,3,TRUE)</f>
        <v>LVLPC</v>
      </c>
      <c r="E419">
        <v>1</v>
      </c>
      <c r="F419" t="str">
        <f>VLOOKUP(B419,[1]Lito!$B$579:$E$1355,4,TRUE)</f>
        <v>COM SEIXOS 'S E M'</v>
      </c>
    </row>
    <row r="420" spans="1:6" x14ac:dyDescent="0.35">
      <c r="A420" t="s">
        <v>174</v>
      </c>
      <c r="B420">
        <v>314.60000000000002</v>
      </c>
      <c r="C420">
        <v>315.10000000000002</v>
      </c>
      <c r="D420" t="str">
        <f>VLOOKUP(B420,[1]Lito!$B$579:$E$1355,3,TRUE)</f>
        <v>LVLPC</v>
      </c>
      <c r="E420">
        <v>1</v>
      </c>
      <c r="F420" t="str">
        <f>VLOOKUP(B420,[1]Lito!$B$579:$E$1355,4,TRUE)</f>
        <v>COM SEIXOS 'S E M'</v>
      </c>
    </row>
    <row r="421" spans="1:6" x14ac:dyDescent="0.35">
      <c r="A421" t="s">
        <v>174</v>
      </c>
      <c r="B421">
        <v>315.10000000000002</v>
      </c>
      <c r="C421">
        <v>315.60000000000002</v>
      </c>
      <c r="D421" t="str">
        <f>VLOOKUP(B421,[1]Lito!$B$579:$E$1355,3,TRUE)</f>
        <v>LVLPC</v>
      </c>
      <c r="E421">
        <v>0</v>
      </c>
      <c r="F421" t="str">
        <f>VLOOKUP(B421,[1]Lito!$B$579:$E$1355,4,TRUE)</f>
        <v>COM SEIXOS 'S E M'</v>
      </c>
    </row>
    <row r="422" spans="1:6" x14ac:dyDescent="0.35">
      <c r="A422" t="s">
        <v>174</v>
      </c>
      <c r="B422">
        <v>315.60000000000002</v>
      </c>
      <c r="C422">
        <v>316.10000000000002</v>
      </c>
      <c r="D422" t="str">
        <f>VLOOKUP(B422,[1]Lito!$B$579:$E$1355,3,TRUE)</f>
        <v>LVLPC</v>
      </c>
      <c r="E422">
        <v>0</v>
      </c>
      <c r="F422" t="str">
        <f>VLOOKUP(B422,[1]Lito!$B$579:$E$1355,4,TRUE)</f>
        <v>COM SEIXOS 'S E M'. NIVEL DE 18CM DE GRIT COM FUCSITA E OXIDACAO MODERADA.</v>
      </c>
    </row>
    <row r="423" spans="1:6" x14ac:dyDescent="0.35">
      <c r="A423" t="s">
        <v>174</v>
      </c>
      <c r="B423">
        <v>316.10000000000002</v>
      </c>
      <c r="C423">
        <v>316.60000000000002</v>
      </c>
      <c r="D423" t="str">
        <f>VLOOKUP(B423,[1]Lito!$B$579:$E$1355,3,TRUE)</f>
        <v>LVLPC</v>
      </c>
      <c r="E423">
        <v>0</v>
      </c>
      <c r="F423" t="str">
        <f>VLOOKUP(B423,[1]Lito!$B$579:$E$1355,4,TRUE)</f>
        <v>COM SEIXOS 'S E M'</v>
      </c>
    </row>
    <row r="424" spans="1:6" x14ac:dyDescent="0.35">
      <c r="A424" t="s">
        <v>174</v>
      </c>
      <c r="B424">
        <v>316.60000000000002</v>
      </c>
      <c r="C424">
        <v>317.10000000000002</v>
      </c>
      <c r="D424" t="str">
        <f>VLOOKUP(B424,[1]Lito!$B$579:$E$1355,3,TRUE)</f>
        <v>LVLPC</v>
      </c>
      <c r="E424">
        <v>0</v>
      </c>
      <c r="F424" t="str">
        <f>VLOOKUP(B424,[1]Lito!$B$579:$E$1355,4,TRUE)</f>
        <v>COM SEIXOS 'S E M'</v>
      </c>
    </row>
    <row r="425" spans="1:6" x14ac:dyDescent="0.35">
      <c r="A425" t="s">
        <v>174</v>
      </c>
      <c r="B425">
        <v>317.10000000000002</v>
      </c>
      <c r="C425">
        <v>317.55</v>
      </c>
      <c r="D425" t="str">
        <f>VLOOKUP(B425,[1]Lito!$B$579:$E$1355,3,TRUE)</f>
        <v>LVLPC</v>
      </c>
      <c r="E425">
        <v>0</v>
      </c>
      <c r="F425" t="str">
        <f>VLOOKUP(B425,[1]Lito!$B$579:$E$1355,4,TRUE)</f>
        <v>COM SEIXOS 'S E M'. NIVEL DE 25CM DE GRIT COM FUCSITA E OXIDACAO MODERADA.</v>
      </c>
    </row>
    <row r="426" spans="1:6" x14ac:dyDescent="0.35">
      <c r="A426" t="s">
        <v>174</v>
      </c>
      <c r="B426">
        <v>317.55</v>
      </c>
      <c r="C426">
        <v>318.10000000000002</v>
      </c>
      <c r="D426" t="str">
        <f>VLOOKUP(B426,[1]Lito!$B$579:$E$1355,3,TRUE)</f>
        <v>LVLPC</v>
      </c>
      <c r="E426">
        <v>0</v>
      </c>
      <c r="F426" t="str">
        <f>VLOOKUP(B426,[1]Lito!$B$579:$E$1355,4,TRUE)</f>
        <v>COM SEIXOS 'S E M'. NIVEL DE 25CM DE GRIT COM FUCSITA E OXIDACAO MODERADA.</v>
      </c>
    </row>
    <row r="427" spans="1:6" x14ac:dyDescent="0.35">
      <c r="A427" t="s">
        <v>174</v>
      </c>
      <c r="B427">
        <v>318.10000000000002</v>
      </c>
      <c r="C427">
        <v>319.2</v>
      </c>
      <c r="D427" t="str">
        <f>VLOOKUP(B427,[1]Lito!$B$579:$E$1355,3,TRUE)</f>
        <v>GRIT</v>
      </c>
      <c r="E427">
        <v>0</v>
      </c>
      <c r="F427" t="str">
        <f>VLOOKUP(B427,[1]Lito!$B$579:$E$1355,4,TRUE)</f>
        <v>COM SEIXOS 'M'. SULFETO CONCENTRADO EM TORNO DOS SEIXOS. OXIDACAO MAIS CONCENTRADA EM ALGUNS NIVEIS.</v>
      </c>
    </row>
    <row r="428" spans="1:6" x14ac:dyDescent="0.35">
      <c r="A428" t="s">
        <v>174</v>
      </c>
      <c r="B428">
        <v>319.2</v>
      </c>
      <c r="C428">
        <v>320.25</v>
      </c>
      <c r="D428" t="str">
        <f>VLOOKUP(B428,[1]Lito!$B$579:$E$1355,3,TRUE)</f>
        <v>GRIT</v>
      </c>
      <c r="E428">
        <v>0</v>
      </c>
      <c r="F428" t="str">
        <f>VLOOKUP(B428,[1]Lito!$B$579:$E$1355,4,TRUE)</f>
        <v>COM SEIXOS 'M'. SULFETO CONCENTRADO EM TORNO DOS SEIXOS. OXIDACAO MAIS CONCENTRADA EM ALGUNS NIVEIS.</v>
      </c>
    </row>
    <row r="429" spans="1:6" x14ac:dyDescent="0.35">
      <c r="A429" t="s">
        <v>174</v>
      </c>
      <c r="B429">
        <v>320.25</v>
      </c>
      <c r="C429">
        <v>321.2</v>
      </c>
      <c r="D429" t="str">
        <f>VLOOKUP(B429,[1]Lito!$B$579:$E$1355,3,TRUE)</f>
        <v>GRIT</v>
      </c>
      <c r="E429">
        <v>0</v>
      </c>
      <c r="F429" t="str">
        <f>VLOOKUP(B429,[1]Lito!$B$579:$E$1355,4,TRUE)</f>
        <v>EM 320.40-320.53. 321-321.13. 321.55-321.67 NIVEIS DE MSPC BEM EMPACOTADO. FUCHSITICO COM MUITO SULFETO. COM SEIXOS 'S.M E L'.</v>
      </c>
    </row>
    <row r="430" spans="1:6" x14ac:dyDescent="0.35">
      <c r="A430" t="s">
        <v>174</v>
      </c>
      <c r="B430">
        <v>321.2</v>
      </c>
      <c r="C430">
        <v>322.2</v>
      </c>
      <c r="D430" t="str">
        <f>VLOOKUP(B430,[1]Lito!$B$579:$E$1355,3,TRUE)</f>
        <v>GRIT</v>
      </c>
      <c r="E430">
        <v>0</v>
      </c>
      <c r="F430" t="str">
        <f>VLOOKUP(B430,[1]Lito!$B$579:$E$1355,4,TRUE)</f>
        <v>EM 320.40-320.53. 321-321.13. 321.55-321.67 NIVEIS DE MSPC BEM EMPACOTADO. FUCHSITICO COM MUITO SULFETO. COM SEIXOS 'S.M E L'.</v>
      </c>
    </row>
    <row r="431" spans="1:6" x14ac:dyDescent="0.35">
      <c r="A431" t="s">
        <v>174</v>
      </c>
      <c r="B431">
        <v>322.2</v>
      </c>
      <c r="C431">
        <v>323.10000000000002</v>
      </c>
      <c r="D431" t="str">
        <f>VLOOKUP(B431,[1]Lito!$B$579:$E$1355,3,TRUE)</f>
        <v>GRIT</v>
      </c>
      <c r="E431">
        <v>0</v>
      </c>
      <c r="F431" t="str">
        <f>VLOOKUP(B431,[1]Lito!$B$579:$E$1355,4,TRUE)</f>
        <v>COM SEIXOS 'S.M E L'.</v>
      </c>
    </row>
    <row r="432" spans="1:6" x14ac:dyDescent="0.35">
      <c r="A432" t="s">
        <v>174</v>
      </c>
      <c r="B432">
        <v>323.10000000000002</v>
      </c>
      <c r="C432">
        <v>324</v>
      </c>
      <c r="D432" t="str">
        <f>VLOOKUP(B432,[1]Lito!$B$579:$E$1355,3,TRUE)</f>
        <v>GRIT</v>
      </c>
      <c r="E432">
        <v>0</v>
      </c>
      <c r="F432" t="str">
        <f>VLOOKUP(B432,[1]Lito!$B$579:$E$1355,4,TRUE)</f>
        <v>COM SEIXOS 'S.M E L'.</v>
      </c>
    </row>
    <row r="433" spans="1:6" x14ac:dyDescent="0.35">
      <c r="A433" t="s">
        <v>174</v>
      </c>
      <c r="B433">
        <v>324</v>
      </c>
      <c r="C433">
        <v>324.39999999999998</v>
      </c>
      <c r="D433" t="str">
        <f>VLOOKUP(B433,[1]Lito!$B$579:$E$1355,3,TRUE)</f>
        <v>GRIT</v>
      </c>
      <c r="E433">
        <v>0</v>
      </c>
      <c r="F433" t="str">
        <f>VLOOKUP(B433,[1]Lito!$B$579:$E$1355,4,TRUE)</f>
        <v>COM SEIXOS 'S.M E L'.</v>
      </c>
    </row>
    <row r="434" spans="1:6" x14ac:dyDescent="0.35">
      <c r="A434" t="s">
        <v>174</v>
      </c>
      <c r="B434">
        <v>324.39999999999998</v>
      </c>
      <c r="C434">
        <v>325.25</v>
      </c>
      <c r="D434" t="str">
        <f>VLOOKUP(B434,[1]Lito!$B$579:$E$1355,3,TRUE)</f>
        <v>GRIT</v>
      </c>
      <c r="E434">
        <v>0</v>
      </c>
      <c r="F434" t="str">
        <f>VLOOKUP(B434,[1]Lito!$B$579:$E$1355,4,TRUE)</f>
        <v>COM SEIXOS 'S.M E L'.</v>
      </c>
    </row>
    <row r="435" spans="1:6" x14ac:dyDescent="0.35">
      <c r="A435" t="s">
        <v>174</v>
      </c>
      <c r="B435">
        <v>325.25</v>
      </c>
      <c r="C435">
        <v>326.10000000000002</v>
      </c>
      <c r="D435" t="str">
        <f>VLOOKUP(B435,[1]Lito!$B$579:$E$1355,3,TRUE)</f>
        <v>GRIT</v>
      </c>
      <c r="E435">
        <v>0</v>
      </c>
      <c r="F435" t="str">
        <f>VLOOKUP(B435,[1]Lito!$B$579:$E$1355,4,TRUE)</f>
        <v>COM SEIXOS 'S.M E L'.</v>
      </c>
    </row>
    <row r="436" spans="1:6" x14ac:dyDescent="0.35">
      <c r="A436" t="s">
        <v>174</v>
      </c>
      <c r="B436">
        <v>326.10000000000002</v>
      </c>
      <c r="C436">
        <v>326.5</v>
      </c>
      <c r="D436" t="str">
        <f>VLOOKUP(B436,[1]Lito!$B$579:$E$1355,3,TRUE)</f>
        <v>MSPC</v>
      </c>
      <c r="E436">
        <v>1</v>
      </c>
      <c r="F436" t="str">
        <f>VLOOKUP(B436,[1]Lito!$B$579:$E$1355,4,TRUE)</f>
        <v>COM SEIXOS 'L'. MUITO FRATURADO. OXIDADO. INTERCALACOES DE GRIT FUCHSITICO E COM SULFETACAO.</v>
      </c>
    </row>
    <row r="437" spans="1:6" x14ac:dyDescent="0.35">
      <c r="A437" t="s">
        <v>174</v>
      </c>
      <c r="B437">
        <v>326.5</v>
      </c>
      <c r="C437">
        <v>326.95</v>
      </c>
      <c r="D437" t="str">
        <f>VLOOKUP(B437,[1]Lito!$B$579:$E$1355,3,TRUE)</f>
        <v>MSPC</v>
      </c>
      <c r="E437">
        <v>1</v>
      </c>
      <c r="F437" t="str">
        <f>VLOOKUP(B437,[1]Lito!$B$579:$E$1355,4,TRUE)</f>
        <v>COM SEIXOS 'L'. MUITO FRATURADO. OXIDADO. INTERCALACOES DE GRIT FUCHSITICO E COM SULFETACAO.</v>
      </c>
    </row>
    <row r="438" spans="1:6" x14ac:dyDescent="0.35">
      <c r="A438" t="s">
        <v>174</v>
      </c>
      <c r="B438">
        <v>326.95</v>
      </c>
      <c r="C438">
        <v>327.95</v>
      </c>
      <c r="D438" t="str">
        <f>VLOOKUP(B438,[1]Lito!$B$579:$E$1355,3,TRUE)</f>
        <v>GRIT</v>
      </c>
      <c r="E438">
        <v>0</v>
      </c>
      <c r="F438" t="str">
        <f>VLOOKUP(B438,[1]Lito!$B$579:$E$1355,4,TRUE)</f>
        <v/>
      </c>
    </row>
    <row r="439" spans="1:6" x14ac:dyDescent="0.35">
      <c r="A439" t="s">
        <v>174</v>
      </c>
      <c r="B439">
        <v>327.95</v>
      </c>
      <c r="C439">
        <v>328.95</v>
      </c>
      <c r="D439" t="str">
        <f>VLOOKUP(B439,[1]Lito!$B$579:$E$1355,3,TRUE)</f>
        <v>GRIT</v>
      </c>
      <c r="E439">
        <v>0</v>
      </c>
      <c r="F439" t="str">
        <f>VLOOKUP(B439,[1]Lito!$B$579:$E$1355,4,TRUE)</f>
        <v/>
      </c>
    </row>
    <row r="440" spans="1:6" x14ac:dyDescent="0.35">
      <c r="A440" t="s">
        <v>174</v>
      </c>
      <c r="B440">
        <v>328.95</v>
      </c>
      <c r="C440">
        <v>330.05</v>
      </c>
      <c r="D440" t="str">
        <f>VLOOKUP(B440,[1]Lito!$B$579:$E$1355,3,TRUE)</f>
        <v>GRIT</v>
      </c>
      <c r="E440">
        <v>0</v>
      </c>
      <c r="F440" t="str">
        <f>VLOOKUP(B440,[1]Lito!$B$579:$E$1355,4,TRUE)</f>
        <v/>
      </c>
    </row>
    <row r="441" spans="1:6" x14ac:dyDescent="0.35">
      <c r="A441" t="s">
        <v>174</v>
      </c>
      <c r="B441">
        <v>330.05</v>
      </c>
      <c r="C441">
        <v>330.95</v>
      </c>
      <c r="D441" t="str">
        <f>VLOOKUP(B441,[1]Lito!$B$579:$E$1355,3,TRUE)</f>
        <v>GRIT</v>
      </c>
      <c r="E441">
        <v>1</v>
      </c>
      <c r="F441" t="str">
        <f>VLOOKUP(B441,[1]Lito!$B$579:$E$1355,4,TRUE)</f>
        <v/>
      </c>
    </row>
    <row r="442" spans="1:6" x14ac:dyDescent="0.35">
      <c r="A442" t="s">
        <v>174</v>
      </c>
      <c r="B442">
        <v>330.95</v>
      </c>
      <c r="C442">
        <v>331.9</v>
      </c>
      <c r="D442" t="str">
        <f>VLOOKUP(B442,[1]Lito!$B$579:$E$1355,3,TRUE)</f>
        <v>GRIT</v>
      </c>
      <c r="E442">
        <v>0</v>
      </c>
      <c r="F442" t="str">
        <f>VLOOKUP(B442,[1]Lito!$B$579:$E$1355,4,TRUE)</f>
        <v>DE 330.72-330.90M NIVEL DE MSPC EMPACOTADO. FUCHSITICO. OXIDADO E COM SUFETO.</v>
      </c>
    </row>
    <row r="443" spans="1:6" x14ac:dyDescent="0.35">
      <c r="A443" t="s">
        <v>174</v>
      </c>
      <c r="B443">
        <v>331.9</v>
      </c>
      <c r="C443">
        <v>332.7</v>
      </c>
      <c r="D443" t="str">
        <f>VLOOKUP(B443,[1]Lito!$B$579:$E$1355,3,TRUE)</f>
        <v>GRIT</v>
      </c>
      <c r="E443">
        <v>0</v>
      </c>
      <c r="F443" t="str">
        <f>VLOOKUP(B443,[1]Lito!$B$579:$E$1355,4,TRUE)</f>
        <v/>
      </c>
    </row>
    <row r="444" spans="1:6" x14ac:dyDescent="0.35">
      <c r="A444" t="s">
        <v>174</v>
      </c>
      <c r="B444">
        <v>332.7</v>
      </c>
      <c r="C444">
        <v>333.65</v>
      </c>
      <c r="D444" t="str">
        <f>VLOOKUP(B444,[1]Lito!$B$579:$E$1355,3,TRUE)</f>
        <v>GRIT</v>
      </c>
      <c r="E444">
        <v>0</v>
      </c>
      <c r="F444" t="str">
        <f>VLOOKUP(B444,[1]Lito!$B$579:$E$1355,4,TRUE)</f>
        <v>COM VENULAS DE QTZ COM SEIXOS 'M E S'.</v>
      </c>
    </row>
    <row r="445" spans="1:6" x14ac:dyDescent="0.35">
      <c r="A445" t="s">
        <v>174</v>
      </c>
      <c r="B445">
        <v>333.65</v>
      </c>
      <c r="C445">
        <v>334.5</v>
      </c>
      <c r="D445" t="str">
        <f>VLOOKUP(B445,[1]Lito!$B$579:$E$1355,3,TRUE)</f>
        <v>GRIT</v>
      </c>
      <c r="E445">
        <v>0</v>
      </c>
      <c r="F445" t="str">
        <f>VLOOKUP(B445,[1]Lito!$B$579:$E$1355,4,TRUE)</f>
        <v>COM VENULAS DE QTZ COM SEIXOS 'M E S'.</v>
      </c>
    </row>
    <row r="446" spans="1:6" x14ac:dyDescent="0.35">
      <c r="A446" t="s">
        <v>174</v>
      </c>
      <c r="B446">
        <v>334.5</v>
      </c>
      <c r="C446">
        <v>335.45</v>
      </c>
      <c r="D446" t="str">
        <f>VLOOKUP(B446,[1]Lito!$B$579:$E$1355,3,TRUE)</f>
        <v>GRIT</v>
      </c>
      <c r="E446">
        <v>0</v>
      </c>
      <c r="F446" t="str">
        <f>VLOOKUP(B446,[1]Lito!$B$579:$E$1355,4,TRUE)</f>
        <v>COM VENULAS DE QTZ COM SEIXOS 'M E S'. NIVEL BASTANTE ALTERADO COM VEIOS DE ITV. PRESENCA DE TALCO NAS FRATURAS.</v>
      </c>
    </row>
    <row r="447" spans="1:6" x14ac:dyDescent="0.35">
      <c r="A447" t="s">
        <v>174</v>
      </c>
      <c r="B447">
        <v>335.45</v>
      </c>
      <c r="C447">
        <v>336.25</v>
      </c>
      <c r="D447" t="str">
        <f>VLOOKUP(B447,[1]Lito!$B$579:$E$1355,3,TRUE)</f>
        <v>GRIT</v>
      </c>
      <c r="E447">
        <v>0</v>
      </c>
      <c r="F447" t="str">
        <f>VLOOKUP(B447,[1]Lito!$B$579:$E$1355,4,TRUE)</f>
        <v>COM VENULAS DE QTZ COM SEIXOS 'M E S'.</v>
      </c>
    </row>
    <row r="448" spans="1:6" x14ac:dyDescent="0.35">
      <c r="A448" t="s">
        <v>174</v>
      </c>
      <c r="B448">
        <v>336.25</v>
      </c>
      <c r="C448">
        <v>337.3</v>
      </c>
      <c r="D448" t="str">
        <f>VLOOKUP(B448,[1]Lito!$B$579:$E$1355,3,TRUE)</f>
        <v>GRIT</v>
      </c>
      <c r="E448">
        <v>0</v>
      </c>
      <c r="F448" t="str">
        <f>VLOOKUP(B448,[1]Lito!$B$579:$E$1355,4,TRUE)</f>
        <v>COM VENULAS DE QTZ COM SEIXOS 'M E S'.</v>
      </c>
    </row>
    <row r="449" spans="1:6" x14ac:dyDescent="0.35">
      <c r="A449" t="s">
        <v>174</v>
      </c>
      <c r="B449">
        <v>337.3</v>
      </c>
      <c r="C449">
        <v>338.25</v>
      </c>
      <c r="D449" t="str">
        <f>VLOOKUP(B449,[1]Lito!$B$579:$E$1355,3,TRUE)</f>
        <v>GRIT</v>
      </c>
      <c r="E449">
        <v>0</v>
      </c>
      <c r="F449" t="str">
        <f>VLOOKUP(B449,[1]Lito!$B$579:$E$1355,4,TRUE)</f>
        <v>COM VENULAS DE QTZ COM SEIXOS 'M E S'. COM NIVEL DE MLPC BEM EMPACOTADO. OXIDADO. COM BAIXO SULFETACAO MAIS CONCENTRADO NA BASE.</v>
      </c>
    </row>
    <row r="450" spans="1:6" x14ac:dyDescent="0.35">
      <c r="A450" t="s">
        <v>174</v>
      </c>
      <c r="B450">
        <v>338.25</v>
      </c>
      <c r="C450">
        <v>339.3</v>
      </c>
      <c r="D450" t="str">
        <f>VLOOKUP(B450,[1]Lito!$B$579:$E$1355,3,TRUE)</f>
        <v>GRIT</v>
      </c>
      <c r="E450">
        <v>0</v>
      </c>
      <c r="F450" t="str">
        <f>VLOOKUP(B450,[1]Lito!$B$579:$E$1355,4,TRUE)</f>
        <v>COM VENULAS DE QTZ COM SEIXOS 'M E S'.</v>
      </c>
    </row>
    <row r="451" spans="1:6" x14ac:dyDescent="0.35">
      <c r="A451" t="s">
        <v>174</v>
      </c>
      <c r="B451">
        <v>339.3</v>
      </c>
      <c r="C451">
        <v>340.35</v>
      </c>
      <c r="D451" t="str">
        <f>VLOOKUP(B451,[1]Lito!$B$579:$E$1355,3,TRUE)</f>
        <v>GRIT</v>
      </c>
      <c r="E451">
        <v>0</v>
      </c>
      <c r="F451" t="str">
        <f>VLOOKUP(B451,[1]Lito!$B$579:$E$1355,4,TRUE)</f>
        <v>COM VENULAS DE QTZ COM SEIXOS 'M E S'.</v>
      </c>
    </row>
    <row r="452" spans="1:6" x14ac:dyDescent="0.35">
      <c r="A452" t="s">
        <v>174</v>
      </c>
      <c r="B452">
        <v>340.35</v>
      </c>
      <c r="C452">
        <v>341.4</v>
      </c>
      <c r="D452" t="str">
        <f>VLOOKUP(B452,[1]Lito!$B$579:$E$1355,3,TRUE)</f>
        <v>GRIT</v>
      </c>
      <c r="E452">
        <v>0</v>
      </c>
      <c r="F452" t="str">
        <f>VLOOKUP(B452,[1]Lito!$B$579:$E$1355,4,TRUE)</f>
        <v>COM VENULAS DE QTZ COM SEIXOS 'M E S'.</v>
      </c>
    </row>
    <row r="453" spans="1:6" x14ac:dyDescent="0.35">
      <c r="A453" t="s">
        <v>174</v>
      </c>
      <c r="B453">
        <v>341.4</v>
      </c>
      <c r="C453">
        <v>342.5</v>
      </c>
      <c r="D453" t="str">
        <f>VLOOKUP(B453,[1]Lito!$B$579:$E$1355,3,TRUE)</f>
        <v>GRIT</v>
      </c>
      <c r="E453">
        <v>0</v>
      </c>
      <c r="F453" t="str">
        <f>VLOOKUP(B453,[1]Lito!$B$579:$E$1355,4,TRUE)</f>
        <v>COM VENULAS DE QTZ COM SEIXOS 'M E S'.</v>
      </c>
    </row>
    <row r="454" spans="1:6" x14ac:dyDescent="0.35">
      <c r="A454" t="s">
        <v>174</v>
      </c>
      <c r="B454">
        <v>342.5</v>
      </c>
      <c r="C454">
        <v>342.95</v>
      </c>
      <c r="D454" t="str">
        <f>VLOOKUP(B454,[1]Lito!$B$579:$E$1355,3,TRUE)</f>
        <v>LMPC</v>
      </c>
      <c r="E454">
        <v>1000</v>
      </c>
      <c r="F454" t="str">
        <f>VLOOKUP(B454,[1]Lito!$B$579:$E$1355,4,TRUE)</f>
        <v>COM SEIXOS 'S'. O TOPO CONCENTRA-SE MAIS OXIDADO E COM ALTA CONCENTRACAO DE SULFETO.</v>
      </c>
    </row>
    <row r="455" spans="1:6" x14ac:dyDescent="0.35">
      <c r="A455" t="s">
        <v>174</v>
      </c>
      <c r="B455">
        <v>342.95</v>
      </c>
      <c r="C455">
        <v>343.4</v>
      </c>
      <c r="D455" t="str">
        <f>VLOOKUP(B455,[1]Lito!$B$579:$E$1355,3,TRUE)</f>
        <v>LMPC</v>
      </c>
      <c r="E455">
        <v>0</v>
      </c>
      <c r="F455" t="str">
        <f>VLOOKUP(B455,[1]Lito!$B$579:$E$1355,4,TRUE)</f>
        <v>COM SEIXOS 'S'. O TOPO CONCENTRA-SE MAIS OXIDADO E COM ALTA CONCENTRACAO DE SULFETO.</v>
      </c>
    </row>
    <row r="456" spans="1:6" x14ac:dyDescent="0.35">
      <c r="A456" t="s">
        <v>174</v>
      </c>
      <c r="B456">
        <v>343.4</v>
      </c>
      <c r="C456">
        <v>344.2</v>
      </c>
      <c r="D456" t="str">
        <f>VLOOKUP(B456,[1]Lito!$B$579:$E$1355,3,TRUE)</f>
        <v>GRIT</v>
      </c>
      <c r="E456">
        <v>0</v>
      </c>
      <c r="F456" t="str">
        <f>VLOOKUP(B456,[1]Lito!$B$579:$E$1355,4,TRUE)</f>
        <v/>
      </c>
    </row>
    <row r="457" spans="1:6" x14ac:dyDescent="0.35">
      <c r="A457" t="s">
        <v>174</v>
      </c>
      <c r="B457">
        <v>344.2</v>
      </c>
      <c r="C457">
        <v>345</v>
      </c>
      <c r="D457" t="str">
        <f>VLOOKUP(B457,[1]Lito!$B$579:$E$1355,3,TRUE)</f>
        <v>GRIT</v>
      </c>
      <c r="E457">
        <v>0</v>
      </c>
      <c r="F457" t="str">
        <f>VLOOKUP(B457,[1]Lito!$B$579:$E$1355,4,TRUE)</f>
        <v/>
      </c>
    </row>
    <row r="458" spans="1:6" x14ac:dyDescent="0.35">
      <c r="A458" t="s">
        <v>174</v>
      </c>
      <c r="B458">
        <v>345</v>
      </c>
      <c r="C458">
        <v>345.85</v>
      </c>
      <c r="D458" t="str">
        <f>VLOOKUP(B458,[1]Lito!$B$579:$E$1355,3,TRUE)</f>
        <v>GRIT</v>
      </c>
      <c r="E458">
        <v>0</v>
      </c>
      <c r="F458" t="str">
        <f>VLOOKUP(B458,[1]Lito!$B$579:$E$1355,4,TRUE)</f>
        <v/>
      </c>
    </row>
    <row r="459" spans="1:6" x14ac:dyDescent="0.35">
      <c r="A459" t="s">
        <v>174</v>
      </c>
      <c r="B459">
        <v>345.85</v>
      </c>
      <c r="C459">
        <v>346.35</v>
      </c>
      <c r="D459" t="str">
        <f>VLOOKUP(B459,[1]Lito!$B$579:$E$1355,3,TRUE)</f>
        <v>MPC</v>
      </c>
      <c r="E459">
        <v>0</v>
      </c>
      <c r="F459" t="str">
        <f>VLOOKUP(B459,[1]Lito!$B$579:$E$1355,4,TRUE)</f>
        <v>COM SEIXOS 'S E L'</v>
      </c>
    </row>
    <row r="460" spans="1:6" x14ac:dyDescent="0.35">
      <c r="A460" t="s">
        <v>174</v>
      </c>
      <c r="B460">
        <v>346.35</v>
      </c>
      <c r="C460">
        <v>346.85</v>
      </c>
      <c r="D460" t="str">
        <f>VLOOKUP(B460,[1]Lito!$B$579:$E$1355,3,TRUE)</f>
        <v>MPC</v>
      </c>
      <c r="E460">
        <v>0</v>
      </c>
      <c r="F460" t="str">
        <f>VLOOKUP(B460,[1]Lito!$B$579:$E$1355,4,TRUE)</f>
        <v>COM SEIXOS 'S E L'</v>
      </c>
    </row>
    <row r="461" spans="1:6" x14ac:dyDescent="0.35">
      <c r="A461" t="s">
        <v>174</v>
      </c>
      <c r="B461">
        <v>346.85</v>
      </c>
      <c r="C461">
        <v>347.35</v>
      </c>
      <c r="D461" t="str">
        <f>VLOOKUP(B461,[1]Lito!$B$579:$E$1355,3,TRUE)</f>
        <v>MPC</v>
      </c>
      <c r="E461">
        <v>0</v>
      </c>
      <c r="F461" t="str">
        <f>VLOOKUP(B461,[1]Lito!$B$579:$E$1355,4,TRUE)</f>
        <v>COM SEIXOS 'S E L'</v>
      </c>
    </row>
    <row r="462" spans="1:6" x14ac:dyDescent="0.35">
      <c r="A462" t="s">
        <v>174</v>
      </c>
      <c r="B462">
        <v>347.35</v>
      </c>
      <c r="C462">
        <v>347.9</v>
      </c>
      <c r="D462" t="str">
        <f>VLOOKUP(B462,[1]Lito!$B$579:$E$1355,3,TRUE)</f>
        <v>MPC</v>
      </c>
      <c r="E462">
        <v>0</v>
      </c>
      <c r="F462" t="str">
        <f>VLOOKUP(B462,[1]Lito!$B$579:$E$1355,4,TRUE)</f>
        <v>COM SEIXOS 'S E L'</v>
      </c>
    </row>
    <row r="463" spans="1:6" x14ac:dyDescent="0.35">
      <c r="A463" t="s">
        <v>174</v>
      </c>
      <c r="B463">
        <v>347.9</v>
      </c>
      <c r="C463">
        <v>348.45</v>
      </c>
      <c r="D463" t="str">
        <f>VLOOKUP(B463,[1]Lito!$B$579:$E$1355,3,TRUE)</f>
        <v>MPC</v>
      </c>
      <c r="E463">
        <v>0</v>
      </c>
      <c r="F463" t="str">
        <f>VLOOKUP(B463,[1]Lito!$B$579:$E$1355,4,TRUE)</f>
        <v>COM SEIXOS 'S E L'</v>
      </c>
    </row>
    <row r="464" spans="1:6" x14ac:dyDescent="0.35">
      <c r="A464" t="s">
        <v>174</v>
      </c>
      <c r="B464">
        <v>348.45</v>
      </c>
      <c r="C464">
        <v>348.95</v>
      </c>
      <c r="D464" t="str">
        <f>VLOOKUP(B464,[1]Lito!$B$579:$E$1355,3,TRUE)</f>
        <v>MLPC</v>
      </c>
      <c r="E464">
        <v>0</v>
      </c>
      <c r="F464" t="str">
        <f>VLOOKUP(B464,[1]Lito!$B$579:$E$1355,4,TRUE)</f>
        <v>COM SEIXOS 'S '</v>
      </c>
    </row>
    <row r="465" spans="1:6" x14ac:dyDescent="0.35">
      <c r="A465" t="s">
        <v>174</v>
      </c>
      <c r="B465">
        <v>348.95</v>
      </c>
      <c r="C465">
        <v>349.45</v>
      </c>
      <c r="D465" t="str">
        <f>VLOOKUP(B465,[1]Lito!$B$579:$E$1355,3,TRUE)</f>
        <v>MLPC</v>
      </c>
      <c r="E465">
        <v>0</v>
      </c>
      <c r="F465" t="str">
        <f>VLOOKUP(B465,[1]Lito!$B$579:$E$1355,4,TRUE)</f>
        <v>COM SEIXOS 'S '</v>
      </c>
    </row>
    <row r="466" spans="1:6" x14ac:dyDescent="0.35">
      <c r="A466" t="s">
        <v>174</v>
      </c>
      <c r="B466">
        <v>349.45</v>
      </c>
      <c r="C466">
        <v>350.4</v>
      </c>
      <c r="D466" t="str">
        <f>VLOOKUP(B466,[1]Lito!$B$579:$E$1355,3,TRUE)</f>
        <v>QTO_SX</v>
      </c>
      <c r="E466">
        <v>0</v>
      </c>
      <c r="F466" t="str">
        <f>VLOOKUP(B466,[1]Lito!$B$579:$E$1355,4,TRUE)</f>
        <v>COM SEIXOS 'S.M E L'</v>
      </c>
    </row>
    <row r="467" spans="1:6" x14ac:dyDescent="0.35">
      <c r="A467" t="s">
        <v>174</v>
      </c>
      <c r="B467">
        <v>350.4</v>
      </c>
      <c r="C467">
        <v>350.9</v>
      </c>
      <c r="D467" t="str">
        <f>VLOOKUP(B467,[1]Lito!$B$579:$E$1355,3,TRUE)</f>
        <v>MPC</v>
      </c>
      <c r="E467">
        <v>0</v>
      </c>
      <c r="F467" t="str">
        <f>VLOOKUP(B467,[1]Lito!$B$579:$E$1355,4,TRUE)</f>
        <v>COM SEIXOS 'S E L'. MUITO ALTERADA E OXIDADA.</v>
      </c>
    </row>
    <row r="468" spans="1:6" x14ac:dyDescent="0.35">
      <c r="A468" t="s">
        <v>174</v>
      </c>
      <c r="B468">
        <v>350.9</v>
      </c>
      <c r="C468">
        <v>351.35</v>
      </c>
      <c r="D468" t="str">
        <f>VLOOKUP(B468,[1]Lito!$B$579:$E$1355,3,TRUE)</f>
        <v>MPC</v>
      </c>
      <c r="E468">
        <v>0</v>
      </c>
      <c r="F468" t="str">
        <f>VLOOKUP(B468,[1]Lito!$B$579:$E$1355,4,TRUE)</f>
        <v>COM SEIXOS 'S E L'. MUITO ALTERADA E OXIDADA.</v>
      </c>
    </row>
    <row r="469" spans="1:6" x14ac:dyDescent="0.35">
      <c r="A469" t="s">
        <v>174</v>
      </c>
      <c r="B469">
        <v>351.35</v>
      </c>
      <c r="C469">
        <v>351.8</v>
      </c>
      <c r="D469" t="str">
        <f>VLOOKUP(B469,[1]Lito!$B$579:$E$1355,3,TRUE)</f>
        <v>MPC</v>
      </c>
      <c r="E469">
        <v>0</v>
      </c>
      <c r="F469" t="str">
        <f>VLOOKUP(B469,[1]Lito!$B$579:$E$1355,4,TRUE)</f>
        <v>COM SEIXOS 'S E L'. MUITO ALTERADA E OXIDADA.</v>
      </c>
    </row>
    <row r="470" spans="1:6" x14ac:dyDescent="0.35">
      <c r="A470" t="s">
        <v>174</v>
      </c>
      <c r="B470">
        <v>351.8</v>
      </c>
      <c r="C470">
        <v>352.25</v>
      </c>
      <c r="D470" t="str">
        <f>VLOOKUP(B470,[1]Lito!$B$579:$E$1355,3,TRUE)</f>
        <v>MPC</v>
      </c>
      <c r="E470">
        <v>0</v>
      </c>
      <c r="F470" t="str">
        <f>VLOOKUP(B470,[1]Lito!$B$579:$E$1355,4,TRUE)</f>
        <v>COM SEIXOS 'S E L'. MUITO ALTERADA E OXIDADA.</v>
      </c>
    </row>
    <row r="471" spans="1:6" x14ac:dyDescent="0.35">
      <c r="A471" t="s">
        <v>174</v>
      </c>
      <c r="B471">
        <v>352.25</v>
      </c>
      <c r="C471">
        <v>353.15</v>
      </c>
      <c r="D471" t="str">
        <f>VLOOKUP(B471,[1]Lito!$B$579:$E$1355,3,TRUE)</f>
        <v>GRIT</v>
      </c>
      <c r="E471">
        <v>0</v>
      </c>
      <c r="F471" t="str">
        <f>VLOOKUP(B471,[1]Lito!$B$579:$E$1355,4,TRUE)</f>
        <v/>
      </c>
    </row>
    <row r="472" spans="1:6" x14ac:dyDescent="0.35">
      <c r="A472" t="s">
        <v>174</v>
      </c>
      <c r="B472">
        <v>353.15</v>
      </c>
      <c r="C472">
        <v>353.7</v>
      </c>
      <c r="D472" t="str">
        <f>VLOOKUP(B472,[1]Lito!$B$579:$E$1355,3,TRUE)</f>
        <v>GRIT</v>
      </c>
      <c r="E472">
        <v>0</v>
      </c>
      <c r="F472" t="str">
        <f>VLOOKUP(B472,[1]Lito!$B$579:$E$1355,4,TRUE)</f>
        <v/>
      </c>
    </row>
    <row r="473" spans="1:6" x14ac:dyDescent="0.35">
      <c r="A473" t="s">
        <v>174</v>
      </c>
      <c r="B473">
        <v>353.7</v>
      </c>
      <c r="C473">
        <v>354.1</v>
      </c>
      <c r="D473" t="str">
        <f>VLOOKUP(B473,[1]Lito!$B$579:$E$1355,3,TRUE)</f>
        <v>GRIT</v>
      </c>
      <c r="E473">
        <v>0</v>
      </c>
      <c r="F473" t="str">
        <f>VLOOKUP(B473,[1]Lito!$B$579:$E$1355,4,TRUE)</f>
        <v>COM NIVEL DE MLPC BEM EMPACOTADO E OXIDADO.</v>
      </c>
    </row>
    <row r="474" spans="1:6" x14ac:dyDescent="0.35">
      <c r="A474" t="s">
        <v>174</v>
      </c>
      <c r="B474">
        <v>354.1</v>
      </c>
      <c r="C474">
        <v>354.6</v>
      </c>
      <c r="D474" t="str">
        <f>VLOOKUP(B474,[1]Lito!$B$579:$E$1355,3,TRUE)</f>
        <v>MPC</v>
      </c>
      <c r="E474">
        <v>0</v>
      </c>
      <c r="F474" t="str">
        <f>VLOOKUP(B474,[1]Lito!$B$579:$E$1355,4,TRUE)</f>
        <v>COM SEIXOS 'S E L'. MATRIZ SILICIFICADA E QZ_VEIN OXIDADO.</v>
      </c>
    </row>
    <row r="475" spans="1:6" x14ac:dyDescent="0.35">
      <c r="A475" t="s">
        <v>174</v>
      </c>
      <c r="B475">
        <v>354.6</v>
      </c>
      <c r="C475">
        <v>355.1</v>
      </c>
      <c r="D475" t="str">
        <f>VLOOKUP(B475,[1]Lito!$B$579:$E$1355,3,TRUE)</f>
        <v>MPC</v>
      </c>
      <c r="E475">
        <v>0</v>
      </c>
      <c r="F475" t="str">
        <f>VLOOKUP(B475,[1]Lito!$B$579:$E$1355,4,TRUE)</f>
        <v>COM SEIXOS 'S E L'. MATRIZ SILICIFICADA E QZ_VEIN OXIDADO.</v>
      </c>
    </row>
    <row r="476" spans="1:6" x14ac:dyDescent="0.35">
      <c r="A476" t="s">
        <v>174</v>
      </c>
      <c r="B476">
        <v>355.1</v>
      </c>
      <c r="C476">
        <v>355.6</v>
      </c>
      <c r="D476" t="str">
        <f>VLOOKUP(B476,[1]Lito!$B$579:$E$1355,3,TRUE)</f>
        <v>LMPC</v>
      </c>
      <c r="E476">
        <v>0</v>
      </c>
      <c r="F476" t="str">
        <f>VLOOKUP(B476,[1]Lito!$B$579:$E$1355,4,TRUE)</f>
        <v>COM SEIXOS 'S'. NIVEL DE SPC MAL EMPACOTADO. OXIDADO. SULFETO E SEIXOS TRANSLUCIDO.</v>
      </c>
    </row>
    <row r="477" spans="1:6" x14ac:dyDescent="0.35">
      <c r="A477" t="s">
        <v>174</v>
      </c>
      <c r="B477">
        <v>355.6</v>
      </c>
      <c r="C477">
        <v>356.1</v>
      </c>
      <c r="D477" t="str">
        <f>VLOOKUP(B477,[1]Lito!$B$579:$E$1355,3,TRUE)</f>
        <v>LMPC</v>
      </c>
      <c r="E477">
        <v>0</v>
      </c>
      <c r="F477" t="str">
        <f>VLOOKUP(B477,[1]Lito!$B$579:$E$1355,4,TRUE)</f>
        <v>COM SEIXOS 'S'</v>
      </c>
    </row>
    <row r="478" spans="1:6" x14ac:dyDescent="0.35">
      <c r="A478" t="s">
        <v>174</v>
      </c>
      <c r="B478">
        <v>356.1</v>
      </c>
      <c r="C478">
        <v>356.6</v>
      </c>
      <c r="D478" t="str">
        <f>VLOOKUP(B478,[1]Lito!$B$579:$E$1355,3,TRUE)</f>
        <v>LMPC</v>
      </c>
      <c r="E478">
        <v>0</v>
      </c>
      <c r="F478" t="str">
        <f>VLOOKUP(B478,[1]Lito!$B$579:$E$1355,4,TRUE)</f>
        <v>COM SEIXOS 'S'</v>
      </c>
    </row>
    <row r="479" spans="1:6" x14ac:dyDescent="0.35">
      <c r="A479" t="s">
        <v>174</v>
      </c>
      <c r="B479">
        <v>356.6</v>
      </c>
      <c r="C479">
        <v>357.03</v>
      </c>
      <c r="D479" t="str">
        <f>VLOOKUP(B479,[1]Lito!$B$579:$E$1355,3,TRUE)</f>
        <v>LMPC</v>
      </c>
      <c r="E479">
        <v>0</v>
      </c>
      <c r="F479" t="str">
        <f>VLOOKUP(B479,[1]Lito!$B$579:$E$1355,4,TRUE)</f>
        <v>COM SEIXOS 'S'</v>
      </c>
    </row>
    <row r="480" spans="1:6" x14ac:dyDescent="0.35">
      <c r="A480" t="s">
        <v>174</v>
      </c>
      <c r="B480">
        <v>357.03</v>
      </c>
      <c r="C480">
        <v>357.55</v>
      </c>
      <c r="D480" t="str">
        <f>VLOOKUP(B480,[1]Lito!$B$579:$E$1355,3,TRUE)</f>
        <v>LVLPC</v>
      </c>
      <c r="E480">
        <v>1</v>
      </c>
      <c r="F480" t="str">
        <f>VLOOKUP(B480,[1]Lito!$B$579:$E$1355,4,TRUE)</f>
        <v>COM SEIXOS 'M'.PRESENCA DE NODULOS DE PIRITA.</v>
      </c>
    </row>
    <row r="481" spans="1:6" x14ac:dyDescent="0.35">
      <c r="A481" t="s">
        <v>174</v>
      </c>
      <c r="B481">
        <v>357.55</v>
      </c>
      <c r="C481">
        <v>358</v>
      </c>
      <c r="D481" t="str">
        <f>VLOOKUP(B481,[1]Lito!$B$579:$E$1355,3,TRUE)</f>
        <v>LVLPC</v>
      </c>
      <c r="E481">
        <v>0</v>
      </c>
      <c r="F481" t="str">
        <f>VLOOKUP(B481,[1]Lito!$B$579:$E$1355,4,TRUE)</f>
        <v>COM SEIXOS 'M'.PRESENCA DE NODULOS DE PIRITA.</v>
      </c>
    </row>
    <row r="482" spans="1:6" x14ac:dyDescent="0.35">
      <c r="A482" t="s">
        <v>174</v>
      </c>
      <c r="B482">
        <v>358</v>
      </c>
      <c r="C482">
        <v>358.5</v>
      </c>
      <c r="D482" t="str">
        <f>VLOOKUP(B482,[1]Lito!$B$579:$E$1355,3,TRUE)</f>
        <v>LVLPC</v>
      </c>
      <c r="E482">
        <v>0</v>
      </c>
      <c r="F482" t="str">
        <f>VLOOKUP(B482,[1]Lito!$B$579:$E$1355,4,TRUE)</f>
        <v>COM SEIXOS 'M'.PRESENCA DE NODULOS DE PIRITA.</v>
      </c>
    </row>
    <row r="483" spans="1:6" x14ac:dyDescent="0.35">
      <c r="A483" t="s">
        <v>174</v>
      </c>
      <c r="B483">
        <v>358.5</v>
      </c>
      <c r="C483">
        <v>358.95</v>
      </c>
      <c r="D483" t="str">
        <f>VLOOKUP(B483,[1]Lito!$B$579:$E$1355,3,TRUE)</f>
        <v>LVLPC</v>
      </c>
      <c r="E483">
        <v>0</v>
      </c>
      <c r="F483" t="str">
        <f>VLOOKUP(B483,[1]Lito!$B$579:$E$1355,4,TRUE)</f>
        <v>COM SEIXOS 'M'.PRESENCA DE NODULOS DE PIRITA.</v>
      </c>
    </row>
    <row r="484" spans="1:6" x14ac:dyDescent="0.35">
      <c r="A484" t="s">
        <v>174</v>
      </c>
      <c r="B484">
        <v>358.95</v>
      </c>
      <c r="C484">
        <v>359.45</v>
      </c>
      <c r="D484" t="str">
        <f>VLOOKUP(B484,[1]Lito!$B$579:$E$1355,3,TRUE)</f>
        <v>LMPC</v>
      </c>
      <c r="E484">
        <v>0</v>
      </c>
      <c r="F484" t="str">
        <f>VLOOKUP(B484,[1]Lito!$B$579:$E$1355,4,TRUE)</f>
        <v>COM SEIXOS 'S E VL'</v>
      </c>
    </row>
    <row r="485" spans="1:6" x14ac:dyDescent="0.35">
      <c r="A485" t="s">
        <v>174</v>
      </c>
      <c r="B485">
        <v>359.45</v>
      </c>
      <c r="C485">
        <v>359.9</v>
      </c>
      <c r="D485" t="str">
        <f>VLOOKUP(B485,[1]Lito!$B$579:$E$1355,3,TRUE)</f>
        <v>LMPC</v>
      </c>
      <c r="E485">
        <v>0</v>
      </c>
      <c r="F485" t="str">
        <f>VLOOKUP(B485,[1]Lito!$B$579:$E$1355,4,TRUE)</f>
        <v>COM SEIXOS 'S E VL'</v>
      </c>
    </row>
    <row r="486" spans="1:6" x14ac:dyDescent="0.35">
      <c r="A486" t="s">
        <v>174</v>
      </c>
      <c r="B486">
        <v>359.9</v>
      </c>
      <c r="C486">
        <v>360.4</v>
      </c>
      <c r="D486" t="str">
        <f>VLOOKUP(B486,[1]Lito!$B$579:$E$1355,3,TRUE)</f>
        <v>LMPC</v>
      </c>
      <c r="E486">
        <v>0</v>
      </c>
      <c r="F486" t="str">
        <f>VLOOKUP(B486,[1]Lito!$B$579:$E$1355,4,TRUE)</f>
        <v>COM SEIXOS 'S E VL'</v>
      </c>
    </row>
    <row r="487" spans="1:6" x14ac:dyDescent="0.35">
      <c r="A487" t="s">
        <v>174</v>
      </c>
      <c r="B487">
        <v>360.4</v>
      </c>
      <c r="C487">
        <v>360.95</v>
      </c>
      <c r="D487" t="str">
        <f>VLOOKUP(B487,[1]Lito!$B$579:$E$1355,3,TRUE)</f>
        <v>LMPC</v>
      </c>
      <c r="E487">
        <v>0</v>
      </c>
      <c r="F487" t="str">
        <f>VLOOKUP(B487,[1]Lito!$B$579:$E$1355,4,TRUE)</f>
        <v>COM SEIXOS 'S E VL'</v>
      </c>
    </row>
    <row r="488" spans="1:6" x14ac:dyDescent="0.35">
      <c r="A488" t="s">
        <v>174</v>
      </c>
      <c r="B488">
        <v>360.95</v>
      </c>
      <c r="C488">
        <v>361.5</v>
      </c>
      <c r="D488" t="str">
        <f>VLOOKUP(B488,[1]Lito!$B$579:$E$1355,3,TRUE)</f>
        <v>LMPC</v>
      </c>
      <c r="E488">
        <v>1</v>
      </c>
      <c r="F488" t="str">
        <f>VLOOKUP(B488,[1]Lito!$B$579:$E$1355,4,TRUE)</f>
        <v>COM SEIXOS 'S E VL'</v>
      </c>
    </row>
    <row r="489" spans="1:6" x14ac:dyDescent="0.35">
      <c r="A489" t="s">
        <v>174</v>
      </c>
      <c r="B489">
        <v>361.5</v>
      </c>
      <c r="C489">
        <v>362</v>
      </c>
      <c r="D489" t="str">
        <f>VLOOKUP(B489,[1]Lito!$B$579:$E$1355,3,TRUE)</f>
        <v>LMPC</v>
      </c>
      <c r="E489">
        <v>1</v>
      </c>
      <c r="F489" t="str">
        <f>VLOOKUP(B489,[1]Lito!$B$579:$E$1355,4,TRUE)</f>
        <v>COM SEIXOS 'S E VL'</v>
      </c>
    </row>
    <row r="490" spans="1:6" x14ac:dyDescent="0.35">
      <c r="A490" t="s">
        <v>174</v>
      </c>
      <c r="B490">
        <v>362</v>
      </c>
      <c r="C490">
        <v>362.5</v>
      </c>
      <c r="D490" t="str">
        <f>VLOOKUP(B490,[1]Lito!$B$579:$E$1355,3,TRUE)</f>
        <v>LMPC</v>
      </c>
      <c r="E490">
        <v>0</v>
      </c>
      <c r="F490" t="str">
        <f>VLOOKUP(B490,[1]Lito!$B$579:$E$1355,4,TRUE)</f>
        <v>COM SEIXOS 'S E VL'</v>
      </c>
    </row>
    <row r="491" spans="1:6" x14ac:dyDescent="0.35">
      <c r="A491" t="s">
        <v>174</v>
      </c>
      <c r="B491">
        <v>362.5</v>
      </c>
      <c r="C491">
        <v>363</v>
      </c>
      <c r="D491" t="str">
        <f>VLOOKUP(B491,[1]Lito!$B$579:$E$1355,3,TRUE)</f>
        <v>LMPC</v>
      </c>
      <c r="E491">
        <v>0</v>
      </c>
      <c r="F491" t="str">
        <f>VLOOKUP(B491,[1]Lito!$B$579:$E$1355,4,TRUE)</f>
        <v>COM SEIXOS 'S E VL'</v>
      </c>
    </row>
    <row r="492" spans="1:6" x14ac:dyDescent="0.35">
      <c r="A492" t="s">
        <v>174</v>
      </c>
      <c r="B492">
        <v>363</v>
      </c>
      <c r="C492">
        <v>363.5</v>
      </c>
      <c r="D492" t="str">
        <f>VLOOKUP(B492,[1]Lito!$B$579:$E$1355,3,TRUE)</f>
        <v>LVLPC</v>
      </c>
      <c r="E492">
        <v>0</v>
      </c>
      <c r="F492" t="str">
        <f>VLOOKUP(B492,[1]Lito!$B$579:$E$1355,4,TRUE)</f>
        <v>COM SEIXOS 'S E M'</v>
      </c>
    </row>
    <row r="493" spans="1:6" x14ac:dyDescent="0.35">
      <c r="A493" t="s">
        <v>174</v>
      </c>
      <c r="B493">
        <v>363.5</v>
      </c>
      <c r="C493">
        <v>364</v>
      </c>
      <c r="D493" t="str">
        <f>VLOOKUP(B493,[1]Lito!$B$579:$E$1355,3,TRUE)</f>
        <v>LVLPC</v>
      </c>
      <c r="E493">
        <v>0</v>
      </c>
      <c r="F493" t="str">
        <f>VLOOKUP(B493,[1]Lito!$B$579:$E$1355,4,TRUE)</f>
        <v>COM SEIXOS 'S E M'</v>
      </c>
    </row>
    <row r="494" spans="1:6" x14ac:dyDescent="0.35">
      <c r="A494" t="s">
        <v>174</v>
      </c>
      <c r="B494">
        <v>364</v>
      </c>
      <c r="C494">
        <v>364.5</v>
      </c>
      <c r="D494" t="str">
        <f>VLOOKUP(B494,[1]Lito!$B$579:$E$1355,3,TRUE)</f>
        <v>LVLPC</v>
      </c>
      <c r="E494">
        <v>1</v>
      </c>
      <c r="F494" t="str">
        <f>VLOOKUP(B494,[1]Lito!$B$579:$E$1355,4,TRUE)</f>
        <v>COM SEIXOS 'S E M'</v>
      </c>
    </row>
    <row r="495" spans="1:6" x14ac:dyDescent="0.35">
      <c r="A495" t="s">
        <v>174</v>
      </c>
      <c r="B495">
        <v>364.5</v>
      </c>
      <c r="C495">
        <v>365</v>
      </c>
      <c r="D495" t="str">
        <f>VLOOKUP(B495,[1]Lito!$B$579:$E$1355,3,TRUE)</f>
        <v>LVLPC</v>
      </c>
      <c r="E495">
        <v>0</v>
      </c>
      <c r="F495" t="str">
        <f>VLOOKUP(B495,[1]Lito!$B$579:$E$1355,4,TRUE)</f>
        <v>COM SEIXOS 'S E M'</v>
      </c>
    </row>
    <row r="496" spans="1:6" x14ac:dyDescent="0.35">
      <c r="A496" t="s">
        <v>174</v>
      </c>
      <c r="B496">
        <v>365</v>
      </c>
      <c r="C496">
        <v>365.5</v>
      </c>
      <c r="D496" t="str">
        <f>VLOOKUP(B496,[1]Lito!$B$579:$E$1355,3,TRUE)</f>
        <v>LVLPC</v>
      </c>
      <c r="E496">
        <v>0</v>
      </c>
      <c r="F496" t="str">
        <f>VLOOKUP(B496,[1]Lito!$B$579:$E$1355,4,TRUE)</f>
        <v>COM SEIXOS 'S E M'</v>
      </c>
    </row>
    <row r="497" spans="1:6" x14ac:dyDescent="0.35">
      <c r="A497" t="s">
        <v>174</v>
      </c>
      <c r="B497">
        <v>365.5</v>
      </c>
      <c r="C497">
        <v>366</v>
      </c>
      <c r="D497" t="str">
        <f>VLOOKUP(B497,[1]Lito!$B$579:$E$1355,3,TRUE)</f>
        <v>LVLPC</v>
      </c>
      <c r="E497">
        <v>0</v>
      </c>
      <c r="F497" t="str">
        <f>VLOOKUP(B497,[1]Lito!$B$579:$E$1355,4,TRUE)</f>
        <v>COM SEIXOS 'S E M'</v>
      </c>
    </row>
    <row r="498" spans="1:6" x14ac:dyDescent="0.35">
      <c r="A498" t="s">
        <v>174</v>
      </c>
      <c r="B498">
        <v>366</v>
      </c>
      <c r="C498">
        <v>366.45</v>
      </c>
      <c r="D498" t="str">
        <f>VLOOKUP(B498,[1]Lito!$B$579:$E$1355,3,TRUE)</f>
        <v>LMPC</v>
      </c>
      <c r="E498">
        <v>0</v>
      </c>
      <c r="F498" t="str">
        <f>VLOOKUP(B498,[1]Lito!$B$579:$E$1355,4,TRUE)</f>
        <v>COM SEIXOS 'S E VL'</v>
      </c>
    </row>
    <row r="499" spans="1:6" x14ac:dyDescent="0.35">
      <c r="A499" t="s">
        <v>174</v>
      </c>
      <c r="B499">
        <v>366.45</v>
      </c>
      <c r="C499">
        <v>366.85</v>
      </c>
      <c r="D499" t="str">
        <f>VLOOKUP(B499,[1]Lito!$B$579:$E$1355,3,TRUE)</f>
        <v>LMPC</v>
      </c>
      <c r="E499">
        <v>1000</v>
      </c>
      <c r="F499" t="str">
        <f>VLOOKUP(B499,[1]Lito!$B$579:$E$1355,4,TRUE)</f>
        <v>COM SEIXOS 'S E VL'. AU_VISIBLE EM 366.66M.</v>
      </c>
    </row>
    <row r="500" spans="1:6" x14ac:dyDescent="0.35">
      <c r="A500" t="s">
        <v>174</v>
      </c>
      <c r="B500">
        <v>366.85</v>
      </c>
      <c r="C500">
        <v>367.35</v>
      </c>
      <c r="D500" t="str">
        <f>VLOOKUP(B500,[1]Lito!$B$579:$E$1355,3,TRUE)</f>
        <v>LMPC</v>
      </c>
      <c r="E500">
        <v>1</v>
      </c>
      <c r="F500" t="str">
        <f>VLOOKUP(B500,[1]Lito!$B$579:$E$1355,4,TRUE)</f>
        <v>COM SEIXOS 'S E VL'</v>
      </c>
    </row>
    <row r="501" spans="1:6" x14ac:dyDescent="0.35">
      <c r="A501" t="s">
        <v>174</v>
      </c>
      <c r="B501">
        <v>367.35</v>
      </c>
      <c r="C501">
        <v>367.9</v>
      </c>
      <c r="D501" t="str">
        <f>VLOOKUP(B501,[1]Lito!$B$579:$E$1355,3,TRUE)</f>
        <v>LVLPC</v>
      </c>
      <c r="E501">
        <v>0</v>
      </c>
      <c r="F501" t="str">
        <f>VLOOKUP(B501,[1]Lito!$B$579:$E$1355,4,TRUE)</f>
        <v>COM SEIXOS 'S E M'. SEIXOS FRATURADOS. COM CRISTAIS DE FUCSITA.</v>
      </c>
    </row>
    <row r="502" spans="1:6" x14ac:dyDescent="0.35">
      <c r="A502" t="s">
        <v>174</v>
      </c>
      <c r="B502">
        <v>367.9</v>
      </c>
      <c r="C502">
        <v>368.4</v>
      </c>
      <c r="D502" t="str">
        <f>VLOOKUP(B502,[1]Lito!$B$579:$E$1355,3,TRUE)</f>
        <v>LVLPC</v>
      </c>
      <c r="E502">
        <v>0</v>
      </c>
      <c r="F502" t="str">
        <f>VLOOKUP(B502,[1]Lito!$B$579:$E$1355,4,TRUE)</f>
        <v>COM SEIXOS 'S E M'. SEIXOS FRATURADOS. COM CRISTAIS DE FUCSITA.</v>
      </c>
    </row>
    <row r="503" spans="1:6" x14ac:dyDescent="0.35">
      <c r="A503" t="s">
        <v>174</v>
      </c>
      <c r="B503">
        <v>368.4</v>
      </c>
      <c r="C503">
        <v>368.95</v>
      </c>
      <c r="D503" t="str">
        <f>VLOOKUP(B503,[1]Lito!$B$579:$E$1355,3,TRUE)</f>
        <v>LVLPC</v>
      </c>
      <c r="E503">
        <v>0</v>
      </c>
      <c r="F503" t="str">
        <f>VLOOKUP(B503,[1]Lito!$B$579:$E$1355,4,TRUE)</f>
        <v>COM SEIXOS 'S E M'. SEIXOS FRATURADOS. COM CRISTAIS DE FUCSITA.</v>
      </c>
    </row>
    <row r="504" spans="1:6" x14ac:dyDescent="0.35">
      <c r="A504" t="s">
        <v>174</v>
      </c>
      <c r="B504">
        <v>368.95</v>
      </c>
      <c r="C504">
        <v>369.5</v>
      </c>
      <c r="D504" t="str">
        <f>VLOOKUP(B504,[1]Lito!$B$579:$E$1355,3,TRUE)</f>
        <v>LVLPC</v>
      </c>
      <c r="E504">
        <v>0</v>
      </c>
      <c r="F504" t="str">
        <f>VLOOKUP(B504,[1]Lito!$B$579:$E$1355,4,TRUE)</f>
        <v>COM SEIXOS 'S E M'. SEIXOS FRATURADOS. COM CRISTAIS DE FUCSITA.</v>
      </c>
    </row>
    <row r="505" spans="1:6" x14ac:dyDescent="0.35">
      <c r="A505" t="s">
        <v>174</v>
      </c>
      <c r="B505">
        <v>369.5</v>
      </c>
      <c r="C505">
        <v>370.05</v>
      </c>
      <c r="D505" t="str">
        <f>VLOOKUP(B505,[1]Lito!$B$579:$E$1355,3,TRUE)</f>
        <v>LVLPC</v>
      </c>
      <c r="E505">
        <v>0</v>
      </c>
      <c r="F505" t="str">
        <f>VLOOKUP(B505,[1]Lito!$B$579:$E$1355,4,TRUE)</f>
        <v>COM SEIXOS 'S E M'. SEIXOS FRATURADOS. COM CRISTAIS DE FUCSITA.</v>
      </c>
    </row>
    <row r="506" spans="1:6" x14ac:dyDescent="0.35">
      <c r="A506" t="s">
        <v>174</v>
      </c>
      <c r="B506">
        <v>370.05</v>
      </c>
      <c r="C506">
        <v>370.55</v>
      </c>
      <c r="D506" t="str">
        <f>VLOOKUP(B506,[1]Lito!$B$579:$E$1355,3,TRUE)</f>
        <v>LVLPC</v>
      </c>
      <c r="E506">
        <v>0</v>
      </c>
      <c r="F506" t="str">
        <f>VLOOKUP(B506,[1]Lito!$B$579:$E$1355,4,TRUE)</f>
        <v>COM SEIXOS 'S E M'. SEIXOS FRATURADOS. COM CRISTAIS DE FUCSITA.</v>
      </c>
    </row>
    <row r="507" spans="1:6" x14ac:dyDescent="0.35">
      <c r="A507" t="s">
        <v>174</v>
      </c>
      <c r="B507">
        <v>370.55</v>
      </c>
      <c r="C507">
        <v>371.1</v>
      </c>
      <c r="D507" t="str">
        <f>VLOOKUP(B507,[1]Lito!$B$579:$E$1355,3,TRUE)</f>
        <v>LVLPC</v>
      </c>
      <c r="E507">
        <v>0</v>
      </c>
      <c r="F507" t="str">
        <f>VLOOKUP(B507,[1]Lito!$B$579:$E$1355,4,TRUE)</f>
        <v>COM SEIXOS 'S E M'. SEIXOS FRATURADOS. COM CRISTAIS DE FUCSITA.</v>
      </c>
    </row>
    <row r="508" spans="1:6" x14ac:dyDescent="0.35">
      <c r="A508" t="s">
        <v>174</v>
      </c>
      <c r="B508">
        <v>371.1</v>
      </c>
      <c r="C508">
        <v>371.6</v>
      </c>
      <c r="D508" t="str">
        <f>VLOOKUP(B508,[1]Lito!$B$579:$E$1355,3,TRUE)</f>
        <v>LMPC</v>
      </c>
      <c r="E508">
        <v>0</v>
      </c>
      <c r="F508" t="str">
        <f>VLOOKUP(B508,[1]Lito!$B$579:$E$1355,4,TRUE)</f>
        <v>COM SEIXOS 'S E VL'. SEIXOS FRATURADOS. QZ_VEIN OXIDADOS.</v>
      </c>
    </row>
    <row r="509" spans="1:6" x14ac:dyDescent="0.35">
      <c r="A509" t="s">
        <v>174</v>
      </c>
      <c r="B509">
        <v>371.6</v>
      </c>
      <c r="C509">
        <v>372.1</v>
      </c>
      <c r="D509" t="str">
        <f>VLOOKUP(B509,[1]Lito!$B$579:$E$1355,3,TRUE)</f>
        <v>LMPC</v>
      </c>
      <c r="E509">
        <v>1000</v>
      </c>
      <c r="F509" t="str">
        <f>VLOOKUP(B509,[1]Lito!$B$579:$E$1355,4,TRUE)</f>
        <v>COM SEIXOS 'S E VL'. SEIXOS FRATURADOS. QZ_VEIN OXIDADOS.</v>
      </c>
    </row>
    <row r="510" spans="1:6" x14ac:dyDescent="0.35">
      <c r="A510" t="s">
        <v>174</v>
      </c>
      <c r="B510">
        <v>372.1</v>
      </c>
      <c r="C510">
        <v>372.6</v>
      </c>
      <c r="D510" t="str">
        <f>VLOOKUP(B510,[1]Lito!$B$579:$E$1355,3,TRUE)</f>
        <v>LMPC</v>
      </c>
      <c r="E510">
        <v>1</v>
      </c>
      <c r="F510" t="str">
        <f>VLOOKUP(B510,[1]Lito!$B$579:$E$1355,4,TRUE)</f>
        <v>COM SEIXOS 'S E VL'. SEIXOS FRATURADOS. QZ_VEIN OXIDADOS.</v>
      </c>
    </row>
    <row r="511" spans="1:6" x14ac:dyDescent="0.35">
      <c r="A511" t="s">
        <v>174</v>
      </c>
      <c r="B511">
        <v>372.6</v>
      </c>
      <c r="C511">
        <v>373.05</v>
      </c>
      <c r="D511" t="str">
        <f>VLOOKUP(B511,[1]Lito!$B$579:$E$1355,3,TRUE)</f>
        <v>LMPC</v>
      </c>
      <c r="E511">
        <v>0</v>
      </c>
      <c r="F511" t="str">
        <f>VLOOKUP(B511,[1]Lito!$B$579:$E$1355,4,TRUE)</f>
        <v>COM SEIXOS 'S E VL'. SEIXOS FRATURADOS. QZ_VEIN OXIDADOS.</v>
      </c>
    </row>
    <row r="512" spans="1:6" x14ac:dyDescent="0.35">
      <c r="A512" t="s">
        <v>174</v>
      </c>
      <c r="B512">
        <v>373.05</v>
      </c>
      <c r="C512">
        <v>373.55</v>
      </c>
      <c r="D512" t="str">
        <f>VLOOKUP(B512,[1]Lito!$B$579:$E$1355,3,TRUE)</f>
        <v>LMPC</v>
      </c>
      <c r="E512">
        <v>0</v>
      </c>
      <c r="F512" t="str">
        <f>VLOOKUP(B512,[1]Lito!$B$579:$E$1355,4,TRUE)</f>
        <v>COM SEIXOS 'S E VL'. SEIXOS FRATURADOS. QZ_VEIN OXIDADOS.</v>
      </c>
    </row>
    <row r="513" spans="1:6" x14ac:dyDescent="0.35">
      <c r="A513" t="s">
        <v>174</v>
      </c>
      <c r="B513">
        <v>373.55</v>
      </c>
      <c r="C513">
        <v>374</v>
      </c>
      <c r="D513" t="str">
        <f>VLOOKUP(B513,[1]Lito!$B$579:$E$1355,3,TRUE)</f>
        <v>LMPC</v>
      </c>
      <c r="E513">
        <v>0</v>
      </c>
      <c r="F513" t="str">
        <f>VLOOKUP(B513,[1]Lito!$B$579:$E$1355,4,TRUE)</f>
        <v>COM SEIXOS 'S E VL'. SEIXOS FRATURADOS. QZ_VEIN OXIDADOS.</v>
      </c>
    </row>
    <row r="514" spans="1:6" x14ac:dyDescent="0.35">
      <c r="A514" t="s">
        <v>174</v>
      </c>
      <c r="B514">
        <v>374</v>
      </c>
      <c r="C514">
        <v>374.5</v>
      </c>
      <c r="D514" t="str">
        <f>VLOOKUP(B514,[1]Lito!$B$579:$E$1355,3,TRUE)</f>
        <v>LMPC</v>
      </c>
      <c r="E514">
        <v>0</v>
      </c>
      <c r="F514" t="str">
        <f>VLOOKUP(B514,[1]Lito!$B$579:$E$1355,4,TRUE)</f>
        <v>COM SEIXOS 'S E VL'. SEIXOS FRATURADOS. QZ_VEIN OXIDADOS.</v>
      </c>
    </row>
    <row r="515" spans="1:6" x14ac:dyDescent="0.35">
      <c r="A515" t="s">
        <v>174</v>
      </c>
      <c r="B515">
        <v>374.5</v>
      </c>
      <c r="C515">
        <v>375</v>
      </c>
      <c r="D515" t="str">
        <f>VLOOKUP(B515,[1]Lito!$B$579:$E$1355,3,TRUE)</f>
        <v>LMPC</v>
      </c>
      <c r="E515">
        <v>1000</v>
      </c>
      <c r="F515" t="str">
        <f>VLOOKUP(B515,[1]Lito!$B$579:$E$1355,4,TRUE)</f>
        <v>COM SEIXOS 'S E VL'. SEIXOS FRATURADOS. QZ_VEIN OXIDADOS.</v>
      </c>
    </row>
    <row r="516" spans="1:6" x14ac:dyDescent="0.35">
      <c r="A516" t="s">
        <v>174</v>
      </c>
      <c r="B516">
        <v>375</v>
      </c>
      <c r="C516">
        <v>375.5</v>
      </c>
      <c r="D516" t="str">
        <f>VLOOKUP(B516,[1]Lito!$B$579:$E$1355,3,TRUE)</f>
        <v>LMPC</v>
      </c>
      <c r="E516">
        <v>0</v>
      </c>
      <c r="F516" t="str">
        <f>VLOOKUP(B516,[1]Lito!$B$579:$E$1355,4,TRUE)</f>
        <v>COM SEIXOS 'S E VL'. SEIXOS FRATURADOS. QZ_VEIN OXIDADOS.</v>
      </c>
    </row>
    <row r="517" spans="1:6" x14ac:dyDescent="0.35">
      <c r="A517" t="s">
        <v>174</v>
      </c>
      <c r="B517">
        <v>375.5</v>
      </c>
      <c r="C517">
        <v>376.05</v>
      </c>
      <c r="D517" t="str">
        <f>VLOOKUP(B517,[1]Lito!$B$579:$E$1355,3,TRUE)</f>
        <v>LMPC</v>
      </c>
      <c r="E517">
        <v>0</v>
      </c>
      <c r="F517" t="str">
        <f>VLOOKUP(B517,[1]Lito!$B$579:$E$1355,4,TRUE)</f>
        <v>COM SEIXOS 'S E VL'. SEIXOS FRATURADOS. QZ_VEIN OXIDADOS.</v>
      </c>
    </row>
    <row r="518" spans="1:6" x14ac:dyDescent="0.35">
      <c r="A518" t="s">
        <v>174</v>
      </c>
      <c r="B518">
        <v>376.05</v>
      </c>
      <c r="C518">
        <v>377.1</v>
      </c>
      <c r="D518" t="str">
        <f>VLOOKUP(B518,[1]Lito!$B$579:$E$1355,3,TRUE)</f>
        <v>BRX</v>
      </c>
      <c r="E518">
        <v>0</v>
      </c>
      <c r="F518" t="str">
        <f>VLOOKUP(B518,[1]Lito!$B$579:$E$1355,4,TRUE)</f>
        <v>BAIXA RECUPERACAO. A PRIMEIRA AMOSTRA CORRESPODE A 1M E AS DEMAIS 1.20M.</v>
      </c>
    </row>
    <row r="519" spans="1:6" x14ac:dyDescent="0.35">
      <c r="A519" t="s">
        <v>174</v>
      </c>
      <c r="B519">
        <v>377.1</v>
      </c>
      <c r="C519">
        <v>378.37</v>
      </c>
      <c r="D519" t="str">
        <f>VLOOKUP(B519,[1]Lito!$B$579:$E$1355,3,TRUE)</f>
        <v>BRX</v>
      </c>
      <c r="E519">
        <v>0</v>
      </c>
      <c r="F519" t="str">
        <f>VLOOKUP(B519,[1]Lito!$B$579:$E$1355,4,TRUE)</f>
        <v>BAIXA RECUPERACAO. A PRIMEIRA AMOSTRA CORRESPODE A 1M E AS DEMAIS 1.20M.</v>
      </c>
    </row>
    <row r="520" spans="1:6" x14ac:dyDescent="0.35">
      <c r="A520" t="s">
        <v>174</v>
      </c>
      <c r="B520">
        <v>378.37</v>
      </c>
      <c r="C520">
        <v>379.75</v>
      </c>
      <c r="D520" t="str">
        <f>VLOOKUP(B520,[1]Lito!$B$579:$E$1355,3,TRUE)</f>
        <v>BRX</v>
      </c>
      <c r="E520">
        <v>0</v>
      </c>
      <c r="F520" t="str">
        <f>VLOOKUP(B520,[1]Lito!$B$579:$E$1355,4,TRUE)</f>
        <v>BAIXA RECUPERACAO. A PRIMEIRA AMOSTRA CORRESPODE A 1M E AS DEMAIS 1.20M.</v>
      </c>
    </row>
    <row r="521" spans="1:6" x14ac:dyDescent="0.35">
      <c r="A521" t="s">
        <v>174</v>
      </c>
      <c r="B521">
        <v>379.75</v>
      </c>
      <c r="C521">
        <v>380.25</v>
      </c>
      <c r="D521" t="str">
        <f>VLOOKUP(B521,[1]Lito!$B$579:$E$1355,3,TRUE)</f>
        <v>LMPC</v>
      </c>
      <c r="E521">
        <v>0</v>
      </c>
      <c r="F521" t="str">
        <f>VLOOKUP(B521,[1]Lito!$B$579:$E$1355,4,TRUE)</f>
        <v>COM SEIXOS 'S'. ROCHA MUITO FRATURADA.</v>
      </c>
    </row>
    <row r="522" spans="1:6" x14ac:dyDescent="0.35">
      <c r="A522" t="s">
        <v>174</v>
      </c>
      <c r="B522">
        <v>380.25</v>
      </c>
      <c r="C522">
        <v>380.75</v>
      </c>
      <c r="D522" t="str">
        <f>VLOOKUP(B522,[1]Lito!$B$579:$E$1355,3,TRUE)</f>
        <v>LMPC</v>
      </c>
      <c r="E522">
        <v>0</v>
      </c>
      <c r="F522" t="str">
        <f>VLOOKUP(B522,[1]Lito!$B$579:$E$1355,4,TRUE)</f>
        <v>COM SEIXOS 'S'. ROCHA MUITO FRATURADA.</v>
      </c>
    </row>
    <row r="523" spans="1:6" x14ac:dyDescent="0.35">
      <c r="A523" t="s">
        <v>174</v>
      </c>
      <c r="B523">
        <v>380.75</v>
      </c>
      <c r="C523">
        <v>381.25</v>
      </c>
      <c r="D523" t="str">
        <f>VLOOKUP(B523,[1]Lito!$B$579:$E$1355,3,TRUE)</f>
        <v>LMPC</v>
      </c>
      <c r="E523">
        <v>0</v>
      </c>
      <c r="F523" t="str">
        <f>VLOOKUP(B523,[1]Lito!$B$579:$E$1355,4,TRUE)</f>
        <v>COM SEIXOS 'S'. ROCHA MUITO FRATURADA.</v>
      </c>
    </row>
    <row r="524" spans="1:6" x14ac:dyDescent="0.35">
      <c r="A524" t="s">
        <v>174</v>
      </c>
      <c r="B524">
        <v>381.25</v>
      </c>
      <c r="C524">
        <v>381.8</v>
      </c>
      <c r="D524" t="str">
        <f>VLOOKUP(B524,[1]Lito!$B$579:$E$1355,3,TRUE)</f>
        <v>LMPC</v>
      </c>
      <c r="E524">
        <v>0</v>
      </c>
      <c r="F524" t="str">
        <f>VLOOKUP(B524,[1]Lito!$B$579:$E$1355,4,TRUE)</f>
        <v>COM SEIXOS 'S'. ROCHA MUITO FRATURADA.</v>
      </c>
    </row>
    <row r="525" spans="1:6" x14ac:dyDescent="0.35">
      <c r="A525" t="s">
        <v>174</v>
      </c>
      <c r="B525">
        <v>381.8</v>
      </c>
      <c r="C525">
        <v>382.3</v>
      </c>
      <c r="D525" t="str">
        <f>VLOOKUP(B525,[1]Lito!$B$579:$E$1355,3,TRUE)</f>
        <v>LMPC</v>
      </c>
      <c r="E525">
        <v>0</v>
      </c>
      <c r="F525" t="str">
        <f>VLOOKUP(B525,[1]Lito!$B$579:$E$1355,4,TRUE)</f>
        <v>COM SEIXOS 'S'. ROCHA MUITO FRATURADA.</v>
      </c>
    </row>
    <row r="526" spans="1:6" x14ac:dyDescent="0.35">
      <c r="A526" t="s">
        <v>174</v>
      </c>
      <c r="B526">
        <v>382.3</v>
      </c>
      <c r="C526">
        <v>383.05</v>
      </c>
      <c r="D526" t="str">
        <f>VLOOKUP(B526,[1]Lito!$B$579:$E$1355,3,TRUE)</f>
        <v>QTO_SX</v>
      </c>
      <c r="E526">
        <v>0</v>
      </c>
      <c r="F526" t="str">
        <f>VLOOKUP(B526,[1]Lito!$B$579:$E$1355,4,TRUE)</f>
        <v>COM SEIXOS 'S E VS'</v>
      </c>
    </row>
    <row r="527" spans="1:6" x14ac:dyDescent="0.35">
      <c r="A527" t="s">
        <v>174</v>
      </c>
      <c r="B527">
        <v>383.05</v>
      </c>
      <c r="C527">
        <v>383.55</v>
      </c>
      <c r="D527" t="str">
        <f>VLOOKUP(B527,[1]Lito!$B$579:$E$1355,3,TRUE)</f>
        <v>LMPC</v>
      </c>
      <c r="E527">
        <v>0</v>
      </c>
      <c r="F527" t="str">
        <f>VLOOKUP(B527,[1]Lito!$B$579:$E$1355,4,TRUE)</f>
        <v>COM SEIXOS 'S'. ROCHA MUITO FRATURADA.</v>
      </c>
    </row>
    <row r="528" spans="1:6" x14ac:dyDescent="0.35">
      <c r="A528" t="s">
        <v>174</v>
      </c>
      <c r="B528">
        <v>383.55</v>
      </c>
      <c r="C528">
        <v>384.1</v>
      </c>
      <c r="D528" t="str">
        <f>VLOOKUP(B528,[1]Lito!$B$579:$E$1355,3,TRUE)</f>
        <v>LMPC</v>
      </c>
      <c r="E528">
        <v>0</v>
      </c>
      <c r="F528" t="str">
        <f>VLOOKUP(B528,[1]Lito!$B$579:$E$1355,4,TRUE)</f>
        <v>COM SEIXOS 'S'. ROCHA MUITO FRATURADA.</v>
      </c>
    </row>
    <row r="529" spans="1:6" x14ac:dyDescent="0.35">
      <c r="A529" t="s">
        <v>174</v>
      </c>
      <c r="B529">
        <v>384.1</v>
      </c>
      <c r="C529">
        <v>384.65</v>
      </c>
      <c r="D529" t="str">
        <f>VLOOKUP(B529,[1]Lito!$B$579:$E$1355,3,TRUE)</f>
        <v>LMPC</v>
      </c>
      <c r="E529">
        <v>0</v>
      </c>
      <c r="F529" t="str">
        <f>VLOOKUP(B529,[1]Lito!$B$579:$E$1355,4,TRUE)</f>
        <v>COM SEIXOS 'S'. ROCHA MUITO FRATURADA.</v>
      </c>
    </row>
    <row r="530" spans="1:6" x14ac:dyDescent="0.35">
      <c r="A530" t="s">
        <v>174</v>
      </c>
      <c r="B530">
        <v>384.65</v>
      </c>
      <c r="C530">
        <v>385.2</v>
      </c>
      <c r="D530" t="str">
        <f>VLOOKUP(B530,[1]Lito!$B$579:$E$1355,3,TRUE)</f>
        <v>LMPC</v>
      </c>
      <c r="E530">
        <v>0</v>
      </c>
      <c r="F530" t="str">
        <f>VLOOKUP(B530,[1]Lito!$B$579:$E$1355,4,TRUE)</f>
        <v>COM SEIXOS 'S'. ROCHA MUITO FRATURADA.</v>
      </c>
    </row>
    <row r="531" spans="1:6" x14ac:dyDescent="0.35">
      <c r="A531" t="s">
        <v>174</v>
      </c>
      <c r="B531">
        <v>385.2</v>
      </c>
      <c r="C531">
        <v>385.8</v>
      </c>
      <c r="D531" t="str">
        <f>VLOOKUP(B531,[1]Lito!$B$579:$E$1355,3,TRUE)</f>
        <v>LMPC</v>
      </c>
      <c r="E531">
        <v>0</v>
      </c>
      <c r="F531" t="str">
        <f>VLOOKUP(B531,[1]Lito!$B$579:$E$1355,4,TRUE)</f>
        <v>COM SEIXOS 'S'. ROCHA MUITO FRATURADA.</v>
      </c>
    </row>
    <row r="532" spans="1:6" x14ac:dyDescent="0.35">
      <c r="A532" t="s">
        <v>174</v>
      </c>
      <c r="B532">
        <v>385.8</v>
      </c>
      <c r="C532">
        <v>386.75</v>
      </c>
      <c r="D532" t="str">
        <f>VLOOKUP(B532,[1]Lito!$B$579:$E$1355,3,TRUE)</f>
        <v>QTO_SX</v>
      </c>
      <c r="E532">
        <v>0</v>
      </c>
      <c r="F532" t="str">
        <f>VLOOKUP(B532,[1]Lito!$B$579:$E$1355,4,TRUE)</f>
        <v>COM SEIXOS 'S.M.L E VL'. COM NIVEL DE LMPC.</v>
      </c>
    </row>
    <row r="533" spans="1:6" x14ac:dyDescent="0.35">
      <c r="A533" t="s">
        <v>174</v>
      </c>
      <c r="B533">
        <v>386.75</v>
      </c>
      <c r="C533">
        <v>387.65</v>
      </c>
      <c r="D533" t="str">
        <f>VLOOKUP(B533,[1]Lito!$B$579:$E$1355,3,TRUE)</f>
        <v>QTO_SX</v>
      </c>
      <c r="E533">
        <v>0</v>
      </c>
      <c r="F533" t="str">
        <f>VLOOKUP(B533,[1]Lito!$B$579:$E$1355,4,TRUE)</f>
        <v>COM SEIXOS 'S.M.L E VL'.</v>
      </c>
    </row>
    <row r="534" spans="1:6" x14ac:dyDescent="0.35">
      <c r="A534" t="s">
        <v>174</v>
      </c>
      <c r="B534">
        <v>387.65</v>
      </c>
      <c r="C534">
        <v>388.15</v>
      </c>
      <c r="D534" t="str">
        <f>VLOOKUP(B534,[1]Lito!$B$579:$E$1355,3,TRUE)</f>
        <v>LMPC</v>
      </c>
      <c r="E534">
        <v>0</v>
      </c>
      <c r="F534" t="str">
        <f>VLOOKUP(B534,[1]Lito!$B$579:$E$1355,4,TRUE)</f>
        <v>COM SEIXOS 'S E VS'</v>
      </c>
    </row>
    <row r="535" spans="1:6" x14ac:dyDescent="0.35">
      <c r="A535" t="s">
        <v>174</v>
      </c>
      <c r="B535">
        <v>388.15</v>
      </c>
      <c r="C535">
        <v>388.65</v>
      </c>
      <c r="D535" t="str">
        <f>VLOOKUP(B535,[1]Lito!$B$579:$E$1355,3,TRUE)</f>
        <v>LMPC</v>
      </c>
      <c r="E535">
        <v>0</v>
      </c>
      <c r="F535" t="str">
        <f>VLOOKUP(B535,[1]Lito!$B$579:$E$1355,4,TRUE)</f>
        <v>COM SEIXOS 'S E VS'</v>
      </c>
    </row>
    <row r="536" spans="1:6" x14ac:dyDescent="0.35">
      <c r="A536" t="s">
        <v>174</v>
      </c>
      <c r="B536">
        <v>388.65</v>
      </c>
      <c r="C536">
        <v>389.1</v>
      </c>
      <c r="D536" t="str">
        <f>VLOOKUP(B536,[1]Lito!$B$579:$E$1355,3,TRUE)</f>
        <v>LMPC</v>
      </c>
      <c r="E536">
        <v>0</v>
      </c>
      <c r="F536" t="str">
        <f>VLOOKUP(B536,[1]Lito!$B$579:$E$1355,4,TRUE)</f>
        <v>COM SEIXOS 'S E VS'</v>
      </c>
    </row>
    <row r="537" spans="1:6" x14ac:dyDescent="0.35">
      <c r="A537" t="s">
        <v>174</v>
      </c>
      <c r="B537">
        <v>389.1</v>
      </c>
      <c r="C537">
        <v>389.55</v>
      </c>
      <c r="D537" t="str">
        <f>VLOOKUP(B537,[1]Lito!$B$579:$E$1355,3,TRUE)</f>
        <v>LMPC</v>
      </c>
      <c r="E537">
        <v>0</v>
      </c>
      <c r="F537" t="str">
        <f>VLOOKUP(B537,[1]Lito!$B$579:$E$1355,4,TRUE)</f>
        <v>COM SEIXOS 'S E VS'</v>
      </c>
    </row>
    <row r="538" spans="1:6" x14ac:dyDescent="0.35">
      <c r="A538" t="s">
        <v>174</v>
      </c>
      <c r="B538">
        <v>389.55</v>
      </c>
      <c r="C538">
        <v>390</v>
      </c>
      <c r="D538" t="str">
        <f>VLOOKUP(B538,[1]Lito!$B$579:$E$1355,3,TRUE)</f>
        <v>LMPC</v>
      </c>
      <c r="E538">
        <v>0</v>
      </c>
      <c r="F538" t="str">
        <f>VLOOKUP(B538,[1]Lito!$B$579:$E$1355,4,TRUE)</f>
        <v>COM SEIXOS 'S E VS'</v>
      </c>
    </row>
    <row r="539" spans="1:6" x14ac:dyDescent="0.35">
      <c r="A539" t="s">
        <v>174</v>
      </c>
      <c r="B539">
        <v>390</v>
      </c>
      <c r="C539">
        <v>390.5</v>
      </c>
      <c r="D539" t="str">
        <f>VLOOKUP(B539,[1]Lito!$B$579:$E$1355,3,TRUE)</f>
        <v>MSPC</v>
      </c>
      <c r="E539">
        <v>0</v>
      </c>
      <c r="F539" t="str">
        <f>VLOOKUP(B539,[1]Lito!$B$579:$E$1355,4,TRUE)</f>
        <v>COM SEIXOS 'L E VS'</v>
      </c>
    </row>
    <row r="540" spans="1:6" x14ac:dyDescent="0.35">
      <c r="A540" t="s">
        <v>174</v>
      </c>
      <c r="B540">
        <v>390.5</v>
      </c>
      <c r="C540">
        <v>390.95</v>
      </c>
      <c r="D540" t="str">
        <f>VLOOKUP(B540,[1]Lito!$B$579:$E$1355,3,TRUE)</f>
        <v>MSPC</v>
      </c>
      <c r="E540">
        <v>0</v>
      </c>
      <c r="F540" t="str">
        <f>VLOOKUP(B540,[1]Lito!$B$579:$E$1355,4,TRUE)</f>
        <v>COM SEIXOS 'L E VS'</v>
      </c>
    </row>
    <row r="541" spans="1:6" x14ac:dyDescent="0.35">
      <c r="A541" t="s">
        <v>174</v>
      </c>
      <c r="B541">
        <v>390.95</v>
      </c>
      <c r="C541">
        <v>391.4</v>
      </c>
      <c r="D541" t="str">
        <f>VLOOKUP(B541,[1]Lito!$B$579:$E$1355,3,TRUE)</f>
        <v>MSPC</v>
      </c>
      <c r="E541">
        <v>0</v>
      </c>
      <c r="F541" t="str">
        <f>VLOOKUP(B541,[1]Lito!$B$579:$E$1355,4,TRUE)</f>
        <v>COM SEIXOS 'L E VS'</v>
      </c>
    </row>
    <row r="542" spans="1:6" x14ac:dyDescent="0.35">
      <c r="A542" t="s">
        <v>174</v>
      </c>
      <c r="B542">
        <v>391.4</v>
      </c>
      <c r="C542">
        <v>391.85</v>
      </c>
      <c r="D542" t="str">
        <f>VLOOKUP(B542,[1]Lito!$B$579:$E$1355,3,TRUE)</f>
        <v>MSPC</v>
      </c>
      <c r="E542">
        <v>1</v>
      </c>
      <c r="F542" t="str">
        <f>VLOOKUP(B542,[1]Lito!$B$579:$E$1355,4,TRUE)</f>
        <v>COM SEIXOS 'L E VS'</v>
      </c>
    </row>
    <row r="543" spans="1:6" x14ac:dyDescent="0.35">
      <c r="A543" t="s">
        <v>174</v>
      </c>
      <c r="B543">
        <v>391.85</v>
      </c>
      <c r="C543">
        <v>392.8</v>
      </c>
      <c r="D543" t="str">
        <f>VLOOKUP(B543,[1]Lito!$B$579:$E$1355,3,TRUE)</f>
        <v>QTO_SX</v>
      </c>
      <c r="E543">
        <v>0</v>
      </c>
      <c r="F543" t="str">
        <f>VLOOKUP(B543,[1]Lito!$B$579:$E$1355,4,TRUE)</f>
        <v>COM SEIXOS 'S E VS'</v>
      </c>
    </row>
    <row r="544" spans="1:6" x14ac:dyDescent="0.35">
      <c r="A544" t="s">
        <v>174</v>
      </c>
      <c r="B544">
        <v>392.8</v>
      </c>
      <c r="C544">
        <v>393.6</v>
      </c>
      <c r="D544" t="str">
        <f>VLOOKUP(B544,[1]Lito!$B$579:$E$1355,3,TRUE)</f>
        <v>QTO_SX</v>
      </c>
      <c r="E544">
        <v>0</v>
      </c>
      <c r="F544" t="str">
        <f>VLOOKUP(B544,[1]Lito!$B$579:$E$1355,4,TRUE)</f>
        <v>COM SEIXOS 'S E VS'</v>
      </c>
    </row>
    <row r="545" spans="1:6" x14ac:dyDescent="0.35">
      <c r="A545" t="s">
        <v>174</v>
      </c>
      <c r="B545">
        <v>393.6</v>
      </c>
      <c r="C545">
        <v>394.35</v>
      </c>
      <c r="D545" t="str">
        <f>VLOOKUP(B545,[1]Lito!$B$579:$E$1355,3,TRUE)</f>
        <v>QTO_SX</v>
      </c>
      <c r="E545">
        <v>0</v>
      </c>
      <c r="F545" t="str">
        <f>VLOOKUP(B545,[1]Lito!$B$579:$E$1355,4,TRUE)</f>
        <v>COM SEIXOS 'S E VS'</v>
      </c>
    </row>
    <row r="546" spans="1:6" x14ac:dyDescent="0.35">
      <c r="A546" t="s">
        <v>174</v>
      </c>
      <c r="B546">
        <v>394.35</v>
      </c>
      <c r="C546">
        <v>395.2</v>
      </c>
      <c r="D546" t="str">
        <f>VLOOKUP(B546,[1]Lito!$B$579:$E$1355,3,TRUE)</f>
        <v>QTO_SX</v>
      </c>
      <c r="E546">
        <v>0</v>
      </c>
      <c r="F546" t="str">
        <f>VLOOKUP(B546,[1]Lito!$B$579:$E$1355,4,TRUE)</f>
        <v>COM SEIXOS 'S.M E VS'</v>
      </c>
    </row>
    <row r="547" spans="1:6" x14ac:dyDescent="0.35">
      <c r="A547" t="s">
        <v>174</v>
      </c>
      <c r="B547">
        <v>395.2</v>
      </c>
      <c r="C547">
        <v>396.35</v>
      </c>
      <c r="D547" t="str">
        <f>VLOOKUP(B547,[1]Lito!$B$579:$E$1355,3,TRUE)</f>
        <v>QTO_SX</v>
      </c>
      <c r="E547">
        <v>0</v>
      </c>
      <c r="F547" t="str">
        <f>VLOOKUP(B547,[1]Lito!$B$579:$E$1355,4,TRUE)</f>
        <v>COM SEIXOS 'S.M E VS'</v>
      </c>
    </row>
    <row r="548" spans="1:6" x14ac:dyDescent="0.35">
      <c r="A548" t="s">
        <v>174</v>
      </c>
      <c r="B548">
        <v>396.35</v>
      </c>
      <c r="C548">
        <v>397.55</v>
      </c>
      <c r="D548" t="str">
        <f>VLOOKUP(B548,[1]Lito!$B$579:$E$1355,3,TRUE)</f>
        <v>QTO_SX</v>
      </c>
      <c r="E548">
        <v>0</v>
      </c>
      <c r="F548" t="str">
        <f>VLOOKUP(B548,[1]Lito!$B$579:$E$1355,4,TRUE)</f>
        <v>COM SEIXOS 'S.M E VS'</v>
      </c>
    </row>
    <row r="549" spans="1:6" x14ac:dyDescent="0.35">
      <c r="A549" t="s">
        <v>174</v>
      </c>
      <c r="B549">
        <v>397.55</v>
      </c>
      <c r="C549">
        <v>398.6</v>
      </c>
      <c r="D549" t="str">
        <f>VLOOKUP(B549,[1]Lito!$B$579:$E$1355,3,TRUE)</f>
        <v>QTO_SX</v>
      </c>
      <c r="E549">
        <v>0</v>
      </c>
      <c r="F549" t="str">
        <f>VLOOKUP(B549,[1]Lito!$B$579:$E$1355,4,TRUE)</f>
        <v>COM SEIXOS 'S.M E VS'</v>
      </c>
    </row>
    <row r="550" spans="1:6" x14ac:dyDescent="0.35">
      <c r="A550" t="s">
        <v>174</v>
      </c>
      <c r="B550">
        <v>398.6</v>
      </c>
      <c r="C550">
        <v>399.4</v>
      </c>
      <c r="D550" t="str">
        <f>VLOOKUP(B550,[1]Lito!$B$579:$E$1355,3,TRUE)</f>
        <v>QTO_SX</v>
      </c>
      <c r="E550">
        <v>0</v>
      </c>
      <c r="F550" t="str">
        <f>VLOOKUP(B550,[1]Lito!$B$579:$E$1355,4,TRUE)</f>
        <v>COM SEIXOS 'S.M E VS'. NIVEL DE MSPC BEM EMPACOTADO. FUCHSITICO E COM SUFETACAO MODERADA.</v>
      </c>
    </row>
    <row r="551" spans="1:6" x14ac:dyDescent="0.35">
      <c r="A551" t="s">
        <v>174</v>
      </c>
      <c r="B551">
        <v>399.4</v>
      </c>
      <c r="C551">
        <v>400.2</v>
      </c>
      <c r="D551" t="str">
        <f>VLOOKUP(B551,[1]Lito!$B$579:$E$1355,3,TRUE)</f>
        <v>QTO_SX</v>
      </c>
      <c r="E551">
        <v>0</v>
      </c>
      <c r="F551" t="str">
        <f>VLOOKUP(B551,[1]Lito!$B$579:$E$1355,4,TRUE)</f>
        <v>COM SEIXOS 'S.M E VS'</v>
      </c>
    </row>
    <row r="552" spans="1:6" x14ac:dyDescent="0.35">
      <c r="A552" t="s">
        <v>174</v>
      </c>
      <c r="B552">
        <v>400.2</v>
      </c>
      <c r="C552">
        <v>401</v>
      </c>
      <c r="D552" t="str">
        <f>VLOOKUP(B552,[1]Lito!$B$579:$E$1355,3,TRUE)</f>
        <v>QTO_SX</v>
      </c>
      <c r="E552">
        <v>0</v>
      </c>
      <c r="F552" t="str">
        <f>VLOOKUP(B552,[1]Lito!$B$579:$E$1355,4,TRUE)</f>
        <v>COM SEIXOS 'S.M E VS'</v>
      </c>
    </row>
    <row r="553" spans="1:6" x14ac:dyDescent="0.35">
      <c r="A553" t="s">
        <v>174</v>
      </c>
      <c r="B553">
        <v>401</v>
      </c>
      <c r="C553">
        <v>401.8</v>
      </c>
      <c r="D553" t="str">
        <f>VLOOKUP(B553,[1]Lito!$B$579:$E$1355,3,TRUE)</f>
        <v>QTO_SX</v>
      </c>
      <c r="E553">
        <v>0</v>
      </c>
      <c r="F553" t="str">
        <f>VLOOKUP(B553,[1]Lito!$B$579:$E$1355,4,TRUE)</f>
        <v>COM SEIXOS 'S E VS'. ALGUNS NIVEIS DE GRIT.</v>
      </c>
    </row>
    <row r="554" spans="1:6" x14ac:dyDescent="0.35">
      <c r="A554" t="s">
        <v>174</v>
      </c>
      <c r="B554">
        <v>401.8</v>
      </c>
      <c r="C554">
        <v>402.6</v>
      </c>
      <c r="D554" t="str">
        <f>VLOOKUP(B554,[1]Lito!$B$579:$E$1355,3,TRUE)</f>
        <v>QTO_SX</v>
      </c>
      <c r="E554">
        <v>0</v>
      </c>
      <c r="F554" t="str">
        <f>VLOOKUP(B554,[1]Lito!$B$579:$E$1355,4,TRUE)</f>
        <v>COM SEIXOS 'S E VS'. ALGUNS NIVEIS DE GRIT.</v>
      </c>
    </row>
    <row r="555" spans="1:6" x14ac:dyDescent="0.35">
      <c r="A555" t="s">
        <v>174</v>
      </c>
      <c r="B555">
        <v>402.6</v>
      </c>
      <c r="C555">
        <v>403.4</v>
      </c>
      <c r="D555" t="str">
        <f>VLOOKUP(B555,[1]Lito!$B$579:$E$1355,3,TRUE)</f>
        <v>QTO_SX</v>
      </c>
      <c r="E555">
        <v>0</v>
      </c>
      <c r="F555" t="str">
        <f>VLOOKUP(B555,[1]Lito!$B$579:$E$1355,4,TRUE)</f>
        <v>COM SEIXOS 'S E VS'. ALGUNS NIVEIS DE GRIT.</v>
      </c>
    </row>
    <row r="556" spans="1:6" x14ac:dyDescent="0.35">
      <c r="A556" t="s">
        <v>174</v>
      </c>
      <c r="B556">
        <v>403.4</v>
      </c>
      <c r="C556">
        <v>404.2</v>
      </c>
      <c r="D556" t="str">
        <f>VLOOKUP(B556,[1]Lito!$B$579:$E$1355,3,TRUE)</f>
        <v>QTO</v>
      </c>
      <c r="E556">
        <v>0</v>
      </c>
      <c r="F556" t="str">
        <f>VLOOKUP(B556,[1]Lito!$B$579:$E$1355,4,TRUE)</f>
        <v>COM NIVEIS DE GRIT.</v>
      </c>
    </row>
    <row r="557" spans="1:6" x14ac:dyDescent="0.35">
      <c r="A557" t="s">
        <v>174</v>
      </c>
      <c r="B557">
        <v>404.2</v>
      </c>
      <c r="C557">
        <v>405.2</v>
      </c>
      <c r="D557" t="str">
        <f>VLOOKUP(B557,[1]Lito!$B$579:$E$1355,3,TRUE)</f>
        <v>QTO</v>
      </c>
      <c r="E557">
        <v>0</v>
      </c>
      <c r="F557" t="str">
        <f>VLOOKUP(B557,[1]Lito!$B$579:$E$1355,4,TRUE)</f>
        <v>COM NIVEIS DE GRIT.</v>
      </c>
    </row>
    <row r="558" spans="1:6" x14ac:dyDescent="0.35">
      <c r="A558" t="s">
        <v>174</v>
      </c>
      <c r="B558">
        <v>405.2</v>
      </c>
      <c r="C558">
        <v>406</v>
      </c>
      <c r="D558" t="str">
        <f>VLOOKUP(B558,[1]Lito!$B$579:$E$1355,3,TRUE)</f>
        <v>QTO</v>
      </c>
      <c r="E558">
        <v>0</v>
      </c>
      <c r="F558" t="str">
        <f>VLOOKUP(B558,[1]Lito!$B$579:$E$1355,4,TRUE)</f>
        <v>COM NIVEIS DE GRIT.</v>
      </c>
    </row>
    <row r="559" spans="1:6" x14ac:dyDescent="0.35">
      <c r="A559" t="s">
        <v>174</v>
      </c>
      <c r="B559">
        <v>406</v>
      </c>
      <c r="C559">
        <v>406.95</v>
      </c>
      <c r="D559" t="str">
        <f>VLOOKUP(B559,[1]Lito!$B$579:$E$1355,3,TRUE)</f>
        <v>QTO</v>
      </c>
      <c r="E559">
        <v>0</v>
      </c>
      <c r="F559" t="str">
        <f>VLOOKUP(B559,[1]Lito!$B$579:$E$1355,4,TRUE)</f>
        <v>COM NIVEIS DE GRIT.</v>
      </c>
    </row>
    <row r="560" spans="1:6" x14ac:dyDescent="0.35">
      <c r="A560" t="s">
        <v>174</v>
      </c>
      <c r="B560">
        <v>406.95</v>
      </c>
      <c r="C560">
        <v>407.9</v>
      </c>
      <c r="D560" t="str">
        <f>VLOOKUP(B560,[1]Lito!$B$579:$E$1355,3,TRUE)</f>
        <v>QTO_SX</v>
      </c>
      <c r="E560">
        <v>0</v>
      </c>
      <c r="F560" t="str">
        <f>VLOOKUP(B560,[1]Lito!$B$579:$E$1355,4,TRUE)</f>
        <v>COM SEIXOS 'S E VS'. COM CRISTAIS DE FUCSITA E VENULAS DE QTZ.</v>
      </c>
    </row>
    <row r="561" spans="1:6" x14ac:dyDescent="0.35">
      <c r="A561" t="s">
        <v>174</v>
      </c>
      <c r="B561">
        <v>407.9</v>
      </c>
      <c r="C561">
        <v>408.9</v>
      </c>
      <c r="D561" t="str">
        <f>VLOOKUP(B561,[1]Lito!$B$579:$E$1355,3,TRUE)</f>
        <v>QTO_SX</v>
      </c>
      <c r="E561">
        <v>0</v>
      </c>
      <c r="F561" t="str">
        <f>VLOOKUP(B561,[1]Lito!$B$579:$E$1355,4,TRUE)</f>
        <v>COM SEIXOS 'S E VS'. COM CRISTAIS DE FUCSITA E VENULAS DE QTZ.</v>
      </c>
    </row>
    <row r="562" spans="1:6" x14ac:dyDescent="0.35">
      <c r="A562" t="s">
        <v>174</v>
      </c>
      <c r="B562">
        <v>408.9</v>
      </c>
      <c r="C562">
        <v>409.9</v>
      </c>
      <c r="D562" t="str">
        <f>VLOOKUP(B562,[1]Lito!$B$579:$E$1355,3,TRUE)</f>
        <v>QTO_SX</v>
      </c>
      <c r="E562">
        <v>0</v>
      </c>
      <c r="F562" t="str">
        <f>VLOOKUP(B562,[1]Lito!$B$579:$E$1355,4,TRUE)</f>
        <v>COM SEIXOS 'S E VS'. COM CRISTAIS DE FUCSITA E VENULAS DE QTZ.</v>
      </c>
    </row>
    <row r="563" spans="1:6" x14ac:dyDescent="0.35">
      <c r="A563" t="s">
        <v>174</v>
      </c>
      <c r="B563">
        <v>409.9</v>
      </c>
      <c r="C563">
        <v>410.8</v>
      </c>
      <c r="D563" t="str">
        <f>VLOOKUP(B563,[1]Lito!$B$579:$E$1355,3,TRUE)</f>
        <v>GRIT</v>
      </c>
      <c r="E563">
        <v>0</v>
      </c>
      <c r="F563" t="str">
        <f>VLOOKUP(B563,[1]Lito!$B$579:$E$1355,4,TRUE)</f>
        <v>ZONA DE FALHA DE 410.55-411.90M.</v>
      </c>
    </row>
    <row r="564" spans="1:6" x14ac:dyDescent="0.35">
      <c r="A564" t="s">
        <v>174</v>
      </c>
      <c r="B564">
        <v>410.8</v>
      </c>
      <c r="C564">
        <v>411.7</v>
      </c>
      <c r="D564" t="str">
        <f>VLOOKUP(B564,[1]Lito!$B$579:$E$1355,3,TRUE)</f>
        <v>GRIT</v>
      </c>
      <c r="E564">
        <v>0</v>
      </c>
      <c r="F564" t="str">
        <f>VLOOKUP(B564,[1]Lito!$B$579:$E$1355,4,TRUE)</f>
        <v/>
      </c>
    </row>
    <row r="565" spans="1:6" x14ac:dyDescent="0.35">
      <c r="A565" t="s">
        <v>174</v>
      </c>
      <c r="B565">
        <v>411.7</v>
      </c>
      <c r="C565">
        <v>412.6</v>
      </c>
      <c r="D565" t="str">
        <f>VLOOKUP(B565,[1]Lito!$B$579:$E$1355,3,TRUE)</f>
        <v>GRIT</v>
      </c>
      <c r="E565">
        <v>0</v>
      </c>
      <c r="F565" t="str">
        <f>VLOOKUP(B565,[1]Lito!$B$579:$E$1355,4,TRUE)</f>
        <v/>
      </c>
    </row>
    <row r="566" spans="1:6" x14ac:dyDescent="0.35">
      <c r="A566" t="s">
        <v>174</v>
      </c>
      <c r="B566">
        <v>412.6</v>
      </c>
      <c r="C566">
        <v>413.4</v>
      </c>
      <c r="D566" t="str">
        <f>VLOOKUP(B566,[1]Lito!$B$579:$E$1355,3,TRUE)</f>
        <v>GRIT</v>
      </c>
      <c r="E566">
        <v>0</v>
      </c>
      <c r="F566" t="str">
        <f>VLOOKUP(B566,[1]Lito!$B$579:$E$1355,4,TRUE)</f>
        <v>COM SEIXOS 'S E VS'</v>
      </c>
    </row>
    <row r="567" spans="1:6" x14ac:dyDescent="0.35">
      <c r="A567" t="s">
        <v>174</v>
      </c>
      <c r="B567">
        <v>413.4</v>
      </c>
      <c r="C567">
        <v>414.2</v>
      </c>
      <c r="D567" t="str">
        <f>VLOOKUP(B567,[1]Lito!$B$579:$E$1355,3,TRUE)</f>
        <v>GRIT</v>
      </c>
      <c r="E567">
        <v>0</v>
      </c>
      <c r="F567" t="str">
        <f>VLOOKUP(B567,[1]Lito!$B$579:$E$1355,4,TRUE)</f>
        <v>COM SEIXOS 'S E VS'</v>
      </c>
    </row>
    <row r="568" spans="1:6" x14ac:dyDescent="0.35">
      <c r="A568" t="s">
        <v>174</v>
      </c>
      <c r="B568">
        <v>414.2</v>
      </c>
      <c r="C568">
        <v>415.15</v>
      </c>
      <c r="D568" t="str">
        <f>VLOOKUP(B568,[1]Lito!$B$579:$E$1355,3,TRUE)</f>
        <v>GRIT</v>
      </c>
      <c r="E568">
        <v>0</v>
      </c>
      <c r="F568" t="str">
        <f>VLOOKUP(B568,[1]Lito!$B$579:$E$1355,4,TRUE)</f>
        <v>COM SEIXOS 'S E VS'. OXIDACAO CONCENTRADA NO TOPO.</v>
      </c>
    </row>
    <row r="569" spans="1:6" x14ac:dyDescent="0.35">
      <c r="A569" t="s">
        <v>174</v>
      </c>
      <c r="B569">
        <v>415.15</v>
      </c>
      <c r="C569">
        <v>416.15</v>
      </c>
      <c r="D569" t="str">
        <f>VLOOKUP(B569,[1]Lito!$B$579:$E$1355,3,TRUE)</f>
        <v>GRIT</v>
      </c>
      <c r="E569">
        <v>0</v>
      </c>
      <c r="F569" t="str">
        <f>VLOOKUP(B569,[1]Lito!$B$579:$E$1355,4,TRUE)</f>
        <v>COM SEIXOS 'S E VS'</v>
      </c>
    </row>
    <row r="570" spans="1:6" x14ac:dyDescent="0.35">
      <c r="A570" t="s">
        <v>174</v>
      </c>
      <c r="B570">
        <v>416.15</v>
      </c>
      <c r="C570">
        <v>417.15</v>
      </c>
      <c r="D570" t="str">
        <f>VLOOKUP(B570,[1]Lito!$B$579:$E$1355,3,TRUE)</f>
        <v>QTO</v>
      </c>
      <c r="E570">
        <v>0</v>
      </c>
      <c r="F570" t="str">
        <f>VLOOKUP(B570,[1]Lito!$B$579:$E$1355,4,TRUE)</f>
        <v>COM VEIOS DE ITV E TALCO NAS FRATURAS.</v>
      </c>
    </row>
    <row r="571" spans="1:6" x14ac:dyDescent="0.35">
      <c r="A571" t="s">
        <v>174</v>
      </c>
      <c r="B571">
        <v>417.15</v>
      </c>
      <c r="C571">
        <v>418.15</v>
      </c>
      <c r="D571" t="str">
        <f>VLOOKUP(B571,[1]Lito!$B$579:$E$1355,3,TRUE)</f>
        <v>QTO</v>
      </c>
      <c r="E571">
        <v>0</v>
      </c>
      <c r="F571" t="str">
        <f>VLOOKUP(B571,[1]Lito!$B$579:$E$1355,4,TRUE)</f>
        <v>COM VEIOS DE ITV E TALCO NAS FRATURAS.</v>
      </c>
    </row>
    <row r="572" spans="1:6" x14ac:dyDescent="0.35">
      <c r="A572" t="s">
        <v>174</v>
      </c>
      <c r="B572">
        <v>418.15</v>
      </c>
      <c r="C572">
        <v>418.75</v>
      </c>
      <c r="D572" t="str">
        <f>VLOOKUP(B572,[1]Lito!$B$579:$E$1355,3,TRUE)</f>
        <v>MSPC</v>
      </c>
      <c r="E572">
        <v>1</v>
      </c>
      <c r="F572" t="str">
        <f>VLOOKUP(B572,[1]Lito!$B$579:$E$1355,4,TRUE)</f>
        <v>COM SEIXOS 'L'. NIVEL DE GRIT MUITO OXIDADO.</v>
      </c>
    </row>
    <row r="573" spans="1:6" x14ac:dyDescent="0.35">
      <c r="A573" t="s">
        <v>174</v>
      </c>
      <c r="B573">
        <v>418.75</v>
      </c>
      <c r="C573">
        <v>419.2</v>
      </c>
      <c r="D573" t="str">
        <f>VLOOKUP(B573,[1]Lito!$B$579:$E$1355,3,TRUE)</f>
        <v>MLPC</v>
      </c>
      <c r="E573">
        <v>1000</v>
      </c>
      <c r="F573" t="str">
        <f>VLOOKUP(B573,[1]Lito!$B$579:$E$1355,4,TRUE)</f>
        <v>COM SEIXOS 'S' E PEQUENOS NODULOS DE PIRITA.</v>
      </c>
    </row>
    <row r="574" spans="1:6" x14ac:dyDescent="0.35">
      <c r="A574" t="s">
        <v>174</v>
      </c>
      <c r="B574">
        <v>419.2</v>
      </c>
      <c r="C574">
        <v>419.7</v>
      </c>
      <c r="D574" t="str">
        <f>VLOOKUP(B574,[1]Lito!$B$579:$E$1355,3,TRUE)</f>
        <v>MLPC</v>
      </c>
      <c r="E574">
        <v>1000</v>
      </c>
      <c r="F574" t="str">
        <f>VLOOKUP(B574,[1]Lito!$B$579:$E$1355,4,TRUE)</f>
        <v>COM SEIXOS 'S' E PEQUENOS NODULOS DE PIRITA.</v>
      </c>
    </row>
    <row r="575" spans="1:6" x14ac:dyDescent="0.35">
      <c r="A575" t="s">
        <v>174</v>
      </c>
      <c r="B575">
        <v>419.7</v>
      </c>
      <c r="C575">
        <v>420.1</v>
      </c>
      <c r="D575" t="str">
        <f>VLOOKUP(B575,[1]Lito!$B$579:$E$1355,3,TRUE)</f>
        <v>MLPC</v>
      </c>
      <c r="E575">
        <v>1</v>
      </c>
      <c r="F575" t="str">
        <f>VLOOKUP(B575,[1]Lito!$B$579:$E$1355,4,TRUE)</f>
        <v>COM SEIXOS 'S' E PEQUENOS NODULOS DE PIRITA.</v>
      </c>
    </row>
    <row r="576" spans="1:6" x14ac:dyDescent="0.35">
      <c r="A576" t="s">
        <v>174</v>
      </c>
      <c r="B576">
        <v>420.1</v>
      </c>
      <c r="C576">
        <v>420.5</v>
      </c>
      <c r="D576" t="str">
        <f>VLOOKUP(B576,[1]Lito!$B$579:$E$1355,3,TRUE)</f>
        <v>MLPC</v>
      </c>
      <c r="E576">
        <v>1000</v>
      </c>
      <c r="F576" t="str">
        <f>VLOOKUP(B576,[1]Lito!$B$579:$E$1355,4,TRUE)</f>
        <v>COM SEIXOS 'S' E PEQUENOS NODULOS DE PIRITA.</v>
      </c>
    </row>
    <row r="577" spans="1:6" x14ac:dyDescent="0.35">
      <c r="A577" t="s">
        <v>174</v>
      </c>
      <c r="B577">
        <v>420.5</v>
      </c>
      <c r="C577">
        <v>420.95</v>
      </c>
      <c r="D577" t="str">
        <f>VLOOKUP(B577,[1]Lito!$B$579:$E$1355,3,TRUE)</f>
        <v>MLPC</v>
      </c>
      <c r="E577">
        <v>1000</v>
      </c>
      <c r="F577" t="str">
        <f>VLOOKUP(B577,[1]Lito!$B$579:$E$1355,4,TRUE)</f>
        <v>COM SEIXOS 'S' E PEQUENOS NODULOS DE PIRITA.</v>
      </c>
    </row>
    <row r="578" spans="1:6" x14ac:dyDescent="0.35">
      <c r="A578" t="s">
        <v>174</v>
      </c>
      <c r="B578">
        <v>420.95</v>
      </c>
      <c r="C578">
        <v>422</v>
      </c>
      <c r="D578" t="str">
        <f>VLOOKUP(B578,[1]Lito!$B$579:$E$1355,3,TRUE)</f>
        <v>GRIT</v>
      </c>
      <c r="E578">
        <v>1</v>
      </c>
      <c r="F578" t="str">
        <f>VLOOKUP(B578,[1]Lito!$B$579:$E$1355,4,TRUE)</f>
        <v>COM SEIXOS 'S.M.L E VL'. VEIOS DE QTZ.</v>
      </c>
    </row>
    <row r="579" spans="1:6" x14ac:dyDescent="0.35">
      <c r="A579" t="s">
        <v>174</v>
      </c>
      <c r="B579">
        <v>422</v>
      </c>
      <c r="C579">
        <v>422.95</v>
      </c>
      <c r="D579" t="str">
        <f>VLOOKUP(B579,[1]Lito!$B$579:$E$1355,3,TRUE)</f>
        <v>GRIT</v>
      </c>
      <c r="E579">
        <v>0</v>
      </c>
      <c r="F579" t="str">
        <f>VLOOKUP(B579,[1]Lito!$B$579:$E$1355,4,TRUE)</f>
        <v>COM SEIXOS 'S.M.L E VL'. VEIOS DE QTZ.</v>
      </c>
    </row>
    <row r="580" spans="1:6" x14ac:dyDescent="0.35">
      <c r="A580" t="s">
        <v>174</v>
      </c>
      <c r="B580">
        <v>422.95</v>
      </c>
      <c r="C580">
        <v>423.4</v>
      </c>
      <c r="D580" t="str">
        <f>VLOOKUP(B580,[1]Lito!$B$579:$E$1355,3,TRUE)</f>
        <v>LMPC</v>
      </c>
      <c r="E580">
        <v>0</v>
      </c>
      <c r="F580" t="str">
        <f>VLOOKUP(B580,[1]Lito!$B$579:$E$1355,4,TRUE)</f>
        <v>COM SEIXOS 'S'. INTERCALACOES DE NIVEIS FUCHSITICO E OXIDADO.</v>
      </c>
    </row>
    <row r="581" spans="1:6" x14ac:dyDescent="0.35">
      <c r="A581" t="s">
        <v>174</v>
      </c>
      <c r="B581">
        <v>423.4</v>
      </c>
      <c r="C581">
        <v>423.9</v>
      </c>
      <c r="D581" t="str">
        <f>VLOOKUP(B581,[1]Lito!$B$579:$E$1355,3,TRUE)</f>
        <v>LMPC</v>
      </c>
      <c r="E581">
        <v>0</v>
      </c>
      <c r="F581" t="str">
        <f>VLOOKUP(B581,[1]Lito!$B$579:$E$1355,4,TRUE)</f>
        <v>COM SEIXOS 'S'. INTERCALACOES DE NIVEIS FUCHSITICO E OXIDADO.</v>
      </c>
    </row>
    <row r="582" spans="1:6" x14ac:dyDescent="0.35">
      <c r="A582" t="s">
        <v>174</v>
      </c>
      <c r="B582">
        <v>423.9</v>
      </c>
      <c r="C582">
        <v>424.4</v>
      </c>
      <c r="D582" t="str">
        <f>VLOOKUP(B582,[1]Lito!$B$579:$E$1355,3,TRUE)</f>
        <v>LMPC</v>
      </c>
      <c r="E582">
        <v>0</v>
      </c>
      <c r="F582" t="str">
        <f>VLOOKUP(B582,[1]Lito!$B$579:$E$1355,4,TRUE)</f>
        <v>COM SEIXOS 'S'. INTERCALACOES DE NIVEIS FUCHSITICO E OXIDADO.</v>
      </c>
    </row>
    <row r="583" spans="1:6" x14ac:dyDescent="0.35">
      <c r="A583" t="s">
        <v>174</v>
      </c>
      <c r="B583">
        <v>424.4</v>
      </c>
      <c r="C583">
        <v>424.9</v>
      </c>
      <c r="D583" t="str">
        <f>VLOOKUP(B583,[1]Lito!$B$579:$E$1355,3,TRUE)</f>
        <v>GRIT</v>
      </c>
      <c r="E583">
        <v>0</v>
      </c>
      <c r="F583" t="str">
        <f>VLOOKUP(B583,[1]Lito!$B$579:$E$1355,4,TRUE)</f>
        <v>NIVEL DE MSPC BEM EMPACOTADO E OXIDADO.</v>
      </c>
    </row>
    <row r="584" spans="1:6" x14ac:dyDescent="0.35">
      <c r="A584" t="s">
        <v>174</v>
      </c>
      <c r="B584">
        <v>424.9</v>
      </c>
      <c r="C584">
        <v>425.9</v>
      </c>
      <c r="D584" t="str">
        <f>VLOOKUP(B584,[1]Lito!$B$579:$E$1355,3,TRUE)</f>
        <v>GRIT</v>
      </c>
      <c r="E584">
        <v>0</v>
      </c>
      <c r="F584" t="str">
        <f>VLOOKUP(B584,[1]Lito!$B$579:$E$1355,4,TRUE)</f>
        <v>NIVEL DE LMPC BEM EMPACOTADO E OXIDADO.</v>
      </c>
    </row>
    <row r="585" spans="1:6" x14ac:dyDescent="0.35">
      <c r="A585" t="s">
        <v>174</v>
      </c>
      <c r="B585">
        <v>425.9</v>
      </c>
      <c r="C585">
        <v>426.4</v>
      </c>
      <c r="D585" t="str">
        <f>VLOOKUP(B585,[1]Lito!$B$579:$E$1355,3,TRUE)</f>
        <v>LMPC</v>
      </c>
      <c r="E585">
        <v>1</v>
      </c>
      <c r="F585" t="str">
        <f>VLOOKUP(B585,[1]Lito!$B$579:$E$1355,4,TRUE)</f>
        <v>COM SEIXOS 'S E VL'.SEIXOS MUITO FRATURADOS.</v>
      </c>
    </row>
    <row r="586" spans="1:6" x14ac:dyDescent="0.35">
      <c r="A586" t="s">
        <v>174</v>
      </c>
      <c r="B586">
        <v>426.4</v>
      </c>
      <c r="C586">
        <v>426.8</v>
      </c>
      <c r="D586" t="str">
        <f>VLOOKUP(B586,[1]Lito!$B$579:$E$1355,3,TRUE)</f>
        <v>LMPC</v>
      </c>
      <c r="E586">
        <v>1000</v>
      </c>
      <c r="F586" t="str">
        <f>VLOOKUP(B586,[1]Lito!$B$579:$E$1355,4,TRUE)</f>
        <v>COM SEIXOS 'S E VS'. COM QZ_VEIN.</v>
      </c>
    </row>
    <row r="587" spans="1:6" x14ac:dyDescent="0.35">
      <c r="A587" t="s">
        <v>174</v>
      </c>
      <c r="B587">
        <v>426.8</v>
      </c>
      <c r="C587">
        <v>427.2</v>
      </c>
      <c r="D587" t="str">
        <f>VLOOKUP(B587,[1]Lito!$B$579:$E$1355,3,TRUE)</f>
        <v>LMPC</v>
      </c>
      <c r="E587">
        <v>1</v>
      </c>
      <c r="F587" t="str">
        <f>VLOOKUP(B587,[1]Lito!$B$579:$E$1355,4,TRUE)</f>
        <v>COM SEIXOS 'S E VS'. COM QZ_VEIN.</v>
      </c>
    </row>
    <row r="588" spans="1:6" x14ac:dyDescent="0.35">
      <c r="A588" t="s">
        <v>174</v>
      </c>
      <c r="B588">
        <v>427.2</v>
      </c>
      <c r="C588">
        <v>427.65</v>
      </c>
      <c r="D588" t="str">
        <f>VLOOKUP(B588,[1]Lito!$B$579:$E$1355,3,TRUE)</f>
        <v>LMPC</v>
      </c>
      <c r="E588">
        <v>1</v>
      </c>
      <c r="F588" t="str">
        <f>VLOOKUP(B588,[1]Lito!$B$579:$E$1355,4,TRUE)</f>
        <v>COM SEIXOS 'S E VS'. COM QZ_VEIN.</v>
      </c>
    </row>
    <row r="589" spans="1:6" x14ac:dyDescent="0.35">
      <c r="A589" t="s">
        <v>174</v>
      </c>
      <c r="B589">
        <v>427.65</v>
      </c>
      <c r="C589">
        <v>428.15</v>
      </c>
      <c r="D589" t="str">
        <f>VLOOKUP(B589,[1]Lito!$B$579:$E$1355,3,TRUE)</f>
        <v>LMPC</v>
      </c>
      <c r="E589">
        <v>1000</v>
      </c>
      <c r="F589" t="str">
        <f>VLOOKUP(B589,[1]Lito!$B$579:$E$1355,4,TRUE)</f>
        <v>COM SEIXOS 'S E VS'. COM QZ_VEIN.</v>
      </c>
    </row>
    <row r="590" spans="1:6" x14ac:dyDescent="0.35">
      <c r="A590" t="s">
        <v>174</v>
      </c>
      <c r="B590">
        <v>428.15</v>
      </c>
      <c r="C590">
        <v>428.65</v>
      </c>
      <c r="D590" t="str">
        <f>VLOOKUP(B590,[1]Lito!$B$579:$E$1355,3,TRUE)</f>
        <v>LMPC</v>
      </c>
      <c r="E590">
        <v>1</v>
      </c>
      <c r="F590" t="str">
        <f>VLOOKUP(B590,[1]Lito!$B$579:$E$1355,4,TRUE)</f>
        <v>COM SEIXOS 'S E VS'. COM QZ_VEIN.</v>
      </c>
    </row>
    <row r="591" spans="1:6" x14ac:dyDescent="0.35">
      <c r="A591" t="s">
        <v>174</v>
      </c>
      <c r="B591">
        <v>428.65</v>
      </c>
      <c r="C591">
        <v>429.15</v>
      </c>
      <c r="D591" t="str">
        <f>VLOOKUP(B591,[1]Lito!$B$579:$E$1355,3,TRUE)</f>
        <v>LMPC</v>
      </c>
      <c r="E591">
        <v>1</v>
      </c>
      <c r="F591" t="str">
        <f>VLOOKUP(B591,[1]Lito!$B$579:$E$1355,4,TRUE)</f>
        <v>COM SEIXOS 'S E VS'. COM QZ_VEIN.</v>
      </c>
    </row>
    <row r="592" spans="1:6" x14ac:dyDescent="0.35">
      <c r="A592" t="s">
        <v>174</v>
      </c>
      <c r="B592">
        <v>429.15</v>
      </c>
      <c r="C592">
        <v>429.7</v>
      </c>
      <c r="D592" t="str">
        <f>VLOOKUP(B592,[1]Lito!$B$579:$E$1355,3,TRUE)</f>
        <v>LMPC</v>
      </c>
      <c r="E592">
        <v>0</v>
      </c>
      <c r="F592" t="str">
        <f>VLOOKUP(B592,[1]Lito!$B$579:$E$1355,4,TRUE)</f>
        <v>COM SEIXOS 'S E VS'. COM QZ_VEIN.</v>
      </c>
    </row>
    <row r="593" spans="1:6" x14ac:dyDescent="0.35">
      <c r="A593" t="s">
        <v>174</v>
      </c>
      <c r="B593">
        <v>429.7</v>
      </c>
      <c r="C593">
        <v>430.2</v>
      </c>
      <c r="D593" t="str">
        <f>VLOOKUP(B593,[1]Lito!$B$579:$E$1355,3,TRUE)</f>
        <v>LMPC</v>
      </c>
      <c r="E593">
        <v>0</v>
      </c>
      <c r="F593" t="str">
        <f>VLOOKUP(B593,[1]Lito!$B$579:$E$1355,4,TRUE)</f>
        <v>COM SEIXOS 'S E VS'. COM QZ_VEIN.</v>
      </c>
    </row>
    <row r="594" spans="1:6" x14ac:dyDescent="0.35">
      <c r="A594" t="s">
        <v>174</v>
      </c>
      <c r="B594">
        <v>430.2</v>
      </c>
      <c r="C594">
        <v>431.35</v>
      </c>
      <c r="D594" t="str">
        <f>VLOOKUP(B594,[1]Lito!$B$579:$E$1355,3,TRUE)</f>
        <v>GRIT</v>
      </c>
      <c r="E594">
        <v>0</v>
      </c>
      <c r="F594" t="str">
        <f>VLOOKUP(B594,[1]Lito!$B$579:$E$1355,4,TRUE)</f>
        <v>MAIOR OXIDACAO NO TOPO DA AMOSTRA E COM SEIXOS 'S E VS'</v>
      </c>
    </row>
    <row r="595" spans="1:6" x14ac:dyDescent="0.35">
      <c r="A595" t="s">
        <v>174</v>
      </c>
      <c r="B595">
        <v>431.35</v>
      </c>
      <c r="C595">
        <v>431.8</v>
      </c>
      <c r="D595" t="str">
        <f>VLOOKUP(B595,[1]Lito!$B$579:$E$1355,3,TRUE)</f>
        <v>LMPC</v>
      </c>
      <c r="E595">
        <v>0</v>
      </c>
      <c r="F595" t="str">
        <f>VLOOKUP(B595,[1]Lito!$B$579:$E$1355,4,TRUE)</f>
        <v>COM SEIXOS 'S'. FUCHSITICO. POUCO OXIDADO.</v>
      </c>
    </row>
    <row r="596" spans="1:6" x14ac:dyDescent="0.35">
      <c r="A596" t="s">
        <v>174</v>
      </c>
      <c r="B596">
        <v>431.8</v>
      </c>
      <c r="C596">
        <v>432.25</v>
      </c>
      <c r="D596" t="str">
        <f>VLOOKUP(B596,[1]Lito!$B$579:$E$1355,3,TRUE)</f>
        <v>GRIT</v>
      </c>
      <c r="E596">
        <v>0</v>
      </c>
      <c r="F596" t="str">
        <f>VLOOKUP(B596,[1]Lito!$B$579:$E$1355,4,TRUE)</f>
        <v>COM SEIXOS 'VS'</v>
      </c>
    </row>
    <row r="597" spans="1:6" x14ac:dyDescent="0.35">
      <c r="A597" t="s">
        <v>174</v>
      </c>
      <c r="B597">
        <v>432.25</v>
      </c>
      <c r="C597">
        <v>433.1</v>
      </c>
      <c r="D597" t="str">
        <f>VLOOKUP(B597,[1]Lito!$B$579:$E$1355,3,TRUE)</f>
        <v>LMPC</v>
      </c>
      <c r="E597">
        <v>0</v>
      </c>
      <c r="F597" t="str">
        <f>VLOOKUP(B597,[1]Lito!$B$579:$E$1355,4,TRUE)</f>
        <v>COM SEIXOS 'S'</v>
      </c>
    </row>
    <row r="598" spans="1:6" x14ac:dyDescent="0.35">
      <c r="A598" t="s">
        <v>174</v>
      </c>
      <c r="B598">
        <v>433.1</v>
      </c>
      <c r="C598">
        <v>433.65</v>
      </c>
      <c r="D598" t="str">
        <f>VLOOKUP(B598,[1]Lito!$B$579:$E$1355,3,TRUE)</f>
        <v>LMPC</v>
      </c>
      <c r="E598">
        <v>0</v>
      </c>
      <c r="F598" t="str">
        <f>VLOOKUP(B598,[1]Lito!$B$579:$E$1355,4,TRUE)</f>
        <v>COM SEIXOS 'S'</v>
      </c>
    </row>
    <row r="599" spans="1:6" x14ac:dyDescent="0.35">
      <c r="A599" t="s">
        <v>174</v>
      </c>
      <c r="B599">
        <v>433.65</v>
      </c>
      <c r="C599">
        <v>434.2</v>
      </c>
      <c r="D599" t="str">
        <f>VLOOKUP(B599,[1]Lito!$B$579:$E$1355,3,TRUE)</f>
        <v>LMPC</v>
      </c>
      <c r="E599">
        <v>0</v>
      </c>
      <c r="F599" t="str">
        <f>VLOOKUP(B599,[1]Lito!$B$579:$E$1355,4,TRUE)</f>
        <v>COM SEIXOS 'S'</v>
      </c>
    </row>
    <row r="600" spans="1:6" x14ac:dyDescent="0.35">
      <c r="A600" t="s">
        <v>174</v>
      </c>
      <c r="B600">
        <v>434.2</v>
      </c>
      <c r="C600">
        <v>434.75</v>
      </c>
      <c r="D600" t="str">
        <f>VLOOKUP(B600,[1]Lito!$B$579:$E$1355,3,TRUE)</f>
        <v>LMPC</v>
      </c>
      <c r="E600">
        <v>1</v>
      </c>
      <c r="F600" t="str">
        <f>VLOOKUP(B600,[1]Lito!$B$579:$E$1355,4,TRUE)</f>
        <v>COM SEIXOS 'S'</v>
      </c>
    </row>
    <row r="601" spans="1:6" x14ac:dyDescent="0.35">
      <c r="A601" t="s">
        <v>174</v>
      </c>
      <c r="B601">
        <v>434.75</v>
      </c>
      <c r="C601">
        <v>435.2</v>
      </c>
      <c r="D601" t="str">
        <f>VLOOKUP(B601,[1]Lito!$B$579:$E$1355,3,TRUE)</f>
        <v>LVLPC</v>
      </c>
      <c r="E601">
        <v>0</v>
      </c>
      <c r="F601" t="str">
        <f>VLOOKUP(B601,[1]Lito!$B$579:$E$1355,4,TRUE)</f>
        <v>COM SEIXOS 'S E M'. SULFETO APARECE EM ALGUNS NIVEIS EM MAIOR CONCENTRACAO.</v>
      </c>
    </row>
    <row r="602" spans="1:6" x14ac:dyDescent="0.35">
      <c r="A602" t="s">
        <v>174</v>
      </c>
      <c r="B602">
        <v>435.2</v>
      </c>
      <c r="C602">
        <v>435.65</v>
      </c>
      <c r="D602" t="str">
        <f>VLOOKUP(B602,[1]Lito!$B$579:$E$1355,3,TRUE)</f>
        <v>LVLPC</v>
      </c>
      <c r="E602">
        <v>0</v>
      </c>
      <c r="F602" t="str">
        <f>VLOOKUP(B602,[1]Lito!$B$579:$E$1355,4,TRUE)</f>
        <v>COM SEIXOS 'S E M'. SULFETO APARECE EM ALGUNS NIVEIS EM MAIOR CONCENTRACAO.</v>
      </c>
    </row>
    <row r="603" spans="1:6" x14ac:dyDescent="0.35">
      <c r="A603" t="s">
        <v>174</v>
      </c>
      <c r="B603">
        <v>435.65</v>
      </c>
      <c r="C603">
        <v>436.2</v>
      </c>
      <c r="D603" t="str">
        <f>VLOOKUP(B603,[1]Lito!$B$579:$E$1355,3,TRUE)</f>
        <v>LVLPC</v>
      </c>
      <c r="E603">
        <v>0</v>
      </c>
      <c r="F603" t="str">
        <f>VLOOKUP(B603,[1]Lito!$B$579:$E$1355,4,TRUE)</f>
        <v>COM SEIXOS 'S E M'. SULFETO APARECE EM ALGUNS NIVEIS EM MAIOR CONCENTRACAO.</v>
      </c>
    </row>
    <row r="604" spans="1:6" x14ac:dyDescent="0.35">
      <c r="A604" t="s">
        <v>174</v>
      </c>
      <c r="B604">
        <v>436.2</v>
      </c>
      <c r="C604">
        <v>436.65</v>
      </c>
      <c r="D604" t="str">
        <f>VLOOKUP(B604,[1]Lito!$B$579:$E$1355,3,TRUE)</f>
        <v>LVLPC</v>
      </c>
      <c r="E604">
        <v>0</v>
      </c>
      <c r="F604" t="str">
        <f>VLOOKUP(B604,[1]Lito!$B$579:$E$1355,4,TRUE)</f>
        <v>COM SEIXOS 'S E M'. SULFETO APARECE EM ALGUNS NIVEIS EM MAIOR CONCENTRACAO.</v>
      </c>
    </row>
    <row r="605" spans="1:6" x14ac:dyDescent="0.35">
      <c r="A605" t="s">
        <v>174</v>
      </c>
      <c r="B605">
        <v>436.65</v>
      </c>
      <c r="C605">
        <v>437.1</v>
      </c>
      <c r="D605" t="str">
        <f>VLOOKUP(B605,[1]Lito!$B$579:$E$1355,3,TRUE)</f>
        <v>LVLPC</v>
      </c>
      <c r="E605">
        <v>1</v>
      </c>
      <c r="F605" t="str">
        <f>VLOOKUP(B605,[1]Lito!$B$579:$E$1355,4,TRUE)</f>
        <v>COM SEIXOS 'S E M'. SULFETO APARECE EM ALGUNS NIVEIS EM MAIOR CONCENTRACAO.</v>
      </c>
    </row>
    <row r="606" spans="1:6" x14ac:dyDescent="0.35">
      <c r="A606" t="s">
        <v>174</v>
      </c>
      <c r="B606">
        <v>437.1</v>
      </c>
      <c r="C606">
        <v>437.55</v>
      </c>
      <c r="D606" t="str">
        <f>VLOOKUP(B606,[1]Lito!$B$579:$E$1355,3,TRUE)</f>
        <v>LVLPC</v>
      </c>
      <c r="E606">
        <v>1</v>
      </c>
      <c r="F606" t="str">
        <f>VLOOKUP(B606,[1]Lito!$B$579:$E$1355,4,TRUE)</f>
        <v>COM SEIXOS 'S E M'. SULFETO APARECE EM ALGUNS NIVEIS EM MAIOR CONCENTRACAO.</v>
      </c>
    </row>
    <row r="607" spans="1:6" x14ac:dyDescent="0.35">
      <c r="A607" t="s">
        <v>174</v>
      </c>
      <c r="B607">
        <v>437.55</v>
      </c>
      <c r="C607">
        <v>438</v>
      </c>
      <c r="D607" t="str">
        <f>VLOOKUP(B607,[1]Lito!$B$579:$E$1355,3,TRUE)</f>
        <v>LVLPC</v>
      </c>
      <c r="E607">
        <v>1</v>
      </c>
      <c r="F607" t="str">
        <f>VLOOKUP(B607,[1]Lito!$B$579:$E$1355,4,TRUE)</f>
        <v>COM SEIXOS 'S E M'. SULFETO APARECE EM ALGUNS NIVEIS EM MAIOR CONCENTRACAO.</v>
      </c>
    </row>
    <row r="608" spans="1:6" x14ac:dyDescent="0.35">
      <c r="A608" t="s">
        <v>174</v>
      </c>
      <c r="B608">
        <v>438</v>
      </c>
      <c r="C608">
        <v>438.5</v>
      </c>
      <c r="D608" t="str">
        <f>VLOOKUP(B608,[1]Lito!$B$579:$E$1355,3,TRUE)</f>
        <v>LMPC</v>
      </c>
      <c r="E608">
        <v>1000</v>
      </c>
      <c r="F608" t="str">
        <f>VLOOKUP(B608,[1]Lito!$B$579:$E$1355,4,TRUE)</f>
        <v>COM SEIXOS 'S E VL'. DE 438.49-438.64M NIVEL DE QTO_SX MUITO OXIDADO.</v>
      </c>
    </row>
    <row r="609" spans="1:6" x14ac:dyDescent="0.35">
      <c r="A609" t="s">
        <v>174</v>
      </c>
      <c r="B609">
        <v>438.5</v>
      </c>
      <c r="C609">
        <v>439</v>
      </c>
      <c r="D609" t="str">
        <f>VLOOKUP(B609,[1]Lito!$B$579:$E$1355,3,TRUE)</f>
        <v>LMPC</v>
      </c>
      <c r="E609">
        <v>1</v>
      </c>
      <c r="F609" t="str">
        <f>VLOOKUP(B609,[1]Lito!$B$579:$E$1355,4,TRUE)</f>
        <v>COM SEIXOS 'S E VL'.</v>
      </c>
    </row>
    <row r="610" spans="1:6" x14ac:dyDescent="0.35">
      <c r="A610" t="s">
        <v>174</v>
      </c>
      <c r="B610">
        <v>439</v>
      </c>
      <c r="C610">
        <v>439.5</v>
      </c>
      <c r="D610" t="str">
        <f>VLOOKUP(B610,[1]Lito!$B$579:$E$1355,3,TRUE)</f>
        <v>LMPC</v>
      </c>
      <c r="E610">
        <v>1</v>
      </c>
      <c r="F610" t="str">
        <f>VLOOKUP(B610,[1]Lito!$B$579:$E$1355,4,TRUE)</f>
        <v>COM SEIXOS 'S E VL'.</v>
      </c>
    </row>
    <row r="611" spans="1:6" x14ac:dyDescent="0.35">
      <c r="A611" t="s">
        <v>174</v>
      </c>
      <c r="B611">
        <v>439.5</v>
      </c>
      <c r="C611">
        <v>440.05</v>
      </c>
      <c r="D611" t="str">
        <f>VLOOKUP(B611,[1]Lito!$B$579:$E$1355,3,TRUE)</f>
        <v>LMPC</v>
      </c>
      <c r="E611">
        <v>1000</v>
      </c>
      <c r="F611" t="str">
        <f>VLOOKUP(B611,[1]Lito!$B$579:$E$1355,4,TRUE)</f>
        <v>COM SEIXOS 'S E VL'.</v>
      </c>
    </row>
    <row r="612" spans="1:6" x14ac:dyDescent="0.35">
      <c r="A612" t="s">
        <v>174</v>
      </c>
      <c r="B612">
        <v>440.05</v>
      </c>
      <c r="C612">
        <v>440.6</v>
      </c>
      <c r="D612" t="str">
        <f>VLOOKUP(B612,[1]Lito!$B$579:$E$1355,3,TRUE)</f>
        <v>LMPC</v>
      </c>
      <c r="E612">
        <v>0</v>
      </c>
      <c r="F612" t="str">
        <f>VLOOKUP(B612,[1]Lito!$B$579:$E$1355,4,TRUE)</f>
        <v>COM SEIXOS 'S E VL'.</v>
      </c>
    </row>
    <row r="613" spans="1:6" x14ac:dyDescent="0.35">
      <c r="A613" t="s">
        <v>174</v>
      </c>
      <c r="B613">
        <v>440.6</v>
      </c>
      <c r="C613">
        <v>441.15</v>
      </c>
      <c r="D613" t="str">
        <f>VLOOKUP(B613,[1]Lito!$B$579:$E$1355,3,TRUE)</f>
        <v>LMPC</v>
      </c>
      <c r="E613">
        <v>0</v>
      </c>
      <c r="F613" t="str">
        <f>VLOOKUP(B613,[1]Lito!$B$579:$E$1355,4,TRUE)</f>
        <v>COM SEIXOS 'S E VL'.</v>
      </c>
    </row>
    <row r="614" spans="1:6" x14ac:dyDescent="0.35">
      <c r="A614" t="s">
        <v>174</v>
      </c>
      <c r="B614">
        <v>441.15</v>
      </c>
      <c r="C614">
        <v>441.65</v>
      </c>
      <c r="D614" t="str">
        <f>VLOOKUP(B614,[1]Lito!$B$579:$E$1355,3,TRUE)</f>
        <v>LMPC</v>
      </c>
      <c r="E614">
        <v>0</v>
      </c>
      <c r="F614" t="str">
        <f>VLOOKUP(B614,[1]Lito!$B$579:$E$1355,4,TRUE)</f>
        <v>COM SEIXOS 'S E VL'.</v>
      </c>
    </row>
    <row r="615" spans="1:6" x14ac:dyDescent="0.35">
      <c r="A615" t="s">
        <v>174</v>
      </c>
      <c r="B615">
        <v>441.65</v>
      </c>
      <c r="C615">
        <v>442.2</v>
      </c>
      <c r="D615" t="str">
        <f>VLOOKUP(B615,[1]Lito!$B$579:$E$1355,3,TRUE)</f>
        <v>MSPC</v>
      </c>
      <c r="E615">
        <v>1</v>
      </c>
      <c r="F615" t="str">
        <f>VLOOKUP(B615,[1]Lito!$B$579:$E$1355,4,TRUE)</f>
        <v>COM SEIXOS 'L'.</v>
      </c>
    </row>
    <row r="616" spans="1:6" x14ac:dyDescent="0.35">
      <c r="A616" t="s">
        <v>174</v>
      </c>
      <c r="B616">
        <v>442.2</v>
      </c>
      <c r="C616">
        <v>442.7</v>
      </c>
      <c r="D616" t="str">
        <f>VLOOKUP(B616,[1]Lito!$B$579:$E$1355,3,TRUE)</f>
        <v>MSPC</v>
      </c>
      <c r="E616">
        <v>0</v>
      </c>
      <c r="F616" t="str">
        <f>VLOOKUP(B616,[1]Lito!$B$579:$E$1355,4,TRUE)</f>
        <v>COM SEIXOS 'L'.</v>
      </c>
    </row>
    <row r="617" spans="1:6" x14ac:dyDescent="0.35">
      <c r="A617" t="s">
        <v>174</v>
      </c>
      <c r="B617">
        <v>442.7</v>
      </c>
      <c r="C617">
        <v>443.1</v>
      </c>
      <c r="D617" t="str">
        <f>VLOOKUP(B617,[1]Lito!$B$579:$E$1355,3,TRUE)</f>
        <v>MLPC</v>
      </c>
      <c r="E617">
        <v>0</v>
      </c>
      <c r="F617" t="str">
        <f>VLOOKUP(B617,[1]Lito!$B$579:$E$1355,4,TRUE)</f>
        <v>COM SEIXOS 'S'.FRATURAS PREENCHIDAS POR OXIDOS.</v>
      </c>
    </row>
    <row r="618" spans="1:6" x14ac:dyDescent="0.35">
      <c r="A618" t="s">
        <v>174</v>
      </c>
      <c r="B618">
        <v>443.1</v>
      </c>
      <c r="C618">
        <v>443.5</v>
      </c>
      <c r="D618" t="str">
        <f>VLOOKUP(B618,[1]Lito!$B$579:$E$1355,3,TRUE)</f>
        <v>MLPC</v>
      </c>
      <c r="E618">
        <v>1</v>
      </c>
      <c r="F618" t="str">
        <f>VLOOKUP(B618,[1]Lito!$B$579:$E$1355,4,TRUE)</f>
        <v>COM SEIXOS 'S'.FRATURAS PREENCHIDAS POR OXIDOS.</v>
      </c>
    </row>
    <row r="619" spans="1:6" x14ac:dyDescent="0.35">
      <c r="A619" t="s">
        <v>174</v>
      </c>
      <c r="B619">
        <v>443.5</v>
      </c>
      <c r="C619">
        <v>444.05</v>
      </c>
      <c r="D619" t="str">
        <f>VLOOKUP(B619,[1]Lito!$B$579:$E$1355,3,TRUE)</f>
        <v>QTO_SX</v>
      </c>
      <c r="E619">
        <v>0</v>
      </c>
      <c r="F619" t="str">
        <f>VLOOKUP(B619,[1]Lito!$B$579:$E$1355,4,TRUE)</f>
        <v>COM SEIXOS 'S E VS'</v>
      </c>
    </row>
    <row r="620" spans="1:6" x14ac:dyDescent="0.35">
      <c r="A620" t="s">
        <v>174</v>
      </c>
      <c r="B620">
        <v>444.05</v>
      </c>
      <c r="C620">
        <v>444.7</v>
      </c>
      <c r="D620" t="str">
        <f>VLOOKUP(B620,[1]Lito!$B$579:$E$1355,3,TRUE)</f>
        <v>QTO_SX</v>
      </c>
      <c r="E620">
        <v>0</v>
      </c>
      <c r="F620" t="str">
        <f>VLOOKUP(B620,[1]Lito!$B$579:$E$1355,4,TRUE)</f>
        <v>COM SEIXOS 'S E VS'</v>
      </c>
    </row>
    <row r="621" spans="1:6" x14ac:dyDescent="0.35">
      <c r="A621" t="s">
        <v>174</v>
      </c>
      <c r="B621">
        <v>444.7</v>
      </c>
      <c r="C621">
        <v>445.1</v>
      </c>
      <c r="D621" t="str">
        <f>VLOOKUP(B621,[1]Lito!$B$579:$E$1355,3,TRUE)</f>
        <v>LMPC</v>
      </c>
      <c r="E621">
        <v>0</v>
      </c>
      <c r="F621" t="str">
        <f>VLOOKUP(B621,[1]Lito!$B$579:$E$1355,4,TRUE)</f>
        <v>COM SEIXOS 'S E VL'.</v>
      </c>
    </row>
    <row r="622" spans="1:6" x14ac:dyDescent="0.35">
      <c r="A622" t="s">
        <v>174</v>
      </c>
      <c r="B622">
        <v>445.1</v>
      </c>
      <c r="C622">
        <v>445.6</v>
      </c>
      <c r="D622" t="str">
        <f>VLOOKUP(B622,[1]Lito!$B$579:$E$1355,3,TRUE)</f>
        <v>LVLPC</v>
      </c>
      <c r="E622">
        <v>0</v>
      </c>
      <c r="F622" t="str">
        <f>VLOOKUP(B622,[1]Lito!$B$579:$E$1355,4,TRUE)</f>
        <v>COM SEIXOS 'S E M'</v>
      </c>
    </row>
    <row r="623" spans="1:6" x14ac:dyDescent="0.35">
      <c r="A623" t="s">
        <v>174</v>
      </c>
      <c r="B623">
        <v>445.6</v>
      </c>
      <c r="C623">
        <v>446.1</v>
      </c>
      <c r="D623" t="str">
        <f>VLOOKUP(B623,[1]Lito!$B$579:$E$1355,3,TRUE)</f>
        <v>LVLPC</v>
      </c>
      <c r="E623">
        <v>0</v>
      </c>
      <c r="F623" t="str">
        <f>VLOOKUP(B623,[1]Lito!$B$579:$E$1355,4,TRUE)</f>
        <v>COM SEIXOS 'S E M'</v>
      </c>
    </row>
    <row r="624" spans="1:6" x14ac:dyDescent="0.35">
      <c r="A624" t="s">
        <v>174</v>
      </c>
      <c r="B624">
        <v>446.1</v>
      </c>
      <c r="C624">
        <v>446.85</v>
      </c>
      <c r="D624" t="str">
        <f>VLOOKUP(B624,[1]Lito!$B$579:$E$1355,3,TRUE)</f>
        <v>GRIT</v>
      </c>
      <c r="E624">
        <v>0</v>
      </c>
      <c r="F624" t="str">
        <f>VLOOKUP(B624,[1]Lito!$B$579:$E$1355,4,TRUE)</f>
        <v>COM SEIXOS 'S E L'. VEIO DE QTZ BRXDO COM DRUZAS.</v>
      </c>
    </row>
    <row r="625" spans="1:6" x14ac:dyDescent="0.35">
      <c r="A625" t="s">
        <v>174</v>
      </c>
      <c r="B625">
        <v>446.85</v>
      </c>
      <c r="C625">
        <v>447.65</v>
      </c>
      <c r="D625" t="str">
        <f>VLOOKUP(B625,[1]Lito!$B$579:$E$1355,3,TRUE)</f>
        <v>GRIT</v>
      </c>
      <c r="E625">
        <v>0</v>
      </c>
      <c r="F625" t="str">
        <f>VLOOKUP(B625,[1]Lito!$B$579:$E$1355,4,TRUE)</f>
        <v>COM SEIXOS 'S E L'. VEIO DE QTZ BRXDO COM DRUZAS.</v>
      </c>
    </row>
    <row r="626" spans="1:6" x14ac:dyDescent="0.35">
      <c r="A626" t="s">
        <v>174</v>
      </c>
      <c r="B626">
        <v>447.65</v>
      </c>
      <c r="C626">
        <v>448.25</v>
      </c>
      <c r="D626" t="str">
        <f>VLOOKUP(B626,[1]Lito!$B$579:$E$1355,3,TRUE)</f>
        <v>MLPC</v>
      </c>
      <c r="E626">
        <v>0</v>
      </c>
      <c r="F626" t="str">
        <f>VLOOKUP(B626,[1]Lito!$B$579:$E$1355,4,TRUE)</f>
        <v>COM SEIXOS 'S'.</v>
      </c>
    </row>
    <row r="627" spans="1:6" x14ac:dyDescent="0.35">
      <c r="A627" t="s">
        <v>174</v>
      </c>
      <c r="B627">
        <v>448.25</v>
      </c>
      <c r="C627">
        <v>449</v>
      </c>
      <c r="D627" t="str">
        <f>VLOOKUP(B627,[1]Lito!$B$579:$E$1355,3,TRUE)</f>
        <v>GRIT</v>
      </c>
      <c r="E627">
        <v>0</v>
      </c>
      <c r="F627" t="str">
        <f>VLOOKUP(B627,[1]Lito!$B$579:$E$1355,4,TRUE)</f>
        <v>COM SEIXOS ' VS'. COM CRISTAIS DE FUCSITA.</v>
      </c>
    </row>
    <row r="628" spans="1:6" x14ac:dyDescent="0.35">
      <c r="A628" t="s">
        <v>174</v>
      </c>
      <c r="B628">
        <v>449</v>
      </c>
      <c r="C628">
        <v>449.6</v>
      </c>
      <c r="D628" t="str">
        <f>VLOOKUP(B628,[1]Lito!$B$579:$E$1355,3,TRUE)</f>
        <v>LMPC</v>
      </c>
      <c r="E628">
        <v>0</v>
      </c>
      <c r="F628" t="str">
        <f>VLOOKUP(B628,[1]Lito!$B$579:$E$1355,4,TRUE)</f>
        <v>COM SEIXOS 'S E VL'.</v>
      </c>
    </row>
    <row r="629" spans="1:6" x14ac:dyDescent="0.35">
      <c r="A629" t="s">
        <v>174</v>
      </c>
      <c r="B629">
        <v>449.6</v>
      </c>
      <c r="C629">
        <v>450.15</v>
      </c>
      <c r="D629" t="str">
        <f>VLOOKUP(B629,[1]Lito!$B$579:$E$1355,3,TRUE)</f>
        <v>MLPC</v>
      </c>
      <c r="E629">
        <v>1</v>
      </c>
      <c r="F629" t="str">
        <f>VLOOKUP(B629,[1]Lito!$B$579:$E$1355,4,TRUE)</f>
        <v>COM SEIXOS 'S'</v>
      </c>
    </row>
    <row r="630" spans="1:6" x14ac:dyDescent="0.35">
      <c r="A630" t="s">
        <v>174</v>
      </c>
      <c r="B630">
        <v>450.15</v>
      </c>
      <c r="C630">
        <v>450.65</v>
      </c>
      <c r="D630" t="str">
        <f>VLOOKUP(B630,[1]Lito!$B$579:$E$1355,3,TRUE)</f>
        <v>MLPC</v>
      </c>
      <c r="E630">
        <v>1000</v>
      </c>
      <c r="F630" t="str">
        <f>VLOOKUP(B630,[1]Lito!$B$579:$E$1355,4,TRUE)</f>
        <v>COM SEIXOS 'S'</v>
      </c>
    </row>
    <row r="631" spans="1:6" x14ac:dyDescent="0.35">
      <c r="A631" t="s">
        <v>174</v>
      </c>
      <c r="B631">
        <v>450.65</v>
      </c>
      <c r="C631">
        <v>451.15</v>
      </c>
      <c r="D631" t="str">
        <f>VLOOKUP(B631,[1]Lito!$B$579:$E$1355,3,TRUE)</f>
        <v>MLPC</v>
      </c>
      <c r="E631">
        <v>1000</v>
      </c>
      <c r="F631" t="str">
        <f>VLOOKUP(B631,[1]Lito!$B$579:$E$1355,4,TRUE)</f>
        <v>COM SEIXOS 'S'</v>
      </c>
    </row>
    <row r="632" spans="1:6" x14ac:dyDescent="0.35">
      <c r="A632" t="s">
        <v>174</v>
      </c>
      <c r="B632">
        <v>451.15</v>
      </c>
      <c r="C632">
        <v>451.6</v>
      </c>
      <c r="D632" t="str">
        <f>VLOOKUP(B632,[1]Lito!$B$579:$E$1355,3,TRUE)</f>
        <v>MLPC</v>
      </c>
      <c r="E632">
        <v>1000</v>
      </c>
      <c r="F632" t="str">
        <f>VLOOKUP(B632,[1]Lito!$B$579:$E$1355,4,TRUE)</f>
        <v>COM SEIXOS 'S'</v>
      </c>
    </row>
    <row r="633" spans="1:6" x14ac:dyDescent="0.35">
      <c r="A633" t="s">
        <v>174</v>
      </c>
      <c r="B633">
        <v>451.6</v>
      </c>
      <c r="C633">
        <v>452</v>
      </c>
      <c r="D633" t="str">
        <f>VLOOKUP(B633,[1]Lito!$B$579:$E$1355,3,TRUE)</f>
        <v>MSPC</v>
      </c>
      <c r="E633">
        <v>1</v>
      </c>
      <c r="F633" t="str">
        <f>VLOOKUP(B633,[1]Lito!$B$579:$E$1355,4,TRUE)</f>
        <v>COM SEIXOS 'L E VS'. COM NIVEL DE GRIT FUCHSITICO E OXIDADO.</v>
      </c>
    </row>
    <row r="634" spans="1:6" x14ac:dyDescent="0.35">
      <c r="A634" t="s">
        <v>174</v>
      </c>
      <c r="B634">
        <v>452</v>
      </c>
      <c r="C634">
        <v>452.5</v>
      </c>
      <c r="D634" t="str">
        <f>VLOOKUP(B634,[1]Lito!$B$579:$E$1355,3,TRUE)</f>
        <v>MSPC</v>
      </c>
      <c r="E634">
        <v>1000</v>
      </c>
      <c r="F634" t="str">
        <f>VLOOKUP(B634,[1]Lito!$B$579:$E$1355,4,TRUE)</f>
        <v>COM SEIXOS 'L E VS'</v>
      </c>
    </row>
    <row r="635" spans="1:6" x14ac:dyDescent="0.35">
      <c r="A635" t="s">
        <v>174</v>
      </c>
      <c r="B635">
        <v>452.5</v>
      </c>
      <c r="C635">
        <v>453.5</v>
      </c>
      <c r="D635" t="str">
        <f>VLOOKUP(B635,[1]Lito!$B$579:$E$1355,3,TRUE)</f>
        <v>QTO_SX</v>
      </c>
      <c r="E635">
        <v>1</v>
      </c>
      <c r="F635" t="str">
        <f>VLOOKUP(B635,[1]Lito!$B$579:$E$1355,4,TRUE)</f>
        <v>COM SEIXOS 'S.M E L'. COM NIVEL DE GRIT FUCHSITICO COM CRISTAIS DE FUCSITA. MAIOR OXIDACAO NO TOPO.</v>
      </c>
    </row>
    <row r="636" spans="1:6" x14ac:dyDescent="0.35">
      <c r="A636" t="s">
        <v>174</v>
      </c>
      <c r="B636">
        <v>453.5</v>
      </c>
      <c r="C636">
        <v>454.55</v>
      </c>
      <c r="D636" t="str">
        <f>VLOOKUP(B636,[1]Lito!$B$579:$E$1355,3,TRUE)</f>
        <v>QTO_SX</v>
      </c>
      <c r="E636">
        <v>0</v>
      </c>
      <c r="F636" t="str">
        <f>VLOOKUP(B636,[1]Lito!$B$579:$E$1355,4,TRUE)</f>
        <v>COM SEIXOS 'S.M E L'.</v>
      </c>
    </row>
    <row r="637" spans="1:6" x14ac:dyDescent="0.35">
      <c r="A637" t="s">
        <v>174</v>
      </c>
      <c r="B637">
        <v>454.55</v>
      </c>
      <c r="C637">
        <v>455.25</v>
      </c>
      <c r="D637" t="str">
        <f>VLOOKUP(B637,[1]Lito!$B$579:$E$1355,3,TRUE)</f>
        <v>QTO_SX</v>
      </c>
      <c r="E637">
        <v>1000</v>
      </c>
      <c r="F637" t="str">
        <f>VLOOKUP(B637,[1]Lito!$B$579:$E$1355,4,TRUE)</f>
        <v>COM SEIXOS 'S.M E L'.</v>
      </c>
    </row>
    <row r="638" spans="1:6" x14ac:dyDescent="0.35">
      <c r="A638" t="s">
        <v>174</v>
      </c>
      <c r="B638">
        <v>455.25</v>
      </c>
      <c r="C638">
        <v>456</v>
      </c>
      <c r="D638" t="str">
        <f>VLOOKUP(B638,[1]Lito!$B$579:$E$1355,3,TRUE)</f>
        <v>QTO_SX</v>
      </c>
      <c r="E638">
        <v>1000</v>
      </c>
      <c r="F638" t="str">
        <f>VLOOKUP(B638,[1]Lito!$B$579:$E$1355,4,TRUE)</f>
        <v>COM SEIXOS 'S.M E L'.</v>
      </c>
    </row>
    <row r="639" spans="1:6" x14ac:dyDescent="0.35">
      <c r="A639" t="s">
        <v>174</v>
      </c>
      <c r="B639">
        <v>456</v>
      </c>
      <c r="C639">
        <v>456.5</v>
      </c>
      <c r="D639" t="str">
        <f>VLOOKUP(B639,[1]Lito!$B$579:$E$1355,3,TRUE)</f>
        <v>MLPC</v>
      </c>
      <c r="E639">
        <v>1</v>
      </c>
      <c r="F639" t="str">
        <f>VLOOKUP(B639,[1]Lito!$B$579:$E$1355,4,TRUE)</f>
        <v>COM SEIXOS 'S E VL'.</v>
      </c>
    </row>
    <row r="640" spans="1:6" x14ac:dyDescent="0.35">
      <c r="A640" t="s">
        <v>174</v>
      </c>
      <c r="B640">
        <v>456.5</v>
      </c>
      <c r="C640">
        <v>457.05</v>
      </c>
      <c r="D640" t="str">
        <f>VLOOKUP(B640,[1]Lito!$B$579:$E$1355,3,TRUE)</f>
        <v>MSPC</v>
      </c>
      <c r="E640">
        <v>1000</v>
      </c>
      <c r="F640" t="str">
        <f>VLOOKUP(B640,[1]Lito!$B$579:$E$1355,4,TRUE)</f>
        <v>COM SEIXOS 'L'.</v>
      </c>
    </row>
    <row r="641" spans="1:6" x14ac:dyDescent="0.35">
      <c r="A641" t="s">
        <v>174</v>
      </c>
      <c r="B641">
        <v>457.05</v>
      </c>
      <c r="C641">
        <v>458.2</v>
      </c>
      <c r="D641" t="str">
        <f>VLOOKUP(B641,[1]Lito!$B$579:$E$1355,3,TRUE)</f>
        <v>QTO_SX</v>
      </c>
      <c r="E641">
        <v>1000</v>
      </c>
      <c r="F641" t="str">
        <f>VLOOKUP(B641,[1]Lito!$B$579:$E$1355,4,TRUE)</f>
        <v>COM SEIXOS 'S E VL'. MAIOR CONCENTRACAO DE SULFETO NAS FRATURAS.</v>
      </c>
    </row>
    <row r="642" spans="1:6" x14ac:dyDescent="0.35">
      <c r="A642" t="s">
        <v>174</v>
      </c>
      <c r="B642">
        <v>458.2</v>
      </c>
      <c r="C642">
        <v>458.65</v>
      </c>
      <c r="D642" t="str">
        <f>VLOOKUP(B642,[1]Lito!$B$579:$E$1355,3,TRUE)</f>
        <v>LMPC</v>
      </c>
      <c r="E642">
        <v>1</v>
      </c>
      <c r="F642" t="str">
        <f>VLOOKUP(B642,[1]Lito!$B$579:$E$1355,4,TRUE)</f>
        <v>COM SEIXOS 'S E VL'. MAIS OXIDADO NA BASE.</v>
      </c>
    </row>
    <row r="643" spans="1:6" x14ac:dyDescent="0.35">
      <c r="A643" t="s">
        <v>174</v>
      </c>
      <c r="B643">
        <v>458.65</v>
      </c>
      <c r="C643">
        <v>459.1</v>
      </c>
      <c r="D643" t="str">
        <f>VLOOKUP(B643,[1]Lito!$B$579:$E$1355,3,TRUE)</f>
        <v>LMPC</v>
      </c>
      <c r="E643">
        <v>0</v>
      </c>
      <c r="F643" t="str">
        <f>VLOOKUP(B643,[1]Lito!$B$579:$E$1355,4,TRUE)</f>
        <v>COM SEIXOS 'S E VL'. MAIS OXIDADO NA BASE.</v>
      </c>
    </row>
    <row r="644" spans="1:6" x14ac:dyDescent="0.35">
      <c r="A644" t="s">
        <v>174</v>
      </c>
      <c r="B644">
        <v>459.1</v>
      </c>
      <c r="C644">
        <v>459.65</v>
      </c>
      <c r="D644" t="str">
        <f>VLOOKUP(B644,[1]Lito!$B$579:$E$1355,3,TRUE)</f>
        <v>LMPC</v>
      </c>
      <c r="E644">
        <v>1</v>
      </c>
      <c r="F644" t="str">
        <f>VLOOKUP(B644,[1]Lito!$B$579:$E$1355,4,TRUE)</f>
        <v>COM SEIXOS 'S E VL'. MAIS OXIDADO NA BASE.</v>
      </c>
    </row>
    <row r="645" spans="1:6" x14ac:dyDescent="0.35">
      <c r="A645" t="s">
        <v>174</v>
      </c>
      <c r="B645">
        <v>459.65</v>
      </c>
      <c r="C645">
        <v>460</v>
      </c>
      <c r="D645" t="str">
        <f>VLOOKUP(B645,[1]Lito!$B$579:$E$1355,3,TRUE)</f>
        <v>LMPC</v>
      </c>
      <c r="E645">
        <v>1</v>
      </c>
      <c r="F645" t="str">
        <f>VLOOKUP(B645,[1]Lito!$B$579:$E$1355,4,TRUE)</f>
        <v>COM SEIXOS 'S E VL'. MAIS OXIDADO NA BASE.</v>
      </c>
    </row>
    <row r="646" spans="1:6" x14ac:dyDescent="0.35">
      <c r="A646" t="s">
        <v>174</v>
      </c>
      <c r="B646">
        <v>460</v>
      </c>
      <c r="C646">
        <v>460.45</v>
      </c>
      <c r="D646" t="str">
        <f>VLOOKUP(B646,[1]Lito!$B$579:$E$1355,3,TRUE)</f>
        <v>LMPC</v>
      </c>
      <c r="E646">
        <v>1000</v>
      </c>
      <c r="F646" t="str">
        <f>VLOOKUP(B646,[1]Lito!$B$579:$E$1355,4,TRUE)</f>
        <v>COM SEIXOS 'S E VL'. MAIS OXIDADO NA BASE.</v>
      </c>
    </row>
    <row r="647" spans="1:6" x14ac:dyDescent="0.35">
      <c r="A647" t="s">
        <v>174</v>
      </c>
      <c r="B647">
        <v>460.45</v>
      </c>
      <c r="C647">
        <v>461.2</v>
      </c>
      <c r="D647" t="str">
        <f>VLOOKUP(B647,[1]Lito!$B$579:$E$1355,3,TRUE)</f>
        <v>GRIT</v>
      </c>
      <c r="E647">
        <v>1</v>
      </c>
      <c r="F647" t="str">
        <f>VLOOKUP(B647,[1]Lito!$B$579:$E$1355,4,TRUE)</f>
        <v>COM SEIXOS 'S E M'. SULFETO CONCENTRADO NAS FRATURA. MAIOR OXIDACAO NO TOPO.</v>
      </c>
    </row>
    <row r="648" spans="1:6" x14ac:dyDescent="0.35">
      <c r="A648" t="s">
        <v>174</v>
      </c>
      <c r="B648">
        <v>461.2</v>
      </c>
      <c r="C648">
        <v>461.75</v>
      </c>
      <c r="D648" t="str">
        <f>VLOOKUP(B648,[1]Lito!$B$579:$E$1355,3,TRUE)</f>
        <v>MSPC</v>
      </c>
      <c r="E648">
        <v>1</v>
      </c>
      <c r="F648" t="str">
        <f>VLOOKUP(B648,[1]Lito!$B$579:$E$1355,4,TRUE)</f>
        <v>COM SEIXOS 'L'.</v>
      </c>
    </row>
    <row r="649" spans="1:6" x14ac:dyDescent="0.35">
      <c r="A649" t="s">
        <v>174</v>
      </c>
      <c r="B649">
        <v>461.75</v>
      </c>
      <c r="C649">
        <v>462.3</v>
      </c>
      <c r="D649" t="str">
        <f>VLOOKUP(B649,[1]Lito!$B$579:$E$1355,3,TRUE)</f>
        <v>MSPC</v>
      </c>
      <c r="E649">
        <v>0</v>
      </c>
      <c r="F649" t="str">
        <f>VLOOKUP(B649,[1]Lito!$B$579:$E$1355,4,TRUE)</f>
        <v>COM SEIXOS 'L'.</v>
      </c>
    </row>
    <row r="650" spans="1:6" x14ac:dyDescent="0.35">
      <c r="A650" t="s">
        <v>174</v>
      </c>
      <c r="B650">
        <v>462.3</v>
      </c>
      <c r="C650">
        <v>462.8</v>
      </c>
      <c r="D650" t="str">
        <f>VLOOKUP(B650,[1]Lito!$B$579:$E$1355,3,TRUE)</f>
        <v>MSPC</v>
      </c>
      <c r="E650">
        <v>1</v>
      </c>
      <c r="F650" t="str">
        <f>VLOOKUP(B650,[1]Lito!$B$579:$E$1355,4,TRUE)</f>
        <v>COM SEIXOS 'L'.</v>
      </c>
    </row>
    <row r="651" spans="1:6" x14ac:dyDescent="0.35">
      <c r="A651" t="s">
        <v>174</v>
      </c>
      <c r="B651">
        <v>462.8</v>
      </c>
      <c r="C651">
        <v>463.3</v>
      </c>
      <c r="D651" t="str">
        <f>VLOOKUP(B651,[1]Lito!$B$579:$E$1355,3,TRUE)</f>
        <v>MSPC</v>
      </c>
      <c r="E651">
        <v>1</v>
      </c>
      <c r="F651" t="str">
        <f>VLOOKUP(B651,[1]Lito!$B$579:$E$1355,4,TRUE)</f>
        <v>COM SEIXOS 'L'.</v>
      </c>
    </row>
    <row r="652" spans="1:6" x14ac:dyDescent="0.35">
      <c r="A652" t="s">
        <v>174</v>
      </c>
      <c r="B652">
        <v>463.3</v>
      </c>
      <c r="C652">
        <v>463.85</v>
      </c>
      <c r="D652" t="str">
        <f>VLOOKUP(B652,[1]Lito!$B$579:$E$1355,3,TRUE)</f>
        <v>MSPC</v>
      </c>
      <c r="E652">
        <v>1</v>
      </c>
      <c r="F652" t="str">
        <f>VLOOKUP(B652,[1]Lito!$B$579:$E$1355,4,TRUE)</f>
        <v>COM SEIXOS 'L'. DE 463.7-463.93M QTO FUCHSITICO E OXIDADO.</v>
      </c>
    </row>
    <row r="653" spans="1:6" x14ac:dyDescent="0.35">
      <c r="A653" t="s">
        <v>174</v>
      </c>
      <c r="B653">
        <v>463.85</v>
      </c>
      <c r="C653">
        <v>464.35</v>
      </c>
      <c r="D653" t="str">
        <f>VLOOKUP(B653,[1]Lito!$B$579:$E$1355,3,TRUE)</f>
        <v>MSPC</v>
      </c>
      <c r="E653">
        <v>0</v>
      </c>
      <c r="F653" t="str">
        <f>VLOOKUP(B653,[1]Lito!$B$579:$E$1355,4,TRUE)</f>
        <v>COM SEIXOS 'L'. DE 463.7-463.93M QTO FUCHSITICO E OXIDADO.</v>
      </c>
    </row>
    <row r="654" spans="1:6" x14ac:dyDescent="0.35">
      <c r="A654" t="s">
        <v>174</v>
      </c>
      <c r="B654">
        <v>464.35</v>
      </c>
      <c r="C654">
        <v>465</v>
      </c>
      <c r="D654" t="str">
        <f>VLOOKUP(B654,[1]Lito!$B$579:$E$1355,3,TRUE)</f>
        <v>QTO</v>
      </c>
      <c r="E654">
        <v>0</v>
      </c>
      <c r="F654" t="str">
        <f>VLOOKUP(B654,[1]Lito!$B$579:$E$1355,4,TRUE)</f>
        <v>NIVEIS DE GRIT</v>
      </c>
    </row>
    <row r="655" spans="1:6" x14ac:dyDescent="0.35">
      <c r="A655" t="s">
        <v>174</v>
      </c>
      <c r="B655">
        <v>465</v>
      </c>
      <c r="C655">
        <v>466</v>
      </c>
      <c r="D655" t="str">
        <f>VLOOKUP(B655,[1]Lito!$B$579:$E$1355,3,TRUE)</f>
        <v>QTO</v>
      </c>
      <c r="E655">
        <v>0</v>
      </c>
      <c r="F655" t="str">
        <f>VLOOKUP(B655,[1]Lito!$B$579:$E$1355,4,TRUE)</f>
        <v>NIVEIS DE GRIT</v>
      </c>
    </row>
    <row r="656" spans="1:6" x14ac:dyDescent="0.35">
      <c r="A656" t="s">
        <v>174</v>
      </c>
      <c r="B656">
        <v>466</v>
      </c>
      <c r="C656">
        <v>467</v>
      </c>
      <c r="D656" t="str">
        <f>VLOOKUP(B656,[1]Lito!$B$579:$E$1355,3,TRUE)</f>
        <v>QTO</v>
      </c>
      <c r="E656">
        <v>0</v>
      </c>
      <c r="F656" t="str">
        <f>VLOOKUP(B656,[1]Lito!$B$579:$E$1355,4,TRUE)</f>
        <v>NIVEIS DE GRIT</v>
      </c>
    </row>
    <row r="657" spans="1:6" x14ac:dyDescent="0.35">
      <c r="A657" t="s">
        <v>174</v>
      </c>
      <c r="B657">
        <v>467</v>
      </c>
      <c r="C657">
        <v>468</v>
      </c>
      <c r="D657" t="str">
        <f>VLOOKUP(B657,[1]Lito!$B$579:$E$1355,3,TRUE)</f>
        <v>QTO</v>
      </c>
      <c r="E657">
        <v>0</v>
      </c>
      <c r="F657" t="str">
        <f>VLOOKUP(B657,[1]Lito!$B$579:$E$1355,4,TRUE)</f>
        <v>NIVEIS DE GRIT</v>
      </c>
    </row>
    <row r="658" spans="1:6" x14ac:dyDescent="0.35">
      <c r="A658" t="s">
        <v>174</v>
      </c>
      <c r="B658">
        <v>468</v>
      </c>
      <c r="C658">
        <v>469</v>
      </c>
      <c r="D658" t="str">
        <f>VLOOKUP(B658,[1]Lito!$B$579:$E$1355,3,TRUE)</f>
        <v>QTO</v>
      </c>
      <c r="E658">
        <v>0</v>
      </c>
      <c r="F658" t="str">
        <f>VLOOKUP(B658,[1]Lito!$B$579:$E$1355,4,TRUE)</f>
        <v>NIVEIS DE GRIT</v>
      </c>
    </row>
    <row r="659" spans="1:6" x14ac:dyDescent="0.35">
      <c r="A659" t="s">
        <v>174</v>
      </c>
      <c r="B659">
        <v>469</v>
      </c>
      <c r="C659">
        <v>470</v>
      </c>
      <c r="D659" t="str">
        <f>VLOOKUP(B659,[1]Lito!$B$579:$E$1355,3,TRUE)</f>
        <v>QTO</v>
      </c>
      <c r="E659">
        <v>0</v>
      </c>
      <c r="F659" t="str">
        <f>VLOOKUP(B659,[1]Lito!$B$579:$E$1355,4,TRUE)</f>
        <v>NIVEIS DE GRIT</v>
      </c>
    </row>
    <row r="660" spans="1:6" x14ac:dyDescent="0.35">
      <c r="A660" t="s">
        <v>174</v>
      </c>
      <c r="B660">
        <v>470</v>
      </c>
      <c r="C660">
        <v>471</v>
      </c>
      <c r="D660" t="str">
        <f>VLOOKUP(B660,[1]Lito!$B$579:$E$1355,3,TRUE)</f>
        <v>QTO</v>
      </c>
      <c r="E660">
        <v>0</v>
      </c>
      <c r="F660" t="str">
        <f>VLOOKUP(B660,[1]Lito!$B$579:$E$1355,4,TRUE)</f>
        <v>NIVEIS DE GRIT</v>
      </c>
    </row>
    <row r="661" spans="1:6" x14ac:dyDescent="0.35">
      <c r="A661" t="s">
        <v>174</v>
      </c>
      <c r="B661">
        <v>471</v>
      </c>
      <c r="C661">
        <v>471.7</v>
      </c>
      <c r="D661" t="str">
        <f>VLOOKUP(B661,[1]Lito!$B$579:$E$1355,3,TRUE)</f>
        <v>QTO_SX</v>
      </c>
      <c r="E661">
        <v>0</v>
      </c>
      <c r="F661" t="str">
        <f>VLOOKUP(B661,[1]Lito!$B$579:$E$1355,4,TRUE)</f>
        <v>COM SEIXOS 'M'</v>
      </c>
    </row>
    <row r="662" spans="1:6" x14ac:dyDescent="0.35">
      <c r="A662" t="s">
        <v>174</v>
      </c>
      <c r="B662">
        <v>471.7</v>
      </c>
      <c r="C662">
        <v>472.5</v>
      </c>
      <c r="D662" t="str">
        <f>VLOOKUP(B662,[1]Lito!$B$579:$E$1355,3,TRUE)</f>
        <v>QTO_SX</v>
      </c>
      <c r="E662">
        <v>0</v>
      </c>
      <c r="F662" t="str">
        <f>VLOOKUP(B662,[1]Lito!$B$579:$E$1355,4,TRUE)</f>
        <v>COM SEIXOS 'M'</v>
      </c>
    </row>
    <row r="663" spans="1:6" x14ac:dyDescent="0.35">
      <c r="A663" t="s">
        <v>174</v>
      </c>
      <c r="B663">
        <v>472.5</v>
      </c>
      <c r="C663">
        <v>473</v>
      </c>
      <c r="D663" t="str">
        <f>VLOOKUP(B663,[1]Lito!$B$579:$E$1355,3,TRUE)</f>
        <v>MSPC</v>
      </c>
      <c r="E663">
        <v>1000</v>
      </c>
      <c r="F663" t="str">
        <f>VLOOKUP(B663,[1]Lito!$B$579:$E$1355,4,TRUE)</f>
        <v>VG. COM SEIXOS 'L'. CRISTAIS DE FUCSITA.</v>
      </c>
    </row>
    <row r="664" spans="1:6" x14ac:dyDescent="0.35">
      <c r="A664" t="s">
        <v>174</v>
      </c>
      <c r="B664">
        <v>473</v>
      </c>
      <c r="C664">
        <v>473.55</v>
      </c>
      <c r="D664" t="str">
        <f>VLOOKUP(B664,[1]Lito!$B$579:$E$1355,3,TRUE)</f>
        <v>MSPC</v>
      </c>
      <c r="E664">
        <v>1000</v>
      </c>
      <c r="F664" t="str">
        <f>VLOOKUP(B664,[1]Lito!$B$579:$E$1355,4,TRUE)</f>
        <v>COM SEIXOS 'L'. CRISTAIS DE FUCSITA.</v>
      </c>
    </row>
    <row r="665" spans="1:6" x14ac:dyDescent="0.35">
      <c r="A665" t="s">
        <v>174</v>
      </c>
      <c r="B665">
        <v>473.55</v>
      </c>
      <c r="C665">
        <v>474.15</v>
      </c>
      <c r="D665" t="str">
        <f>VLOOKUP(B665,[1]Lito!$B$579:$E$1355,3,TRUE)</f>
        <v>LMPC</v>
      </c>
      <c r="E665">
        <v>1000</v>
      </c>
      <c r="F665" t="str">
        <f>VLOOKUP(B665,[1]Lito!$B$579:$E$1355,4,TRUE)</f>
        <v>PEQUENOS NODULOS DE PIRITA. COM SEIXOS 'S E VS'.</v>
      </c>
    </row>
    <row r="666" spans="1:6" x14ac:dyDescent="0.35">
      <c r="A666" t="s">
        <v>174</v>
      </c>
      <c r="B666">
        <v>474.15</v>
      </c>
      <c r="C666">
        <v>474.75</v>
      </c>
      <c r="D666" t="str">
        <f>VLOOKUP(B666,[1]Lito!$B$579:$E$1355,3,TRUE)</f>
        <v>LMPC</v>
      </c>
      <c r="E666">
        <v>1000</v>
      </c>
      <c r="F666" t="str">
        <f>VLOOKUP(B666,[1]Lito!$B$579:$E$1355,4,TRUE)</f>
        <v>PEQUENOS NODULOS DE PIRITA. COM SEIXOS 'S E VS'.</v>
      </c>
    </row>
    <row r="667" spans="1:6" x14ac:dyDescent="0.35">
      <c r="A667" t="s">
        <v>174</v>
      </c>
      <c r="B667">
        <v>474.75</v>
      </c>
      <c r="C667">
        <v>475.25</v>
      </c>
      <c r="D667" t="str">
        <f>VLOOKUP(B667,[1]Lito!$B$579:$E$1355,3,TRUE)</f>
        <v>LMPC</v>
      </c>
      <c r="E667">
        <v>1000</v>
      </c>
      <c r="F667" t="str">
        <f>VLOOKUP(B667,[1]Lito!$B$579:$E$1355,4,TRUE)</f>
        <v>PEQUENOS NODULOS DE PIRITA. COM SEIXOS 'S E VS'.</v>
      </c>
    </row>
    <row r="668" spans="1:6" x14ac:dyDescent="0.35">
      <c r="A668" t="s">
        <v>174</v>
      </c>
      <c r="B668">
        <v>475.25</v>
      </c>
      <c r="C668">
        <v>475.8</v>
      </c>
      <c r="D668" t="str">
        <f>VLOOKUP(B668,[1]Lito!$B$579:$E$1355,3,TRUE)</f>
        <v>LMPC</v>
      </c>
      <c r="E668">
        <v>1</v>
      </c>
      <c r="F668" t="str">
        <f>VLOOKUP(B668,[1]Lito!$B$579:$E$1355,4,TRUE)</f>
        <v>PEQUENOS NODULOS DE PIRITA. COM SEIXOS 'S E VS'.</v>
      </c>
    </row>
    <row r="669" spans="1:6" x14ac:dyDescent="0.35">
      <c r="A669" t="s">
        <v>174</v>
      </c>
      <c r="B669">
        <v>475.8</v>
      </c>
      <c r="C669">
        <v>476.3</v>
      </c>
      <c r="D669" t="str">
        <f>VLOOKUP(B669,[1]Lito!$B$579:$E$1355,3,TRUE)</f>
        <v>MSPC</v>
      </c>
      <c r="E669">
        <v>1000</v>
      </c>
      <c r="F669" t="str">
        <f>VLOOKUP(B669,[1]Lito!$B$579:$E$1355,4,TRUE)</f>
        <v>COM SEIXOS 'L E VL'. A OXIDACAO OCORRE CONCENTRADA EM ALGUNS NIVEIS.</v>
      </c>
    </row>
    <row r="670" spans="1:6" x14ac:dyDescent="0.35">
      <c r="A670" t="s">
        <v>174</v>
      </c>
      <c r="B670">
        <v>476.3</v>
      </c>
      <c r="C670">
        <v>476.8</v>
      </c>
      <c r="D670" t="str">
        <f>VLOOKUP(B670,[1]Lito!$B$579:$E$1355,3,TRUE)</f>
        <v>MSPC</v>
      </c>
      <c r="E670">
        <v>0</v>
      </c>
      <c r="F670" t="str">
        <f>VLOOKUP(B670,[1]Lito!$B$579:$E$1355,4,TRUE)</f>
        <v>COM SEIXOS 'L E VL'. A OXIDACAO OCORRE CONCENTRADA EM ALGUNS NIVEIS.</v>
      </c>
    </row>
    <row r="671" spans="1:6" x14ac:dyDescent="0.35">
      <c r="A671" t="s">
        <v>174</v>
      </c>
      <c r="B671">
        <v>476.8</v>
      </c>
      <c r="C671">
        <v>477.4</v>
      </c>
      <c r="D671" t="str">
        <f>VLOOKUP(B671,[1]Lito!$B$579:$E$1355,3,TRUE)</f>
        <v>MSPC</v>
      </c>
      <c r="E671">
        <v>0</v>
      </c>
      <c r="F671" t="str">
        <f>VLOOKUP(B671,[1]Lito!$B$579:$E$1355,4,TRUE)</f>
        <v>COM SEIXOS 'L E VL'. A OXIDACAO OCORRE CONCENTRADA EM ALGUNS NIVEIS.</v>
      </c>
    </row>
    <row r="672" spans="1:6" x14ac:dyDescent="0.35">
      <c r="A672" t="s">
        <v>174</v>
      </c>
      <c r="B672">
        <v>477.4</v>
      </c>
      <c r="C672">
        <v>477.9</v>
      </c>
      <c r="D672" t="str">
        <f>VLOOKUP(B672,[1]Lito!$B$579:$E$1355,3,TRUE)</f>
        <v>MSPC</v>
      </c>
      <c r="E672">
        <v>0</v>
      </c>
      <c r="F672" t="str">
        <f>VLOOKUP(B672,[1]Lito!$B$579:$E$1355,4,TRUE)</f>
        <v>COM SEIXOS 'L E VL'. A OXIDACAO OCORRE CONCENTRADA EM ALGUNS NIVEIS.</v>
      </c>
    </row>
    <row r="673" spans="1:6" x14ac:dyDescent="0.35">
      <c r="A673" t="s">
        <v>174</v>
      </c>
      <c r="B673">
        <v>477.9</v>
      </c>
      <c r="C673">
        <v>478.4</v>
      </c>
      <c r="D673" t="str">
        <f>VLOOKUP(B673,[1]Lito!$B$579:$E$1355,3,TRUE)</f>
        <v>MSPC</v>
      </c>
      <c r="E673">
        <v>0</v>
      </c>
      <c r="F673" t="str">
        <f>VLOOKUP(B673,[1]Lito!$B$579:$E$1355,4,TRUE)</f>
        <v>COM SEIXOS 'L E VL'. A OXIDACAO OCORRE CONCENTRADA EM ALGUNS NIVEIS.</v>
      </c>
    </row>
    <row r="674" spans="1:6" x14ac:dyDescent="0.35">
      <c r="A674" t="s">
        <v>174</v>
      </c>
      <c r="B674">
        <v>478.4</v>
      </c>
      <c r="C674">
        <v>478.95</v>
      </c>
      <c r="D674" t="str">
        <f>VLOOKUP(B674,[1]Lito!$B$579:$E$1355,3,TRUE)</f>
        <v>MSPC</v>
      </c>
      <c r="E674">
        <v>0</v>
      </c>
      <c r="F674" t="str">
        <f>VLOOKUP(B674,[1]Lito!$B$579:$E$1355,4,TRUE)</f>
        <v>COM SEIXOS 'L E VL'. A OXIDACAO OCORRE CONCENTRADA EM ALGUNS NIVEIS.</v>
      </c>
    </row>
    <row r="675" spans="1:6" x14ac:dyDescent="0.35">
      <c r="A675" t="s">
        <v>174</v>
      </c>
      <c r="B675">
        <v>478.95</v>
      </c>
      <c r="C675">
        <v>479.45</v>
      </c>
      <c r="D675" t="str">
        <f>VLOOKUP(B675,[1]Lito!$B$579:$E$1355,3,TRUE)</f>
        <v>MSPC</v>
      </c>
      <c r="E675">
        <v>0</v>
      </c>
      <c r="F675" t="str">
        <f>VLOOKUP(B675,[1]Lito!$B$579:$E$1355,4,TRUE)</f>
        <v>COM SEIXOS 'L E VL'. A OXIDACAO OCORRE CONCENTRADA EM ALGUNS NIVEIS.</v>
      </c>
    </row>
    <row r="676" spans="1:6" x14ac:dyDescent="0.35">
      <c r="A676" t="s">
        <v>174</v>
      </c>
      <c r="B676">
        <v>479.45</v>
      </c>
      <c r="C676">
        <v>480</v>
      </c>
      <c r="D676" t="str">
        <f>VLOOKUP(B676,[1]Lito!$B$579:$E$1355,3,TRUE)</f>
        <v>MSPC</v>
      </c>
      <c r="E676">
        <v>0</v>
      </c>
      <c r="F676" t="str">
        <f>VLOOKUP(B676,[1]Lito!$B$579:$E$1355,4,TRUE)</f>
        <v>COM SEIXOS 'L E VL'. A OXIDACAO OCORRE CONCENTRADA EM ALGUNS NIVEIS.</v>
      </c>
    </row>
    <row r="677" spans="1:6" x14ac:dyDescent="0.35">
      <c r="A677" t="s">
        <v>174</v>
      </c>
      <c r="B677">
        <v>480</v>
      </c>
      <c r="C677">
        <v>480.4</v>
      </c>
      <c r="D677" t="str">
        <f>VLOOKUP(B677,[1]Lito!$B$579:$E$1355,3,TRUE)</f>
        <v>MLPC</v>
      </c>
      <c r="E677">
        <v>0</v>
      </c>
      <c r="F677" t="str">
        <f>VLOOKUP(B677,[1]Lito!$B$579:$E$1355,4,TRUE)</f>
        <v>COM SEIXOS 'S E VL'.ROCHA MUITO FRATURADA. OXIDACAO EM POUCOS NIVEIS.</v>
      </c>
    </row>
    <row r="678" spans="1:6" x14ac:dyDescent="0.35">
      <c r="A678" t="s">
        <v>174</v>
      </c>
      <c r="B678">
        <v>480.4</v>
      </c>
      <c r="C678">
        <v>480.9</v>
      </c>
      <c r="D678" t="str">
        <f>VLOOKUP(B678,[1]Lito!$B$579:$E$1355,3,TRUE)</f>
        <v>MLPC</v>
      </c>
      <c r="E678">
        <v>0</v>
      </c>
      <c r="F678" t="str">
        <f>VLOOKUP(B678,[1]Lito!$B$579:$E$1355,4,TRUE)</f>
        <v>COM SEIXOS 'S E VL'.ROCHA MUITO FRATURADA. OXIDACAO EM POUCOS NIVEIS.</v>
      </c>
    </row>
    <row r="679" spans="1:6" x14ac:dyDescent="0.35">
      <c r="A679" t="s">
        <v>174</v>
      </c>
      <c r="B679">
        <v>480.9</v>
      </c>
      <c r="C679">
        <v>481.38</v>
      </c>
      <c r="D679" t="str">
        <f>VLOOKUP(B679,[1]Lito!$B$579:$E$1355,3,TRUE)</f>
        <v>MLPC</v>
      </c>
      <c r="E679">
        <v>0</v>
      </c>
      <c r="F679" t="str">
        <f>VLOOKUP(B679,[1]Lito!$B$579:$E$1355,4,TRUE)</f>
        <v>COM SEIXOS 'S E VL'.ROCHA MUITO FRATURADA. OXIDACAO EM POUCOS NIVEIS.</v>
      </c>
    </row>
    <row r="680" spans="1:6" x14ac:dyDescent="0.35">
      <c r="A680" t="s">
        <v>174</v>
      </c>
      <c r="B680">
        <v>481.38</v>
      </c>
      <c r="C680">
        <v>481.85</v>
      </c>
      <c r="D680" t="str">
        <f>VLOOKUP(B680,[1]Lito!$B$579:$E$1355,3,TRUE)</f>
        <v>MLPC</v>
      </c>
      <c r="E680">
        <v>0</v>
      </c>
      <c r="F680" t="str">
        <f>VLOOKUP(B680,[1]Lito!$B$579:$E$1355,4,TRUE)</f>
        <v>COM SEIXOS 'S E VL'.ROCHA MUITO FRATURADA. OXIDACAO EM POUCOS NIVEIS.</v>
      </c>
    </row>
    <row r="681" spans="1:6" x14ac:dyDescent="0.35">
      <c r="A681" t="s">
        <v>174</v>
      </c>
      <c r="B681">
        <v>481.85</v>
      </c>
      <c r="C681">
        <v>482.3</v>
      </c>
      <c r="D681" t="str">
        <f>VLOOKUP(B681,[1]Lito!$B$579:$E$1355,3,TRUE)</f>
        <v>MLPC</v>
      </c>
      <c r="E681">
        <v>0</v>
      </c>
      <c r="F681" t="str">
        <f>VLOOKUP(B681,[1]Lito!$B$579:$E$1355,4,TRUE)</f>
        <v>COM SEIXOS 'S E VL'.ROCHA MUITO FRATURADA. OXIDACAO EM POUCOS NIVEIS.</v>
      </c>
    </row>
    <row r="682" spans="1:6" x14ac:dyDescent="0.35">
      <c r="A682" t="s">
        <v>174</v>
      </c>
      <c r="B682">
        <v>482.3</v>
      </c>
      <c r="C682">
        <v>482.8</v>
      </c>
      <c r="D682" t="str">
        <f>VLOOKUP(B682,[1]Lito!$B$579:$E$1355,3,TRUE)</f>
        <v>MLPC</v>
      </c>
      <c r="E682">
        <v>1</v>
      </c>
      <c r="F682" t="str">
        <f>VLOOKUP(B682,[1]Lito!$B$579:$E$1355,4,TRUE)</f>
        <v>COM SEIXOS 'S E VL'.ROCHA MUITO FRATURADA. OXIDACAO EM POUCOS NIVEIS.</v>
      </c>
    </row>
    <row r="683" spans="1:6" x14ac:dyDescent="0.35">
      <c r="A683" t="s">
        <v>174</v>
      </c>
      <c r="B683">
        <v>482.8</v>
      </c>
      <c r="C683">
        <v>483.35</v>
      </c>
      <c r="D683" t="str">
        <f>VLOOKUP(B683,[1]Lito!$B$579:$E$1355,3,TRUE)</f>
        <v>MLPC</v>
      </c>
      <c r="E683">
        <v>0</v>
      </c>
      <c r="F683" t="str">
        <f>VLOOKUP(B683,[1]Lito!$B$579:$E$1355,4,TRUE)</f>
        <v>COM SEIXOS 'S E VL'.ROCHA MUITO FRATURADA. OXIDACAO EM POUCOS NIVEIS.</v>
      </c>
    </row>
    <row r="684" spans="1:6" x14ac:dyDescent="0.35">
      <c r="A684" t="s">
        <v>174</v>
      </c>
      <c r="B684">
        <v>483.35</v>
      </c>
      <c r="C684">
        <v>484.15</v>
      </c>
      <c r="D684" t="str">
        <f>VLOOKUP(B684,[1]Lito!$B$579:$E$1355,3,TRUE)</f>
        <v>GRIT</v>
      </c>
      <c r="E684">
        <v>1</v>
      </c>
      <c r="F684" t="str">
        <f>VLOOKUP(B684,[1]Lito!$B$579:$E$1355,4,TRUE)</f>
        <v>COM SEIXOS 'S E VS'.</v>
      </c>
    </row>
    <row r="685" spans="1:6" x14ac:dyDescent="0.35">
      <c r="A685" t="s">
        <v>174</v>
      </c>
      <c r="B685">
        <v>484.15</v>
      </c>
      <c r="C685">
        <v>485</v>
      </c>
      <c r="D685" t="str">
        <f>VLOOKUP(B685,[1]Lito!$B$579:$E$1355,3,TRUE)</f>
        <v>GRIT</v>
      </c>
      <c r="E685">
        <v>0</v>
      </c>
      <c r="F685" t="str">
        <f>VLOOKUP(B685,[1]Lito!$B$579:$E$1355,4,TRUE)</f>
        <v>COM SEIXOS 'S E VS'.</v>
      </c>
    </row>
    <row r="686" spans="1:6" x14ac:dyDescent="0.35">
      <c r="A686" t="s">
        <v>174</v>
      </c>
      <c r="B686">
        <v>485</v>
      </c>
      <c r="C686">
        <v>485.85</v>
      </c>
      <c r="D686" t="str">
        <f>VLOOKUP(B686,[1]Lito!$B$579:$E$1355,3,TRUE)</f>
        <v>GRIT</v>
      </c>
      <c r="E686">
        <v>0</v>
      </c>
      <c r="F686" t="str">
        <f>VLOOKUP(B686,[1]Lito!$B$579:$E$1355,4,TRUE)</f>
        <v>COM SEIXOS 'S E VS'.</v>
      </c>
    </row>
    <row r="687" spans="1:6" x14ac:dyDescent="0.35">
      <c r="A687" t="s">
        <v>174</v>
      </c>
      <c r="B687">
        <v>485.85</v>
      </c>
      <c r="C687">
        <v>486.35</v>
      </c>
      <c r="D687" t="str">
        <f>VLOOKUP(B687,[1]Lito!$B$579:$E$1355,3,TRUE)</f>
        <v>LMPC</v>
      </c>
      <c r="E687">
        <v>0</v>
      </c>
      <c r="F687" t="str">
        <f>VLOOKUP(B687,[1]Lito!$B$579:$E$1355,4,TRUE)</f>
        <v>COM SEIXOS 'S E VL'.</v>
      </c>
    </row>
    <row r="688" spans="1:6" x14ac:dyDescent="0.35">
      <c r="A688" t="s">
        <v>174</v>
      </c>
      <c r="B688">
        <v>486.35</v>
      </c>
      <c r="C688">
        <v>486.8</v>
      </c>
      <c r="D688" t="str">
        <f>VLOOKUP(B688,[1]Lito!$B$579:$E$1355,3,TRUE)</f>
        <v>LMPC</v>
      </c>
      <c r="E688">
        <v>0</v>
      </c>
      <c r="F688" t="str">
        <f>VLOOKUP(B688,[1]Lito!$B$579:$E$1355,4,TRUE)</f>
        <v>COM SEIXOS 'S E VL'.</v>
      </c>
    </row>
    <row r="689" spans="1:6" x14ac:dyDescent="0.35">
      <c r="A689" t="s">
        <v>174</v>
      </c>
      <c r="B689">
        <v>486.8</v>
      </c>
      <c r="C689">
        <v>487.3</v>
      </c>
      <c r="D689" t="str">
        <f>VLOOKUP(B689,[1]Lito!$B$579:$E$1355,3,TRUE)</f>
        <v>LMPC</v>
      </c>
      <c r="E689">
        <v>0</v>
      </c>
      <c r="F689" t="str">
        <f>VLOOKUP(B689,[1]Lito!$B$579:$E$1355,4,TRUE)</f>
        <v>COM SEIXOS 'S E VL'.</v>
      </c>
    </row>
    <row r="690" spans="1:6" x14ac:dyDescent="0.35">
      <c r="A690" t="s">
        <v>174</v>
      </c>
      <c r="B690">
        <v>487.3</v>
      </c>
      <c r="C690">
        <v>487.75</v>
      </c>
      <c r="D690" t="str">
        <f>VLOOKUP(B690,[1]Lito!$B$579:$E$1355,3,TRUE)</f>
        <v>LMPC</v>
      </c>
      <c r="E690">
        <v>0</v>
      </c>
      <c r="F690" t="str">
        <f>VLOOKUP(B690,[1]Lito!$B$579:$E$1355,4,TRUE)</f>
        <v>COM SEIXOS 'S E VL'.</v>
      </c>
    </row>
    <row r="691" spans="1:6" x14ac:dyDescent="0.35">
      <c r="A691" t="s">
        <v>174</v>
      </c>
      <c r="B691">
        <v>487.75</v>
      </c>
      <c r="C691">
        <v>488.25</v>
      </c>
      <c r="D691" t="str">
        <f>VLOOKUP(B691,[1]Lito!$B$579:$E$1355,3,TRUE)</f>
        <v>LMPC</v>
      </c>
      <c r="E691">
        <v>0</v>
      </c>
      <c r="F691" t="str">
        <f>VLOOKUP(B691,[1]Lito!$B$579:$E$1355,4,TRUE)</f>
        <v>COM SEIXOS 'S E VL'.</v>
      </c>
    </row>
    <row r="692" spans="1:6" x14ac:dyDescent="0.35">
      <c r="A692" t="s">
        <v>174</v>
      </c>
      <c r="B692">
        <v>488.25</v>
      </c>
      <c r="C692">
        <v>488.75</v>
      </c>
      <c r="D692" t="str">
        <f>VLOOKUP(B692,[1]Lito!$B$579:$E$1355,3,TRUE)</f>
        <v>LMPC</v>
      </c>
      <c r="E692">
        <v>0</v>
      </c>
      <c r="F692" t="str">
        <f>VLOOKUP(B692,[1]Lito!$B$579:$E$1355,4,TRUE)</f>
        <v>COM SEIXOS 'S E VL'.</v>
      </c>
    </row>
    <row r="693" spans="1:6" x14ac:dyDescent="0.35">
      <c r="A693" t="s">
        <v>174</v>
      </c>
      <c r="B693">
        <v>488.75</v>
      </c>
      <c r="C693">
        <v>489.6</v>
      </c>
      <c r="D693" t="str">
        <f>VLOOKUP(B693,[1]Lito!$B$579:$E$1355,3,TRUE)</f>
        <v>QTO_SX</v>
      </c>
      <c r="E693">
        <v>0</v>
      </c>
      <c r="F693" t="str">
        <f>VLOOKUP(B693,[1]Lito!$B$579:$E$1355,4,TRUE)</f>
        <v>COM SEIXOS 'S.M E L'. ROCHA BASTANTE FRATURADA EM ALGUNS NIVEIS. COM VENULAS DE QTZ.</v>
      </c>
    </row>
    <row r="694" spans="1:6" x14ac:dyDescent="0.35">
      <c r="A694" t="s">
        <v>174</v>
      </c>
      <c r="B694">
        <v>489.6</v>
      </c>
      <c r="C694">
        <v>490.4</v>
      </c>
      <c r="D694" t="str">
        <f>VLOOKUP(B694,[1]Lito!$B$579:$E$1355,3,TRUE)</f>
        <v>QTO_SX</v>
      </c>
      <c r="E694">
        <v>1</v>
      </c>
      <c r="F694" t="str">
        <f>VLOOKUP(B694,[1]Lito!$B$579:$E$1355,4,TRUE)</f>
        <v>COM SEIXOS 'S.M E L'. ROCHA BASTANTE FRATURADA EM ALGUNS NIVEIS. COM VENULAS DE QTZ.</v>
      </c>
    </row>
    <row r="695" spans="1:6" x14ac:dyDescent="0.35">
      <c r="A695" t="s">
        <v>174</v>
      </c>
      <c r="B695">
        <v>490.4</v>
      </c>
      <c r="C695">
        <v>490.9</v>
      </c>
      <c r="D695" t="str">
        <f>VLOOKUP(B695,[1]Lito!$B$579:$E$1355,3,TRUE)</f>
        <v>LVLPC</v>
      </c>
      <c r="E695">
        <v>0</v>
      </c>
      <c r="F695" t="str">
        <f>VLOOKUP(B695,[1]Lito!$B$579:$E$1355,4,TRUE)</f>
        <v>COM SEIXOS 'M'. CRISTAIS DE FUCSITA</v>
      </c>
    </row>
    <row r="696" spans="1:6" x14ac:dyDescent="0.35">
      <c r="A696" t="s">
        <v>174</v>
      </c>
      <c r="B696">
        <v>490.9</v>
      </c>
      <c r="C696">
        <v>491.4</v>
      </c>
      <c r="D696" t="str">
        <f>VLOOKUP(B696,[1]Lito!$B$579:$E$1355,3,TRUE)</f>
        <v>LVLPC</v>
      </c>
      <c r="E696">
        <v>0</v>
      </c>
      <c r="F696" t="str">
        <f>VLOOKUP(B696,[1]Lito!$B$579:$E$1355,4,TRUE)</f>
        <v>COM SEIXOS 'M'. CRISTAIS DE FUCSITA</v>
      </c>
    </row>
    <row r="697" spans="1:6" x14ac:dyDescent="0.35">
      <c r="A697" t="s">
        <v>174</v>
      </c>
      <c r="B697">
        <v>491.4</v>
      </c>
      <c r="C697">
        <v>491.83</v>
      </c>
      <c r="D697" t="str">
        <f>VLOOKUP(B697,[1]Lito!$B$579:$E$1355,3,TRUE)</f>
        <v>LVLPC</v>
      </c>
      <c r="E697">
        <v>0</v>
      </c>
      <c r="F697" t="str">
        <f>VLOOKUP(B697,[1]Lito!$B$579:$E$1355,4,TRUE)</f>
        <v>COM SEIXOS 'M'. CRISTAIS DE FUCSITA</v>
      </c>
    </row>
    <row r="698" spans="1:6" x14ac:dyDescent="0.35">
      <c r="A698" t="s">
        <v>174</v>
      </c>
      <c r="B698">
        <v>491.83</v>
      </c>
      <c r="C698">
        <v>492.33</v>
      </c>
      <c r="D698" t="str">
        <f>VLOOKUP(B698,[1]Lito!$B$579:$E$1355,3,TRUE)</f>
        <v>LVLPC</v>
      </c>
      <c r="E698">
        <v>1</v>
      </c>
      <c r="F698" t="str">
        <f>VLOOKUP(B698,[1]Lito!$B$579:$E$1355,4,TRUE)</f>
        <v>COM SEIXOS 'M'. CRISTAIS DE FUCSITA</v>
      </c>
    </row>
    <row r="699" spans="1:6" x14ac:dyDescent="0.35">
      <c r="A699" t="s">
        <v>174</v>
      </c>
      <c r="B699">
        <v>492.33</v>
      </c>
      <c r="C699">
        <v>492.75</v>
      </c>
      <c r="D699" t="str">
        <f>VLOOKUP(B699,[1]Lito!$B$579:$E$1355,3,TRUE)</f>
        <v>LVLPC</v>
      </c>
      <c r="E699">
        <v>0</v>
      </c>
      <c r="F699" t="str">
        <f>VLOOKUP(B699,[1]Lito!$B$579:$E$1355,4,TRUE)</f>
        <v>COM SEIXOS 'M'. CRISTAIS DE FUCSITA</v>
      </c>
    </row>
    <row r="700" spans="1:6" x14ac:dyDescent="0.35">
      <c r="A700" t="s">
        <v>174</v>
      </c>
      <c r="B700">
        <v>492.75</v>
      </c>
      <c r="C700">
        <v>493.25</v>
      </c>
      <c r="D700" t="str">
        <f>VLOOKUP(B700,[1]Lito!$B$579:$E$1355,3,TRUE)</f>
        <v>LVLPC</v>
      </c>
      <c r="E700">
        <v>0</v>
      </c>
      <c r="F700" t="str">
        <f>VLOOKUP(B700,[1]Lito!$B$579:$E$1355,4,TRUE)</f>
        <v>COM SEIXOS 'M'. CRISTAIS DE FUCSITA</v>
      </c>
    </row>
    <row r="701" spans="1:6" x14ac:dyDescent="0.35">
      <c r="A701" t="s">
        <v>174</v>
      </c>
      <c r="B701">
        <v>493.25</v>
      </c>
      <c r="C701">
        <v>494</v>
      </c>
      <c r="D701" t="str">
        <f>VLOOKUP(B701,[1]Lito!$B$579:$E$1355,3,TRUE)</f>
        <v>GRIT</v>
      </c>
      <c r="E701">
        <v>0</v>
      </c>
      <c r="F701" t="str">
        <f>VLOOKUP(B701,[1]Lito!$B$579:$E$1355,4,TRUE)</f>
        <v>COM SEIXOS 'S.M.L E VS'</v>
      </c>
    </row>
    <row r="702" spans="1:6" x14ac:dyDescent="0.35">
      <c r="A702" t="s">
        <v>174</v>
      </c>
      <c r="B702">
        <v>494</v>
      </c>
      <c r="C702">
        <v>495</v>
      </c>
      <c r="D702" t="str">
        <f>VLOOKUP(B702,[1]Lito!$B$579:$E$1355,3,TRUE)</f>
        <v>GRIT</v>
      </c>
      <c r="E702">
        <v>0</v>
      </c>
      <c r="F702" t="str">
        <f>VLOOKUP(B702,[1]Lito!$B$579:$E$1355,4,TRUE)</f>
        <v>COM SEIXOS 'S.M.L E VS'</v>
      </c>
    </row>
    <row r="703" spans="1:6" x14ac:dyDescent="0.35">
      <c r="A703" t="s">
        <v>174</v>
      </c>
      <c r="B703">
        <v>495</v>
      </c>
      <c r="C703">
        <v>496</v>
      </c>
      <c r="D703" t="str">
        <f>VLOOKUP(B703,[1]Lito!$B$579:$E$1355,3,TRUE)</f>
        <v>GRIT</v>
      </c>
      <c r="E703">
        <v>0</v>
      </c>
      <c r="F703" t="str">
        <f>VLOOKUP(B703,[1]Lito!$B$579:$E$1355,4,TRUE)</f>
        <v>COM SEIXOS 'S.M.L E VS'</v>
      </c>
    </row>
    <row r="704" spans="1:6" x14ac:dyDescent="0.35">
      <c r="A704" t="s">
        <v>174</v>
      </c>
      <c r="B704">
        <v>496</v>
      </c>
      <c r="C704">
        <v>497</v>
      </c>
      <c r="D704" t="str">
        <f>VLOOKUP(B704,[1]Lito!$B$579:$E$1355,3,TRUE)</f>
        <v>GRIT</v>
      </c>
      <c r="E704">
        <v>0</v>
      </c>
      <c r="F704" t="str">
        <f>VLOOKUP(B704,[1]Lito!$B$579:$E$1355,4,TRUE)</f>
        <v>COM SEIXOS 'S.M.L E VS'</v>
      </c>
    </row>
    <row r="705" spans="1:6" x14ac:dyDescent="0.35">
      <c r="A705" t="s">
        <v>174</v>
      </c>
      <c r="B705">
        <v>497</v>
      </c>
      <c r="C705">
        <v>498</v>
      </c>
      <c r="D705" t="str">
        <f>VLOOKUP(B705,[1]Lito!$B$579:$E$1355,3,TRUE)</f>
        <v>GRIT</v>
      </c>
      <c r="E705">
        <v>0</v>
      </c>
      <c r="F705" t="str">
        <f>VLOOKUP(B705,[1]Lito!$B$579:$E$1355,4,TRUE)</f>
        <v>COM SEIXOS 'S.M.L E VS'</v>
      </c>
    </row>
    <row r="706" spans="1:6" x14ac:dyDescent="0.35">
      <c r="A706" t="s">
        <v>174</v>
      </c>
      <c r="B706">
        <v>498</v>
      </c>
      <c r="C706">
        <v>498.95</v>
      </c>
      <c r="D706" t="str">
        <f>VLOOKUP(B706,[1]Lito!$B$579:$E$1355,3,TRUE)</f>
        <v>GRIT</v>
      </c>
      <c r="E706">
        <v>0</v>
      </c>
      <c r="F706" t="str">
        <f>VLOOKUP(B706,[1]Lito!$B$579:$E$1355,4,TRUE)</f>
        <v>COM SEIXOS 'S.M.L E VS'</v>
      </c>
    </row>
    <row r="707" spans="1:6" x14ac:dyDescent="0.35">
      <c r="A707" t="s">
        <v>174</v>
      </c>
      <c r="B707">
        <v>498.95</v>
      </c>
      <c r="C707">
        <v>499.4</v>
      </c>
      <c r="D707" t="str">
        <f>VLOOKUP(B707,[1]Lito!$B$579:$E$1355,3,TRUE)</f>
        <v>LMPC</v>
      </c>
      <c r="E707">
        <v>0</v>
      </c>
      <c r="F707" t="str">
        <f>VLOOKUP(B707,[1]Lito!$B$579:$E$1355,4,TRUE)</f>
        <v>COM SEIXOS 'VL'.</v>
      </c>
    </row>
    <row r="708" spans="1:6" x14ac:dyDescent="0.35">
      <c r="A708" t="s">
        <v>174</v>
      </c>
      <c r="B708">
        <v>499.4</v>
      </c>
      <c r="C708">
        <v>499.85</v>
      </c>
      <c r="D708" t="str">
        <f>VLOOKUP(B708,[1]Lito!$B$579:$E$1355,3,TRUE)</f>
        <v>LMPC</v>
      </c>
      <c r="E708">
        <v>0</v>
      </c>
      <c r="F708" t="str">
        <f>VLOOKUP(B708,[1]Lito!$B$579:$E$1355,4,TRUE)</f>
        <v>COM SEIXOS 'VL'.</v>
      </c>
    </row>
    <row r="709" spans="1:6" x14ac:dyDescent="0.35">
      <c r="A709" t="s">
        <v>174</v>
      </c>
      <c r="B709">
        <v>499.85</v>
      </c>
      <c r="C709">
        <v>500.25</v>
      </c>
      <c r="D709" t="str">
        <f>VLOOKUP(B709,[1]Lito!$B$579:$E$1355,3,TRUE)</f>
        <v>LMPC</v>
      </c>
      <c r="E709">
        <v>0</v>
      </c>
      <c r="F709" t="str">
        <f>VLOOKUP(B709,[1]Lito!$B$579:$E$1355,4,TRUE)</f>
        <v>COM SEIXOS 'VL'.</v>
      </c>
    </row>
    <row r="710" spans="1:6" x14ac:dyDescent="0.35">
      <c r="A710" t="s">
        <v>174</v>
      </c>
      <c r="B710">
        <v>500.25</v>
      </c>
      <c r="C710">
        <v>501.1</v>
      </c>
      <c r="D710" t="str">
        <f>VLOOKUP(B710,[1]Lito!$B$579:$E$1355,3,TRUE)</f>
        <v>GRIT</v>
      </c>
      <c r="E710">
        <v>0</v>
      </c>
      <c r="F710" t="str">
        <f>VLOOKUP(B710,[1]Lito!$B$579:$E$1355,4,TRUE)</f>
        <v>COM SEIXOS 'L.M E VL'. COM VENULAS DE QTZ.</v>
      </c>
    </row>
    <row r="711" spans="1:6" x14ac:dyDescent="0.35">
      <c r="A711" t="s">
        <v>174</v>
      </c>
      <c r="B711">
        <v>501.1</v>
      </c>
      <c r="C711">
        <v>502</v>
      </c>
      <c r="D711" t="str">
        <f>VLOOKUP(B711,[1]Lito!$B$579:$E$1355,3,TRUE)</f>
        <v>GRIT</v>
      </c>
      <c r="E711">
        <v>0</v>
      </c>
      <c r="F711" t="str">
        <f>VLOOKUP(B711,[1]Lito!$B$579:$E$1355,4,TRUE)</f>
        <v>COM SEIXOS 'L.M E VL'. COM VENULAS DE QTZ.</v>
      </c>
    </row>
    <row r="712" spans="1:6" x14ac:dyDescent="0.35">
      <c r="A712" t="s">
        <v>174</v>
      </c>
      <c r="B712">
        <v>502</v>
      </c>
      <c r="C712">
        <v>503</v>
      </c>
      <c r="D712" t="str">
        <f>VLOOKUP(B712,[1]Lito!$B$579:$E$1355,3,TRUE)</f>
        <v>GRIT</v>
      </c>
      <c r="E712">
        <v>0</v>
      </c>
      <c r="F712" t="str">
        <f>VLOOKUP(B712,[1]Lito!$B$579:$E$1355,4,TRUE)</f>
        <v>COM SEIXOS 'L.M E VL'. COM VENULAS DE QTZ.</v>
      </c>
    </row>
    <row r="713" spans="1:6" x14ac:dyDescent="0.35">
      <c r="A713" t="s">
        <v>174</v>
      </c>
      <c r="B713">
        <v>503</v>
      </c>
      <c r="C713">
        <v>504</v>
      </c>
      <c r="D713" t="str">
        <f>VLOOKUP(B713,[1]Lito!$B$579:$E$1355,3,TRUE)</f>
        <v>GRIT</v>
      </c>
      <c r="E713">
        <v>0</v>
      </c>
      <c r="F713" t="str">
        <f>VLOOKUP(B713,[1]Lito!$B$579:$E$1355,4,TRUE)</f>
        <v>COM SEIXOS 'L.M E VL'. COM VENULAS DE QTZ.</v>
      </c>
    </row>
    <row r="714" spans="1:6" x14ac:dyDescent="0.35">
      <c r="A714" t="s">
        <v>174</v>
      </c>
      <c r="B714">
        <v>504</v>
      </c>
      <c r="C714">
        <v>504.5</v>
      </c>
      <c r="D714" t="str">
        <f>VLOOKUP(B714,[1]Lito!$B$579:$E$1355,3,TRUE)</f>
        <v>MLPC</v>
      </c>
      <c r="E714">
        <v>1</v>
      </c>
      <c r="F714" t="str">
        <f>VLOOKUP(B714,[1]Lito!$B$579:$E$1355,4,TRUE)</f>
        <v>COM SEIXOS 'S'</v>
      </c>
    </row>
    <row r="715" spans="1:6" x14ac:dyDescent="0.35">
      <c r="A715" t="s">
        <v>174</v>
      </c>
      <c r="B715">
        <v>504.5</v>
      </c>
      <c r="C715">
        <v>505.3</v>
      </c>
      <c r="D715" t="str">
        <f>VLOOKUP(B715,[1]Lito!$B$579:$E$1355,3,TRUE)</f>
        <v>SMPC</v>
      </c>
      <c r="E715">
        <v>0</v>
      </c>
      <c r="F715" t="str">
        <f>VLOOKUP(B715,[1]Lito!$B$579:$E$1355,4,TRUE)</f>
        <v>COM NIVEL DE GRIT. SEIXOS 'L'.</v>
      </c>
    </row>
    <row r="716" spans="1:6" x14ac:dyDescent="0.35">
      <c r="A716" t="s">
        <v>174</v>
      </c>
      <c r="B716">
        <v>505.3</v>
      </c>
      <c r="C716">
        <v>506.2</v>
      </c>
      <c r="D716" t="str">
        <f>VLOOKUP(B716,[1]Lito!$B$579:$E$1355,3,TRUE)</f>
        <v>GRIT</v>
      </c>
      <c r="E716">
        <v>0</v>
      </c>
      <c r="F716" t="str">
        <f>VLOOKUP(B716,[1]Lito!$B$579:$E$1355,4,TRUE)</f>
        <v>COM SEIXOS 'S.M E VS'. COM NIVEIS DE QTO.</v>
      </c>
    </row>
    <row r="717" spans="1:6" x14ac:dyDescent="0.35">
      <c r="A717" t="s">
        <v>174</v>
      </c>
      <c r="B717">
        <v>506.2</v>
      </c>
      <c r="C717">
        <v>507.2</v>
      </c>
      <c r="D717" t="str">
        <f>VLOOKUP(B717,[1]Lito!$B$579:$E$1355,3,TRUE)</f>
        <v>GRIT</v>
      </c>
      <c r="E717">
        <v>0</v>
      </c>
      <c r="F717" t="str">
        <f>VLOOKUP(B717,[1]Lito!$B$579:$E$1355,4,TRUE)</f>
        <v>COM SEIXOS 'S.M E VS'. COM NIVEIS DE QTO.</v>
      </c>
    </row>
    <row r="718" spans="1:6" x14ac:dyDescent="0.35">
      <c r="A718" t="s">
        <v>174</v>
      </c>
      <c r="B718">
        <v>507.2</v>
      </c>
      <c r="C718">
        <v>508.2</v>
      </c>
      <c r="D718" t="str">
        <f>VLOOKUP(B718,[1]Lito!$B$579:$E$1355,3,TRUE)</f>
        <v>GRIT</v>
      </c>
      <c r="E718">
        <v>0</v>
      </c>
      <c r="F718" t="str">
        <f>VLOOKUP(B718,[1]Lito!$B$579:$E$1355,4,TRUE)</f>
        <v>COM SEIXOS 'S.M E VS'. COM NIVEIS DE QTO.</v>
      </c>
    </row>
    <row r="719" spans="1:6" x14ac:dyDescent="0.35">
      <c r="A719" t="s">
        <v>174</v>
      </c>
      <c r="B719">
        <v>508.2</v>
      </c>
      <c r="C719">
        <v>509.2</v>
      </c>
      <c r="D719" t="str">
        <f>VLOOKUP(B719,[1]Lito!$B$579:$E$1355,3,TRUE)</f>
        <v>GRIT</v>
      </c>
      <c r="E719">
        <v>0</v>
      </c>
      <c r="F719" t="str">
        <f>VLOOKUP(B719,[1]Lito!$B$579:$E$1355,4,TRUE)</f>
        <v>COM SEIXOS 'S.M E VS'. COM NIVEIS DE QTO.</v>
      </c>
    </row>
    <row r="720" spans="1:6" x14ac:dyDescent="0.35">
      <c r="A720" t="s">
        <v>174</v>
      </c>
      <c r="B720">
        <v>509.2</v>
      </c>
      <c r="C720">
        <v>510.2</v>
      </c>
      <c r="D720" t="str">
        <f>VLOOKUP(B720,[1]Lito!$B$579:$E$1355,3,TRUE)</f>
        <v>GRIT</v>
      </c>
      <c r="E720">
        <v>0</v>
      </c>
      <c r="F720" t="str">
        <f>VLOOKUP(B720,[1]Lito!$B$579:$E$1355,4,TRUE)</f>
        <v>COM SEIXOS 'S.M E VS'. COM NIVEIS DE QTO.</v>
      </c>
    </row>
    <row r="721" spans="1:6" x14ac:dyDescent="0.35">
      <c r="A721" t="s">
        <v>174</v>
      </c>
      <c r="B721">
        <v>510.2</v>
      </c>
      <c r="C721">
        <v>511.2</v>
      </c>
      <c r="D721" t="str">
        <f>VLOOKUP(B721,[1]Lito!$B$579:$E$1355,3,TRUE)</f>
        <v>GRIT</v>
      </c>
      <c r="E721">
        <v>0</v>
      </c>
      <c r="F721" t="str">
        <f>VLOOKUP(B721,[1]Lito!$B$579:$E$1355,4,TRUE)</f>
        <v>COM SEIXOS 'S.M E VS'. COM NIVEIS DE QTO.</v>
      </c>
    </row>
    <row r="722" spans="1:6" x14ac:dyDescent="0.35">
      <c r="A722" t="s">
        <v>174</v>
      </c>
      <c r="B722">
        <v>511.2</v>
      </c>
      <c r="C722">
        <v>512.25</v>
      </c>
      <c r="D722" t="str">
        <f>VLOOKUP(B722,[1]Lito!$B$579:$E$1355,3,TRUE)</f>
        <v>GRIT</v>
      </c>
      <c r="E722">
        <v>0</v>
      </c>
      <c r="F722" t="str">
        <f>VLOOKUP(B722,[1]Lito!$B$579:$E$1355,4,TRUE)</f>
        <v>COM SEIXOS 'S.M E VS'. COM NIVEIS DE QTO.</v>
      </c>
    </row>
    <row r="723" spans="1:6" x14ac:dyDescent="0.35">
      <c r="A723" t="s">
        <v>174</v>
      </c>
      <c r="B723">
        <v>512.25</v>
      </c>
      <c r="C723">
        <v>512.75</v>
      </c>
      <c r="D723" t="str">
        <f>VLOOKUP(B723,[1]Lito!$B$579:$E$1355,3,TRUE)</f>
        <v>GRIT</v>
      </c>
      <c r="E723">
        <v>0</v>
      </c>
      <c r="F723" t="str">
        <f>VLOOKUP(B723,[1]Lito!$B$579:$E$1355,4,TRUE)</f>
        <v>COM SEIXOS 'S.M E VS'. COM NIVEIS DE QTO.</v>
      </c>
    </row>
    <row r="724" spans="1:6" x14ac:dyDescent="0.35">
      <c r="A724" t="s">
        <v>174</v>
      </c>
      <c r="B724">
        <v>512.75</v>
      </c>
      <c r="C724">
        <v>513.15</v>
      </c>
      <c r="D724" t="str">
        <f>VLOOKUP(B724,[1]Lito!$B$579:$E$1355,3,TRUE)</f>
        <v>GRIT</v>
      </c>
      <c r="E724">
        <v>0</v>
      </c>
      <c r="F724" t="str">
        <f>VLOOKUP(B724,[1]Lito!$B$579:$E$1355,4,TRUE)</f>
        <v>COM SEIXOS 'S.M E VS'. COM NIVEIS DE QTO.</v>
      </c>
    </row>
    <row r="725" spans="1:6" x14ac:dyDescent="0.35">
      <c r="A725" t="s">
        <v>174</v>
      </c>
      <c r="B725">
        <v>513.15</v>
      </c>
      <c r="C725">
        <v>514</v>
      </c>
      <c r="D725" t="str">
        <f>VLOOKUP(B725,[1]Lito!$B$579:$E$1355,3,TRUE)</f>
        <v>GRIT</v>
      </c>
      <c r="E725">
        <v>0</v>
      </c>
      <c r="F725" t="str">
        <f>VLOOKUP(B725,[1]Lito!$B$579:$E$1355,4,TRUE)</f>
        <v>COM SEIXOS 'S.M E VS'. COM NIVEIS DE QTO.</v>
      </c>
    </row>
    <row r="726" spans="1:6" x14ac:dyDescent="0.35">
      <c r="A726" t="s">
        <v>174</v>
      </c>
      <c r="B726">
        <v>514</v>
      </c>
      <c r="C726">
        <v>514.9</v>
      </c>
      <c r="D726" t="str">
        <f>VLOOKUP(B726,[1]Lito!$B$579:$E$1355,3,TRUE)</f>
        <v>GRIT</v>
      </c>
      <c r="E726">
        <v>0</v>
      </c>
      <c r="F726" t="str">
        <f>VLOOKUP(B726,[1]Lito!$B$579:$E$1355,4,TRUE)</f>
        <v>COM SEIXOS 'S.M E VS'. COM NIVEIS DE QTO.</v>
      </c>
    </row>
    <row r="727" spans="1:6" x14ac:dyDescent="0.35">
      <c r="A727" t="s">
        <v>174</v>
      </c>
      <c r="B727">
        <v>514.9</v>
      </c>
      <c r="C727">
        <v>515.70000000000005</v>
      </c>
      <c r="D727" t="str">
        <f>VLOOKUP(B727,[1]Lito!$B$579:$E$1355,3,TRUE)</f>
        <v>GRIT</v>
      </c>
      <c r="E727">
        <v>0</v>
      </c>
      <c r="F727" t="str">
        <f>VLOOKUP(B727,[1]Lito!$B$579:$E$1355,4,TRUE)</f>
        <v>COM SEIXOS 'S.M E VS'. COM NIVEIS DE QTO.</v>
      </c>
    </row>
    <row r="728" spans="1:6" x14ac:dyDescent="0.35">
      <c r="A728" t="s">
        <v>174</v>
      </c>
      <c r="B728">
        <v>515.70000000000005</v>
      </c>
      <c r="C728">
        <v>516.5</v>
      </c>
      <c r="D728" t="str">
        <f>VLOOKUP(B728,[1]Lito!$B$579:$E$1355,3,TRUE)</f>
        <v>GRIT</v>
      </c>
      <c r="E728">
        <v>0</v>
      </c>
      <c r="F728" t="str">
        <f>VLOOKUP(B728,[1]Lito!$B$579:$E$1355,4,TRUE)</f>
        <v>COM SEIXOS 'S.M E VS'. COM NIVEIS DE QTO.</v>
      </c>
    </row>
    <row r="729" spans="1:6" x14ac:dyDescent="0.35">
      <c r="A729" t="s">
        <v>174</v>
      </c>
      <c r="B729">
        <v>516.5</v>
      </c>
      <c r="C729">
        <v>517</v>
      </c>
      <c r="D729" t="str">
        <f>VLOOKUP(B729,[1]Lito!$B$579:$E$1355,3,TRUE)</f>
        <v>GRIT</v>
      </c>
      <c r="E729">
        <v>0</v>
      </c>
      <c r="F729" t="str">
        <f>VLOOKUP(B729,[1]Lito!$B$579:$E$1355,4,TRUE)</f>
        <v>COM SEIXOS 'S.M E VS'. COM NIVEIS DE QTO. NIVEL DE MLPC. BEM EMPACOTADO. OXIDACAO E POUCO FUCHSITICO.</v>
      </c>
    </row>
    <row r="730" spans="1:6" x14ac:dyDescent="0.35">
      <c r="A730" t="s">
        <v>174</v>
      </c>
      <c r="B730">
        <v>517</v>
      </c>
      <c r="C730">
        <v>518</v>
      </c>
      <c r="D730" t="str">
        <f>VLOOKUP(B730,[1]Lito!$B$579:$E$1355,3,TRUE)</f>
        <v>GRIT</v>
      </c>
      <c r="E730">
        <v>0</v>
      </c>
      <c r="F730" t="str">
        <f>VLOOKUP(B730,[1]Lito!$B$579:$E$1355,4,TRUE)</f>
        <v>COM SEIXOS 'S.M E VS'. COM NIVEIS DE QTO.</v>
      </c>
    </row>
    <row r="731" spans="1:6" x14ac:dyDescent="0.35">
      <c r="A731" t="s">
        <v>174</v>
      </c>
      <c r="B731">
        <v>518</v>
      </c>
      <c r="C731">
        <v>519</v>
      </c>
      <c r="D731" t="str">
        <f>VLOOKUP(B731,[1]Lito!$B$579:$E$1355,3,TRUE)</f>
        <v>GRIT</v>
      </c>
      <c r="E731">
        <v>0</v>
      </c>
      <c r="F731" t="str">
        <f>VLOOKUP(B731,[1]Lito!$B$579:$E$1355,4,TRUE)</f>
        <v>COM SEIXOS 'S.M E VS'. COM NIVEIS DE QTO.</v>
      </c>
    </row>
    <row r="732" spans="1:6" x14ac:dyDescent="0.35">
      <c r="A732" t="s">
        <v>174</v>
      </c>
      <c r="B732">
        <v>519</v>
      </c>
      <c r="C732">
        <v>520.08000000000004</v>
      </c>
      <c r="D732" t="str">
        <f>VLOOKUP(B732,[1]Lito!$B$579:$E$1355,3,TRUE)</f>
        <v>GRIT</v>
      </c>
      <c r="E732">
        <v>0</v>
      </c>
      <c r="F732" t="str">
        <f>VLOOKUP(B732,[1]Lito!$B$579:$E$1355,4,TRUE)</f>
        <v>COM SEIXOS 'S.M E VS'. COM NIVEIS DE QTO.</v>
      </c>
    </row>
    <row r="733" spans="1:6" x14ac:dyDescent="0.35">
      <c r="A733" t="s">
        <v>174</v>
      </c>
      <c r="B733">
        <v>520.08000000000004</v>
      </c>
      <c r="C733">
        <v>520.65</v>
      </c>
      <c r="D733" t="str">
        <f>VLOOKUP(B733,[1]Lito!$B$579:$E$1355,3,TRUE)</f>
        <v>SMPC</v>
      </c>
      <c r="E733">
        <v>0</v>
      </c>
      <c r="F733" t="str">
        <f>VLOOKUP(B733,[1]Lito!$B$579:$E$1355,4,TRUE)</f>
        <v>COM SEIXOS 'VS E L'. COM NIVEL DE GRIT</v>
      </c>
    </row>
    <row r="734" spans="1:6" x14ac:dyDescent="0.35">
      <c r="A734" t="s">
        <v>174</v>
      </c>
      <c r="B734">
        <v>520.65</v>
      </c>
      <c r="C734">
        <v>521.1</v>
      </c>
      <c r="D734" t="str">
        <f>VLOOKUP(B734,[1]Lito!$B$579:$E$1355,3,TRUE)</f>
        <v>GRIT</v>
      </c>
      <c r="E734">
        <v>0</v>
      </c>
      <c r="F734" t="str">
        <f>VLOOKUP(B734,[1]Lito!$B$579:$E$1355,4,TRUE)</f>
        <v/>
      </c>
    </row>
    <row r="735" spans="1:6" x14ac:dyDescent="0.35">
      <c r="A735" t="s">
        <v>174</v>
      </c>
      <c r="B735">
        <v>521.1</v>
      </c>
      <c r="C735">
        <v>521.72</v>
      </c>
      <c r="D735" t="str">
        <f>VLOOKUP(B735,[1]Lito!$B$579:$E$1355,3,TRUE)</f>
        <v>SMPC</v>
      </c>
      <c r="E735">
        <v>0</v>
      </c>
      <c r="F735" t="str">
        <f>VLOOKUP(B735,[1]Lito!$B$579:$E$1355,4,TRUE)</f>
        <v/>
      </c>
    </row>
    <row r="736" spans="1:6" x14ac:dyDescent="0.35">
      <c r="A736" t="s">
        <v>174</v>
      </c>
      <c r="B736">
        <v>521.72</v>
      </c>
      <c r="C736">
        <v>522.70000000000005</v>
      </c>
      <c r="D736" t="str">
        <f>VLOOKUP(B736,[1]Lito!$B$579:$E$1355,3,TRUE)</f>
        <v>QTO</v>
      </c>
      <c r="E736">
        <v>0</v>
      </c>
      <c r="F736" t="str">
        <f>VLOOKUP(B736,[1]Lito!$B$579:$E$1355,4,TRUE)</f>
        <v/>
      </c>
    </row>
    <row r="737" spans="1:6" x14ac:dyDescent="0.35">
      <c r="A737" t="s">
        <v>174</v>
      </c>
      <c r="B737">
        <v>522.70000000000005</v>
      </c>
      <c r="C737">
        <v>523.79999999999995</v>
      </c>
      <c r="D737" t="str">
        <f>VLOOKUP(B737,[1]Lito!$B$579:$E$1355,3,TRUE)</f>
        <v>GRIT</v>
      </c>
      <c r="E737">
        <v>0</v>
      </c>
      <c r="F737" t="str">
        <f>VLOOKUP(B737,[1]Lito!$B$579:$E$1355,4,TRUE)</f>
        <v>COM SEIXOS 'VS' E VEIOS DE QTZ LEITOSO.</v>
      </c>
    </row>
    <row r="738" spans="1:6" x14ac:dyDescent="0.35">
      <c r="A738" t="s">
        <v>174</v>
      </c>
      <c r="B738">
        <v>523.79999999999995</v>
      </c>
      <c r="C738">
        <v>524.9</v>
      </c>
      <c r="D738" t="str">
        <f>VLOOKUP(B738,[1]Lito!$B$579:$E$1355,3,TRUE)</f>
        <v>QTO_SX</v>
      </c>
      <c r="E738">
        <v>0</v>
      </c>
      <c r="F738" t="str">
        <f>VLOOKUP(B738,[1]Lito!$B$579:$E$1355,4,TRUE)</f>
        <v>COM SEIXOS 'S E VS'. COM MUITA ITV E QZ_VEIN LEITOSO.</v>
      </c>
    </row>
    <row r="739" spans="1:6" x14ac:dyDescent="0.35">
      <c r="A739" t="s">
        <v>174</v>
      </c>
      <c r="B739">
        <v>524.9</v>
      </c>
      <c r="C739">
        <v>526</v>
      </c>
      <c r="D739" t="str">
        <f>VLOOKUP(B739,[1]Lito!$B$579:$E$1355,3,TRUE)</f>
        <v>QTO_SX</v>
      </c>
      <c r="E739">
        <v>0</v>
      </c>
      <c r="F739" t="str">
        <f>VLOOKUP(B739,[1]Lito!$B$579:$E$1355,4,TRUE)</f>
        <v>COM SEIXOS 'S E VS'. COM MUITA ITV E QZ_VEIN LEITOSO.</v>
      </c>
    </row>
    <row r="740" spans="1:6" x14ac:dyDescent="0.35">
      <c r="A740" t="s">
        <v>174</v>
      </c>
      <c r="B740">
        <v>526</v>
      </c>
      <c r="C740">
        <v>527</v>
      </c>
      <c r="D740" t="str">
        <f>VLOOKUP(B740,[1]Lito!$B$579:$E$1355,3,TRUE)</f>
        <v>QTO_SX</v>
      </c>
      <c r="E740">
        <v>0</v>
      </c>
      <c r="F740" t="str">
        <f>VLOOKUP(B740,[1]Lito!$B$579:$E$1355,4,TRUE)</f>
        <v>COM SEIXOS 'S E VS'. COM MUITA ITV E QZ_VEIN LEITOSO.</v>
      </c>
    </row>
    <row r="741" spans="1:6" x14ac:dyDescent="0.35">
      <c r="A741" t="s">
        <v>174</v>
      </c>
      <c r="B741">
        <v>527</v>
      </c>
      <c r="C741">
        <v>528.1</v>
      </c>
      <c r="D741" t="str">
        <f>VLOOKUP(B741,[1]Lito!$B$579:$E$1355,3,TRUE)</f>
        <v>QTO_SX</v>
      </c>
      <c r="E741">
        <v>0</v>
      </c>
      <c r="F741" t="str">
        <f>VLOOKUP(B741,[1]Lito!$B$579:$E$1355,4,TRUE)</f>
        <v>COM SEIXOS 'S E VS'. COM MUITA ITV E QZ_VEIN LEITOSO.</v>
      </c>
    </row>
    <row r="742" spans="1:6" x14ac:dyDescent="0.35">
      <c r="A742" t="s">
        <v>174</v>
      </c>
      <c r="B742">
        <v>528.1</v>
      </c>
      <c r="C742">
        <v>529.20000000000005</v>
      </c>
      <c r="D742" t="str">
        <f>VLOOKUP(B742,[1]Lito!$B$579:$E$1355,3,TRUE)</f>
        <v>QTO_SX</v>
      </c>
      <c r="E742">
        <v>0</v>
      </c>
      <c r="F742" t="str">
        <f>VLOOKUP(B742,[1]Lito!$B$579:$E$1355,4,TRUE)</f>
        <v>COM SEIXOS 'S E VS'. COM MUITA ITV E QZ_VEIN LEITOSO.</v>
      </c>
    </row>
    <row r="743" spans="1:6" x14ac:dyDescent="0.35">
      <c r="A743" t="s">
        <v>174</v>
      </c>
      <c r="B743">
        <v>529.20000000000005</v>
      </c>
      <c r="C743">
        <v>530.25</v>
      </c>
      <c r="D743" t="str">
        <f>VLOOKUP(B743,[1]Lito!$B$579:$E$1355,3,TRUE)</f>
        <v>QTO_SX</v>
      </c>
      <c r="E743">
        <v>0</v>
      </c>
      <c r="F743" t="str">
        <f>VLOOKUP(B743,[1]Lito!$B$579:$E$1355,4,TRUE)</f>
        <v>COM SEIXOS 'S E VS'. COM MUITA ITV E QZ_VEIN LEITOSO.</v>
      </c>
    </row>
    <row r="744" spans="1:6" x14ac:dyDescent="0.35">
      <c r="A744" t="s">
        <v>174</v>
      </c>
      <c r="B744">
        <v>530.25</v>
      </c>
      <c r="C744">
        <v>531.35</v>
      </c>
      <c r="D744" t="str">
        <f>VLOOKUP(B744,[1]Lito!$B$579:$E$1355,3,TRUE)</f>
        <v>QTO_SX</v>
      </c>
      <c r="E744">
        <v>0</v>
      </c>
      <c r="F744" t="str">
        <f>VLOOKUP(B744,[1]Lito!$B$579:$E$1355,4,TRUE)</f>
        <v>COM SEIXOS 'S E VS'. COM MUITA ITV E QZ_VEIN LEITOSO.</v>
      </c>
    </row>
    <row r="745" spans="1:6" x14ac:dyDescent="0.35">
      <c r="A745" t="s">
        <v>174</v>
      </c>
      <c r="B745">
        <v>531.35</v>
      </c>
      <c r="C745">
        <v>532.4</v>
      </c>
      <c r="D745" t="str">
        <f>VLOOKUP(B745,[1]Lito!$B$579:$E$1355,3,TRUE)</f>
        <v>QTO_SX</v>
      </c>
      <c r="E745">
        <v>0</v>
      </c>
      <c r="F745" t="str">
        <f>VLOOKUP(B745,[1]Lito!$B$579:$E$1355,4,TRUE)</f>
        <v>COM SEIXOS 'S.M E LS'. COM MUITA ITV E QZ_VEIN LEITOSO.</v>
      </c>
    </row>
    <row r="746" spans="1:6" x14ac:dyDescent="0.35">
      <c r="A746" t="s">
        <v>174</v>
      </c>
      <c r="B746">
        <v>532.4</v>
      </c>
      <c r="C746">
        <v>533.4</v>
      </c>
      <c r="D746" t="str">
        <f>VLOOKUP(B746,[1]Lito!$B$579:$E$1355,3,TRUE)</f>
        <v>QTO_SX</v>
      </c>
      <c r="E746">
        <v>0</v>
      </c>
      <c r="F746" t="str">
        <f>VLOOKUP(B746,[1]Lito!$B$579:$E$1355,4,TRUE)</f>
        <v>COM SEIXOS 'S.M E LS'. COM MUITA ITV E QZ_VEIN LEITOSO.</v>
      </c>
    </row>
    <row r="747" spans="1:6" x14ac:dyDescent="0.35">
      <c r="A747" t="s">
        <v>174</v>
      </c>
      <c r="B747">
        <v>533.4</v>
      </c>
      <c r="C747">
        <v>534.54999999999995</v>
      </c>
      <c r="D747" t="str">
        <f>VLOOKUP(B747,[1]Lito!$B$579:$E$1355,3,TRUE)</f>
        <v>QTO_SX</v>
      </c>
      <c r="E747">
        <v>0</v>
      </c>
      <c r="F747" t="str">
        <f>VLOOKUP(B747,[1]Lito!$B$579:$E$1355,4,TRUE)</f>
        <v>COM SEIXOS 'S.M E LS'. COM MUITA ITV E QZ_VEIN LEITOSO.</v>
      </c>
    </row>
    <row r="748" spans="1:6" x14ac:dyDescent="0.35">
      <c r="A748" t="s">
        <v>174</v>
      </c>
      <c r="B748">
        <v>534.54999999999995</v>
      </c>
      <c r="C748">
        <v>535.54999999999995</v>
      </c>
      <c r="D748" t="str">
        <f>VLOOKUP(B748,[1]Lito!$B$579:$E$1355,3,TRUE)</f>
        <v>QTO</v>
      </c>
      <c r="E748">
        <v>0</v>
      </c>
      <c r="F748" t="str">
        <f>VLOOKUP(B748,[1]Lito!$B$579:$E$1355,4,TRUE)</f>
        <v>COM ITV E QZ_VEIN LEITOSO. ITV NAS FRATURAS.</v>
      </c>
    </row>
    <row r="749" spans="1:6" x14ac:dyDescent="0.35">
      <c r="A749" t="s">
        <v>174</v>
      </c>
      <c r="B749">
        <v>535.54999999999995</v>
      </c>
      <c r="C749">
        <v>536.52</v>
      </c>
      <c r="D749" t="str">
        <f>VLOOKUP(B749,[1]Lito!$B$579:$E$1355,3,TRUE)</f>
        <v>QTO</v>
      </c>
      <c r="E749">
        <v>0</v>
      </c>
      <c r="F749" t="str">
        <f>VLOOKUP(B749,[1]Lito!$B$579:$E$1355,4,TRUE)</f>
        <v>COM ITV E QZ_VEIN LEITOSO. ITV NAS FRATURAS.</v>
      </c>
    </row>
    <row r="750" spans="1:6" x14ac:dyDescent="0.35">
      <c r="A750" t="s">
        <v>174</v>
      </c>
      <c r="B750">
        <v>536.52</v>
      </c>
      <c r="C750">
        <v>537.6</v>
      </c>
      <c r="D750" t="str">
        <f>VLOOKUP(B750,[1]Lito!$B$579:$E$1355,3,TRUE)</f>
        <v>QTO</v>
      </c>
      <c r="E750">
        <v>0</v>
      </c>
      <c r="F750" t="str">
        <f>VLOOKUP(B750,[1]Lito!$B$579:$E$1355,4,TRUE)</f>
        <v>COM ITV E QZ_VEIN LEITOSO. ITV NAS FRATURAS.</v>
      </c>
    </row>
    <row r="751" spans="1:6" x14ac:dyDescent="0.35">
      <c r="A751" t="s">
        <v>174</v>
      </c>
      <c r="B751">
        <v>537.6</v>
      </c>
      <c r="C751">
        <v>538.54999999999995</v>
      </c>
      <c r="D751" t="str">
        <f>VLOOKUP(B751,[1]Lito!$B$579:$E$1355,3,TRUE)</f>
        <v>UMF</v>
      </c>
      <c r="E751">
        <v>0</v>
      </c>
      <c r="F751" t="str">
        <f>VLOOKUP(B751,[1]Lito!$B$579:$E$1355,4,TRUE)</f>
        <v>COM NIVEIS DE MSPC E COM QZ_VEIN.</v>
      </c>
    </row>
    <row r="752" spans="1:6" x14ac:dyDescent="0.35">
      <c r="A752" t="s">
        <v>174</v>
      </c>
      <c r="B752">
        <v>538.54999999999995</v>
      </c>
      <c r="C752">
        <v>539.65</v>
      </c>
      <c r="D752" t="str">
        <f>VLOOKUP(B752,[1]Lito!$B$579:$E$1355,3,TRUE)</f>
        <v>UMF</v>
      </c>
      <c r="E752">
        <v>0</v>
      </c>
      <c r="F752" t="str">
        <f>VLOOKUP(B752,[1]Lito!$B$579:$E$1355,4,TRUE)</f>
        <v>COM NIVEIS DE MSPC E COM QZ_VEIN.</v>
      </c>
    </row>
    <row r="753" spans="1:6" x14ac:dyDescent="0.35">
      <c r="A753" t="s">
        <v>174</v>
      </c>
      <c r="B753">
        <v>539.65</v>
      </c>
      <c r="C753">
        <v>540.65</v>
      </c>
      <c r="D753" t="str">
        <f>VLOOKUP(B753,[1]Lito!$B$579:$E$1355,3,TRUE)</f>
        <v>QZ_VEIN</v>
      </c>
      <c r="E753">
        <v>0</v>
      </c>
      <c r="F753" t="str">
        <f>VLOOKUP(B753,[1]Lito!$B$579:$E$1355,4,TRUE)</f>
        <v>ALGUMAS INTERCALACOES COM ITV.</v>
      </c>
    </row>
    <row r="754" spans="1:6" x14ac:dyDescent="0.35">
      <c r="A754" t="s">
        <v>174</v>
      </c>
      <c r="B754">
        <v>540.65</v>
      </c>
      <c r="C754">
        <v>541.75</v>
      </c>
      <c r="D754" t="str">
        <f>VLOOKUP(B754,[1]Lito!$B$579:$E$1355,3,TRUE)</f>
        <v>QTO</v>
      </c>
      <c r="E754">
        <v>0</v>
      </c>
      <c r="F754" t="str">
        <f>VLOOKUP(B754,[1]Lito!$B$579:$E$1355,4,TRUE)</f>
        <v>COM QZ_VEIN LEITOSO E ITV.</v>
      </c>
    </row>
    <row r="755" spans="1:6" x14ac:dyDescent="0.35">
      <c r="A755" t="s">
        <v>174</v>
      </c>
      <c r="B755">
        <v>541.75</v>
      </c>
      <c r="C755">
        <v>542.9</v>
      </c>
      <c r="D755" t="str">
        <f>VLOOKUP(B755,[1]Lito!$B$579:$E$1355,3,TRUE)</f>
        <v>UMF</v>
      </c>
      <c r="E755">
        <v>0</v>
      </c>
      <c r="F755" t="str">
        <f>VLOOKUP(B755,[1]Lito!$B$579:$E$1355,4,TRUE)</f>
        <v>COM QZ_VEIN LEITOSO E DE CALCITA. ROCHA TALCOSA.</v>
      </c>
    </row>
    <row r="756" spans="1:6" x14ac:dyDescent="0.35">
      <c r="A756" t="s">
        <v>174</v>
      </c>
      <c r="B756">
        <v>542.9</v>
      </c>
      <c r="C756">
        <v>544</v>
      </c>
      <c r="D756" t="str">
        <f>VLOOKUP(B756,[1]Lito!$B$579:$E$1355,3,TRUE)</f>
        <v>UMF</v>
      </c>
      <c r="E756">
        <v>0</v>
      </c>
      <c r="F756" t="str">
        <f>VLOOKUP(B756,[1]Lito!$B$579:$E$1355,4,TRUE)</f>
        <v>COM QZ_VEIN LEITOSO E DE CALCITA. ROCHA TALCOSA.</v>
      </c>
    </row>
    <row r="757" spans="1:6" x14ac:dyDescent="0.35">
      <c r="A757" t="s">
        <v>174</v>
      </c>
      <c r="B757">
        <v>544</v>
      </c>
      <c r="C757">
        <v>545</v>
      </c>
      <c r="D757" t="str">
        <f>VLOOKUP(B757,[1]Lito!$B$579:$E$1355,3,TRUE)</f>
        <v>UMF</v>
      </c>
      <c r="E757">
        <v>0</v>
      </c>
      <c r="F757" t="str">
        <f>VLOOKUP(B757,[1]Lito!$B$579:$E$1355,4,TRUE)</f>
        <v>COM QZ_VEIN LEITOSO E DE CALCITA. ROCHA TALCOSA.</v>
      </c>
    </row>
    <row r="758" spans="1:6" x14ac:dyDescent="0.35">
      <c r="A758" t="s">
        <v>174</v>
      </c>
      <c r="B758">
        <v>545</v>
      </c>
      <c r="C758">
        <v>546</v>
      </c>
      <c r="D758" t="str">
        <f>VLOOKUP(B758,[1]Lito!$B$579:$E$1355,3,TRUE)</f>
        <v>UMF</v>
      </c>
      <c r="E758">
        <v>0</v>
      </c>
      <c r="F758" t="str">
        <f>VLOOKUP(B758,[1]Lito!$B$579:$E$1355,4,TRUE)</f>
        <v>COM QZ_VEIN LEITOSO E BASTANTE OXIDADO NA BASE.</v>
      </c>
    </row>
    <row r="759" spans="1:6" x14ac:dyDescent="0.35">
      <c r="A759" t="s">
        <v>174</v>
      </c>
      <c r="B759">
        <v>546</v>
      </c>
      <c r="C759">
        <v>547.04999999999995</v>
      </c>
      <c r="D759" t="str">
        <f>VLOOKUP(B759,[1]Lito!$B$579:$E$1355,3,TRUE)</f>
        <v>UMF</v>
      </c>
      <c r="E759">
        <v>1</v>
      </c>
      <c r="F759" t="str">
        <f>VLOOKUP(B759,[1]Lito!$B$579:$E$1355,4,TRUE)</f>
        <v>COM QZ_VEIN LEITOSO E BASTANTE OXIDADO NA BASE.</v>
      </c>
    </row>
    <row r="760" spans="1:6" x14ac:dyDescent="0.35">
      <c r="A760" t="s">
        <v>174</v>
      </c>
      <c r="B760">
        <v>547.04999999999995</v>
      </c>
      <c r="C760">
        <v>548</v>
      </c>
      <c r="D760" t="str">
        <f>VLOOKUP(B760,[1]Lito!$B$579:$E$1355,3,TRUE)</f>
        <v>QTO</v>
      </c>
      <c r="E760">
        <v>0</v>
      </c>
      <c r="F760" t="str">
        <f>VLOOKUP(B760,[1]Lito!$B$579:$E$1355,4,TRUE)</f>
        <v>COM QZ_VEIN LEITOSO.</v>
      </c>
    </row>
    <row r="761" spans="1:6" x14ac:dyDescent="0.35">
      <c r="A761" t="s">
        <v>174</v>
      </c>
      <c r="B761">
        <v>548</v>
      </c>
      <c r="C761">
        <v>548.95000000000005</v>
      </c>
      <c r="D761" t="str">
        <f>VLOOKUP(B761,[1]Lito!$B$579:$E$1355,3,TRUE)</f>
        <v>QTO</v>
      </c>
      <c r="E761">
        <v>0</v>
      </c>
      <c r="F761" t="str">
        <f>VLOOKUP(B761,[1]Lito!$B$579:$E$1355,4,TRUE)</f>
        <v>COM QZ_VEIN LEITOSO.</v>
      </c>
    </row>
    <row r="762" spans="1:6" x14ac:dyDescent="0.35">
      <c r="A762" t="s">
        <v>174</v>
      </c>
      <c r="B762">
        <v>548.95000000000005</v>
      </c>
      <c r="C762">
        <v>550</v>
      </c>
      <c r="D762" t="str">
        <f>VLOOKUP(B762,[1]Lito!$B$579:$E$1355,3,TRUE)</f>
        <v>QTO_SX</v>
      </c>
      <c r="E762">
        <v>0</v>
      </c>
      <c r="F762" t="str">
        <f>VLOOKUP(B762,[1]Lito!$B$579:$E$1355,4,TRUE)</f>
        <v>COM SEIXOS 'S.M E L'. BRXDO. ZONA DE FALHA.</v>
      </c>
    </row>
    <row r="763" spans="1:6" x14ac:dyDescent="0.35">
      <c r="A763" t="s">
        <v>174</v>
      </c>
      <c r="B763">
        <v>550</v>
      </c>
      <c r="C763">
        <v>551</v>
      </c>
      <c r="D763" t="str">
        <f>VLOOKUP(B763,[1]Lito!$B$579:$E$1355,3,TRUE)</f>
        <v>QTO</v>
      </c>
      <c r="E763">
        <v>0</v>
      </c>
      <c r="F763" t="str">
        <f>VLOOKUP(B763,[1]Lito!$B$579:$E$1355,4,TRUE)</f>
        <v/>
      </c>
    </row>
    <row r="764" spans="1:6" x14ac:dyDescent="0.35">
      <c r="A764" t="s">
        <v>174</v>
      </c>
      <c r="B764">
        <v>551</v>
      </c>
      <c r="C764">
        <v>552</v>
      </c>
      <c r="D764" t="str">
        <f>VLOOKUP(B764,[1]Lito!$B$579:$E$1355,3,TRUE)</f>
        <v>QTO</v>
      </c>
      <c r="E764">
        <v>0</v>
      </c>
      <c r="F764" t="str">
        <f>VLOOKUP(B764,[1]Lito!$B$579:$E$1355,4,TRUE)</f>
        <v/>
      </c>
    </row>
    <row r="765" spans="1:6" x14ac:dyDescent="0.35">
      <c r="A765" t="s">
        <v>174</v>
      </c>
      <c r="B765">
        <v>552</v>
      </c>
      <c r="C765">
        <v>552.9</v>
      </c>
      <c r="D765" t="str">
        <f>VLOOKUP(B765,[1]Lito!$B$579:$E$1355,3,TRUE)</f>
        <v>QTO</v>
      </c>
      <c r="E765">
        <v>0</v>
      </c>
      <c r="F765" t="str">
        <f>VLOOKUP(B765,[1]Lito!$B$579:$E$1355,4,TRUE)</f>
        <v>COM QZ_VEIN TRANSLUCIDO E LEITOSO. OXIDACAO EM ALGUNS NIVEIS.</v>
      </c>
    </row>
    <row r="766" spans="1:6" x14ac:dyDescent="0.35">
      <c r="A766" t="s">
        <v>174</v>
      </c>
      <c r="B766">
        <v>552.9</v>
      </c>
      <c r="C766">
        <v>553.75</v>
      </c>
      <c r="D766" t="str">
        <f>VLOOKUP(B766,[1]Lito!$B$579:$E$1355,3,TRUE)</f>
        <v>QTO</v>
      </c>
      <c r="E766">
        <v>0</v>
      </c>
      <c r="F766" t="str">
        <f>VLOOKUP(B766,[1]Lito!$B$579:$E$1355,4,TRUE)</f>
        <v>COM QZ_VEIN TRANSLUCIDO E LEITOSO. OXIDACAO EM ALGUNS NIVEIS.</v>
      </c>
    </row>
    <row r="767" spans="1:6" x14ac:dyDescent="0.35">
      <c r="A767" t="s">
        <v>174</v>
      </c>
      <c r="B767">
        <v>553.75</v>
      </c>
      <c r="C767">
        <v>554.73</v>
      </c>
      <c r="D767" t="str">
        <f>VLOOKUP(B767,[1]Lito!$B$579:$E$1355,3,TRUE)</f>
        <v>QTO</v>
      </c>
      <c r="E767">
        <v>0</v>
      </c>
      <c r="F767" t="str">
        <f>VLOOKUP(B767,[1]Lito!$B$579:$E$1355,4,TRUE)</f>
        <v>COM QZ_VEIN TRANSLUCIDO E LEITOSO. OXIDACAO EM ALGUNS NIVEIS.</v>
      </c>
    </row>
    <row r="768" spans="1:6" x14ac:dyDescent="0.35">
      <c r="A768" t="s">
        <v>174</v>
      </c>
      <c r="B768">
        <v>554.73</v>
      </c>
      <c r="C768">
        <v>555.73</v>
      </c>
      <c r="D768" t="str">
        <f>VLOOKUP(B768,[1]Lito!$B$579:$E$1355,3,TRUE)</f>
        <v>QTO</v>
      </c>
      <c r="E768">
        <v>0</v>
      </c>
      <c r="F768" t="str">
        <f>VLOOKUP(B768,[1]Lito!$B$579:$E$1355,4,TRUE)</f>
        <v>OXIDACAO CONCENTRADA EM ALGUNS NIVEIS.</v>
      </c>
    </row>
    <row r="769" spans="1:6" x14ac:dyDescent="0.35">
      <c r="A769" t="s">
        <v>174</v>
      </c>
      <c r="B769">
        <v>555.73</v>
      </c>
      <c r="C769">
        <v>556.9</v>
      </c>
      <c r="D769" t="str">
        <f>VLOOKUP(B769,[1]Lito!$B$579:$E$1355,3,TRUE)</f>
        <v>QTO</v>
      </c>
      <c r="E769">
        <v>0</v>
      </c>
      <c r="F769" t="str">
        <f>VLOOKUP(B769,[1]Lito!$B$579:$E$1355,4,TRUE)</f>
        <v>OXIDACAO CONCENTRADA EM ALGUNS NIVEIS.</v>
      </c>
    </row>
    <row r="770" spans="1:6" x14ac:dyDescent="0.35">
      <c r="A770" t="s">
        <v>174</v>
      </c>
      <c r="B770">
        <v>556.9</v>
      </c>
      <c r="C770">
        <v>558</v>
      </c>
      <c r="D770" t="str">
        <f>VLOOKUP(B770,[1]Lito!$B$579:$E$1355,3,TRUE)</f>
        <v>QTO</v>
      </c>
      <c r="E770">
        <v>0</v>
      </c>
      <c r="F770" t="str">
        <f>VLOOKUP(B770,[1]Lito!$B$579:$E$1355,4,TRUE)</f>
        <v>OXIDACAO CONCENTRADA EM ALGUNS NIVEIS.</v>
      </c>
    </row>
    <row r="771" spans="1:6" x14ac:dyDescent="0.35">
      <c r="A771" t="s">
        <v>174</v>
      </c>
      <c r="B771">
        <v>558</v>
      </c>
      <c r="C771">
        <v>559</v>
      </c>
      <c r="D771" t="str">
        <f>VLOOKUP(B771,[1]Lito!$B$579:$E$1355,3,TRUE)</f>
        <v>QTO</v>
      </c>
      <c r="E771">
        <v>0</v>
      </c>
      <c r="F771" t="str">
        <f>VLOOKUP(B771,[1]Lito!$B$579:$E$1355,4,TRUE)</f>
        <v>OXIDACAO CONCENTRADA EM ALGUNS NIVEIS.</v>
      </c>
    </row>
    <row r="772" spans="1:6" x14ac:dyDescent="0.35">
      <c r="A772" t="s">
        <v>174</v>
      </c>
      <c r="B772">
        <v>559</v>
      </c>
      <c r="C772">
        <v>560.05999999999995</v>
      </c>
      <c r="D772" t="str">
        <f>VLOOKUP(B772,[1]Lito!$B$579:$E$1355,3,TRUE)</f>
        <v>QTO</v>
      </c>
      <c r="E772">
        <v>0</v>
      </c>
      <c r="F772" t="str">
        <f>VLOOKUP(B772,[1]Lito!$B$579:$E$1355,4,TRUE)</f>
        <v>OXIDACAO CONCENTRADA EM ALGUNS NIVEIS.</v>
      </c>
    </row>
    <row r="773" spans="1:6" x14ac:dyDescent="0.35">
      <c r="A773" t="s">
        <v>174</v>
      </c>
      <c r="B773">
        <v>560.05999999999995</v>
      </c>
      <c r="C773">
        <v>561</v>
      </c>
      <c r="D773" t="str">
        <f>VLOOKUP(B773,[1]Lito!$B$579:$E$1355,3,TRUE)</f>
        <v>QTO</v>
      </c>
      <c r="E773">
        <v>0</v>
      </c>
      <c r="F773" t="str">
        <f>VLOOKUP(B773,[1]Lito!$B$579:$E$1355,4,TRUE)</f>
        <v>OXIDACAO CONCENTRADA EM ALGUNS NIVEIS.</v>
      </c>
    </row>
    <row r="774" spans="1:6" x14ac:dyDescent="0.35">
      <c r="A774" t="s">
        <v>174</v>
      </c>
      <c r="B774">
        <v>561</v>
      </c>
      <c r="C774">
        <v>562</v>
      </c>
      <c r="D774" t="str">
        <f>VLOOKUP(B774,[1]Lito!$B$579:$E$1355,3,TRUE)</f>
        <v>QTO</v>
      </c>
      <c r="E774">
        <v>0</v>
      </c>
      <c r="F774" t="str">
        <f>VLOOKUP(B774,[1]Lito!$B$579:$E$1355,4,TRUE)</f>
        <v>OXIDACAO CONCENTRADA EM ALGUNS NIVEIS.</v>
      </c>
    </row>
    <row r="775" spans="1:6" x14ac:dyDescent="0.35">
      <c r="A775" t="s">
        <v>174</v>
      </c>
      <c r="B775">
        <v>562</v>
      </c>
      <c r="C775">
        <v>563</v>
      </c>
      <c r="D775" t="str">
        <f>VLOOKUP(B775,[1]Lito!$B$579:$E$1355,3,TRUE)</f>
        <v>QTO</v>
      </c>
      <c r="E775">
        <v>0</v>
      </c>
      <c r="F775" t="str">
        <f>VLOOKUP(B775,[1]Lito!$B$579:$E$1355,4,TRUE)</f>
        <v>OXIDACAO CONCENTRADA EM ALGUNS NIVEIS.</v>
      </c>
    </row>
    <row r="776" spans="1:6" x14ac:dyDescent="0.35">
      <c r="A776" t="s">
        <v>174</v>
      </c>
      <c r="B776">
        <v>563</v>
      </c>
      <c r="C776">
        <v>564</v>
      </c>
      <c r="D776" t="str">
        <f>VLOOKUP(B776,[1]Lito!$B$579:$E$1355,3,TRUE)</f>
        <v>QTO</v>
      </c>
      <c r="E776">
        <v>0</v>
      </c>
      <c r="F776" t="str">
        <f>VLOOKUP(B776,[1]Lito!$B$579:$E$1355,4,TRUE)</f>
        <v>COM QZ_VEIN LEITOSO. NA BASE QTO BRANCO NAO OCORRE FUCSITA E A OXIDACAO NAS FRATURAS E BAIXA.</v>
      </c>
    </row>
    <row r="777" spans="1:6" x14ac:dyDescent="0.35">
      <c r="A777" t="s">
        <v>174</v>
      </c>
      <c r="B777">
        <v>564</v>
      </c>
      <c r="C777">
        <v>565</v>
      </c>
      <c r="D777" t="str">
        <f>VLOOKUP(B777,[1]Lito!$B$579:$E$1355,3,TRUE)</f>
        <v>QTO</v>
      </c>
      <c r="E777">
        <v>0</v>
      </c>
      <c r="F777" t="str">
        <f>VLOOKUP(B777,[1]Lito!$B$579:$E$1355,4,TRUE)</f>
        <v>COM QZ_VEIN LEITOSO. NA BASE QTO BRANCO NAO OCORRE FUCSITA E A OXIDACAO NAS FRATURAS E BAIXA.</v>
      </c>
    </row>
    <row r="778" spans="1:6" x14ac:dyDescent="0.35">
      <c r="A778" t="s">
        <v>174</v>
      </c>
      <c r="B778">
        <v>565</v>
      </c>
      <c r="C778">
        <v>565.79999999999995</v>
      </c>
      <c r="D778" t="str">
        <f>VLOOKUP(B778,[1]Lito!$B$579:$E$1355,3,TRUE)</f>
        <v>QTO</v>
      </c>
      <c r="E778">
        <v>0</v>
      </c>
      <c r="F778" t="str">
        <f>VLOOKUP(B778,[1]Lito!$B$579:$E$1355,4,TRUE)</f>
        <v>COM QZ_VEIN LEITOSO. NA BASE QTO BRANCO NAO OCORRE FUCSITA E A OXIDACAO NAS FRATURAS E BAIXA.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SUMMARY</vt:lpstr>
      <vt:lpstr>SUSCEPTIBILITY</vt:lpstr>
      <vt:lpstr>CONDUCTIVITY</vt:lpstr>
      <vt:lpstr>DENSITY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GUILHERMEFERREIRA-PC</cp:lastModifiedBy>
  <dcterms:created xsi:type="dcterms:W3CDTF">2020-07-23T11:22:48Z</dcterms:created>
  <dcterms:modified xsi:type="dcterms:W3CDTF">2020-11-25T22:31:25Z</dcterms:modified>
</cp:coreProperties>
</file>