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FERREIRA-PC\Documents\Doutorado\Dados\Petrofísica\"/>
    </mc:Choice>
  </mc:AlternateContent>
  <xr:revisionPtr revIDLastSave="0" documentId="13_ncr:1_{A3B9B039-D8A8-4C2B-B481-230ABEA7914C}" xr6:coauthVersionLast="45" xr6:coauthVersionMax="45" xr10:uidLastSave="{00000000-0000-0000-0000-000000000000}"/>
  <bookViews>
    <workbookView xWindow="-20610" yWindow="-120" windowWidth="20730" windowHeight="11760" xr2:uid="{1B1FD3C9-3BA9-42E9-92E2-CEDB854CFFB9}"/>
  </bookViews>
  <sheets>
    <sheet name="SUMMARY" sheetId="5" r:id="rId1"/>
    <sheet name="SUSCEPTIBILITY" sheetId="8" r:id="rId2"/>
    <sheet name="CONDUCTIVITY" sheetId="7" r:id="rId3"/>
    <sheet name="DENSITY" sheetId="6" r:id="rId4"/>
    <sheet name="DESCRIPTIO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4" i="5"/>
  <c r="H2" i="5"/>
  <c r="G2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N131" i="7" l="1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F131" i="6" l="1"/>
  <c r="F132" i="6"/>
  <c r="F133" i="6"/>
  <c r="G133" i="6" s="1"/>
  <c r="F134" i="6"/>
  <c r="G134" i="6" s="1"/>
  <c r="F135" i="6"/>
  <c r="F136" i="6"/>
  <c r="F137" i="6"/>
  <c r="G137" i="6" s="1"/>
  <c r="F138" i="6"/>
  <c r="G138" i="6" s="1"/>
  <c r="F139" i="6"/>
  <c r="F140" i="6"/>
  <c r="F141" i="6"/>
  <c r="G141" i="6" s="1"/>
  <c r="F142" i="6"/>
  <c r="G142" i="6" s="1"/>
  <c r="F143" i="6"/>
  <c r="F144" i="6"/>
  <c r="F145" i="6"/>
  <c r="G145" i="6" s="1"/>
  <c r="F146" i="6"/>
  <c r="G146" i="6" s="1"/>
  <c r="F147" i="6"/>
  <c r="F148" i="6"/>
  <c r="F149" i="6"/>
  <c r="G149" i="6" s="1"/>
  <c r="F150" i="6"/>
  <c r="G150" i="6" s="1"/>
  <c r="F151" i="6"/>
  <c r="F152" i="6"/>
  <c r="F153" i="6"/>
  <c r="G153" i="6" s="1"/>
  <c r="F154" i="6"/>
  <c r="G154" i="6" s="1"/>
  <c r="F155" i="6"/>
  <c r="F156" i="6"/>
  <c r="F157" i="6"/>
  <c r="G157" i="6" s="1"/>
  <c r="F158" i="6"/>
  <c r="G158" i="6" s="1"/>
  <c r="F159" i="6"/>
  <c r="F160" i="6"/>
  <c r="F161" i="6"/>
  <c r="G161" i="6" s="1"/>
  <c r="F162" i="6"/>
  <c r="G162" i="6" s="1"/>
  <c r="F163" i="6"/>
  <c r="F164" i="6"/>
  <c r="F165" i="6"/>
  <c r="G165" i="6" s="1"/>
  <c r="F166" i="6"/>
  <c r="G166" i="6" s="1"/>
  <c r="F167" i="6"/>
  <c r="G167" i="6" s="1"/>
  <c r="F168" i="6"/>
  <c r="F169" i="6"/>
  <c r="G169" i="6" s="1"/>
  <c r="F170" i="6"/>
  <c r="G170" i="6" s="1"/>
  <c r="F171" i="6"/>
  <c r="F172" i="6"/>
  <c r="F173" i="6"/>
  <c r="G173" i="6" s="1"/>
  <c r="F174" i="6"/>
  <c r="G174" i="6" s="1"/>
  <c r="F175" i="6"/>
  <c r="G175" i="6" s="1"/>
  <c r="F176" i="6"/>
  <c r="F177" i="6"/>
  <c r="G177" i="6" s="1"/>
  <c r="G131" i="6"/>
  <c r="G132" i="6"/>
  <c r="G135" i="6"/>
  <c r="G136" i="6"/>
  <c r="G139" i="6"/>
  <c r="G140" i="6"/>
  <c r="G143" i="6"/>
  <c r="G144" i="6"/>
  <c r="G147" i="6"/>
  <c r="G148" i="6"/>
  <c r="G151" i="6"/>
  <c r="G152" i="6"/>
  <c r="G155" i="6"/>
  <c r="G156" i="6"/>
  <c r="G159" i="6"/>
  <c r="G160" i="6"/>
  <c r="G163" i="6"/>
  <c r="G164" i="6"/>
  <c r="G168" i="6"/>
  <c r="G171" i="6"/>
  <c r="G172" i="6"/>
  <c r="G176" i="6"/>
  <c r="H24" i="5" l="1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H112" i="5"/>
  <c r="H116" i="5"/>
  <c r="H120" i="5"/>
  <c r="H124" i="5"/>
  <c r="H128" i="5"/>
  <c r="N130" i="7"/>
  <c r="H130" i="5" s="1"/>
  <c r="N129" i="7"/>
  <c r="H129" i="5" s="1"/>
  <c r="N128" i="7"/>
  <c r="N127" i="7"/>
  <c r="H127" i="5" s="1"/>
  <c r="N126" i="7"/>
  <c r="H126" i="5" s="1"/>
  <c r="N125" i="7"/>
  <c r="H125" i="5" s="1"/>
  <c r="N124" i="7"/>
  <c r="N123" i="7"/>
  <c r="H123" i="5" s="1"/>
  <c r="N122" i="7"/>
  <c r="H122" i="5" s="1"/>
  <c r="N121" i="7"/>
  <c r="H121" i="5" s="1"/>
  <c r="N120" i="7"/>
  <c r="N119" i="7"/>
  <c r="H119" i="5" s="1"/>
  <c r="N118" i="7"/>
  <c r="H118" i="5" s="1"/>
  <c r="N117" i="7"/>
  <c r="H117" i="5" s="1"/>
  <c r="N116" i="7"/>
  <c r="N115" i="7"/>
  <c r="H115" i="5" s="1"/>
  <c r="N114" i="7"/>
  <c r="H114" i="5" s="1"/>
  <c r="N113" i="7"/>
  <c r="H113" i="5" s="1"/>
  <c r="N112" i="7"/>
  <c r="N111" i="7"/>
  <c r="H111" i="5" s="1"/>
  <c r="N110" i="7"/>
  <c r="H110" i="5" s="1"/>
  <c r="N109" i="7"/>
  <c r="H109" i="5" s="1"/>
  <c r="N108" i="7"/>
  <c r="N107" i="7"/>
  <c r="H107" i="5" s="1"/>
  <c r="N106" i="7"/>
  <c r="H106" i="5" s="1"/>
  <c r="N105" i="7"/>
  <c r="H105" i="5" s="1"/>
  <c r="N104" i="7"/>
  <c r="N103" i="7"/>
  <c r="H103" i="5" s="1"/>
  <c r="N102" i="7"/>
  <c r="H102" i="5" s="1"/>
  <c r="N101" i="7"/>
  <c r="H101" i="5" s="1"/>
  <c r="N100" i="7"/>
  <c r="N99" i="7"/>
  <c r="H99" i="5" s="1"/>
  <c r="N98" i="7"/>
  <c r="H98" i="5" s="1"/>
  <c r="N97" i="7"/>
  <c r="H97" i="5" s="1"/>
  <c r="N96" i="7"/>
  <c r="N95" i="7"/>
  <c r="H95" i="5" s="1"/>
  <c r="N94" i="7"/>
  <c r="H94" i="5" s="1"/>
  <c r="N93" i="7"/>
  <c r="H93" i="5" s="1"/>
  <c r="N92" i="7"/>
  <c r="N91" i="7"/>
  <c r="H91" i="5" s="1"/>
  <c r="N90" i="7"/>
  <c r="H90" i="5" s="1"/>
  <c r="N89" i="7"/>
  <c r="H89" i="5" s="1"/>
  <c r="N88" i="7"/>
  <c r="N87" i="7"/>
  <c r="H87" i="5" s="1"/>
  <c r="N86" i="7"/>
  <c r="H86" i="5" s="1"/>
  <c r="N85" i="7"/>
  <c r="H85" i="5" s="1"/>
  <c r="N84" i="7"/>
  <c r="N83" i="7"/>
  <c r="H83" i="5" s="1"/>
  <c r="N82" i="7"/>
  <c r="H82" i="5" s="1"/>
  <c r="N81" i="7"/>
  <c r="H81" i="5" s="1"/>
  <c r="N80" i="7"/>
  <c r="N79" i="7"/>
  <c r="H79" i="5" s="1"/>
  <c r="N78" i="7"/>
  <c r="H78" i="5" s="1"/>
  <c r="N77" i="7"/>
  <c r="H77" i="5" s="1"/>
  <c r="N76" i="7"/>
  <c r="N75" i="7"/>
  <c r="H75" i="5" s="1"/>
  <c r="N74" i="7"/>
  <c r="H74" i="5" s="1"/>
  <c r="N73" i="7"/>
  <c r="H73" i="5" s="1"/>
  <c r="N72" i="7"/>
  <c r="N71" i="7"/>
  <c r="H71" i="5" s="1"/>
  <c r="N70" i="7"/>
  <c r="H70" i="5" s="1"/>
  <c r="N69" i="7"/>
  <c r="H69" i="5" s="1"/>
  <c r="N68" i="7"/>
  <c r="N67" i="7"/>
  <c r="H67" i="5" s="1"/>
  <c r="N66" i="7"/>
  <c r="H66" i="5" s="1"/>
  <c r="N65" i="7"/>
  <c r="H65" i="5" s="1"/>
  <c r="N64" i="7"/>
  <c r="N63" i="7"/>
  <c r="H63" i="5" s="1"/>
  <c r="N62" i="7"/>
  <c r="H62" i="5" s="1"/>
  <c r="N61" i="7"/>
  <c r="H61" i="5" s="1"/>
  <c r="N60" i="7"/>
  <c r="N59" i="7"/>
  <c r="H59" i="5" s="1"/>
  <c r="N58" i="7"/>
  <c r="H58" i="5" s="1"/>
  <c r="N57" i="7"/>
  <c r="H57" i="5" s="1"/>
  <c r="N56" i="7"/>
  <c r="N55" i="7"/>
  <c r="H55" i="5" s="1"/>
  <c r="N54" i="7"/>
  <c r="H54" i="5" s="1"/>
  <c r="N53" i="7"/>
  <c r="H53" i="5" s="1"/>
  <c r="N52" i="7"/>
  <c r="N51" i="7"/>
  <c r="H51" i="5" s="1"/>
  <c r="N50" i="7"/>
  <c r="H50" i="5" s="1"/>
  <c r="N49" i="7"/>
  <c r="H49" i="5" s="1"/>
  <c r="N48" i="7"/>
  <c r="N47" i="7"/>
  <c r="H47" i="5" s="1"/>
  <c r="N46" i="7"/>
  <c r="H46" i="5" s="1"/>
  <c r="N45" i="7"/>
  <c r="H45" i="5" s="1"/>
  <c r="N44" i="7"/>
  <c r="N43" i="7"/>
  <c r="H43" i="5" s="1"/>
  <c r="N42" i="7"/>
  <c r="H42" i="5" s="1"/>
  <c r="N41" i="7"/>
  <c r="H41" i="5" s="1"/>
  <c r="N40" i="7"/>
  <c r="N39" i="7"/>
  <c r="H39" i="5" s="1"/>
  <c r="N38" i="7"/>
  <c r="H38" i="5" s="1"/>
  <c r="N37" i="7"/>
  <c r="H37" i="5" s="1"/>
  <c r="N36" i="7"/>
  <c r="N35" i="7"/>
  <c r="H35" i="5" s="1"/>
  <c r="N34" i="7"/>
  <c r="H34" i="5" s="1"/>
  <c r="N33" i="7"/>
  <c r="H33" i="5" s="1"/>
  <c r="N32" i="7"/>
  <c r="N31" i="7"/>
  <c r="H31" i="5" s="1"/>
  <c r="N30" i="7"/>
  <c r="H30" i="5" s="1"/>
  <c r="N29" i="7"/>
  <c r="H29" i="5" s="1"/>
  <c r="N28" i="7"/>
  <c r="N27" i="7"/>
  <c r="H27" i="5" s="1"/>
  <c r="N26" i="7"/>
  <c r="H26" i="5" s="1"/>
  <c r="N25" i="7"/>
  <c r="H25" i="5" s="1"/>
  <c r="N24" i="7"/>
  <c r="N23" i="7"/>
  <c r="H23" i="5" s="1"/>
  <c r="N22" i="7"/>
  <c r="H22" i="5" s="1"/>
  <c r="N21" i="7"/>
  <c r="H21" i="5" s="1"/>
  <c r="N20" i="7"/>
  <c r="H20" i="5" s="1"/>
  <c r="N19" i="7"/>
  <c r="H19" i="5" s="1"/>
  <c r="N18" i="7"/>
  <c r="H18" i="5" s="1"/>
  <c r="N17" i="7"/>
  <c r="H17" i="5" s="1"/>
  <c r="N16" i="7"/>
  <c r="H16" i="5" s="1"/>
  <c r="N15" i="7"/>
  <c r="H15" i="5" s="1"/>
  <c r="N14" i="7"/>
  <c r="H14" i="5" s="1"/>
  <c r="N13" i="7"/>
  <c r="H13" i="5" s="1"/>
  <c r="N12" i="7"/>
  <c r="H12" i="5" s="1"/>
  <c r="N11" i="7"/>
  <c r="H11" i="5" s="1"/>
  <c r="N10" i="7"/>
  <c r="H10" i="5" s="1"/>
  <c r="N9" i="7"/>
  <c r="H9" i="5" s="1"/>
  <c r="N8" i="7"/>
  <c r="H8" i="5" s="1"/>
  <c r="N7" i="7"/>
  <c r="H7" i="5" s="1"/>
  <c r="N6" i="7"/>
  <c r="H6" i="5" s="1"/>
  <c r="N5" i="7"/>
  <c r="H5" i="5" s="1"/>
  <c r="N4" i="7"/>
  <c r="H4" i="5" s="1"/>
  <c r="N3" i="7"/>
  <c r="H3" i="5" s="1"/>
  <c r="N2" i="7"/>
  <c r="G130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0" i="6" l="1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97" i="6" l="1"/>
  <c r="G13" i="6"/>
  <c r="G31" i="6"/>
  <c r="G127" i="6"/>
  <c r="G25" i="6"/>
  <c r="G47" i="6"/>
  <c r="G69" i="6"/>
  <c r="G109" i="6"/>
  <c r="G63" i="6"/>
  <c r="G85" i="6"/>
  <c r="G103" i="6"/>
  <c r="G20" i="6"/>
  <c r="G38" i="6"/>
  <c r="G41" i="6"/>
  <c r="G76" i="6"/>
  <c r="G82" i="6"/>
  <c r="G92" i="6"/>
  <c r="G106" i="6"/>
  <c r="G115" i="6"/>
  <c r="G121" i="6"/>
  <c r="G26" i="6"/>
  <c r="G29" i="6"/>
  <c r="G36" i="6"/>
  <c r="G45" i="6"/>
  <c r="G52" i="6"/>
  <c r="G58" i="6"/>
  <c r="G67" i="6"/>
  <c r="G73" i="6"/>
  <c r="G89" i="6"/>
  <c r="G4" i="6"/>
  <c r="G10" i="6"/>
  <c r="G16" i="6"/>
  <c r="G35" i="6"/>
  <c r="G51" i="6"/>
  <c r="G54" i="6"/>
  <c r="G57" i="6"/>
  <c r="G66" i="6"/>
  <c r="G72" i="6"/>
  <c r="G88" i="6"/>
  <c r="G112" i="6"/>
  <c r="G118" i="6"/>
  <c r="G7" i="6"/>
  <c r="G11" i="6"/>
  <c r="G14" i="6"/>
  <c r="G17" i="6"/>
  <c r="G23" i="6"/>
  <c r="G32" i="6"/>
  <c r="G42" i="6"/>
  <c r="G48" i="6"/>
  <c r="G61" i="6"/>
  <c r="G64" i="6"/>
  <c r="G70" i="6"/>
  <c r="G79" i="6"/>
  <c r="G83" i="6"/>
  <c r="G86" i="6"/>
  <c r="G95" i="6"/>
  <c r="G98" i="6"/>
  <c r="G101" i="6"/>
  <c r="G104" i="6"/>
  <c r="G107" i="6"/>
  <c r="G110" i="6"/>
  <c r="G116" i="6"/>
  <c r="G122" i="6"/>
  <c r="G125" i="6"/>
  <c r="G128" i="6"/>
  <c r="G2" i="6"/>
  <c r="G5" i="6"/>
  <c r="G8" i="6"/>
  <c r="G12" i="6"/>
  <c r="G18" i="6"/>
  <c r="G21" i="6"/>
  <c r="G24" i="6"/>
  <c r="G27" i="6"/>
  <c r="G30" i="6"/>
  <c r="G33" i="6"/>
  <c r="G39" i="6"/>
  <c r="G43" i="6"/>
  <c r="G46" i="6"/>
  <c r="G49" i="6"/>
  <c r="G55" i="6"/>
  <c r="G59" i="6"/>
  <c r="G62" i="6"/>
  <c r="G68" i="6"/>
  <c r="G74" i="6"/>
  <c r="G77" i="6"/>
  <c r="G80" i="6"/>
  <c r="G84" i="6"/>
  <c r="G90" i="6"/>
  <c r="G93" i="6"/>
  <c r="G96" i="6"/>
  <c r="G99" i="6"/>
  <c r="G102" i="6"/>
  <c r="G108" i="6"/>
  <c r="G113" i="6"/>
  <c r="G119" i="6"/>
  <c r="G123" i="6"/>
  <c r="G126" i="6"/>
  <c r="G129" i="6"/>
  <c r="G3" i="6"/>
  <c r="G6" i="6"/>
  <c r="G9" i="6"/>
  <c r="G15" i="6"/>
  <c r="G19" i="6"/>
  <c r="G22" i="6"/>
  <c r="G28" i="6"/>
  <c r="G34" i="6"/>
  <c r="G37" i="6"/>
  <c r="G40" i="6"/>
  <c r="G44" i="6"/>
  <c r="G50" i="6"/>
  <c r="G53" i="6"/>
  <c r="G56" i="6"/>
  <c r="G60" i="6"/>
  <c r="G65" i="6"/>
  <c r="G71" i="6"/>
  <c r="G75" i="6"/>
  <c r="G78" i="6"/>
  <c r="G81" i="6"/>
  <c r="G87" i="6"/>
  <c r="G91" i="6"/>
  <c r="G94" i="6"/>
  <c r="G100" i="6"/>
  <c r="G105" i="6"/>
  <c r="G111" i="6"/>
  <c r="G114" i="6"/>
  <c r="G117" i="6"/>
  <c r="G120" i="6"/>
  <c r="G124" i="6"/>
  <c r="G130" i="6"/>
  <c r="J130" i="5"/>
  <c r="E130" i="5"/>
  <c r="J129" i="5"/>
  <c r="E129" i="5"/>
  <c r="J128" i="5"/>
  <c r="E128" i="5"/>
  <c r="J127" i="5"/>
  <c r="E127" i="5"/>
  <c r="J126" i="5"/>
  <c r="E126" i="5"/>
  <c r="J125" i="5"/>
  <c r="E125" i="5"/>
  <c r="J124" i="5"/>
  <c r="E124" i="5"/>
  <c r="J123" i="5"/>
  <c r="E123" i="5"/>
  <c r="J122" i="5"/>
  <c r="E122" i="5"/>
  <c r="J121" i="5"/>
  <c r="E121" i="5"/>
  <c r="J118" i="5"/>
  <c r="E118" i="5"/>
  <c r="J117" i="5"/>
  <c r="E117" i="5"/>
  <c r="J116" i="5"/>
  <c r="E116" i="5"/>
  <c r="J115" i="5"/>
  <c r="E115" i="5"/>
  <c r="J114" i="5"/>
  <c r="E114" i="5"/>
  <c r="J113" i="5"/>
  <c r="E113" i="5"/>
  <c r="J112" i="5"/>
  <c r="E112" i="5"/>
  <c r="J111" i="5"/>
  <c r="E111" i="5"/>
  <c r="J110" i="5"/>
  <c r="E110" i="5"/>
  <c r="J109" i="5"/>
  <c r="E109" i="5"/>
  <c r="J108" i="5"/>
  <c r="E108" i="5"/>
  <c r="J107" i="5"/>
  <c r="E107" i="5"/>
  <c r="J106" i="5"/>
  <c r="E106" i="5"/>
  <c r="J105" i="5"/>
  <c r="E105" i="5"/>
  <c r="J104" i="5"/>
  <c r="E104" i="5"/>
  <c r="J103" i="5"/>
  <c r="E103" i="5"/>
  <c r="J102" i="5"/>
  <c r="E102" i="5"/>
  <c r="J101" i="5"/>
  <c r="E101" i="5"/>
  <c r="J100" i="5"/>
  <c r="E100" i="5"/>
  <c r="J99" i="5"/>
  <c r="E99" i="5"/>
  <c r="J98" i="5"/>
  <c r="E98" i="5"/>
  <c r="J97" i="5"/>
  <c r="E97" i="5"/>
  <c r="J96" i="5"/>
  <c r="E96" i="5"/>
  <c r="J95" i="5"/>
  <c r="E95" i="5"/>
  <c r="J94" i="5"/>
  <c r="E94" i="5"/>
  <c r="J93" i="5"/>
  <c r="E93" i="5"/>
  <c r="J92" i="5"/>
  <c r="E92" i="5"/>
  <c r="J91" i="5"/>
  <c r="E91" i="5"/>
  <c r="J90" i="5"/>
  <c r="E90" i="5"/>
  <c r="J89" i="5"/>
  <c r="E89" i="5"/>
  <c r="J88" i="5"/>
  <c r="E88" i="5"/>
  <c r="J87" i="5"/>
  <c r="E87" i="5"/>
  <c r="J86" i="5"/>
  <c r="E86" i="5"/>
  <c r="J85" i="5"/>
  <c r="E85" i="5"/>
  <c r="J84" i="5"/>
  <c r="E84" i="5"/>
  <c r="J83" i="5"/>
  <c r="E83" i="5"/>
  <c r="J82" i="5"/>
  <c r="E82" i="5"/>
  <c r="J81" i="5"/>
  <c r="E81" i="5"/>
  <c r="J80" i="5"/>
  <c r="E80" i="5"/>
  <c r="J79" i="5"/>
  <c r="E79" i="5"/>
  <c r="J78" i="5"/>
  <c r="E78" i="5"/>
  <c r="J77" i="5"/>
  <c r="E77" i="5"/>
  <c r="J76" i="5"/>
  <c r="E76" i="5"/>
  <c r="J75" i="5"/>
  <c r="E75" i="5"/>
  <c r="J74" i="5"/>
  <c r="E74" i="5"/>
  <c r="J73" i="5"/>
  <c r="E73" i="5"/>
  <c r="J72" i="5"/>
  <c r="E72" i="5"/>
  <c r="J71" i="5"/>
  <c r="E71" i="5"/>
  <c r="J70" i="5"/>
  <c r="E70" i="5"/>
  <c r="J69" i="5"/>
  <c r="E69" i="5"/>
  <c r="J68" i="5"/>
  <c r="E68" i="5"/>
  <c r="J67" i="5"/>
  <c r="E67" i="5"/>
  <c r="J66" i="5"/>
  <c r="E66" i="5"/>
  <c r="J65" i="5"/>
  <c r="E65" i="5"/>
  <c r="J64" i="5"/>
  <c r="E64" i="5"/>
  <c r="J63" i="5"/>
  <c r="E63" i="5"/>
  <c r="J62" i="5"/>
  <c r="E62" i="5"/>
  <c r="J61" i="5"/>
  <c r="E61" i="5"/>
  <c r="J60" i="5"/>
  <c r="E60" i="5"/>
  <c r="J59" i="5"/>
  <c r="E59" i="5"/>
  <c r="J58" i="5"/>
  <c r="E58" i="5"/>
  <c r="J57" i="5"/>
  <c r="E57" i="5"/>
  <c r="J56" i="5"/>
  <c r="E56" i="5"/>
  <c r="J55" i="5"/>
  <c r="E55" i="5"/>
  <c r="J54" i="5"/>
  <c r="E54" i="5"/>
  <c r="J53" i="5"/>
  <c r="E53" i="5"/>
  <c r="J52" i="5"/>
  <c r="E52" i="5"/>
  <c r="J51" i="5"/>
  <c r="E51" i="5"/>
  <c r="J50" i="5"/>
  <c r="E50" i="5"/>
  <c r="J49" i="5"/>
  <c r="E49" i="5"/>
  <c r="J48" i="5"/>
  <c r="E48" i="5"/>
  <c r="J47" i="5"/>
  <c r="E47" i="5"/>
  <c r="J46" i="5"/>
  <c r="E46" i="5"/>
  <c r="J45" i="5"/>
  <c r="E45" i="5"/>
  <c r="J44" i="5"/>
  <c r="E44" i="5"/>
  <c r="J43" i="5"/>
  <c r="E43" i="5"/>
  <c r="J42" i="5"/>
  <c r="E42" i="5"/>
  <c r="J41" i="5"/>
  <c r="E41" i="5"/>
  <c r="J40" i="5"/>
  <c r="E40" i="5"/>
  <c r="J39" i="5"/>
  <c r="E39" i="5"/>
  <c r="J38" i="5"/>
  <c r="E38" i="5"/>
  <c r="J37" i="5"/>
  <c r="E37" i="5"/>
  <c r="J36" i="5"/>
  <c r="E36" i="5"/>
  <c r="J35" i="5"/>
  <c r="E35" i="5"/>
  <c r="J34" i="5"/>
  <c r="E34" i="5"/>
  <c r="J33" i="5"/>
  <c r="E33" i="5"/>
  <c r="J32" i="5"/>
  <c r="E32" i="5"/>
  <c r="J31" i="5"/>
  <c r="E31" i="5"/>
  <c r="J30" i="5"/>
  <c r="E30" i="5"/>
  <c r="J29" i="5"/>
  <c r="E29" i="5"/>
  <c r="J28" i="5"/>
  <c r="E28" i="5"/>
  <c r="J27" i="5"/>
  <c r="E27" i="5"/>
  <c r="J26" i="5"/>
  <c r="E26" i="5"/>
  <c r="J25" i="5"/>
  <c r="E25" i="5"/>
  <c r="J24" i="5"/>
  <c r="E24" i="5"/>
  <c r="J23" i="5"/>
  <c r="E23" i="5"/>
  <c r="J22" i="5"/>
  <c r="E22" i="5"/>
  <c r="J21" i="5"/>
  <c r="E21" i="5"/>
  <c r="J20" i="5"/>
  <c r="E20" i="5"/>
  <c r="J19" i="5"/>
  <c r="E19" i="5"/>
  <c r="J18" i="5"/>
  <c r="E18" i="5"/>
  <c r="J17" i="5"/>
  <c r="E17" i="5"/>
  <c r="J16" i="5"/>
  <c r="E16" i="5"/>
  <c r="J15" i="5"/>
  <c r="E15" i="5"/>
  <c r="J14" i="5"/>
  <c r="E14" i="5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2" i="5"/>
  <c r="E2" i="5"/>
  <c r="J119" i="5" l="1"/>
  <c r="J120" i="5"/>
  <c r="E120" i="5"/>
  <c r="E119" i="5"/>
</calcChain>
</file>

<file path=xl/sharedStrings.xml><?xml version="1.0" encoding="utf-8"?>
<sst xmlns="http://schemas.openxmlformats.org/spreadsheetml/2006/main" count="3608" uniqueCount="598">
  <si>
    <t>FID</t>
  </si>
  <si>
    <t>FROM</t>
  </si>
  <si>
    <t>TO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</si>
  <si>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</si>
  <si>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</si>
  <si>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</si>
  <si>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</si>
  <si>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</si>
  <si>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</si>
  <si>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</si>
  <si>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</si>
  <si>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</si>
  <si>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</si>
  <si>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CM</t>
  </si>
  <si>
    <t>Comentários</t>
  </si>
  <si>
    <t>#001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</si>
  <si>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</si>
  <si>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</si>
  <si>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</si>
  <si>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</si>
  <si>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</si>
  <si>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</si>
  <si>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</si>
  <si>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</si>
  <si>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</si>
  <si>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</si>
  <si>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</si>
  <si>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</si>
  <si>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</si>
  <si>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</si>
  <si>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</si>
  <si>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</si>
  <si>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</si>
  <si>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</si>
  <si>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</si>
  <si>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</si>
  <si>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</si>
  <si>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</si>
  <si>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</si>
  <si>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</si>
  <si>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</si>
  <si>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</si>
  <si>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</si>
  <si>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</si>
  <si>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</si>
  <si>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</si>
  <si>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</si>
  <si>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</si>
  <si>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</si>
  <si>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</si>
  <si>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</si>
  <si>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</si>
  <si>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</si>
  <si>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</si>
  <si>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</si>
  <si>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</si>
  <si>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</si>
  <si>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</si>
  <si>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</si>
  <si>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</si>
  <si>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</si>
  <si>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</si>
  <si>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</si>
  <si>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</si>
  <si>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</si>
  <si>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</si>
  <si>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</si>
  <si>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</si>
  <si>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</si>
  <si>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</si>
  <si>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</si>
  <si>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</si>
  <si>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</si>
  <si>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</si>
  <si>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</si>
  <si>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</si>
  <si>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</si>
  <si>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</si>
  <si>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</si>
  <si>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</si>
  <si>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</si>
  <si>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</si>
  <si>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</si>
  <si>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</si>
  <si>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</si>
  <si>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</si>
  <si>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</si>
  <si>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</si>
  <si>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</si>
  <si>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</si>
  <si>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</si>
  <si>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</si>
  <si>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</si>
  <si>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</si>
  <si>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</si>
  <si>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</si>
  <si>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</si>
  <si>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</si>
  <si>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</si>
  <si>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</si>
  <si>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</si>
  <si>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</si>
  <si>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</si>
  <si>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</si>
  <si>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</si>
  <si>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</si>
  <si>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</si>
  <si>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</si>
  <si>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</si>
  <si>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</si>
  <si>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</si>
  <si>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</si>
  <si>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</si>
  <si>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</si>
  <si>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</si>
  <si>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</si>
  <si>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</si>
  <si>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</si>
  <si>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</si>
  <si>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</si>
  <si>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</si>
  <si>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</si>
  <si>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</si>
  <si>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</si>
  <si>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</si>
  <si>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</si>
  <si>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</si>
  <si>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</si>
  <si>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</si>
  <si>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</si>
  <si>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</si>
  <si>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</si>
  <si>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</si>
  <si>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</si>
  <si>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</si>
  <si>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</si>
  <si>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</si>
  <si>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</si>
  <si>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From</t>
  </si>
  <si>
    <t>To</t>
  </si>
  <si>
    <r>
      <t xml:space="preserve">Massa 1
</t>
    </r>
    <r>
      <rPr>
        <sz val="9"/>
        <color theme="1"/>
        <rFont val="Calibri"/>
        <family val="2"/>
        <scheme val="minor"/>
      </rPr>
      <t>(seca)</t>
    </r>
  </si>
  <si>
    <r>
      <t xml:space="preserve">Massa 1
</t>
    </r>
    <r>
      <rPr>
        <sz val="9"/>
        <color theme="1"/>
        <rFont val="Calibri"/>
        <family val="2"/>
        <scheme val="minor"/>
      </rPr>
      <t>(imersa)</t>
    </r>
  </si>
  <si>
    <t>*Densidade 1</t>
  </si>
  <si>
    <t>*Volume 1</t>
  </si>
  <si>
    <t>Observação</t>
  </si>
  <si>
    <t>#114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</si>
  <si>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</si>
  <si>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</si>
  <si>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</si>
  <si>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</si>
  <si>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</si>
  <si>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</si>
  <si>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</si>
  <si>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</si>
  <si>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</si>
  <si>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</si>
  <si>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SM</t>
  </si>
  <si>
    <t>HOLEID</t>
  </si>
  <si>
    <t>LITHO</t>
  </si>
  <si>
    <t>MIN</t>
  </si>
  <si>
    <t>COMMENT</t>
  </si>
  <si>
    <t>SUSCEPTIBILITY</t>
  </si>
  <si>
    <t>MINERALIZATION</t>
  </si>
  <si>
    <t>CONDUCTIVITY</t>
  </si>
  <si>
    <t>DENSITY</t>
  </si>
  <si>
    <t>COMMENTS</t>
  </si>
  <si>
    <t>#125</t>
  </si>
  <si>
    <t>#126</t>
  </si>
  <si>
    <t>#127</t>
  </si>
  <si>
    <t>#128</t>
  </si>
  <si>
    <t>#129</t>
  </si>
  <si>
    <t>dvpSM</t>
  </si>
  <si>
    <t>ITV</t>
  </si>
  <si>
    <t>QTO</t>
  </si>
  <si>
    <t>QTO_SX</t>
  </si>
  <si>
    <t>GRIT</t>
  </si>
  <si>
    <t>LMPC</t>
  </si>
  <si>
    <t>LVLPC</t>
  </si>
  <si>
    <t>MSPC</t>
  </si>
  <si>
    <t>JBA722</t>
  </si>
  <si>
    <t>SOLO</t>
  </si>
  <si>
    <t>DE COLORACAO CINZA CLARA. ARENOSO._x000D_DE 4.11 A 7.30M. DE COLORACAO VERMELHA INTENSA. ARGILOSO E UM POUCO ARENOSO._x000D_DE 7.30 A 15.30M. DE COLORACAO LARANJA. COMPACTO E BASTANTE ARGILOSO.</t>
  </si>
  <si>
    <t>DE 15.30 A 29.03M. DE COLORACAO CINZA ALARANJADA COM TRECHOS BASTANTE ARGILOSOS E TRECHOS COESOS (DE COLORACAO CINZA CLARA)._x000D_DE 29.03 44.55M. DE COLORACAO CINZA CLARA E TEXTURA BASTANTE FINA E TALCOSA._x000D_DE 44.55 A 202.65M. DE COLORACAO CINZA ESCURA E TEX</t>
  </si>
  <si>
    <t>DE 233.90 A 234.85M. AMOSTRA COMPOSTA POR 42 CM DE ITV E 53 DE QTO (BASTANTE CONTAMINADO POR MATERIAL INTRUSIVO E BASTANTE OXIDADO._x000D_DE 234.85 A 235.80M. POUCO FUCHSITICO E BASTANTE SILICIFICADO._x000D_DE 235.80 A 236.75M. AMOSTRA COMPOSTA POR 46 CM DE QTO (FUC</t>
  </si>
  <si>
    <t>DE 247.90 A 248.83M. AMOSTRA COMPOSTA POR 43 CM DE QTO (FUCHSITICO COM OXIDACAO EM FRATURAS) E 50 CM DE MSPC (BEM EMPACOTADO. MATRIZ BASTANTE FUCHSITICA. POUCO PIRITOSA. SEIXOS DE CHERT E MUITOS BOXWORKS. DE 248.83 A 249.75M. BEM EMPACOTADO. MATRIZ BASTA</t>
  </si>
  <si>
    <t>FUCHSITICO COM NIVEIS OXIDADOS.</t>
  </si>
  <si>
    <t>NO SAMPLE.</t>
  </si>
  <si>
    <t>DE 289.45 A 292.18M. FUCHSITICO. BASTANTE SILICIFICADO._x000D_DE 292.18 A 293.10M. AMOSTRA COMPOSTA POR 28 CM DE MSPC NA BASE (EMPACOTADO. MATRIZ BASTANTE FUCHSITICA COM FRATURAS CONTAMINADAS POR MATERIAL INTRUSIVO) E 66 CM DE QTO (FUCHSITICO. BASTANTE SILICIF</t>
  </si>
  <si>
    <t>AMOSTRAS DE ROCHA INTRUSIVA POREM BASTANTE SILICIFICADAS. (QTO + ITV)</t>
  </si>
  <si>
    <t>FUCHSITICO E SILICIFICADO. BASE BASTANTE CONTAMINADA POR MATERIAL INTRUSIVO.</t>
  </si>
  <si>
    <t>DE COLORACAO CINZA ESCURA. TEXTURA MEDIA A GOSSEIRA COM MINERAIS APRESENTANDO HABITO RADIAL E ACICULAR. BASTANTE PIRITOSA.</t>
  </si>
  <si>
    <t>POUCO FUCHSITICO E BASTANTE SILICIFICADO.</t>
  </si>
  <si>
    <t>DE 327.00 A 330.70M. DE COLORACAO CINZA ESCURA ESVERDEADA. TEXTURA MEDIA A GOSSEIRA. POUCO PIRITOSA._x000D_DE 330.70 A 341.12M. DE COLORACAO CINZA ESVERDEADA COM TEXTURA BASTANTE FINA E PREENCHIMENTO DE FRATURAS POR CARBONATO DE CALCIO.</t>
  </si>
  <si>
    <t>DE 341.12 A 375.80M. BASTANTE CONTAMINADO POR MATERIAL INTRUSIVO E BASTANTE SILICIFICADO. PRINCIPALMENTE NO CONTATO._x000D_DE 375.80 A 368.30M. BASTANTE FUCHSITICO E BASE CONTAMINADA POR MATERIAL INTRUSIVO._x000D_DE 368.30 A 370.15M. BASTANTE FUCHSITICO._x000D_DE 370.15 A</t>
  </si>
  <si>
    <t>BEM EMPACOTADO. MATRIZ BASTANTE FUCHSITICA. BASTANTE PIRITOSA. COM RAROS SEIXOS DE CHERT.</t>
  </si>
  <si>
    <t>DE 374.99 A 375.95M. AMOSTRA COMPOSTA POR 10 CM DE MSPC (BEM EMPACOTADO. MATRIZ BASTANTE FUCHSITICA E BASTANTE PIRITOSA. COM RAROS SEIXOS DE CHERT) E 85 CM DE QTO (BASTANTE FUCHSITICO)._x000D_DE 375.95 A 377.85M. BASTANTE FUCHSITICO.</t>
  </si>
  <si>
    <t>BEM EMPACOTADO. MATRIZ BASTANTE FUCHSITICA. PIRITOSA COM MUITOS SEIXOS DE CHERT.</t>
  </si>
  <si>
    <t>MAL EMPACOTADO. MATRIZ POUCO FUCHSITICA COM RAROS SEIXOS DE CHERT.</t>
  </si>
  <si>
    <t>DE 379.80 A 381.64M. BASTANTE FUCHSITICO._x000D_DE 381.64 A 382.61M. AMOSTRA COMPOSTA POR 30 CM DE MSPC (BEM EMPACOTADO. MATRIZ BASTANTE FUCHSITICA. PIRITOSA COM RAROS SEIXOS DE CHERT.) E 67 CM DE QTO (BASTANTE FUCHSITICO E PIRITOSO EM NIVEIS).</t>
  </si>
  <si>
    <t>COM SEIXOS L E M. FUCHSITICO E POUCO PIRITOSO EM NIVEIS.</t>
  </si>
  <si>
    <t>BEM EMPACOTADO. MATRIZ BASTANTE FUCHSITICA. PIRITOSA COM RAROS SEIXOS DE CHERT.</t>
  </si>
  <si>
    <t>AMOSTRA COMPOSTA POR 15 CM DE LMPC (BEM EMPACOTADO. MATRIZ BASTANTE FUCHSITICA E PIRITOSA.) E 70 CM DE QTO (BASTANTE FUCHSITICO).</t>
  </si>
  <si>
    <t>EMPACOTADO. MATRIZ BASTANTE FUCHSITICA. PIRITOSA COM SEIXOS DE CHERT.</t>
  </si>
  <si>
    <t>FUCHSITICO E BASTANTE SILICIFICADO NA BASE (CONTAMINADA POR MATERIAL INTRUSIVO).</t>
  </si>
  <si>
    <t>DECOLORACAO CINZA ESVERDEADA. PIRITOSA EM CONCENTRACOES. TEXTURA FINA E ALTERACAO TALCOSA.</t>
  </si>
  <si>
    <t>FUCHSITICO E BASTANTE SILICIFICADO.</t>
  </si>
  <si>
    <t>BEM EMPACOTADO. MATRIZ BASTANTE FUCHSITICA. PIRITOSA. SEIXOS S E BASTANTE SEIXOS DE CHERT.</t>
  </si>
  <si>
    <t>BASTANTE FUCHSITICO.</t>
  </si>
  <si>
    <t>BEM EMPACOTADO. MATRIZ BASTANTE FUCHSITICA. PIRITOSA. SEIXOS VL E RAROS SEIXOS S E SEIXOS DE CHERT.</t>
  </si>
  <si>
    <t>EMPACOTADO. MATRIZ BASTANTE FUCHSITICA. OXIDADA. PRINCIPALMENTE NAS FRATURAS. POUCO PIRITOSA COM SEIXOS M E BASTANTE SEIXOS DE CHERT.</t>
  </si>
  <si>
    <t>DE 415.15 A 425.68M. FUCHSITICO E OXIDADO EM NIVEIS E PRINCIPALMENTE NAS FRATURAS._x000D_DE 425.68 A 426.64M. AMOSTRA COMPOSTA POR 41 CM DE LMPC (BEM EMPACOTADO. MATRIZ BASTANTE OXIDADA E FUCHSITICA. POUCO PIRITOSA. COM SEIXOS S) E 56 CM DE QTO (FUCHSITICO. OX</t>
  </si>
  <si>
    <t>EMPACOTADO. MATRIZ BASTANTE OXIDADA E FUCHSITICA. POUCO PIRITOSA. COM SEIXOS S.</t>
  </si>
  <si>
    <t>DE 427.61 A 468.38M. FUCHSITICO E BASTANTE OXIDADO EM NIVEIS E EM FRATURAS. BASE APRESENTANDO TEIS (TENSAO ELEVADA IN SITU)._x000D_DE 468.38 A 469.37M. AMOSTRA COMPOSTA POR 15 CM DE MSPC (BEM EMPACOTADO. MATRIZ BASTANTE OXIDADA E FUCHSITICA E BRECHADO) E 82 CM</t>
  </si>
  <si>
    <t>BEM EMPACOTADO. MATRIZ BASTANTE FUCHSITICA COM NIVEIS OXIDADOS E BRECHADOS. RAROS SEIXOS DE CHERT.</t>
  </si>
  <si>
    <t>FUCHSITICO COM OXIDACAO EM NIVEIS E FRATURAS.</t>
  </si>
  <si>
    <t>EMPACOTADO. MATRIZ BASTANTE FUCHSITICA. POUCOS NIVEIS OXIDADOS. SEIXOS M. S E BASTANTE SEIXOS DE CHERT.</t>
  </si>
  <si>
    <t>COM SEIXOS L E M. FUCHSITICO E OXIDADO NAS FRATURAS.</t>
  </si>
  <si>
    <t>EMPACOTADO. MATRIZ BASTANTE FUCHSITICA.</t>
  </si>
  <si>
    <t>FUCHSITICO. BASTANTE OXIDADO EM NIVEIS E FRATURAS. RAROS SEIXOS L.</t>
  </si>
  <si>
    <t>EMPACOTADO. MATRIZ FUCHSITICA. OXIDADA EM NIVEIS. TRECHOS CENTIMETRICOS DE GRIT.</t>
  </si>
  <si>
    <t>MAL EMPACOTADO. MATRIZ FUCHSITICA. OXIDADA EM FRATURAS COM RAROS SEIXOS DE CHERT.</t>
  </si>
  <si>
    <t>FUCHSITICO COM OXIDACAO PRINCIPALMENTE EM FRATURAS.</t>
  </si>
  <si>
    <t>EMPACOTADO. MATRIZ BASTANTE OXIDADA E POUCO FUCHSITICA.</t>
  </si>
  <si>
    <t>COM SEIXOS " L. M " BEM ESPACADOS. FUCHSITICO. COM OXIDACAO EM NIVEIS E EM FRATURAS.</t>
  </si>
  <si>
    <t>EMPCOTADO. MATRIZ FICSITICA EM CONCENTRACOES. OXIDADA EM NIVEIS. RAROS BOXWORKS E SEIXOS DE CHERT.</t>
  </si>
  <si>
    <t>COM SEIXOS " L.VL.M ". BEM ESPACADOS. FUCHSITICO COM BASTANTE NIVEIS OXIDADOS.</t>
  </si>
  <si>
    <t>FUCSITITCO COM MUITOS NIVEIS E FRATURAS OXIDADOS.</t>
  </si>
  <si>
    <t>EMPACOTADO. MATRIZ BASTANTE OXIDADA.</t>
  </si>
  <si>
    <t>BRX</t>
  </si>
  <si>
    <t>COMGLOMERADO BASTANTE BRECHADO E XISTOSO. BRECHA INTRAFORMACIONAL</t>
  </si>
  <si>
    <t>DE 525.32 A 534.70M. POUCO FUCHSITICO E BASTANTE OXIDADO._x000D_DE 534.70 A 542.90M. POUCO FUCHSITICO. OXIDADO NAS FRATURAS FRATURADO._x000D_DE 542.90 A 546.00M. BASTATE OXIDADO. ZONA BRECHADA. BASTANTE ARGILOSO NAS FRATURAS.</t>
  </si>
  <si>
    <t>DE 546.00 A 549.50M. COM SEIXOS M. MATRIZ BASTANTE OXIDADO. LOCALMENTE FUCHSITICO. RAROS SEIXOS DE CHERT._x000D_DE 549.50 A 554.35M. BASTANTE OXIDADO. BASTANTE BRECHADO. PONTUALMENTE FUCHSITICO. COM RAROS SEIXOS DE CHERT.</t>
  </si>
  <si>
    <t>QZ_VEIN</t>
  </si>
  <si>
    <t>ESBRANQUICADO. MICACEO NAS FRATURAS.</t>
  </si>
  <si>
    <t>DE 55.13 A 557.98M. OXIDADO COM FINOS VEIOS DE QUARTZO ( 0.10CM ) INTERCALADOS NO QUARTZITO NO TRECHO ( 556.75 A 558.00M)._x000D_DE 557.98 A 567.50M. POUCO OXIDADO. POUCO FUCISITICO. BASTANTE FRATURADO.</t>
  </si>
  <si>
    <t>BEM EMPACOTADO. MATRIZ BASTANTE OXIDADO. LOCALMENTE FUCHSITICO. POUCO BRECHADO. RAROS BOXWORKS. RAROS SEIXOS DE CHERT.</t>
  </si>
  <si>
    <t>POUCO OXIDADO. POUCO FUCHSITICO. DE( 572.20 A 573.20M. COM MSPC BEM EMPCOTADO. MATRIZ FUCHSITICA. POUCO OXIDADO.)</t>
  </si>
  <si>
    <t>DE 574.05 A 579.70M. COM SEIXOS TAMANHO " M.S ". BEM EMPACOTADO. MATRIZ OXIDADO. POUCO FUCHSITICO. SEIXO DE CHERT._x000D_DE 579.70 A 589.85M. EMPACOTADO. MATRIZ OXIDADA LOCALMENTE FUCHSITICA E SEIXOS DE CHERT.</t>
  </si>
  <si>
    <t>COM SEIXOS TAMANHO " S " MAL EMPACOTADO MATRIZ POUCA FUCHSITICA LOCALMENTE OXIDADO RAROS SEIXOS DE " CHERT ".</t>
  </si>
  <si>
    <t>COM RAROS SEIXOS " S " VERDE POUCO FUCHSITICO POUCO OXIDADO.</t>
  </si>
  <si>
    <t>BASTANTE BRECHADO BASTANTE POROSO APRESENTA RECUSTALIZACAO DE QUARTZO BASTANTE OXIDADO. BRECHA INTRAFORMACIONAL</t>
  </si>
  <si>
    <t>COM SEIXOS TAMANHO " L " BRECHADO MATRIZ POUCO FUCHSITICO BASTANTE OXIDADO.</t>
  </si>
  <si>
    <t>BEM EMPACOTADO COM SEIXOS " L " MATRIZ FUCHSITICA OXIDADOS NAS FRATURAS SEIXOS DE CHERT RAROS BOXWORK.</t>
  </si>
  <si>
    <t>EMPACOTADO MATRIZ FUCHSITICA OXIDADA BOXWORK SEIXOS COM CHERT.</t>
  </si>
  <si>
    <t>EMPACOTADO A MAL EMPACOTADO MATRIZ BASTANTE OXIDADA LOCALMENTE FUCHSITICA RAROS SEIXOS DE CHERT BOXWORK.</t>
  </si>
  <si>
    <t>POUCO FUCHSITICO OXIDADO FRATURADO.</t>
  </si>
  <si>
    <t>XISTO</t>
  </si>
  <si>
    <t>VERDE CLARO FUCHSITICO POUCO OXIDADO ESTRUTURA XISTOSA " QUATZITO XISTADO ".</t>
  </si>
  <si>
    <t>DE 642.95 A 688.70M ESBRANQUECADO BASTANTE SILICIFICADO EMPASTILHAMENTO DE 641.15 A 654.30M POUCO OXIDADO PRESENTE MAIS NAS FRATURAS LOCALMENTE FUCHSITICO DE 688.70 A 686.10M BASTANTE FRATURADO SILICIFICADO BASTANTE OXIDADO E DE 688.70 A 697.70M VERDE CL</t>
  </si>
  <si>
    <t>DE CO CASTANHO AVERMELHADO ALTERADA BASTANTE OXIDADO E FRATURADO TEXTURA TALCOSA.</t>
  </si>
  <si>
    <t>BRANCO FRATURADO FRATURAS PREENCHIDAS POR INTRUSIVAS.</t>
  </si>
  <si>
    <t>BASTANTE BRECHADO BASTANTE OXIDADO CONTAMINADO POR INTRUSIVA PONTUALMENTE FUCHSITICO BOXWORK.</t>
  </si>
  <si>
    <t>SPC</t>
  </si>
  <si>
    <t>BRECHADO BASTANTE OXIDADO BEM EMPACOTADO CONTAMINADO POR INTRUSIVA.</t>
  </si>
  <si>
    <t>TOPO BASTANTE OXIDADO BRECHADO BASE FUCHSITICA.</t>
  </si>
  <si>
    <t>DE COR ESVERDEADA COM PONTOS CASTANHO OXIDACAO POUCO FRATURADO POUCO ALTERADO.</t>
  </si>
  <si>
    <t>OXIDADO POUCO LIXIVIADO POUCO FRATURADO COM TRECHO DE INTRUSIVA DE 745.85 A 746.40M E DE 751.00 A 751.85M</t>
  </si>
  <si>
    <t>DE COR VERDE CLARO POUCO FUCHSITICO FRATURADO POUCO PIRITOSO SILICIFICADO.</t>
  </si>
  <si>
    <t>COM SEIXOS " M ".</t>
  </si>
  <si>
    <t>VERDE PIRITOSO.</t>
  </si>
  <si>
    <t>VERDE ESCURO BASTANTE FUCHSITICO BASTANTE PERITOSO.</t>
  </si>
  <si>
    <t>QUARTZO VERDE ESCURO BASTANTE FUCHSITICO BASTANTE PERITOSO COM SPC BEM EMPACOTADO MATRIZ FUCHSITICA PERITOSO.</t>
  </si>
  <si>
    <t>MAL EMPACOTADO MATRIZ FUCHSITICA BASTANTE PERITOSO.</t>
  </si>
  <si>
    <t>COM SEIXOS " M " EMPACOTADO MATRIZ FUCHSITICA BASTANTE PERITOSO SEIXOS BASTANTE ESBRANQUICADOS.</t>
  </si>
  <si>
    <t>COM SEIXOS " M " FUCHSITICO LOCALMENTE OXIDADO PERITOSO FRATURADO.</t>
  </si>
  <si>
    <t>EMB</t>
  </si>
  <si>
    <t>EXTRUTURA XISTOSA MATERIAL VERDE ESCURO.</t>
  </si>
  <si>
    <t>Brecha/Conglomerado bastante poroso com material ferruginoso</t>
  </si>
  <si>
    <t>Brecha com fragmentos intemperizados e material argiloso verde</t>
  </si>
  <si>
    <t>805,17</t>
  </si>
  <si>
    <t>807,59</t>
  </si>
  <si>
    <t>815,60</t>
  </si>
  <si>
    <t>822,16</t>
  </si>
  <si>
    <t>826,92</t>
  </si>
  <si>
    <t>829,05</t>
  </si>
  <si>
    <t>829,50</t>
  </si>
  <si>
    <t>831,65</t>
  </si>
  <si>
    <t>833,06</t>
  </si>
  <si>
    <t>837,32</t>
  </si>
  <si>
    <t>839,75</t>
  </si>
  <si>
    <t>844,60</t>
  </si>
  <si>
    <t>844,90</t>
  </si>
  <si>
    <t>846,36</t>
  </si>
  <si>
    <t>847,79</t>
  </si>
  <si>
    <t>848,12</t>
  </si>
  <si>
    <t>850,03</t>
  </si>
  <si>
    <t>Solo</t>
  </si>
  <si>
    <t>Solo/Saprólito</t>
  </si>
  <si>
    <t>Saprólito</t>
  </si>
  <si>
    <t>Ultramáfica levemente alterada</t>
  </si>
  <si>
    <t>Rocha ultramáfica cortada por veios de quartzo. Amostra com sulfeto e quartzo em fratura</t>
  </si>
  <si>
    <t>Ultramáfica</t>
  </si>
  <si>
    <t>Amostra fraturada. Sulfeto?</t>
  </si>
  <si>
    <t>Amostra falhada com sulfeto no plano de falha</t>
  </si>
  <si>
    <t>Qtzto com fuchsita e mineral oxidado</t>
  </si>
  <si>
    <t>Pequeno nível com conglomerado com py na matriz</t>
  </si>
  <si>
    <t>Sericita qtzto milonítico</t>
  </si>
  <si>
    <t>Quartzito / Serrar</t>
  </si>
  <si>
    <t>Quartzito</t>
  </si>
  <si>
    <t>Conglomerado com sulfeto na matriz (pirrotita?)</t>
  </si>
  <si>
    <t>Contato: Ultramáfica e quartzito; 5 medidas para cada</t>
  </si>
  <si>
    <t>Contato: Ultramáfica e quartzito; predominância de Quartzito</t>
  </si>
  <si>
    <t>Contato: Ultramáfica e quartzito. Rocha híbrida</t>
  </si>
  <si>
    <t>Ultramáfica com anfibólio radial e calcopirita disseminada</t>
  </si>
  <si>
    <t>Rocha híbrida: Ultramáfica milonitizada em contato com o quartzito, contato irregular, aspecto brechoide</t>
  </si>
  <si>
    <t>Fuchsita-quartzito</t>
  </si>
  <si>
    <t>Sericita Quartzito com nível conglomerático</t>
  </si>
  <si>
    <t>Fuchsita-quartzito com níveis de pirita</t>
  </si>
  <si>
    <t>Fuchsita-quartzito com fratura com sericita</t>
  </si>
  <si>
    <t>Rocha Ultramáfica com vênulas de quartzo discordantes, alguma (muito pouca) calcopirita disseminada na rocha</t>
  </si>
  <si>
    <t>Rocha híbrida: Coloração escura, zonas onde ocorrem estrutura planar (foliação metamórfica? Acamadamento?)</t>
  </si>
  <si>
    <t>Quartzito fraturado, com fratura preenchida por sericita</t>
  </si>
  <si>
    <t>Fuchsita-quartzito com sericita. Sem sulfeto visível</t>
  </si>
  <si>
    <t>Conglomerado com sulfeto na matriz (pirita), clastos arredondados, pouca matriz (clasto-suportado)</t>
  </si>
  <si>
    <t>Conglomerado com sulfeto na matriz (pirita)</t>
  </si>
  <si>
    <t>Conglomerado clastossuportado, com sulfeto na matriz</t>
  </si>
  <si>
    <t>Conglomerado clastossuportado, com aglomerados de sulfeto de tamanho próximo a 1cm, com outras porções de sulfeto disseminado. A rocha grada para um quartzito leitoso</t>
  </si>
  <si>
    <t>Quartzito com pirita disseminada e concentrada ao longo de um nível, marcado prováveis camadas</t>
  </si>
  <si>
    <t>Quartzito com pirita disseminada, poucos grãos de quartzo tamanho grânulo, além de areia grossa.</t>
  </si>
  <si>
    <t>Quartzito branco</t>
  </si>
  <si>
    <t>Conglomerado matriz suportado, com matriz quartzo arenosa composta por fuchsita e algum sulfeto. Clastos grandes de quartzito e secundariamente clastos de chert</t>
  </si>
  <si>
    <t>Conglomerado matriz suportado, com matriz composta por quartzo, fuchsita, sericita e algum sulfeto. Clastos tamanho seixo, pouco arredondados, predominantemente compostos por quartzito. Rocha de coloração verde devido a quantidade de fuchsita na matriz.</t>
  </si>
  <si>
    <t>Conglomerado matriz suportado, com matriz composta essencialmente de fuchsita e grãos de quartzo, secundariamente de sericita e sulfeto (fuchsita responsável pela alta condutividade???). A fuchsita forma aglomerados na rocha, em meio à matriz. Clastos de quartzito, tamanho seixo.</t>
  </si>
  <si>
    <t>Conglomerado matriz suportado, com matriz composta por quartzo, fuchsita e sericita.</t>
  </si>
  <si>
    <t>Conglomerado matriz suportado, com matriz composta por grãos de quartzo, sericita e fuchsita (secundária). Nota-se grãos de sulfeto decompostos pelo intemperismo (argila de cor ocre). Clastos variam de grânulo a seixo, compostos por quartzito e chert.</t>
  </si>
  <si>
    <t>Conglomerado clastossuportado, com matriz composta por pirita e sericita. A pirita localment se decompõe para material ferruginoso, deixando também cavidades na trama. Clastos variam de grânulo a seixo e estão localmente "soldados" uns aos outros</t>
  </si>
  <si>
    <t>Quartzito branco com níveis ferruginosos alojados em fraturas, e alguma sericita dispersa em toda a rocha.</t>
  </si>
  <si>
    <t>Quartzito branco com níveis ferruginosos e sericita subordinada</t>
  </si>
  <si>
    <t>Quartzito branco com poucos níveis ferruginosos</t>
  </si>
  <si>
    <t>Quartzito branco com níveis ferruginosos localizados em bandas</t>
  </si>
  <si>
    <t>Quartzito branco com alguma sericita dispersa entre grãos de quartzo</t>
  </si>
  <si>
    <t>Quartzito branco com níveis ferruginosos e sericita subordinados</t>
  </si>
  <si>
    <t>Transição entre quartzito ferruginoso com sulfeto para conglomerado matriz suportado, com clastos de quartzito tamanho grânulo a seixo dispersos em uma matriz de pirita, localmente oxidada</t>
  </si>
  <si>
    <t>Quartzito ferruginoso</t>
  </si>
  <si>
    <t>Quartzito com sericita e material ferruginoso dispersos na matriz</t>
  </si>
  <si>
    <t>Quartzito branco, com fratura e níveis subordinados de material ferruginoso</t>
  </si>
  <si>
    <t>Quartzito branco, com pequenos níveis milimétricos de material ferruginoso marcando acamamento</t>
  </si>
  <si>
    <t>Quartzito ferruginoso, com material ferrignoso marcando a foliação.</t>
  </si>
  <si>
    <t>Quartzito branco, com alguma sericita na matriz</t>
  </si>
  <si>
    <t>Quarztito ferruginoso com sericita na matriz</t>
  </si>
  <si>
    <t>Quartzito com bandas ferruginosas deformadas</t>
  </si>
  <si>
    <t>Conglomerado com matriz sulfetada parcialmente oxidada, coloração vermelha</t>
  </si>
  <si>
    <t>Conglomerado matriz suportado com sulfeto substituído por material ferruginoso e fuchsita na matriz.</t>
  </si>
  <si>
    <t>Conglomerado matriz suportado com clastos tamanho seixo envoltos por uma matriz de quartzo, sericita e fuchsita. Na base da amostra há um nível quase maciço de pirita oxidada, sericita e quartzo subordinado (horizonte piritoso - hanging wall?).</t>
  </si>
  <si>
    <t>Contato entre nível maciço de pirita oxidada com sericita e nível de quartzito com sericita. O contato, assim como na última amostra, é reto.</t>
  </si>
  <si>
    <t>Contato entre níveis com cristais de sericita (predominante) e sulfeto oxidado, separadas por um nível de quartzito com sericita fina</t>
  </si>
  <si>
    <t>Quartzito branco com alguma sericita dispersa entre os grãos de quartzo. Rocha fraturada tranversalmente, mostra concentração de cristais de sericita no plano da fratura, com cristais tendendo a terem tamanho maior do que no restante da rocha.</t>
  </si>
  <si>
    <t>Conglomerado clastossuportado, com clastos de quartzito tamanho seixo e pouquíssima matriz, composta por fuchsita, quartzo e algum sulfeto de tamanho fino. Clastos encontram-se praticamente soldados em todos os campos da amostra, confundindo-se com quartzito.</t>
  </si>
  <si>
    <t>Quartzito branco, com níveis subordinados de fuchsita e sericita dispersos em meio aos grãos de quartzo.</t>
  </si>
  <si>
    <t>Fuchsita quartzito</t>
  </si>
  <si>
    <t>Quarztito branco, com nódulo de fuchsita e pirita</t>
  </si>
  <si>
    <t>Quartzito cortado por vênula de quartzo com sulfeto (?), nota-se um halo avermelhado ao redor do veio. Amostra importante! Fazer lâmina</t>
  </si>
  <si>
    <t>Conglomerado clastossuportado, com sericita e pirita(?) na matriz. Clastos arredondados. Rocha bastante fraturada, sendo estas preenchidas por vênulas de quartzo irregulares</t>
  </si>
  <si>
    <t>Quartzito ferruginoso com vênulas de quartzo irregulares</t>
  </si>
  <si>
    <t>Conglomerado matriz suportado, com matriz quartzo-ferruginosa, vênulas irregulares e sericita na matriz. Não se nota sulfeto na superfície da amostra.</t>
  </si>
  <si>
    <t>Quartzito branco, com níveis ferruginosos subordinados, Bastante fraturado, fraturas preenchidas por vênulas de quartzo.</t>
  </si>
  <si>
    <t>Quartzito branco com concentrações de fuchsita em aglomerados.</t>
  </si>
  <si>
    <t>Quartzito branco, localmente ferruginoso</t>
  </si>
  <si>
    <t>Quartzito ferruginoso, localmente com fuchsita</t>
  </si>
  <si>
    <t>Brecha ferruginosa. Clastos angulosos de quartzo, matriz vermelha, composta por óxido de ferro e mica (sericita e/ou fuchsita)</t>
  </si>
  <si>
    <t>Brecha quartzosa com algum mineral micáceo disperso na rocha. Trama planar espaçada, discreta, irregular. Por vezes, forma acúmulo de óxido.</t>
  </si>
  <si>
    <t>Conglomerado matriz suportado, com quartzo e óxido de ferro na matriz (predominante), além de alguma fuchsita (subrdinada). Clastos tamanho seixo, arredondados.</t>
  </si>
  <si>
    <t>Conglomerado matriz suportado, com quartzo e óxido de ferro na matriz (predominante), além de alguma fuchsita (subrdinada). Clastos tamanho seixo, achatados e levemente orientados/estirados ao longo da foliação.</t>
  </si>
  <si>
    <t>Conglomerado matriz suportado, com quartzo e sericita na matriz (predominante) e material ferruginoso disperso.</t>
  </si>
  <si>
    <t>Quartzito ferruginoso milonitizado.</t>
  </si>
  <si>
    <t>Conglomerado clastossuportado, com clastos tamanho seixo de quartzito e pouca matriz composta por óxido de ferro e sericita.</t>
  </si>
  <si>
    <t>Conglomerado matriz suportado, com clastos tamanho grânulo a seixo, basicamente de quartzito, e matriz composta por material ferruginoso, fuchsita e quartzo.</t>
  </si>
  <si>
    <t>Conglomerado clastossuportado, com clastos de quartzo tamanho seixo "soldados", pouca matriz, composta por sericita/fuchsita e algum material ferruginoso. A rocha apresenta um domínio de intensa brechacão, onde houve percolação de material ferruginoso (ou sulfeto pré-oxidação), há clastos angulosos e fragmentos de rocha. A trama brechoide prolonga-se por pelo menos 2 cm de largura. A fratura por onde desenvolveu a brecha, aproveita localmente zonas de vênulas de quartzo, mas também corta outros veios discordantes. Amostra importante! Fazer lâmina.</t>
  </si>
  <si>
    <t>Conglomerado matriz suportado, com matriz composta por quartzo, material ferruginoso e fuchsita (subordinada). Clastos tamanho seixo de quartzito, aparentemente bem arredondados.</t>
  </si>
  <si>
    <t>Quartzito ferruginoso, deformado, com estilólitos acumulando material ferruginoso.</t>
  </si>
  <si>
    <t>Brecha ferruginosa. Clastos angulosos de quartzo, matriz vermelha, composta por óxido de ferro e fragmentos de rocha. Rocha bastante porosa.</t>
  </si>
  <si>
    <t>Brecha ferruginosa. Clastos angulosos de quartzo, matriz vermelha, composta por óxido de ferro e fragmentos de fuchsita e rocha. Rocha bastante porosa.</t>
  </si>
  <si>
    <t>Brecha com fragmentos pequenos (~0.5 cm) de quartzito e matriz composta por material ferruginoso e fuchsita. Rocha bastante porosa.</t>
  </si>
  <si>
    <t>Conglomerado matriz suportado, com clastos tamanho seixo, soldados em algumas porções. A rocha mostra feições de deformação, como estilólitos bem marcados e orientados transversalmente ao furo, com acúmulo de óxidos, e bandas de cisalhamento que cortam os estilólitos, sendo estas compostas por material ferruginoso e alguma sericita.</t>
  </si>
  <si>
    <t>Conglomerado clastossuportado. Quartzito, aglomerados de fuchsita e algum material ferruginoso. Observa-se alguns estilólitos transversais a amostra: neles, há acúmulo de material ferruginoso e fuchsita.</t>
  </si>
  <si>
    <t>Conglomerado clastossuportado. Pouca matriz, geralmente de natureza quartzosa com algum material ferruginoso e fuhsita (subordinado). Poucos estilólitos, pouco formados.</t>
  </si>
  <si>
    <t>Conglomerado clastossuportado. Pouca matriz, geralmente de natureza quartzosa com algum material ferruginoso e fuhsita (subordinado).</t>
  </si>
  <si>
    <t>Conglomerado clastossuportado. Pouca matriz, clasto tamanho seixo. Há aglomerados de fuchsita na matriz.</t>
  </si>
  <si>
    <t>Quarztito branco, com banda de deformação de matriz ferruginosa.</t>
  </si>
  <si>
    <t>Conglomerado clastossuportado, clastos tamanho grânulo a seixo. Matriz arenosa com material ferruginoso e alguma fuchsita.</t>
  </si>
  <si>
    <t>Quartzito milonítico, com material ferruginoso e sericita marcando a foliação sigmoidal. Os microlitons tem forma ligeiramente assimétrica e são compostos por fragmentos de quartzito.</t>
  </si>
  <si>
    <t>Quartzito com material ferruginoso marcando trama de deformação</t>
  </si>
  <si>
    <t>Quartzito branco, com estilólitos tranversal a amostra</t>
  </si>
  <si>
    <t>Quartzito branco com vênulas de quartzo tranversais a amostra.</t>
  </si>
  <si>
    <t>Quartzito branco com fratura obliqua e halo de material ferruginoso ao redor</t>
  </si>
  <si>
    <t>Quartzito branco com poucos níveis ferruginosos e estilólitos tranversais a amostra</t>
  </si>
  <si>
    <t>Quartzito branco com vênulas de quartzo oblíquas</t>
  </si>
  <si>
    <t>Quartzito leitoso com vários estilólitos</t>
  </si>
  <si>
    <t>Quartzito com matriz ferruginosa e estilólito tranversal a amostra</t>
  </si>
  <si>
    <t>Brecha em quartzito. Matriz formada por material ferruginoso e quartzo. Microlitons são compostos por fragmentos de quartzito branco. A brecha não está muito desenvolvida.</t>
  </si>
  <si>
    <t>quartizito branco brechado</t>
  </si>
  <si>
    <t>quartizito branco brechado, alguma fuchsita e material ferruginoso</t>
  </si>
  <si>
    <t>brecha ferruginosa</t>
  </si>
  <si>
    <t>rocha híbrida? Quartzito ferruginoso fraturado? Fazer lâmina</t>
  </si>
  <si>
    <t>quartzito branco, fraturado e com venulas</t>
  </si>
  <si>
    <t>quartzito ferruginoso. Há um mineral opaco. Investigar?</t>
  </si>
  <si>
    <t>conglomerado com matriz ferruginosa, levemente fraturado</t>
  </si>
  <si>
    <t>quartzito branco</t>
  </si>
  <si>
    <t>brecha material opaco nos planos de fratura e sulfeto disseminado. Microlitons de quartzito.</t>
  </si>
  <si>
    <t>brecha de matriz sulfetada. Lâmina</t>
  </si>
  <si>
    <t>brecha de matriz sulfetada. Lâmina (sulfeto fino)</t>
  </si>
  <si>
    <t>conglomerado de matriz sulfeto maciço</t>
  </si>
  <si>
    <t>conglomerado com aglomerados de sulfetos. Ouro? (Lâmina)</t>
  </si>
  <si>
    <t>quartzito branco com mineral escuro fibroradial. Lâmina</t>
  </si>
  <si>
    <t>conglomerado basal com sulfeto na matriz</t>
  </si>
  <si>
    <t>xisto ou gnaisse com cristais grandes de biotita e muscovita. Muito deformado</t>
  </si>
  <si>
    <t>muscovita biotita xisto milonitico</t>
  </si>
  <si>
    <t>..025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</si>
  <si>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</si>
  <si>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</si>
  <si>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</si>
  <si>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</si>
  <si>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</si>
  <si>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</si>
  <si>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</si>
  <si>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</si>
  <si>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</si>
  <si>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</si>
  <si>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ID</t>
  </si>
  <si>
    <t>GS130</t>
  </si>
  <si>
    <t>GS131</t>
  </si>
  <si>
    <t>GS132</t>
  </si>
  <si>
    <t>GS133</t>
  </si>
  <si>
    <t>GS134</t>
  </si>
  <si>
    <t>GS135</t>
  </si>
  <si>
    <t>GS136</t>
  </si>
  <si>
    <t>GS137</t>
  </si>
  <si>
    <t>GS138</t>
  </si>
  <si>
    <t>GS139</t>
  </si>
  <si>
    <t>GS140</t>
  </si>
  <si>
    <t>GS141</t>
  </si>
  <si>
    <t>GS142</t>
  </si>
  <si>
    <t>GS143</t>
  </si>
  <si>
    <t>GS144</t>
  </si>
  <si>
    <t>GS145</t>
  </si>
  <si>
    <t>GS146</t>
  </si>
  <si>
    <t>GS147</t>
  </si>
  <si>
    <t>GS148</t>
  </si>
  <si>
    <t>GS149</t>
  </si>
  <si>
    <t>GS150</t>
  </si>
  <si>
    <t>GS151</t>
  </si>
  <si>
    <t>GS152</t>
  </si>
  <si>
    <t>GS153</t>
  </si>
  <si>
    <t>GS154</t>
  </si>
  <si>
    <t>GS155</t>
  </si>
  <si>
    <t>GS156</t>
  </si>
  <si>
    <t>GS157</t>
  </si>
  <si>
    <t>GS158</t>
  </si>
  <si>
    <t>GS159</t>
  </si>
  <si>
    <t>GS160</t>
  </si>
  <si>
    <t>GS161</t>
  </si>
  <si>
    <t>GS162</t>
  </si>
  <si>
    <t>GS163</t>
  </si>
  <si>
    <t>GS164</t>
  </si>
  <si>
    <t>GS165</t>
  </si>
  <si>
    <t>GS166</t>
  </si>
  <si>
    <t>GS167</t>
  </si>
  <si>
    <t>GS168</t>
  </si>
  <si>
    <t>GS169</t>
  </si>
  <si>
    <t>GS170</t>
  </si>
  <si>
    <t>GS171</t>
  </si>
  <si>
    <t>GS172</t>
  </si>
  <si>
    <t>GS173</t>
  </si>
  <si>
    <t>GS174</t>
  </si>
  <si>
    <t>GS175</t>
  </si>
  <si>
    <t>GS176</t>
  </si>
  <si>
    <t>GS177</t>
  </si>
  <si>
    <t>GS178</t>
  </si>
  <si>
    <t>GS179</t>
  </si>
  <si>
    <t>GS180</t>
  </si>
  <si>
    <t>GS181</t>
  </si>
  <si>
    <t>GS182</t>
  </si>
  <si>
    <t>GS183</t>
  </si>
  <si>
    <t>GS184</t>
  </si>
  <si>
    <t>GS185</t>
  </si>
  <si>
    <t>GS186</t>
  </si>
  <si>
    <t>GS187</t>
  </si>
  <si>
    <t>GS188</t>
  </si>
  <si>
    <t>GS189</t>
  </si>
  <si>
    <t>GS190</t>
  </si>
  <si>
    <t>GS191</t>
  </si>
  <si>
    <t>GS192</t>
  </si>
  <si>
    <t>GS193</t>
  </si>
  <si>
    <t>GS194</t>
  </si>
  <si>
    <t>GS195</t>
  </si>
  <si>
    <t>GS196</t>
  </si>
  <si>
    <t>GS197</t>
  </si>
  <si>
    <t>GS198</t>
  </si>
  <si>
    <t>GS199</t>
  </si>
  <si>
    <t>GS200</t>
  </si>
  <si>
    <t>GS201</t>
  </si>
  <si>
    <t>GS202</t>
  </si>
  <si>
    <t>GS203</t>
  </si>
  <si>
    <t>GS204</t>
  </si>
  <si>
    <t>GS205</t>
  </si>
  <si>
    <t>GS206</t>
  </si>
  <si>
    <t>GS207</t>
  </si>
  <si>
    <t>GS208</t>
  </si>
  <si>
    <t>GS209</t>
  </si>
  <si>
    <t>GS210</t>
  </si>
  <si>
    <t>GS211</t>
  </si>
  <si>
    <t>GS212</t>
  </si>
  <si>
    <t>GS213</t>
  </si>
  <si>
    <t>GS214</t>
  </si>
  <si>
    <t>GS215</t>
  </si>
  <si>
    <t>GS216</t>
  </si>
  <si>
    <t>GS217</t>
  </si>
  <si>
    <t>GS218</t>
  </si>
  <si>
    <t>GS219</t>
  </si>
  <si>
    <t>GS220</t>
  </si>
  <si>
    <t>GS221</t>
  </si>
  <si>
    <t>GS222</t>
  </si>
  <si>
    <t>GS223</t>
  </si>
  <si>
    <t>GS224</t>
  </si>
  <si>
    <t>GS225</t>
  </si>
  <si>
    <t>GS226</t>
  </si>
  <si>
    <t>GS227</t>
  </si>
  <si>
    <t>GS228</t>
  </si>
  <si>
    <t>GS229</t>
  </si>
  <si>
    <t>GS230</t>
  </si>
  <si>
    <t>GS231</t>
  </si>
  <si>
    <t>GS232</t>
  </si>
  <si>
    <t>GS233</t>
  </si>
  <si>
    <t>GS234</t>
  </si>
  <si>
    <t>GS235</t>
  </si>
  <si>
    <t>GS236</t>
  </si>
  <si>
    <t>GS237</t>
  </si>
  <si>
    <t>GS238</t>
  </si>
  <si>
    <t>GS239</t>
  </si>
  <si>
    <t>GS240</t>
  </si>
  <si>
    <t>GS241</t>
  </si>
  <si>
    <t>GS242</t>
  </si>
  <si>
    <t>GS243</t>
  </si>
  <si>
    <t>GS244</t>
  </si>
  <si>
    <t>GS245</t>
  </si>
  <si>
    <t>GS246</t>
  </si>
  <si>
    <t>GS247</t>
  </si>
  <si>
    <t>GS248</t>
  </si>
  <si>
    <t>GS249</t>
  </si>
  <si>
    <t>GS250</t>
  </si>
  <si>
    <t>GS251</t>
  </si>
  <si>
    <t>GS252</t>
  </si>
  <si>
    <t>GS253</t>
  </si>
  <si>
    <t>GS254</t>
  </si>
  <si>
    <t>GS255</t>
  </si>
  <si>
    <t>GS256</t>
  </si>
  <si>
    <t>GS257</t>
  </si>
  <si>
    <t>GS258</t>
  </si>
  <si>
    <t>GS259</t>
  </si>
  <si>
    <t>GS260</t>
  </si>
  <si>
    <t>GS261</t>
  </si>
  <si>
    <t>GS262</t>
  </si>
  <si>
    <t>GS263</t>
  </si>
  <si>
    <t>GS264</t>
  </si>
  <si>
    <t>GS265</t>
  </si>
  <si>
    <t>GS266</t>
  </si>
  <si>
    <t>GS267</t>
  </si>
  <si>
    <t>GS268</t>
  </si>
  <si>
    <t>GS269</t>
  </si>
  <si>
    <t>GS270</t>
  </si>
  <si>
    <t>GS271</t>
  </si>
  <si>
    <t>GS272</t>
  </si>
  <si>
    <t>GS273</t>
  </si>
  <si>
    <t>GS274</t>
  </si>
  <si>
    <t>GS275</t>
  </si>
  <si>
    <t>GS276</t>
  </si>
  <si>
    <t>GS277</t>
  </si>
  <si>
    <t>GS278</t>
  </si>
  <si>
    <t>GS279</t>
  </si>
  <si>
    <t>GS280</t>
  </si>
  <si>
    <t>GS281</t>
  </si>
  <si>
    <t>GS282</t>
  </si>
  <si>
    <t>GS283</t>
  </si>
  <si>
    <t>GS284</t>
  </si>
  <si>
    <t>GS285</t>
  </si>
  <si>
    <t>GS286</t>
  </si>
  <si>
    <t>GS287</t>
  </si>
  <si>
    <t>GS288</t>
  </si>
  <si>
    <t>GS289</t>
  </si>
  <si>
    <t>GS290</t>
  </si>
  <si>
    <t>GS291</t>
  </si>
  <si>
    <t>GS292</t>
  </si>
  <si>
    <t>GS293</t>
  </si>
  <si>
    <t>GS294</t>
  </si>
  <si>
    <t>GS295</t>
  </si>
  <si>
    <t>GS296</t>
  </si>
  <si>
    <t>GS297</t>
  </si>
  <si>
    <t>GS298</t>
  </si>
  <si>
    <t>GS299</t>
  </si>
  <si>
    <t>GS300</t>
  </si>
  <si>
    <t>GS301</t>
  </si>
  <si>
    <t>GS302</t>
  </si>
  <si>
    <t>GS303</t>
  </si>
  <si>
    <t>GS304</t>
  </si>
  <si>
    <t>GS305</t>
  </si>
  <si>
    <t>GS306</t>
  </si>
  <si>
    <t>GS307</t>
  </si>
  <si>
    <t>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</si>
</sst>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0" fontId="2" fillId="0" borderId="0" xfId="0" applyFon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7"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numFmt numFmtId="0" formatCode="General"/>
    </dxf>
    <dxf>
      <numFmt numFmtId="2" formatCode="0.00"/>
    </dxf>
    <dxf>
      <numFmt numFmtId="164" formatCode="0.0"/>
    </dxf>
    <dxf>
      <numFmt numFmtId="165" formatCode="0.0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ACEDC3-8E53-4585-A69F-A728825B1DAC}" name="Tabela4" displayName="Tabela4" ref="A1:J179" totalsRowShown="0">
  <autoFilter ref="A1:J179" xr:uid="{82BE5E5D-3A86-4B2D-9C81-DCFD614E60FB}"/>
  <tableColumns count="10">
    <tableColumn id="9" xr3:uid="{034E3D44-0663-4A0D-9FE6-B69D78F4F448}" name="ID"/>
    <tableColumn id="10" xr3:uid="{64E3E00E-57C7-447D-BEA6-728468A8CD11}" name="HOLE"/>
    <tableColumn id="1" xr3:uid="{62E490C2-28DF-4455-876C-DC01C4AC4225}" name="FROM" dataDxfId="46"/>
    <tableColumn id="2" xr3:uid="{0067CF6F-9F92-4D4C-9EE8-1425226A2A52}" name="TO" dataDxfId="45"/>
    <tableColumn id="3" xr3:uid="{DDF0E744-B5BD-4169-BB3A-D2A1301C32D3}" name="LITHO" dataDxfId="44">
      <calculatedColumnFormula>VLOOKUP(C2,DESCRIPTION!$B$3:$F$778,3,TRUE)</calculatedColumnFormula>
    </tableColumn>
    <tableColumn id="4" xr3:uid="{E8448EC8-A4CE-40BF-9E5A-8A91CC815BF8}" name="MINERALIZATION" dataDxfId="43">
      <calculatedColumnFormula>VLOOKUP(C2,DESCRIPTION!$B$3:$F$778,4,TRUE)</calculatedColumnFormula>
    </tableColumn>
    <tableColumn id="5" xr3:uid="{79EF39BE-4145-47AB-BCBA-C6339A6DEFB1}" name="SUSCEPTIBILITY" dataDxfId="42">
      <calculatedColumnFormula>Tabela3[[#This Row],[SM]]</calculatedColumnFormula>
    </tableColumn>
    <tableColumn id="6" xr3:uid="{AC1DF507-25AD-4EA6-9746-FF2F1B92050D}" name="CONDUCTIVITY" dataDxfId="41">
      <calculatedColumnFormula>Tabela33[[#This Row],[CM]]</calculatedColumnFormula>
    </tableColumn>
    <tableColumn id="7" xr3:uid="{8A0A74A1-8F79-4BD1-BAB4-CA82769555A2}" name="DENSITY" dataDxfId="40">
      <calculatedColumnFormula>Tabela9[[#This Row],[*Densidade 1]]</calculatedColumnFormula>
    </tableColumn>
    <tableColumn id="8" xr3:uid="{06DE352B-B6D5-45F3-84E8-EE8466093D2C}" name="COMMENTS" dataDxfId="39">
      <calculatedColumnFormula>VLOOKUP(C2,DESCRIPTION!$B$3:$F$778,5,TRUE)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DC9D1-FE56-4407-8717-E89AC2C6F4F8}" name="Tabela3" displayName="Tabela3" ref="A1:Y179" totalsRowShown="0" headerRowDxfId="38">
  <autoFilter ref="A1:Y179" xr:uid="{75F7506D-D5AF-4BE1-9465-CA8B4497C269}"/>
  <tableColumns count="25">
    <tableColumn id="1" xr3:uid="{94742B6A-CB25-4931-90FB-3029F4DB623C}" name="FID"/>
    <tableColumn id="2" xr3:uid="{51DC4FCC-7BC3-4B3D-86C4-4EA8CED7009A}" name="FROM" dataDxfId="37"/>
    <tableColumn id="3" xr3:uid="{7FCA236D-9B4A-4473-B147-9A2275B824BB}" name="TO"/>
    <tableColumn id="4" xr3:uid="{6DF6806C-AB72-45EF-9700-5DF251472130}" name="S1" dataDxfId="36"/>
    <tableColumn id="6" xr3:uid="{5533112C-4BEF-4BD1-B12E-1731655C48F7}" name="S2" dataDxfId="35"/>
    <tableColumn id="8" xr3:uid="{C38F8B0C-42D5-4479-A06B-496634E7A549}" name="S3" dataDxfId="34"/>
    <tableColumn id="10" xr3:uid="{D2199029-DD98-4AF4-9DA9-98066309628F}" name="S4" dataDxfId="33"/>
    <tableColumn id="12" xr3:uid="{FE29E9AE-1BEF-4BBF-B157-E5D94F5A0F07}" name="S5" dataDxfId="32"/>
    <tableColumn id="14" xr3:uid="{FFA28BF3-80A0-44F6-AE62-6AA07E780AC2}" name="S6" dataDxfId="31"/>
    <tableColumn id="16" xr3:uid="{35D867D0-7D3D-4DD2-93B1-DBCE3261A412}" name="S7" dataDxfId="30"/>
    <tableColumn id="18" xr3:uid="{43E94849-9B13-49C0-934C-B492C0DF0581}" name="S8" dataDxfId="29"/>
    <tableColumn id="20" xr3:uid="{C0707087-6E9E-4497-9D8B-537838E8BEDC}" name="S9" dataDxfId="28"/>
    <tableColumn id="23" xr3:uid="{2D17B380-90BB-49CD-BC9A-D11D2628A3D0}" name="S10" dataDxfId="27"/>
    <tableColumn id="21" xr3:uid="{C878C62B-6A84-40D7-853D-CDEA7CE0BFCF}" name="S11" dataDxfId="26"/>
    <tableColumn id="19" xr3:uid="{7F0FB754-AC30-4699-9A67-BCA20BCC7937}" name="S12" dataDxfId="25"/>
    <tableColumn id="17" xr3:uid="{74F5F20F-AEE5-46B9-A9CC-6FA559176051}" name="S13" dataDxfId="24"/>
    <tableColumn id="15" xr3:uid="{956A1953-E325-4438-9D46-977A833CE34D}" name="S14" dataDxfId="23"/>
    <tableColumn id="13" xr3:uid="{799A78B5-D282-4177-9671-04D1730D62CB}" name="S15" dataDxfId="22"/>
    <tableColumn id="11" xr3:uid="{23CF7BCA-9017-4D61-A7E0-47AAC16DFD8A}" name="S16" dataDxfId="21"/>
    <tableColumn id="9" xr3:uid="{9BD1087D-B0FD-4AF0-A8B3-FF23EA6F3DC8}" name="S17" dataDxfId="20"/>
    <tableColumn id="7" xr3:uid="{50268FF0-BC88-4DDF-87FE-EB4A4B901771}" name="S18" dataDxfId="19"/>
    <tableColumn id="5" xr3:uid="{4FB52703-FBFB-4167-9FA5-6022F1D21E2A}" name="S19" dataDxfId="18"/>
    <tableColumn id="22" xr3:uid="{6BAC8F91-084F-448E-9DF9-6DD3B4B72045}" name="S20" dataDxfId="17"/>
    <tableColumn id="24" xr3:uid="{44FBD46B-3F84-4683-8D55-8BBFD3106BF0}" name="SM" dataDxfId="16">
      <calculatedColumnFormula>AVERAGE(Tabela3[[#This Row],[S1]:[S20]])</calculatedColumnFormula>
    </tableColumn>
    <tableColumn id="25" xr3:uid="{3F97F8DF-44AC-4F7C-8394-012BC383563D}" name="dvpSM" dataDxfId="15">
      <calculatedColumnFormula>_xlfn.STDEV.S(Tabela3[[#This Row],[S1]:[S20]])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9D31A-3A0C-4A41-BB00-6527531BEFFF}" name="Tabela33" displayName="Tabela33" ref="A1:O179" totalsRowShown="0" headerRowDxfId="14">
  <autoFilter ref="A1:O179" xr:uid="{B4570177-7132-4F72-A77B-554DD06C4B55}"/>
  <tableColumns count="15">
    <tableColumn id="1" xr3:uid="{B71D6ED9-6949-4194-9276-35B20DE21C39}" name="FID"/>
    <tableColumn id="2" xr3:uid="{40DDD2B4-D48F-4E79-8A4F-410A42FBFD30}" name="FROM" dataDxfId="13"/>
    <tableColumn id="3" xr3:uid="{BFB8B87E-C629-4E28-95D4-6EBEDF4B854B}" name="TO"/>
    <tableColumn id="5" xr3:uid="{BEC2FB78-12F7-4C40-9102-4709A7CCE0B7}" name="C1"/>
    <tableColumn id="7" xr3:uid="{B81E1269-83D9-42EE-A2CB-5AF945D2C74B}" name="C2"/>
    <tableColumn id="9" xr3:uid="{504CE21F-347C-4252-BB29-D5BCDA0E1AC5}" name="C3"/>
    <tableColumn id="11" xr3:uid="{9DB2A0C3-87D6-4C1E-9D0E-562F405D918D}" name="C4"/>
    <tableColumn id="13" xr3:uid="{6FC58F8E-20A9-43C9-9BB4-A52E50FF2E6F}" name="C5"/>
    <tableColumn id="15" xr3:uid="{DD51F1A3-FB64-4708-BDC2-8B92E0C9EF6B}" name="C6"/>
    <tableColumn id="17" xr3:uid="{EE31D123-E4CC-4944-9336-64A368748161}" name="C7"/>
    <tableColumn id="19" xr3:uid="{A05BB8DE-54BA-4FB1-8A9D-16C9F0405B26}" name="C8"/>
    <tableColumn id="21" xr3:uid="{8660E137-3485-4968-A197-C2C538E950AE}" name="C9"/>
    <tableColumn id="23" xr3:uid="{E1E802F6-CCA2-4361-9EA8-B99E5E40B624}" name="C10"/>
    <tableColumn id="26" xr3:uid="{289840BC-6613-4EDD-A687-05A161495F3C}" name="CM" dataDxfId="12">
      <calculatedColumnFormula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calculatedColumnFormula>
    </tableColumn>
    <tableColumn id="27" xr3:uid="{B2670082-053F-4F9E-A1C1-0C6BC3D7A506}" name="Comentá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90451-8092-4E6C-A6C9-2FE4AF88F5D3}" name="Tabela9" displayName="Tabela9" ref="A1:H177" totalsRowShown="0" headerRowDxfId="11" dataDxfId="10">
  <autoFilter ref="A1:H177" xr:uid="{2F344076-A27D-4AC4-8437-18A23265ED14}"/>
  <tableColumns count="8">
    <tableColumn id="1" xr3:uid="{50900AEF-F28A-481F-8D3E-A4EFB9694F41}" name="FID" dataDxfId="9"/>
    <tableColumn id="14" xr3:uid="{505A89FE-82B8-4BB3-AF59-6427EC0A8E55}" name="From" dataDxfId="8"/>
    <tableColumn id="6" xr3:uid="{AEC1B529-AE87-4F53-A532-B4E4C667F806}" name="To" dataDxfId="7"/>
    <tableColumn id="2" xr3:uid="{8DD655E3-3529-4BF2-BAB1-3C5560CD0799}" name="Massa 1_x000a_(seca)" dataDxfId="6"/>
    <tableColumn id="3" xr3:uid="{E6168890-FFF4-495D-B560-A2C2409C1A02}" name="Massa 1_x000a_(imersa)" dataDxfId="5"/>
    <tableColumn id="4" xr3:uid="{B6793FA9-AF3E-4E3B-A07F-5E56DEFF1367}" name="*Densidade 1" dataDxfId="4">
      <calculatedColumnFormula>IFERROR(0.9978*D2/(D2-E2),"")</calculatedColumnFormula>
    </tableColumn>
    <tableColumn id="5" xr3:uid="{1EF74444-C623-4744-B0BD-9CC1D35CCFEE}" name="*Volume 1" dataDxfId="3">
      <calculatedColumnFormula>IFERROR(1000*D2/F2,"")</calculatedColumnFormula>
    </tableColumn>
    <tableColumn id="12" xr3:uid="{3FDCA39C-9A2F-441F-926A-F41CBEB5DB7D}" name="Observação" dataDxfId="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371B2D-07FF-441E-92AE-3A05CAC1C461}" name="Tabela10" displayName="Tabela10" ref="A1:F863" totalsRowShown="0">
  <autoFilter ref="A1:F863" xr:uid="{3809789E-5D2B-4B49-B9CB-7626C93F39C6}"/>
  <tableColumns count="6">
    <tableColumn id="1" xr3:uid="{D423709E-CBA7-4983-AD37-446924AF4FB7}" name="HOLEID"/>
    <tableColumn id="2" xr3:uid="{5747C313-2578-4B1C-BA1E-4C1BA2EC2DAC}" name="FROM"/>
    <tableColumn id="3" xr3:uid="{1DB54625-040C-491A-960E-D4AF3FC48FAD}" name="TO"/>
    <tableColumn id="4" xr3:uid="{347AD5A1-5A61-4529-AF88-642C312050D8}" name="LITHO" dataDxfId="1"/>
    <tableColumn id="5" xr3:uid="{40175040-1DC3-49A3-85C1-7DBAAA154651}" name="MIN"/>
    <tableColumn id="6" xr3:uid="{4E253E11-ABEF-4D14-8A41-BD341F8D294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C2B-89D6-49B6-8D98-81CB7BC61724}">
  <sheetPr>
    <tabColor theme="1" tint="4.9989318521683403E-2"/>
  </sheetPr>
  <dimension ref="A1:J179"/>
  <sheetViews>
    <sheetView tabSelected="1" topLeftCell="A157" workbookViewId="0">
      <selection activeCell="D163" sqref="D163:D179"/>
    </sheetView>
  </sheetViews>
  <sheetFormatPr defaultRowHeight="14.5" x14ac:dyDescent="0.35"/>
  <cols>
    <col min="6" max="6" width="17.6328125" customWidth="1"/>
    <col min="7" max="7" width="15.81640625" customWidth="1"/>
    <col min="8" max="8" width="15.7265625" customWidth="1"/>
    <col min="9" max="9" width="10" customWidth="1"/>
    <col min="10" max="10" width="255.6328125" bestFit="1" customWidth="1"/>
  </cols>
  <sheetData>
    <row r="1" spans="1:10" x14ac:dyDescent="0.35">
      <c r="A1" t="s">
        <v>418</v>
      </c>
      <c r="B1" t="s">
        <v>597</v>
      </c>
      <c r="C1" t="s">
        <v>1</v>
      </c>
      <c r="D1" t="s">
        <v>2</v>
      </c>
      <c r="E1" t="s">
        <v>158</v>
      </c>
      <c r="F1" t="s">
        <v>162</v>
      </c>
      <c r="G1" t="s">
        <v>161</v>
      </c>
      <c r="H1" t="s">
        <v>163</v>
      </c>
      <c r="I1" t="s">
        <v>164</v>
      </c>
      <c r="J1" t="s">
        <v>165</v>
      </c>
    </row>
    <row r="2" spans="1:10" x14ac:dyDescent="0.35">
      <c r="A2" t="s">
        <v>419</v>
      </c>
      <c r="B2" t="s">
        <v>179</v>
      </c>
      <c r="C2" s="1">
        <v>13.1</v>
      </c>
      <c r="D2" s="1">
        <v>13.23</v>
      </c>
      <c r="E2" t="str">
        <f>VLOOKUP(C2,DESCRIPTION!$B$3:$F$778,3,TRUE)</f>
        <v>SOLO</v>
      </c>
      <c r="F2">
        <f>VLOOKUP(C2,DESCRIPTION!$B$3:$F$778,4,TRUE)</f>
        <v>0</v>
      </c>
      <c r="G2" s="7">
        <f>Tabela3[[#This Row],[SM]]</f>
        <v>9.0199999999999989E-2</v>
      </c>
      <c r="H2" s="2">
        <f>Tabela33[[#This Row],[CM]]</f>
        <v>0.51</v>
      </c>
      <c r="I2" s="1"/>
      <c r="J2" t="str">
        <f>VLOOKUP(C2,DESCRIPTION!$B$3:$F$778,5,TRUE)</f>
        <v>DE COLORACAO CINZA CLARA. ARENOSO._x000D_DE 4.11 A 7.30M. DE COLORACAO VERMELHA INTENSA. ARGILOSO E UM POUCO ARENOSO._x000D_DE 7.30 A 15.30M. DE COLORACAO LARANJA. COMPACTO E BASTANTE ARGILOSO.</v>
      </c>
    </row>
    <row r="3" spans="1:10" x14ac:dyDescent="0.35">
      <c r="A3" t="s">
        <v>420</v>
      </c>
      <c r="B3" t="s">
        <v>179</v>
      </c>
      <c r="C3" s="1">
        <v>15.85</v>
      </c>
      <c r="D3" s="1">
        <v>15.98</v>
      </c>
      <c r="E3" t="str">
        <f>VLOOKUP(C3,DESCRIPTION!$B$3:$F$778,3,TRUE)</f>
        <v>ITV</v>
      </c>
      <c r="F3">
        <f>VLOOKUP(C3,DESCRIPTION!$B$3:$F$778,4,TRUE)</f>
        <v>0</v>
      </c>
      <c r="G3" s="7">
        <f>Tabela3[[#This Row],[SM]]</f>
        <v>0.17185</v>
      </c>
      <c r="H3" s="2">
        <f>Tabela33[[#This Row],[CM]]</f>
        <v>0.29000000000000004</v>
      </c>
      <c r="I3" s="1"/>
      <c r="J3" t="str">
        <f>VLOOKUP(C3,DESCRIPTION!$B$3:$F$778,5,TRUE)</f>
        <v>DE 15.30 A 29.03M. DE COLORACAO CINZA ALARANJADA COM TRECHOS BASTANTE ARGILOSOS E TRECHOS COESOS (DE COLORACAO CINZA CLARA)._x000D_DE 29.03 44.55M. DE COLORACAO CINZA CLARA E TEXTURA BASTANTE FINA E TALCOSA._x000D_DE 44.55 A 202.65M. DE COLORACAO CINZA ESCURA E TEX</v>
      </c>
    </row>
    <row r="4" spans="1:10" x14ac:dyDescent="0.35">
      <c r="A4" t="s">
        <v>421</v>
      </c>
      <c r="B4" t="s">
        <v>179</v>
      </c>
      <c r="C4" s="1">
        <v>20</v>
      </c>
      <c r="D4" s="1">
        <v>20.16</v>
      </c>
      <c r="E4" t="str">
        <f>VLOOKUP(C4,DESCRIPTION!$B$3:$F$778,3,TRUE)</f>
        <v>ITV</v>
      </c>
      <c r="F4">
        <f>VLOOKUP(C4,DESCRIPTION!$B$3:$F$778,4,TRUE)</f>
        <v>0</v>
      </c>
      <c r="G4" s="7">
        <f>Tabela3[[#This Row],[SM]]</f>
        <v>0.48380000000000001</v>
      </c>
      <c r="H4" s="2">
        <f>Tabela33[[#This Row],[CM]]</f>
        <v>0.03</v>
      </c>
      <c r="I4" s="1">
        <f>DENSITY!F2</f>
        <v>2.7701353591160229</v>
      </c>
      <c r="J4" t="str">
        <f>VLOOKUP(C4,DESCRIPTION!$B$3:$F$778,5,TRUE)</f>
        <v>DE 15.30 A 29.03M. DE COLORACAO CINZA ALARANJADA COM TRECHOS BASTANTE ARGILOSOS E TRECHOS COESOS (DE COLORACAO CINZA CLARA)._x000D_DE 29.03 44.55M. DE COLORACAO CINZA CLARA E TEXTURA BASTANTE FINA E TALCOSA._x000D_DE 44.55 A 202.65M. DE COLORACAO CINZA ESCURA E TEX</v>
      </c>
    </row>
    <row r="5" spans="1:10" x14ac:dyDescent="0.35">
      <c r="A5" t="s">
        <v>422</v>
      </c>
      <c r="B5" t="s">
        <v>179</v>
      </c>
      <c r="C5" s="1">
        <v>25.85</v>
      </c>
      <c r="D5" s="1">
        <v>26.05</v>
      </c>
      <c r="E5" t="str">
        <f>VLOOKUP(C5,DESCRIPTION!$B$3:$F$778,3,TRUE)</f>
        <v>ITV</v>
      </c>
      <c r="F5">
        <f>VLOOKUP(C5,DESCRIPTION!$B$3:$F$778,4,TRUE)</f>
        <v>0</v>
      </c>
      <c r="G5" s="7">
        <f>Tabela3[[#This Row],[SM]]</f>
        <v>0.59755000000000003</v>
      </c>
      <c r="H5" s="2">
        <f>Tabela33[[#This Row],[CM]]</f>
        <v>0.14000000000000001</v>
      </c>
      <c r="I5" s="1">
        <f>DENSITY!F3</f>
        <v>2.8750169491525424</v>
      </c>
      <c r="J5" t="str">
        <f>VLOOKUP(C5,DESCRIPTION!$B$3:$F$778,5,TRUE)</f>
        <v>DE 15.30 A 29.03M. DE COLORACAO CINZA ALARANJADA COM TRECHOS BASTANTE ARGILOSOS E TRECHOS COESOS (DE COLORACAO CINZA CLARA)._x000D_DE 29.03 44.55M. DE COLORACAO CINZA CLARA E TEXTURA BASTANTE FINA E TALCOSA._x000D_DE 44.55 A 202.65M. DE COLORACAO CINZA ESCURA E TEX</v>
      </c>
    </row>
    <row r="6" spans="1:10" x14ac:dyDescent="0.35">
      <c r="A6" t="s">
        <v>423</v>
      </c>
      <c r="B6" t="s">
        <v>179</v>
      </c>
      <c r="C6" s="1">
        <v>98.36</v>
      </c>
      <c r="D6" s="1">
        <v>98.51</v>
      </c>
      <c r="E6" t="str">
        <f>VLOOKUP(C6,DESCRIPTION!$B$3:$F$778,3,TRUE)</f>
        <v>ITV</v>
      </c>
      <c r="F6">
        <f>VLOOKUP(C6,DESCRIPTION!$B$3:$F$778,4,TRUE)</f>
        <v>0</v>
      </c>
      <c r="G6" s="7">
        <f>Tabela3[[#This Row],[SM]]</f>
        <v>9.4664999999999999</v>
      </c>
      <c r="H6" s="2">
        <f>Tabela33[[#This Row],[CM]]</f>
        <v>0.82999999999999985</v>
      </c>
      <c r="I6" s="1">
        <f>DENSITY!F4</f>
        <v>2.6577763636363638</v>
      </c>
      <c r="J6" t="str">
        <f>VLOOKUP(C6,DESCRIPTION!$B$3:$F$778,5,TRUE)</f>
        <v>DE 15.30 A 29.03M. DE COLORACAO CINZA ALARANJADA COM TRECHOS BASTANTE ARGILOSOS E TRECHOS COESOS (DE COLORACAO CINZA CLARA)._x000D_DE 29.03 44.55M. DE COLORACAO CINZA CLARA E TEXTURA BASTANTE FINA E TALCOSA._x000D_DE 44.55 A 202.65M. DE COLORACAO CINZA ESCURA E TEX</v>
      </c>
    </row>
    <row r="7" spans="1:10" x14ac:dyDescent="0.35">
      <c r="A7" t="s">
        <v>424</v>
      </c>
      <c r="B7" t="s">
        <v>179</v>
      </c>
      <c r="C7" s="1">
        <v>101.71</v>
      </c>
      <c r="D7" s="1">
        <v>101.85</v>
      </c>
      <c r="E7" t="str">
        <f>VLOOKUP(C7,DESCRIPTION!$B$3:$F$778,3,TRUE)</f>
        <v>ITV</v>
      </c>
      <c r="F7">
        <f>VLOOKUP(C7,DESCRIPTION!$B$3:$F$778,4,TRUE)</f>
        <v>0</v>
      </c>
      <c r="G7" s="7">
        <f>Tabela3[[#This Row],[SM]]</f>
        <v>14.254999999999999</v>
      </c>
      <c r="H7" s="2">
        <f>Tabela33[[#This Row],[CM]]</f>
        <v>0.25</v>
      </c>
      <c r="I7" s="1">
        <f>DENSITY!F5</f>
        <v>2.8616150943396232</v>
      </c>
      <c r="J7" t="str">
        <f>VLOOKUP(C7,DESCRIPTION!$B$3:$F$778,5,TRUE)</f>
        <v>DE 15.30 A 29.03M. DE COLORACAO CINZA ALARANJADA COM TRECHOS BASTANTE ARGILOSOS E TRECHOS COESOS (DE COLORACAO CINZA CLARA)._x000D_DE 29.03 44.55M. DE COLORACAO CINZA CLARA E TEXTURA BASTANTE FINA E TALCOSA._x000D_DE 44.55 A 202.65M. DE COLORACAO CINZA ESCURA E TEX</v>
      </c>
    </row>
    <row r="8" spans="1:10" x14ac:dyDescent="0.35">
      <c r="A8" t="s">
        <v>425</v>
      </c>
      <c r="B8" t="s">
        <v>179</v>
      </c>
      <c r="C8" s="1">
        <v>108</v>
      </c>
      <c r="D8" s="1">
        <v>108.17</v>
      </c>
      <c r="E8" t="str">
        <f>VLOOKUP(C8,DESCRIPTION!$B$3:$F$778,3,TRUE)</f>
        <v>ITV</v>
      </c>
      <c r="F8">
        <f>VLOOKUP(C8,DESCRIPTION!$B$3:$F$778,4,TRUE)</f>
        <v>0</v>
      </c>
      <c r="G8" s="7">
        <f>Tabela3[[#This Row],[SM]]</f>
        <v>19.55</v>
      </c>
      <c r="H8" s="2">
        <f>Tabela33[[#This Row],[CM]]</f>
        <v>0.55000000000000004</v>
      </c>
      <c r="I8" s="1">
        <f>DENSITY!F6</f>
        <v>2.8457964497041419</v>
      </c>
      <c r="J8" t="str">
        <f>VLOOKUP(C8,DESCRIPTION!$B$3:$F$778,5,TRUE)</f>
        <v>DE 15.30 A 29.03M. DE COLORACAO CINZA ALARANJADA COM TRECHOS BASTANTE ARGILOSOS E TRECHOS COESOS (DE COLORACAO CINZA CLARA)._x000D_DE 29.03 44.55M. DE COLORACAO CINZA CLARA E TEXTURA BASTANTE FINA E TALCOSA._x000D_DE 44.55 A 202.65M. DE COLORACAO CINZA ESCURA E TEX</v>
      </c>
    </row>
    <row r="9" spans="1:10" x14ac:dyDescent="0.35">
      <c r="A9" t="s">
        <v>426</v>
      </c>
      <c r="B9" t="s">
        <v>179</v>
      </c>
      <c r="C9" s="1">
        <v>112.78</v>
      </c>
      <c r="D9" s="1">
        <v>112.97</v>
      </c>
      <c r="E9" t="str">
        <f>VLOOKUP(C9,DESCRIPTION!$B$3:$F$778,3,TRUE)</f>
        <v>ITV</v>
      </c>
      <c r="F9">
        <f>VLOOKUP(C9,DESCRIPTION!$B$3:$F$778,4,TRUE)</f>
        <v>0</v>
      </c>
      <c r="G9" s="7">
        <f>Tabela3[[#This Row],[SM]]</f>
        <v>16.704999999999998</v>
      </c>
      <c r="H9" s="2">
        <f>Tabela33[[#This Row],[CM]]</f>
        <v>0.45</v>
      </c>
      <c r="I9" s="1">
        <f>DENSITY!F7</f>
        <v>2.7889327868852458</v>
      </c>
      <c r="J9" t="str">
        <f>VLOOKUP(C9,DESCRIPTION!$B$3:$F$778,5,TRUE)</f>
        <v>DE 15.30 A 29.03M. DE COLORACAO CINZA ALARANJADA COM TRECHOS BASTANTE ARGILOSOS E TRECHOS COESOS (DE COLORACAO CINZA CLARA)._x000D_DE 29.03 44.55M. DE COLORACAO CINZA CLARA E TEXTURA BASTANTE FINA E TALCOSA._x000D_DE 44.55 A 202.65M. DE COLORACAO CINZA ESCURA E TEX</v>
      </c>
    </row>
    <row r="10" spans="1:10" x14ac:dyDescent="0.35">
      <c r="A10" t="s">
        <v>427</v>
      </c>
      <c r="B10" t="s">
        <v>179</v>
      </c>
      <c r="C10" s="1">
        <v>225.13</v>
      </c>
      <c r="D10" s="1">
        <v>225.44</v>
      </c>
      <c r="E10" t="str">
        <f>VLOOKUP(C10,DESCRIPTION!$B$3:$F$778,3,TRUE)</f>
        <v>ITV</v>
      </c>
      <c r="F10">
        <f>VLOOKUP(C10,DESCRIPTION!$B$3:$F$778,4,TRUE)</f>
        <v>1</v>
      </c>
      <c r="G10" s="7">
        <f>Tabela3[[#This Row],[SM]]</f>
        <v>33.142000000000003</v>
      </c>
      <c r="H10" s="2">
        <f>Tabela33[[#This Row],[CM]]</f>
        <v>4.6500000000000004</v>
      </c>
      <c r="I10" s="1">
        <f>DENSITY!F8</f>
        <v>2.7795857142857145</v>
      </c>
      <c r="J10" t="str">
        <f>VLOOKUP(C10,DESCRIPTION!$B$3:$F$778,5,TRUE)</f>
        <v>DE 15.30 A 29.03M. DE COLORACAO CINZA ALARANJADA COM TRECHOS BASTANTE ARGILOSOS E TRECHOS COESOS (DE COLORACAO CINZA CLARA)._x000D_DE 29.03 44.55M. DE COLORACAO CINZA CLARA E TEXTURA BASTANTE FINA E TALCOSA._x000D_DE 44.55 A 202.65M. DE COLORACAO CINZA ESCURA E TEX</v>
      </c>
    </row>
    <row r="11" spans="1:10" x14ac:dyDescent="0.35">
      <c r="A11" t="s">
        <v>428</v>
      </c>
      <c r="B11" t="s">
        <v>179</v>
      </c>
      <c r="C11" s="1">
        <v>229.28</v>
      </c>
      <c r="D11" s="1">
        <v>229.53</v>
      </c>
      <c r="E11" t="str">
        <f>VLOOKUP(C11,DESCRIPTION!$B$3:$F$778,3,TRUE)</f>
        <v>ITV</v>
      </c>
      <c r="F11">
        <f>VLOOKUP(C11,DESCRIPTION!$B$3:$F$778,4,TRUE)</f>
        <v>0</v>
      </c>
      <c r="G11" s="7">
        <f>Tabela3[[#This Row],[SM]]</f>
        <v>26.589999999999996</v>
      </c>
      <c r="H11" s="2">
        <f>Tabela33[[#This Row],[CM]]</f>
        <v>0</v>
      </c>
      <c r="I11" s="1">
        <f>DENSITY!F9</f>
        <v>2.8102289855072464</v>
      </c>
      <c r="J11" t="str">
        <f>VLOOKUP(C11,DESCRIPTION!$B$3:$F$778,5,TRUE)</f>
        <v>DE 15.30 A 29.03M. DE COLORACAO CINZA ALARANJADA COM TRECHOS BASTANTE ARGILOSOS E TRECHOS COESOS (DE COLORACAO CINZA CLARA)._x000D_DE 29.03 44.55M. DE COLORACAO CINZA CLARA E TEXTURA BASTANTE FINA E TALCOSA._x000D_DE 44.55 A 202.65M. DE COLORACAO CINZA ESCURA E TEX</v>
      </c>
    </row>
    <row r="12" spans="1:10" x14ac:dyDescent="0.35">
      <c r="A12" t="s">
        <v>429</v>
      </c>
      <c r="B12" t="s">
        <v>179</v>
      </c>
      <c r="C12" s="1">
        <v>234.22</v>
      </c>
      <c r="D12" s="1">
        <v>234.55</v>
      </c>
      <c r="E12" t="str">
        <f>VLOOKUP(C12,DESCRIPTION!$B$3:$F$778,3,TRUE)</f>
        <v>QTO</v>
      </c>
      <c r="F12">
        <f>VLOOKUP(C12,DESCRIPTION!$B$3:$F$778,4,TRUE)</f>
        <v>0</v>
      </c>
      <c r="G12" s="7">
        <f>Tabela3[[#This Row],[SM]]</f>
        <v>0.65269999999999995</v>
      </c>
      <c r="H12" s="2">
        <f>Tabela33[[#This Row],[CM]]</f>
        <v>1.7099999999999997</v>
      </c>
      <c r="I12" s="1">
        <f>DENSITY!F10</f>
        <v>2.850857142857143</v>
      </c>
      <c r="J12" t="str">
        <f>VLOOKUP(C12,DESCRIPTION!$B$3:$F$778,5,TRUE)</f>
        <v>DE 233.90 A 234.85M. AMOSTRA COMPOSTA POR 42 CM DE ITV E 53 DE QTO (BASTANTE CONTAMINADO POR MATERIAL INTRUSIVO E BASTANTE OXIDADO._x000D_DE 234.85 A 235.80M. POUCO FUCHSITICO E BASTANTE SILICIFICADO._x000D_DE 235.80 A 236.75M. AMOSTRA COMPOSTA POR 46 CM DE QTO (FUC</v>
      </c>
    </row>
    <row r="13" spans="1:10" x14ac:dyDescent="0.35">
      <c r="A13" t="s">
        <v>430</v>
      </c>
      <c r="B13" t="s">
        <v>179</v>
      </c>
      <c r="C13" s="1">
        <v>238.1</v>
      </c>
      <c r="D13" s="1">
        <v>238.26</v>
      </c>
      <c r="E13" t="str">
        <f>VLOOKUP(C13,DESCRIPTION!$B$3:$F$778,3,TRUE)</f>
        <v>QTO</v>
      </c>
      <c r="F13">
        <f>VLOOKUP(C13,DESCRIPTION!$B$3:$F$778,4,TRUE)</f>
        <v>0</v>
      </c>
      <c r="G13" s="7">
        <f>Tabela3[[#This Row],[SM]]</f>
        <v>4.2350000000000013E-2</v>
      </c>
      <c r="H13" s="2">
        <f>Tabela33[[#This Row],[CM]]</f>
        <v>0.19000000000000003</v>
      </c>
      <c r="I13" s="1">
        <f>DENSITY!F11</f>
        <v>2.628351219512195</v>
      </c>
      <c r="J13" t="str">
        <f>VLOOKUP(C13,DESCRIPTION!$B$3:$F$778,5,TRUE)</f>
        <v>DE 233.90 A 234.85M. AMOSTRA COMPOSTA POR 42 CM DE ITV E 53 DE QTO (BASTANTE CONTAMINADO POR MATERIAL INTRUSIVO E BASTANTE OXIDADO._x000D_DE 234.85 A 235.80M. POUCO FUCHSITICO E BASTANTE SILICIFICADO._x000D_DE 235.80 A 236.75M. AMOSTRA COMPOSTA POR 46 CM DE QTO (FUC</v>
      </c>
    </row>
    <row r="14" spans="1:10" x14ac:dyDescent="0.35">
      <c r="A14" t="s">
        <v>431</v>
      </c>
      <c r="B14" t="s">
        <v>179</v>
      </c>
      <c r="C14" s="1">
        <v>242.57</v>
      </c>
      <c r="D14" s="1">
        <v>242.74</v>
      </c>
      <c r="E14" t="str">
        <f>VLOOKUP(C14,DESCRIPTION!$B$3:$F$778,3,TRUE)</f>
        <v>QTO</v>
      </c>
      <c r="F14">
        <f>VLOOKUP(C14,DESCRIPTION!$B$3:$F$778,4,TRUE)</f>
        <v>0</v>
      </c>
      <c r="G14" s="7">
        <f>Tabela3[[#This Row],[SM]]</f>
        <v>4.1900000000000014E-2</v>
      </c>
      <c r="H14" s="2">
        <f>Tabela33[[#This Row],[CM]]</f>
        <v>0.37</v>
      </c>
      <c r="I14" s="1">
        <f>DENSITY!F12</f>
        <v>2.6311849315068492</v>
      </c>
      <c r="J14" t="str">
        <f>VLOOKUP(C14,DESCRIPTION!$B$3:$F$778,5,TRUE)</f>
        <v>DE 233.90 A 234.85M. AMOSTRA COMPOSTA POR 42 CM DE ITV E 53 DE QTO (BASTANTE CONTAMINADO POR MATERIAL INTRUSIVO E BASTANTE OXIDADO._x000D_DE 234.85 A 235.80M. POUCO FUCHSITICO E BASTANTE SILICIFICADO._x000D_DE 235.80 A 236.75M. AMOSTRA COMPOSTA POR 46 CM DE QTO (FUC</v>
      </c>
    </row>
    <row r="15" spans="1:10" x14ac:dyDescent="0.35">
      <c r="A15" t="s">
        <v>432</v>
      </c>
      <c r="B15" t="s">
        <v>179</v>
      </c>
      <c r="C15" s="1">
        <v>244.57</v>
      </c>
      <c r="D15" s="1">
        <v>244.77</v>
      </c>
      <c r="E15" t="str">
        <f>VLOOKUP(C15,DESCRIPTION!$B$3:$F$778,3,TRUE)</f>
        <v>QTO</v>
      </c>
      <c r="F15">
        <f>VLOOKUP(C15,DESCRIPTION!$B$3:$F$778,4,TRUE)</f>
        <v>0</v>
      </c>
      <c r="G15" s="7">
        <f>Tabela3[[#This Row],[SM]]</f>
        <v>1.6850000000000004E-2</v>
      </c>
      <c r="H15" s="2">
        <f>Tabela33[[#This Row],[CM]]</f>
        <v>0.1</v>
      </c>
      <c r="I15" s="1">
        <f>DENSITY!F13</f>
        <v>2.5766717647058823</v>
      </c>
      <c r="J15" t="str">
        <f>VLOOKUP(C15,DESCRIPTION!$B$3:$F$778,5,TRUE)</f>
        <v>DE 233.90 A 234.85M. AMOSTRA COMPOSTA POR 42 CM DE ITV E 53 DE QTO (BASTANTE CONTAMINADO POR MATERIAL INTRUSIVO E BASTANTE OXIDADO._x000D_DE 234.85 A 235.80M. POUCO FUCHSITICO E BASTANTE SILICIFICADO._x000D_DE 235.80 A 236.75M. AMOSTRA COMPOSTA POR 46 CM DE QTO (FUC</v>
      </c>
    </row>
    <row r="16" spans="1:10" x14ac:dyDescent="0.35">
      <c r="A16" t="s">
        <v>433</v>
      </c>
      <c r="B16" t="s">
        <v>179</v>
      </c>
      <c r="C16" s="1">
        <v>248.9</v>
      </c>
      <c r="D16" s="1">
        <v>249.05</v>
      </c>
      <c r="E16" t="str">
        <f>VLOOKUP(C16,DESCRIPTION!$B$3:$F$778,3,TRUE)</f>
        <v>MSPC</v>
      </c>
      <c r="F16">
        <f>VLOOKUP(C16,DESCRIPTION!$B$3:$F$778,4,TRUE)</f>
        <v>0</v>
      </c>
      <c r="G16" s="7">
        <f>Tabela3[[#This Row],[SM]]</f>
        <v>4.6100000000000009E-2</v>
      </c>
      <c r="H16" s="2">
        <f>Tabela33[[#This Row],[CM]]</f>
        <v>0.32</v>
      </c>
      <c r="I16" s="1">
        <f>DENSITY!F14</f>
        <v>2.5898779411764705</v>
      </c>
      <c r="J16" t="str">
        <f>VLOOKUP(C16,DESCRIPTION!$B$3:$F$778,5,TRUE)</f>
        <v>DE 247.90 A 248.83M. AMOSTRA COMPOSTA POR 43 CM DE QTO (FUCHSITICO COM OXIDACAO EM FRATURAS) E 50 CM DE MSPC (BEM EMPACOTADO. MATRIZ BASTANTE FUCHSITICA. POUCO PIRITOSA. SEIXOS DE CHERT E MUITOS BOXWORKS. DE 248.83 A 249.75M. BEM EMPACOTADO. MATRIZ BASTA</v>
      </c>
    </row>
    <row r="17" spans="1:10" x14ac:dyDescent="0.35">
      <c r="A17" t="s">
        <v>434</v>
      </c>
      <c r="B17" t="s">
        <v>179</v>
      </c>
      <c r="C17" s="1">
        <v>249.35</v>
      </c>
      <c r="D17" s="1">
        <v>249.65</v>
      </c>
      <c r="E17" t="str">
        <f>VLOOKUP(C17,DESCRIPTION!$B$3:$F$778,3,TRUE)</f>
        <v>MSPC</v>
      </c>
      <c r="F17">
        <f>VLOOKUP(C17,DESCRIPTION!$B$3:$F$778,4,TRUE)</f>
        <v>0</v>
      </c>
      <c r="G17" s="7">
        <f>Tabela3[[#This Row],[SM]]</f>
        <v>4.0550000000000003E-2</v>
      </c>
      <c r="H17" s="2">
        <f>Tabela33[[#This Row],[CM]]</f>
        <v>0.80000000000000016</v>
      </c>
      <c r="I17" s="1">
        <f>DENSITY!F15</f>
        <v>2.5890869888475838</v>
      </c>
      <c r="J17" t="str">
        <f>VLOOKUP(C17,DESCRIPTION!$B$3:$F$778,5,TRUE)</f>
        <v>DE 247.90 A 248.83M. AMOSTRA COMPOSTA POR 43 CM DE QTO (FUCHSITICO COM OXIDACAO EM FRATURAS) E 50 CM DE MSPC (BEM EMPACOTADO. MATRIZ BASTANTE FUCHSITICA. POUCO PIRITOSA. SEIXOS DE CHERT E MUITOS BOXWORKS. DE 248.83 A 249.75M. BEM EMPACOTADO. MATRIZ BASTA</v>
      </c>
    </row>
    <row r="18" spans="1:10" x14ac:dyDescent="0.35">
      <c r="A18" t="s">
        <v>435</v>
      </c>
      <c r="B18" t="s">
        <v>179</v>
      </c>
      <c r="C18" s="1">
        <v>251.45</v>
      </c>
      <c r="D18" s="1">
        <v>251.65</v>
      </c>
      <c r="E18" t="str">
        <f>VLOOKUP(C18,DESCRIPTION!$B$3:$F$778,3,TRUE)</f>
        <v>QTO</v>
      </c>
      <c r="F18">
        <f>VLOOKUP(C18,DESCRIPTION!$B$3:$F$778,4,TRUE)</f>
        <v>0</v>
      </c>
      <c r="G18" s="7">
        <f>Tabela3[[#This Row],[SM]]</f>
        <v>2.0950000000000007E-2</v>
      </c>
      <c r="H18" s="2">
        <f>Tabela33[[#This Row],[CM]]</f>
        <v>0.26</v>
      </c>
      <c r="I18" s="1">
        <f>DENSITY!F16</f>
        <v>2.6428216216216218</v>
      </c>
      <c r="J18" t="str">
        <f>VLOOKUP(C18,DESCRIPTION!$B$3:$F$778,5,TRUE)</f>
        <v>FUCHSITICO COM NIVEIS OXIDADOS.</v>
      </c>
    </row>
    <row r="19" spans="1:10" x14ac:dyDescent="0.35">
      <c r="A19" t="s">
        <v>436</v>
      </c>
      <c r="B19" t="s">
        <v>179</v>
      </c>
      <c r="C19" s="1">
        <v>257.89999999999998</v>
      </c>
      <c r="D19" s="1">
        <v>258.05</v>
      </c>
      <c r="E19" t="str">
        <f>VLOOKUP(C19,DESCRIPTION!$B$3:$F$778,3,TRUE)</f>
        <v>SOLO</v>
      </c>
      <c r="F19">
        <f>VLOOKUP(C19,DESCRIPTION!$B$3:$F$778,4,TRUE)</f>
        <v>0</v>
      </c>
      <c r="G19" s="7">
        <f>Tabela3[[#This Row],[SM]]</f>
        <v>8.6500000000000014E-3</v>
      </c>
      <c r="H19" s="2">
        <f>Tabela33[[#This Row],[CM]]</f>
        <v>0.13999999999999999</v>
      </c>
      <c r="I19" s="1">
        <f>DENSITY!F17</f>
        <v>2.5786765432098768</v>
      </c>
      <c r="J19" t="str">
        <f>VLOOKUP(C19,DESCRIPTION!$B$3:$F$778,5,TRUE)</f>
        <v>NO SAMPLE.</v>
      </c>
    </row>
    <row r="20" spans="1:10" x14ac:dyDescent="0.35">
      <c r="A20" t="s">
        <v>437</v>
      </c>
      <c r="B20" t="s">
        <v>179</v>
      </c>
      <c r="C20" s="1">
        <v>263.60000000000002</v>
      </c>
      <c r="D20" s="1">
        <v>263.75</v>
      </c>
      <c r="E20" t="str">
        <f>VLOOKUP(C20,DESCRIPTION!$B$3:$F$778,3,TRUE)</f>
        <v>SOLO</v>
      </c>
      <c r="F20">
        <f>VLOOKUP(C20,DESCRIPTION!$B$3:$F$778,4,TRUE)</f>
        <v>0</v>
      </c>
      <c r="G20" s="7">
        <f>Tabela3[[#This Row],[SM]]</f>
        <v>1.5000000000000003E-2</v>
      </c>
      <c r="H20" s="2">
        <f>Tabela33[[#This Row],[CM]]</f>
        <v>0.4</v>
      </c>
      <c r="I20" s="1">
        <f>DENSITY!F18</f>
        <v>2.5958390624999996</v>
      </c>
      <c r="J20" t="str">
        <f>VLOOKUP(C20,DESCRIPTION!$B$3:$F$778,5,TRUE)</f>
        <v>NO SAMPLE.</v>
      </c>
    </row>
    <row r="21" spans="1:10" x14ac:dyDescent="0.35">
      <c r="A21" t="s">
        <v>438</v>
      </c>
      <c r="B21" t="s">
        <v>179</v>
      </c>
      <c r="C21" s="1">
        <v>272.42</v>
      </c>
      <c r="D21" s="1">
        <v>272.5</v>
      </c>
      <c r="E21" t="str">
        <f>VLOOKUP(C21,DESCRIPTION!$B$3:$F$778,3,TRUE)</f>
        <v>SOLO</v>
      </c>
      <c r="F21">
        <f>VLOOKUP(C21,DESCRIPTION!$B$3:$F$778,4,TRUE)</f>
        <v>0</v>
      </c>
      <c r="G21" s="7">
        <f>Tabela3[[#This Row],[SM]]</f>
        <v>8.8000000000000005E-3</v>
      </c>
      <c r="H21" s="2">
        <f>Tabela33[[#This Row],[CM]]</f>
        <v>0.28888888888888892</v>
      </c>
      <c r="I21" s="1">
        <f>DENSITY!F19</f>
        <v>2.5703328000000001</v>
      </c>
      <c r="J21" t="str">
        <f>VLOOKUP(C21,DESCRIPTION!$B$3:$F$778,5,TRUE)</f>
        <v>NO SAMPLE.</v>
      </c>
    </row>
    <row r="22" spans="1:10" x14ac:dyDescent="0.35">
      <c r="A22" t="s">
        <v>439</v>
      </c>
      <c r="B22" t="s">
        <v>179</v>
      </c>
      <c r="C22" s="1">
        <v>277.77</v>
      </c>
      <c r="D22" s="1">
        <v>277.85000000000002</v>
      </c>
      <c r="E22" t="str">
        <f>VLOOKUP(C22,DESCRIPTION!$B$3:$F$778,3,TRUE)</f>
        <v>SOLO</v>
      </c>
      <c r="F22">
        <f>VLOOKUP(C22,DESCRIPTION!$B$3:$F$778,4,TRUE)</f>
        <v>0</v>
      </c>
      <c r="G22" s="7">
        <f>Tabela3[[#This Row],[SM]]</f>
        <v>1.1350000000000002E-2</v>
      </c>
      <c r="H22" s="2">
        <f>Tabela33[[#This Row],[CM]]</f>
        <v>0.17</v>
      </c>
      <c r="I22" s="1">
        <f>DENSITY!F20</f>
        <v>2.5721066666666661</v>
      </c>
      <c r="J22" t="str">
        <f>VLOOKUP(C22,DESCRIPTION!$B$3:$F$778,5,TRUE)</f>
        <v>NO SAMPLE.</v>
      </c>
    </row>
    <row r="23" spans="1:10" x14ac:dyDescent="0.35">
      <c r="A23" t="s">
        <v>440</v>
      </c>
      <c r="B23" t="s">
        <v>179</v>
      </c>
      <c r="C23" s="1">
        <v>278.49</v>
      </c>
      <c r="D23" s="1">
        <v>278.64999999999998</v>
      </c>
      <c r="E23" t="str">
        <f>VLOOKUP(C23,DESCRIPTION!$B$3:$F$778,3,TRUE)</f>
        <v>SOLO</v>
      </c>
      <c r="F23">
        <f>VLOOKUP(C23,DESCRIPTION!$B$3:$F$778,4,TRUE)</f>
        <v>0</v>
      </c>
      <c r="G23" s="7">
        <f>Tabela3[[#This Row],[SM]]</f>
        <v>1.3900000000000001E-2</v>
      </c>
      <c r="H23" s="2">
        <f>Tabela33[[#This Row],[CM]]</f>
        <v>0.47000000000000003</v>
      </c>
      <c r="I23" s="1">
        <f>DENSITY!F21</f>
        <v>2.608793454545455</v>
      </c>
      <c r="J23" t="str">
        <f>VLOOKUP(C23,DESCRIPTION!$B$3:$F$778,5,TRUE)</f>
        <v>NO SAMPLE.</v>
      </c>
    </row>
    <row r="24" spans="1:10" x14ac:dyDescent="0.35">
      <c r="A24" t="s">
        <v>441</v>
      </c>
      <c r="B24" t="s">
        <v>179</v>
      </c>
      <c r="C24" s="1">
        <v>286.70999999999998</v>
      </c>
      <c r="D24" s="1">
        <v>286.86</v>
      </c>
      <c r="E24" t="str">
        <f>VLOOKUP(C24,DESCRIPTION!$B$3:$F$778,3,TRUE)</f>
        <v>SOLO</v>
      </c>
      <c r="F24">
        <f>VLOOKUP(C24,DESCRIPTION!$B$3:$F$778,4,TRUE)</f>
        <v>0</v>
      </c>
      <c r="G24" s="7">
        <f>Tabela3[[#This Row],[SM]]</f>
        <v>2.4E-2</v>
      </c>
      <c r="H24" s="2">
        <f>Tabela33[[#This Row],[CM]]</f>
        <v>0.35</v>
      </c>
      <c r="I24" s="1">
        <f>DENSITY!F22</f>
        <v>2.5762868852459015</v>
      </c>
      <c r="J24" t="str">
        <f>VLOOKUP(C24,DESCRIPTION!$B$3:$F$778,5,TRUE)</f>
        <v>NO SAMPLE.</v>
      </c>
    </row>
    <row r="25" spans="1:10" x14ac:dyDescent="0.35">
      <c r="A25" t="s">
        <v>442</v>
      </c>
      <c r="B25" t="s">
        <v>179</v>
      </c>
      <c r="C25" s="1">
        <v>290.67</v>
      </c>
      <c r="D25" s="1">
        <v>290.85000000000002</v>
      </c>
      <c r="E25" t="str">
        <f>VLOOKUP(C25,DESCRIPTION!$B$3:$F$778,3,TRUE)</f>
        <v>QTO</v>
      </c>
      <c r="F25">
        <f>VLOOKUP(C25,DESCRIPTION!$B$3:$F$778,4,TRUE)</f>
        <v>0</v>
      </c>
      <c r="G25" s="7">
        <f>Tabela3[[#This Row],[SM]]</f>
        <v>2.4500000000000004E-2</v>
      </c>
      <c r="H25" s="2">
        <f>Tabela33[[#This Row],[CM]]</f>
        <v>0.36</v>
      </c>
      <c r="I25" s="1">
        <f>DENSITY!F23</f>
        <v>2.5855401459854019</v>
      </c>
      <c r="J25" t="str">
        <f>VLOOKUP(C25,DESCRIPTION!$B$3:$F$778,5,TRUE)</f>
        <v>DE 289.45 A 292.18M. FUCHSITICO. BASTANTE SILICIFICADO._x000D_DE 292.18 A 293.10M. AMOSTRA COMPOSTA POR 28 CM DE MSPC NA BASE (EMPACOTADO. MATRIZ BASTANTE FUCHSITICA COM FRATURAS CONTAMINADAS POR MATERIAL INTRUSIVO) E 66 CM DE QTO (FUCHSITICO. BASTANTE SILICIF</v>
      </c>
    </row>
    <row r="26" spans="1:10" x14ac:dyDescent="0.35">
      <c r="A26" t="s">
        <v>443</v>
      </c>
      <c r="B26" t="s">
        <v>179</v>
      </c>
      <c r="C26" s="1">
        <v>293.13</v>
      </c>
      <c r="D26" s="1">
        <v>293.27</v>
      </c>
      <c r="E26" t="str">
        <f>VLOOKUP(C26,DESCRIPTION!$B$3:$F$778,3,TRUE)</f>
        <v>QTO</v>
      </c>
      <c r="F26">
        <f>VLOOKUP(C26,DESCRIPTION!$B$3:$F$778,4,TRUE)</f>
        <v>0</v>
      </c>
      <c r="G26" s="7">
        <f>Tabela3[[#This Row],[SM]]</f>
        <v>1.2924500000000001</v>
      </c>
      <c r="H26" s="2">
        <f>Tabela33[[#This Row],[CM]]</f>
        <v>2.58</v>
      </c>
      <c r="I26" s="1">
        <f>DENSITY!F24</f>
        <v>2.5840461538461539</v>
      </c>
      <c r="J26" t="str">
        <f>VLOOKUP(C26,DESCRIPTION!$B$3:$F$778,5,TRUE)</f>
        <v>DE 289.45 A 292.18M. FUCHSITICO. BASTANTE SILICIFICADO._x000D_DE 292.18 A 293.10M. AMOSTRA COMPOSTA POR 28 CM DE MSPC NA BASE (EMPACOTADO. MATRIZ BASTANTE FUCHSITICA COM FRATURAS CONTAMINADAS POR MATERIAL INTRUSIVO) E 66 CM DE QTO (FUCHSITICO. BASTANTE SILICIF</v>
      </c>
    </row>
    <row r="27" spans="1:10" x14ac:dyDescent="0.35">
      <c r="A27" t="s">
        <v>444</v>
      </c>
      <c r="B27" t="s">
        <v>179</v>
      </c>
      <c r="C27" s="1">
        <v>295.2</v>
      </c>
      <c r="D27" s="1">
        <v>295.38</v>
      </c>
      <c r="E27" t="str">
        <f>VLOOKUP(C27,DESCRIPTION!$B$3:$F$778,3,TRUE)</f>
        <v>ITV</v>
      </c>
      <c r="F27">
        <f>VLOOKUP(C27,DESCRIPTION!$B$3:$F$778,4,TRUE)</f>
        <v>0</v>
      </c>
      <c r="G27" s="7">
        <f>Tabela3[[#This Row],[SM]]</f>
        <v>0.189</v>
      </c>
      <c r="H27" s="2">
        <f>Tabela33[[#This Row],[CM]]</f>
        <v>0.25</v>
      </c>
      <c r="I27" s="1">
        <f>DENSITY!F25</f>
        <v>2.601407142857143</v>
      </c>
      <c r="J27" t="str">
        <f>VLOOKUP(C27,DESCRIPTION!$B$3:$F$778,5,TRUE)</f>
        <v>AMOSTRAS DE ROCHA INTRUSIVA POREM BASTANTE SILICIFICADAS. (QTO + ITV)</v>
      </c>
    </row>
    <row r="28" spans="1:10" x14ac:dyDescent="0.35">
      <c r="A28" t="s">
        <v>445</v>
      </c>
      <c r="B28" t="s">
        <v>179</v>
      </c>
      <c r="C28" s="1">
        <v>297.64999999999998</v>
      </c>
      <c r="D28" s="1">
        <v>297.82</v>
      </c>
      <c r="E28" t="str">
        <f>VLOOKUP(C28,DESCRIPTION!$B$3:$F$778,3,TRUE)</f>
        <v>QTO</v>
      </c>
      <c r="F28">
        <f>VLOOKUP(C28,DESCRIPTION!$B$3:$F$778,4,TRUE)</f>
        <v>0</v>
      </c>
      <c r="G28" s="7">
        <f>Tabela3[[#This Row],[SM]]</f>
        <v>0.10690000000000002</v>
      </c>
      <c r="H28" s="2">
        <f>Tabela33[[#This Row],[CM]]</f>
        <v>0.38</v>
      </c>
      <c r="I28" s="1">
        <f>DENSITY!F26</f>
        <v>2.6350352112676063</v>
      </c>
      <c r="J28" t="str">
        <f>VLOOKUP(C28,DESCRIPTION!$B$3:$F$778,5,TRUE)</f>
        <v>FUCHSITICO E SILICIFICADO. BASE BASTANTE CONTAMINADA POR MATERIAL INTRUSIVO.</v>
      </c>
    </row>
    <row r="29" spans="1:10" x14ac:dyDescent="0.35">
      <c r="A29" t="s">
        <v>446</v>
      </c>
      <c r="B29" t="s">
        <v>179</v>
      </c>
      <c r="C29" s="1">
        <v>301.45</v>
      </c>
      <c r="D29" s="1">
        <v>301.62</v>
      </c>
      <c r="E29" t="str">
        <f>VLOOKUP(C29,DESCRIPTION!$B$3:$F$778,3,TRUE)</f>
        <v>QTO</v>
      </c>
      <c r="F29">
        <f>VLOOKUP(C29,DESCRIPTION!$B$3:$F$778,4,TRUE)</f>
        <v>0</v>
      </c>
      <c r="G29" s="7">
        <f>Tabela3[[#This Row],[SM]]</f>
        <v>0.24919999999999995</v>
      </c>
      <c r="H29" s="2">
        <f>Tabela33[[#This Row],[CM]]</f>
        <v>0.22000000000000003</v>
      </c>
      <c r="I29" s="1">
        <f>DENSITY!F27</f>
        <v>2.6974423728813561</v>
      </c>
      <c r="J29" t="str">
        <f>VLOOKUP(C29,DESCRIPTION!$B$3:$F$778,5,TRUE)</f>
        <v>FUCHSITICO E SILICIFICADO. BASE BASTANTE CONTAMINADA POR MATERIAL INTRUSIVO.</v>
      </c>
    </row>
    <row r="30" spans="1:10" x14ac:dyDescent="0.35">
      <c r="A30" t="s">
        <v>447</v>
      </c>
      <c r="B30" t="s">
        <v>179</v>
      </c>
      <c r="C30" s="1">
        <v>303.5</v>
      </c>
      <c r="D30" s="1">
        <v>303.95</v>
      </c>
      <c r="E30" t="str">
        <f>VLOOKUP(C30,DESCRIPTION!$B$3:$F$778,3,TRUE)</f>
        <v>ITV</v>
      </c>
      <c r="F30">
        <f>VLOOKUP(C30,DESCRIPTION!$B$3:$F$778,4,TRUE)</f>
        <v>0</v>
      </c>
      <c r="G30" s="7">
        <f>Tabela3[[#This Row],[SM]]</f>
        <v>0.7770999999999999</v>
      </c>
      <c r="H30" s="2">
        <f>Tabela33[[#This Row],[CM]]</f>
        <v>0.12000000000000002</v>
      </c>
      <c r="I30" s="1">
        <f>DENSITY!F28</f>
        <v>2.8512134999999996</v>
      </c>
      <c r="J30" t="str">
        <f>VLOOKUP(C30,DESCRIPTION!$B$3:$F$778,5,TRUE)</f>
        <v>DE COLORACAO CINZA ESCURA. TEXTURA MEDIA A GOSSEIRA COM MINERAIS APRESENTANDO HABITO RADIAL E ACICULAR. BASTANTE PIRITOSA.</v>
      </c>
    </row>
    <row r="31" spans="1:10" x14ac:dyDescent="0.35">
      <c r="A31" t="s">
        <v>448</v>
      </c>
      <c r="B31" t="s">
        <v>179</v>
      </c>
      <c r="C31" s="1">
        <v>305.8</v>
      </c>
      <c r="D31" s="1">
        <v>306.04000000000002</v>
      </c>
      <c r="E31" t="str">
        <f>VLOOKUP(C31,DESCRIPTION!$B$3:$F$778,3,TRUE)</f>
        <v>QTO</v>
      </c>
      <c r="F31">
        <f>VLOOKUP(C31,DESCRIPTION!$B$3:$F$778,4,TRUE)</f>
        <v>0</v>
      </c>
      <c r="G31" s="7">
        <f>Tabela3[[#This Row],[SM]]</f>
        <v>0.1739</v>
      </c>
      <c r="H31" s="2">
        <f>Tabela33[[#This Row],[CM]]</f>
        <v>0.24</v>
      </c>
      <c r="I31" s="1">
        <f>DENSITY!F29</f>
        <v>2.65349010989011</v>
      </c>
      <c r="J31" t="str">
        <f>VLOOKUP(C31,DESCRIPTION!$B$3:$F$778,5,TRUE)</f>
        <v>POUCO FUCHSITICO E BASTANTE SILICIFICADO.</v>
      </c>
    </row>
    <row r="32" spans="1:10" x14ac:dyDescent="0.35">
      <c r="A32" t="s">
        <v>449</v>
      </c>
      <c r="B32" t="s">
        <v>179</v>
      </c>
      <c r="C32" s="1">
        <v>308.10000000000002</v>
      </c>
      <c r="D32" s="1">
        <v>308.25</v>
      </c>
      <c r="E32" t="str">
        <f>VLOOKUP(C32,DESCRIPTION!$B$3:$F$778,3,TRUE)</f>
        <v>QTO</v>
      </c>
      <c r="F32">
        <f>VLOOKUP(C32,DESCRIPTION!$B$3:$F$778,4,TRUE)</f>
        <v>0</v>
      </c>
      <c r="G32" s="7">
        <f>Tabela3[[#This Row],[SM]]</f>
        <v>2.9600000000000008E-2</v>
      </c>
      <c r="H32" s="2">
        <f>Tabela33[[#This Row],[CM]]</f>
        <v>0.3</v>
      </c>
      <c r="I32" s="1">
        <f>DENSITY!F30</f>
        <v>2.5961277777777769</v>
      </c>
      <c r="J32" t="str">
        <f>VLOOKUP(C32,DESCRIPTION!$B$3:$F$778,5,TRUE)</f>
        <v>POUCO FUCHSITICO E BASTANTE SILICIFICADO.</v>
      </c>
    </row>
    <row r="33" spans="1:10" x14ac:dyDescent="0.35">
      <c r="A33" t="s">
        <v>450</v>
      </c>
      <c r="B33" t="s">
        <v>179</v>
      </c>
      <c r="C33" s="1">
        <v>311.75</v>
      </c>
      <c r="D33" s="1">
        <v>311.91000000000003</v>
      </c>
      <c r="E33" t="str">
        <f>VLOOKUP(C33,DESCRIPTION!$B$3:$F$778,3,TRUE)</f>
        <v>QTO</v>
      </c>
      <c r="F33">
        <f>VLOOKUP(C33,DESCRIPTION!$B$3:$F$778,4,TRUE)</f>
        <v>0</v>
      </c>
      <c r="G33" s="7">
        <f>Tabela3[[#This Row],[SM]]</f>
        <v>2.2600000000000009E-2</v>
      </c>
      <c r="H33" s="2">
        <f>Tabela33[[#This Row],[CM]]</f>
        <v>0.32999999999999996</v>
      </c>
      <c r="I33" s="1">
        <f>DENSITY!F31</f>
        <v>2.5897099236641217</v>
      </c>
      <c r="J33" t="str">
        <f>VLOOKUP(C33,DESCRIPTION!$B$3:$F$778,5,TRUE)</f>
        <v>POUCO FUCHSITICO E BASTANTE SILICIFICADO.</v>
      </c>
    </row>
    <row r="34" spans="1:10" x14ac:dyDescent="0.35">
      <c r="A34" t="s">
        <v>451</v>
      </c>
      <c r="B34" t="s">
        <v>179</v>
      </c>
      <c r="C34" s="1">
        <v>312</v>
      </c>
      <c r="D34" s="1">
        <v>312.2</v>
      </c>
      <c r="E34" t="str">
        <f>VLOOKUP(C34,DESCRIPTION!$B$3:$F$778,3,TRUE)</f>
        <v>QTO</v>
      </c>
      <c r="F34">
        <f>VLOOKUP(C34,DESCRIPTION!$B$3:$F$778,4,TRUE)</f>
        <v>0</v>
      </c>
      <c r="G34" s="7">
        <f>Tabela3[[#This Row],[SM]]</f>
        <v>6.0249999999999991E-2</v>
      </c>
      <c r="H34" s="2">
        <f>Tabela33[[#This Row],[CM]]</f>
        <v>0.14000000000000001</v>
      </c>
      <c r="I34" s="1">
        <f>DENSITY!F32</f>
        <v>2.6370428571428572</v>
      </c>
      <c r="J34" t="str">
        <f>VLOOKUP(C34,DESCRIPTION!$B$3:$F$778,5,TRUE)</f>
        <v>POUCO FUCHSITICO E BASTANTE SILICIFICADO.</v>
      </c>
    </row>
    <row r="35" spans="1:10" x14ac:dyDescent="0.35">
      <c r="A35" t="s">
        <v>452</v>
      </c>
      <c r="B35" t="s">
        <v>179</v>
      </c>
      <c r="C35" s="1">
        <v>320.57</v>
      </c>
      <c r="D35" s="1">
        <v>320.72000000000003</v>
      </c>
      <c r="E35" t="str">
        <f>VLOOKUP(C35,DESCRIPTION!$B$3:$F$778,3,TRUE)</f>
        <v>QTO</v>
      </c>
      <c r="F35">
        <f>VLOOKUP(C35,DESCRIPTION!$B$3:$F$778,4,TRUE)</f>
        <v>0</v>
      </c>
      <c r="G35" s="7">
        <f>Tabela3[[#This Row],[SM]]</f>
        <v>3.1250000000000007E-2</v>
      </c>
      <c r="H35" s="2">
        <f>Tabela33[[#This Row],[CM]]</f>
        <v>0.3</v>
      </c>
      <c r="I35" s="1">
        <f>DENSITY!F33</f>
        <v>2.6011613793103452</v>
      </c>
      <c r="J35" t="str">
        <f>VLOOKUP(C35,DESCRIPTION!$B$3:$F$778,5,TRUE)</f>
        <v>POUCO FUCHSITICO E BASTANTE SILICIFICADO.</v>
      </c>
    </row>
    <row r="36" spans="1:10" x14ac:dyDescent="0.35">
      <c r="A36" t="s">
        <v>453</v>
      </c>
      <c r="B36" t="s">
        <v>179</v>
      </c>
      <c r="C36" s="1">
        <v>324.85000000000002</v>
      </c>
      <c r="D36" s="1">
        <v>324.95999999999998</v>
      </c>
      <c r="E36" t="str">
        <f>VLOOKUP(C36,DESCRIPTION!$B$3:$F$778,3,TRUE)</f>
        <v>QTO</v>
      </c>
      <c r="F36">
        <f>VLOOKUP(C36,DESCRIPTION!$B$3:$F$778,4,TRUE)</f>
        <v>0</v>
      </c>
      <c r="G36" s="7">
        <f>Tabela3[[#This Row],[SM]]</f>
        <v>2.1200000000000004E-2</v>
      </c>
      <c r="H36" s="2">
        <f>Tabela33[[#This Row],[CM]]</f>
        <v>0.24000000000000005</v>
      </c>
      <c r="I36" s="1">
        <f>DENSITY!F34</f>
        <v>2.6378620689655166</v>
      </c>
      <c r="J36" t="str">
        <f>VLOOKUP(C36,DESCRIPTION!$B$3:$F$778,5,TRUE)</f>
        <v>POUCO FUCHSITICO E BASTANTE SILICIFICADO.</v>
      </c>
    </row>
    <row r="37" spans="1:10" x14ac:dyDescent="0.35">
      <c r="A37" t="s">
        <v>454</v>
      </c>
      <c r="B37" t="s">
        <v>179</v>
      </c>
      <c r="C37" s="1">
        <v>328</v>
      </c>
      <c r="D37" s="1">
        <v>328.28</v>
      </c>
      <c r="E37" t="str">
        <f>VLOOKUP(C37,DESCRIPTION!$B$3:$F$778,3,TRUE)</f>
        <v>ITV</v>
      </c>
      <c r="F37">
        <f>VLOOKUP(C37,DESCRIPTION!$B$3:$F$778,4,TRUE)</f>
        <v>0</v>
      </c>
      <c r="G37" s="7">
        <f>Tabela3[[#This Row],[SM]]</f>
        <v>0.65449999999999986</v>
      </c>
      <c r="H37" s="2">
        <f>Tabela33[[#This Row],[CM]]</f>
        <v>0.1678</v>
      </c>
      <c r="I37" s="1">
        <f>DENSITY!F35</f>
        <v>2.9253681818181816</v>
      </c>
      <c r="J37" t="str">
        <f>VLOOKUP(C37,DESCRIPTION!$B$3:$F$778,5,TRUE)</f>
        <v>DE 327.00 A 330.70M. DE COLORACAO CINZA ESCURA ESVERDEADA. TEXTURA MEDIA A GOSSEIRA. POUCO PIRITOSA._x000D_DE 330.70 A 341.12M. DE COLORACAO CINZA ESVERDEADA COM TEXTURA BASTANTE FINA E PREENCHIMENTO DE FRATURAS POR CARBONATO DE CALCIO.</v>
      </c>
    </row>
    <row r="38" spans="1:10" x14ac:dyDescent="0.35">
      <c r="A38" t="s">
        <v>455</v>
      </c>
      <c r="B38" t="s">
        <v>179</v>
      </c>
      <c r="C38" s="1">
        <v>331</v>
      </c>
      <c r="D38" s="1">
        <v>331.16</v>
      </c>
      <c r="E38" t="str">
        <f>VLOOKUP(C38,DESCRIPTION!$B$3:$F$778,3,TRUE)</f>
        <v>ITV</v>
      </c>
      <c r="F38">
        <f>VLOOKUP(C38,DESCRIPTION!$B$3:$F$778,4,TRUE)</f>
        <v>0</v>
      </c>
      <c r="G38" s="7">
        <f>Tabela3[[#This Row],[SM]]</f>
        <v>0.47214999999999996</v>
      </c>
      <c r="H38" s="2">
        <f>Tabela33[[#This Row],[CM]]</f>
        <v>0.09</v>
      </c>
      <c r="I38" s="1">
        <f>DENSITY!F36</f>
        <v>2.8936199999999999</v>
      </c>
      <c r="J38" t="str">
        <f>VLOOKUP(C38,DESCRIPTION!$B$3:$F$778,5,TRUE)</f>
        <v>DE 327.00 A 330.70M. DE COLORACAO CINZA ESCURA ESVERDEADA. TEXTURA MEDIA A GOSSEIRA. POUCO PIRITOSA._x000D_DE 330.70 A 341.12M. DE COLORACAO CINZA ESVERDEADA COM TEXTURA BASTANTE FINA E PREENCHIMENTO DE FRATURAS POR CARBONATO DE CALCIO.</v>
      </c>
    </row>
    <row r="39" spans="1:10" x14ac:dyDescent="0.35">
      <c r="A39" t="s">
        <v>456</v>
      </c>
      <c r="B39" t="s">
        <v>179</v>
      </c>
      <c r="C39" s="1">
        <v>332.92</v>
      </c>
      <c r="D39" s="1">
        <v>333.42</v>
      </c>
      <c r="E39" t="str">
        <f>VLOOKUP(C39,DESCRIPTION!$B$3:$F$778,3,TRUE)</f>
        <v>ITV</v>
      </c>
      <c r="F39">
        <f>VLOOKUP(C39,DESCRIPTION!$B$3:$F$778,4,TRUE)</f>
        <v>0</v>
      </c>
      <c r="G39" s="7">
        <f>Tabela3[[#This Row],[SM]]</f>
        <v>0.5544</v>
      </c>
      <c r="H39" s="2">
        <f>Tabela33[[#This Row],[CM]]</f>
        <v>0.01</v>
      </c>
      <c r="I39" s="1">
        <f>DENSITY!F37</f>
        <v>2.9239014925373139</v>
      </c>
      <c r="J39" t="str">
        <f>VLOOKUP(C39,DESCRIPTION!$B$3:$F$778,5,TRUE)</f>
        <v>DE 327.00 A 330.70M. DE COLORACAO CINZA ESCURA ESVERDEADA. TEXTURA MEDIA A GOSSEIRA. POUCO PIRITOSA._x000D_DE 330.70 A 341.12M. DE COLORACAO CINZA ESVERDEADA COM TEXTURA BASTANTE FINA E PREENCHIMENTO DE FRATURAS POR CARBONATO DE CALCIO.</v>
      </c>
    </row>
    <row r="40" spans="1:10" x14ac:dyDescent="0.35">
      <c r="A40" t="s">
        <v>457</v>
      </c>
      <c r="B40" t="s">
        <v>179</v>
      </c>
      <c r="C40" s="1">
        <v>339.85</v>
      </c>
      <c r="D40" s="1">
        <v>340</v>
      </c>
      <c r="E40" t="str">
        <f>VLOOKUP(C40,DESCRIPTION!$B$3:$F$778,3,TRUE)</f>
        <v>ITV</v>
      </c>
      <c r="F40">
        <f>VLOOKUP(C40,DESCRIPTION!$B$3:$F$778,4,TRUE)</f>
        <v>0</v>
      </c>
      <c r="G40" s="7">
        <f>Tabela3[[#This Row],[SM]]</f>
        <v>0.52075000000000005</v>
      </c>
      <c r="H40" s="2">
        <f>Tabela33[[#This Row],[CM]]</f>
        <v>0.04</v>
      </c>
      <c r="I40" s="1">
        <f>DENSITY!F38</f>
        <v>2.7716666666666665</v>
      </c>
      <c r="J40" t="str">
        <f>VLOOKUP(C40,DESCRIPTION!$B$3:$F$778,5,TRUE)</f>
        <v>DE 327.00 A 330.70M. DE COLORACAO CINZA ESCURA ESVERDEADA. TEXTURA MEDIA A GOSSEIRA. POUCO PIRITOSA._x000D_DE 330.70 A 341.12M. DE COLORACAO CINZA ESVERDEADA COM TEXTURA BASTANTE FINA E PREENCHIMENTO DE FRATURAS POR CARBONATO DE CALCIO.</v>
      </c>
    </row>
    <row r="41" spans="1:10" x14ac:dyDescent="0.35">
      <c r="A41" t="s">
        <v>458</v>
      </c>
      <c r="B41" t="s">
        <v>179</v>
      </c>
      <c r="C41" s="1">
        <v>350.85</v>
      </c>
      <c r="D41" s="1">
        <v>350.95</v>
      </c>
      <c r="E41" t="str">
        <f>VLOOKUP(C41,DESCRIPTION!$B$3:$F$778,3,TRUE)</f>
        <v>QTO</v>
      </c>
      <c r="F41">
        <f>VLOOKUP(C41,DESCRIPTION!$B$3:$F$778,4,TRUE)</f>
        <v>0</v>
      </c>
      <c r="G41" s="7">
        <f>Tabela3[[#This Row],[SM]]</f>
        <v>2.1100000000000004E-2</v>
      </c>
      <c r="H41" s="2">
        <f>Tabela33[[#This Row],[CM]]</f>
        <v>0.08</v>
      </c>
      <c r="I41" s="1">
        <f>DENSITY!F39</f>
        <v>2.5635784615384614</v>
      </c>
      <c r="J41" t="str">
        <f>VLOOKUP(C41,DESCRIPTION!$B$3:$F$778,5,TRUE)</f>
        <v>DE 341.12 A 375.80M. BASTANTE CONTAMINADO POR MATERIAL INTRUSIVO E BASTANTE SILICIFICADO. PRINCIPALMENTE NO CONTATO._x000D_DE 375.80 A 368.30M. BASTANTE FUCHSITICO E BASE CONTAMINADA POR MATERIAL INTRUSIVO._x000D_DE 368.30 A 370.15M. BASTANTE FUCHSITICO._x000D_DE 370.15 A</v>
      </c>
    </row>
    <row r="42" spans="1:10" x14ac:dyDescent="0.35">
      <c r="A42" t="s">
        <v>459</v>
      </c>
      <c r="B42" t="s">
        <v>179</v>
      </c>
      <c r="C42" s="1">
        <v>356.56</v>
      </c>
      <c r="D42" s="1">
        <v>356.8</v>
      </c>
      <c r="E42" t="str">
        <f>VLOOKUP(C42,DESCRIPTION!$B$3:$F$778,3,TRUE)</f>
        <v>QTO</v>
      </c>
      <c r="F42">
        <f>VLOOKUP(C42,DESCRIPTION!$B$3:$F$778,4,TRUE)</f>
        <v>0</v>
      </c>
      <c r="G42" s="7">
        <f>Tabela3[[#This Row],[SM]]</f>
        <v>1.7800000000000003E-2</v>
      </c>
      <c r="H42" s="2">
        <f>Tabela33[[#This Row],[CM]]</f>
        <v>0.27</v>
      </c>
      <c r="I42" s="1">
        <f>DENSITY!F40</f>
        <v>2.5913014925373137</v>
      </c>
      <c r="J42" t="str">
        <f>VLOOKUP(C42,DESCRIPTION!$B$3:$F$778,5,TRUE)</f>
        <v>DE 341.12 A 375.80M. BASTANTE CONTAMINADO POR MATERIAL INTRUSIVO E BASTANTE SILICIFICADO. PRINCIPALMENTE NO CONTATO._x000D_DE 375.80 A 368.30M. BASTANTE FUCHSITICO E BASE CONTAMINADA POR MATERIAL INTRUSIVO._x000D_DE 368.30 A 370.15M. BASTANTE FUCHSITICO._x000D_DE 370.15 A</v>
      </c>
    </row>
    <row r="43" spans="1:10" x14ac:dyDescent="0.35">
      <c r="A43" t="s">
        <v>460</v>
      </c>
      <c r="B43" t="s">
        <v>179</v>
      </c>
      <c r="C43" s="1">
        <v>360.12</v>
      </c>
      <c r="D43" s="1">
        <v>360.25</v>
      </c>
      <c r="E43" t="str">
        <f>VLOOKUP(C43,DESCRIPTION!$B$3:$F$778,3,TRUE)</f>
        <v>QTO</v>
      </c>
      <c r="F43">
        <f>VLOOKUP(C43,DESCRIPTION!$B$3:$F$778,4,TRUE)</f>
        <v>0</v>
      </c>
      <c r="G43" s="7">
        <f>Tabela3[[#This Row],[SM]]</f>
        <v>2.8300000000000009E-2</v>
      </c>
      <c r="H43" s="2">
        <f>Tabela33[[#This Row],[CM]]</f>
        <v>0.53</v>
      </c>
      <c r="I43" s="1">
        <f>DENSITY!F41</f>
        <v>2.5847771428571429</v>
      </c>
      <c r="J43" t="str">
        <f>VLOOKUP(C43,DESCRIPTION!$B$3:$F$778,5,TRUE)</f>
        <v>DE 341.12 A 375.80M. BASTANTE CONTAMINADO POR MATERIAL INTRUSIVO E BASTANTE SILICIFICADO. PRINCIPALMENTE NO CONTATO._x000D_DE 375.80 A 368.30M. BASTANTE FUCHSITICO E BASE CONTAMINADA POR MATERIAL INTRUSIVO._x000D_DE 368.30 A 370.15M. BASTANTE FUCHSITICO._x000D_DE 370.15 A</v>
      </c>
    </row>
    <row r="44" spans="1:10" x14ac:dyDescent="0.35">
      <c r="A44" t="s">
        <v>461</v>
      </c>
      <c r="B44" t="s">
        <v>179</v>
      </c>
      <c r="C44" s="1">
        <v>364.84</v>
      </c>
      <c r="D44" s="1">
        <v>365.09</v>
      </c>
      <c r="E44" t="str">
        <f>VLOOKUP(C44,DESCRIPTION!$B$3:$F$778,3,TRUE)</f>
        <v>QTO</v>
      </c>
      <c r="F44">
        <f>VLOOKUP(C44,DESCRIPTION!$B$3:$F$778,4,TRUE)</f>
        <v>0</v>
      </c>
      <c r="G44" s="7">
        <f>Tabela3[[#This Row],[SM]]</f>
        <v>5.2700000000000004E-2</v>
      </c>
      <c r="H44" s="2">
        <f>Tabela33[[#This Row],[CM]]</f>
        <v>0.56999999999999995</v>
      </c>
      <c r="I44" s="1">
        <f>DENSITY!F42</f>
        <v>2.6401119617224871</v>
      </c>
      <c r="J44" t="str">
        <f>VLOOKUP(C44,DESCRIPTION!$B$3:$F$778,5,TRUE)</f>
        <v>DE 341.12 A 375.80M. BASTANTE CONTAMINADO POR MATERIAL INTRUSIVO E BASTANTE SILICIFICADO. PRINCIPALMENTE NO CONTATO._x000D_DE 375.80 A 368.30M. BASTANTE FUCHSITICO E BASE CONTAMINADA POR MATERIAL INTRUSIVO._x000D_DE 368.30 A 370.15M. BASTANTE FUCHSITICO._x000D_DE 370.15 A</v>
      </c>
    </row>
    <row r="45" spans="1:10" x14ac:dyDescent="0.35">
      <c r="A45" t="s">
        <v>462</v>
      </c>
      <c r="B45" t="s">
        <v>179</v>
      </c>
      <c r="C45" s="1">
        <v>371.29</v>
      </c>
      <c r="D45" s="1">
        <v>371.52</v>
      </c>
      <c r="E45" t="str">
        <f>VLOOKUP(C45,DESCRIPTION!$B$3:$F$778,3,TRUE)</f>
        <v>QTO</v>
      </c>
      <c r="F45">
        <f>VLOOKUP(C45,DESCRIPTION!$B$3:$F$778,4,TRUE)</f>
        <v>0</v>
      </c>
      <c r="G45" s="7">
        <f>Tabela3[[#This Row],[SM]]</f>
        <v>3.2950000000000014E-2</v>
      </c>
      <c r="H45" s="2">
        <f>Tabela33[[#This Row],[CM]]</f>
        <v>0.47000000000000003</v>
      </c>
      <c r="I45" s="1">
        <f>DENSITY!F43</f>
        <v>2.6805762162162163</v>
      </c>
      <c r="J45" t="str">
        <f>VLOOKUP(C45,DESCRIPTION!$B$3:$F$778,5,TRUE)</f>
        <v>DE 341.12 A 375.80M. BASTANTE CONTAMINADO POR MATERIAL INTRUSIVO E BASTANTE SILICIFICADO. PRINCIPALMENTE NO CONTATO._x000D_DE 375.80 A 368.30M. BASTANTE FUCHSITICO E BASE CONTAMINADA POR MATERIAL INTRUSIVO._x000D_DE 368.30 A 370.15M. BASTANTE FUCHSITICO._x000D_DE 370.15 A</v>
      </c>
    </row>
    <row r="46" spans="1:10" x14ac:dyDescent="0.35">
      <c r="A46" t="s">
        <v>463</v>
      </c>
      <c r="B46" t="s">
        <v>179</v>
      </c>
      <c r="C46" s="1">
        <v>374.2</v>
      </c>
      <c r="D46" s="1">
        <v>374.5</v>
      </c>
      <c r="E46" t="str">
        <f>VLOOKUP(C46,DESCRIPTION!$B$3:$F$778,3,TRUE)</f>
        <v>MSPC</v>
      </c>
      <c r="F46">
        <f>VLOOKUP(C46,DESCRIPTION!$B$3:$F$778,4,TRUE)</f>
        <v>0</v>
      </c>
      <c r="G46" s="7">
        <f>Tabela3[[#This Row],[SM]]</f>
        <v>3.2550000000000003E-2</v>
      </c>
      <c r="H46" s="2">
        <f>Tabela33[[#This Row],[CM]]</f>
        <v>0.53</v>
      </c>
      <c r="I46" s="1">
        <f>DENSITY!F44</f>
        <v>2.6123306532663317</v>
      </c>
      <c r="J46" t="str">
        <f>VLOOKUP(C46,DESCRIPTION!$B$3:$F$778,5,TRUE)</f>
        <v>BEM EMPACOTADO. MATRIZ BASTANTE FUCHSITICA. BASTANTE PIRITOSA. COM RAROS SEIXOS DE CHERT.</v>
      </c>
    </row>
    <row r="47" spans="1:10" x14ac:dyDescent="0.35">
      <c r="A47" t="s">
        <v>464</v>
      </c>
      <c r="B47" t="s">
        <v>179</v>
      </c>
      <c r="C47" s="1">
        <v>378.48</v>
      </c>
      <c r="D47" s="1">
        <v>378.57</v>
      </c>
      <c r="E47" t="str">
        <f>VLOOKUP(C47,DESCRIPTION!$B$3:$F$778,3,TRUE)</f>
        <v>MSPC</v>
      </c>
      <c r="F47">
        <f>VLOOKUP(C47,DESCRIPTION!$B$3:$F$778,4,TRUE)</f>
        <v>0</v>
      </c>
      <c r="G47" s="7">
        <f>Tabela3[[#This Row],[SM]]</f>
        <v>3.7150000000000009E-2</v>
      </c>
      <c r="H47" s="2">
        <f>Tabela33[[#This Row],[CM]]</f>
        <v>0.47000000000000003</v>
      </c>
      <c r="I47" s="1">
        <f>DENSITY!F45</f>
        <v>2.6029565217391304</v>
      </c>
      <c r="J47" t="str">
        <f>VLOOKUP(C47,DESCRIPTION!$B$3:$F$778,5,TRUE)</f>
        <v>BEM EMPACOTADO. MATRIZ BASTANTE FUCHSITICA. PIRITOSA COM MUITOS SEIXOS DE CHERT.</v>
      </c>
    </row>
    <row r="48" spans="1:10" x14ac:dyDescent="0.35">
      <c r="A48" t="s">
        <v>465</v>
      </c>
      <c r="B48" t="s">
        <v>179</v>
      </c>
      <c r="C48" s="1">
        <v>382.01</v>
      </c>
      <c r="D48" s="1">
        <v>382.21</v>
      </c>
      <c r="E48" t="str">
        <f>VLOOKUP(C48,DESCRIPTION!$B$3:$F$778,3,TRUE)</f>
        <v>QTO</v>
      </c>
      <c r="F48">
        <f>VLOOKUP(C48,DESCRIPTION!$B$3:$F$778,4,TRUE)</f>
        <v>0</v>
      </c>
      <c r="G48" s="7">
        <f>Tabela3[[#This Row],[SM]]</f>
        <v>3.4749999999999996E-2</v>
      </c>
      <c r="H48" s="2">
        <f>Tabela33[[#This Row],[CM]]</f>
        <v>0.6</v>
      </c>
      <c r="I48" s="1">
        <f>DENSITY!F46</f>
        <v>2.6010067415730331</v>
      </c>
      <c r="J48" t="str">
        <f>VLOOKUP(C48,DESCRIPTION!$B$3:$F$778,5,TRUE)</f>
        <v>DE 379.80 A 381.64M. BASTANTE FUCHSITICO._x000D_DE 381.64 A 382.61M. AMOSTRA COMPOSTA POR 30 CM DE MSPC (BEM EMPACOTADO. MATRIZ BASTANTE FUCHSITICA. PIRITOSA COM RAROS SEIXOS DE CHERT.) E 67 CM DE QTO (BASTANTE FUCHSITICO E PIRITOSO EM NIVEIS).</v>
      </c>
    </row>
    <row r="49" spans="1:10" x14ac:dyDescent="0.35">
      <c r="A49" t="s">
        <v>466</v>
      </c>
      <c r="B49" t="s">
        <v>179</v>
      </c>
      <c r="C49" s="1">
        <v>384.76</v>
      </c>
      <c r="D49" s="1">
        <v>384.9</v>
      </c>
      <c r="E49" t="str">
        <f>VLOOKUP(C49,DESCRIPTION!$B$3:$F$778,3,TRUE)</f>
        <v>QTO_SX</v>
      </c>
      <c r="F49">
        <f>VLOOKUP(C49,DESCRIPTION!$B$3:$F$778,4,TRUE)</f>
        <v>0</v>
      </c>
      <c r="G49" s="7">
        <f>Tabela3[[#This Row],[SM]]</f>
        <v>2.7800000000000009E-2</v>
      </c>
      <c r="H49" s="2">
        <f>Tabela33[[#This Row],[CM]]</f>
        <v>0.54</v>
      </c>
      <c r="I49" s="1">
        <f>DENSITY!F47</f>
        <v>2.6038844919786097</v>
      </c>
      <c r="J49" t="str">
        <f>VLOOKUP(C49,DESCRIPTION!$B$3:$F$778,5,TRUE)</f>
        <v>COM SEIXOS L E M. FUCHSITICO E POUCO PIRITOSO EM NIVEIS.</v>
      </c>
    </row>
    <row r="50" spans="1:10" x14ac:dyDescent="0.35">
      <c r="A50" t="s">
        <v>467</v>
      </c>
      <c r="B50" t="s">
        <v>179</v>
      </c>
      <c r="C50" s="1">
        <v>387.75</v>
      </c>
      <c r="D50" s="1">
        <v>388.03</v>
      </c>
      <c r="E50" t="str">
        <f>VLOOKUP(C50,DESCRIPTION!$B$3:$F$778,3,TRUE)</f>
        <v>QTO</v>
      </c>
      <c r="F50">
        <f>VLOOKUP(C50,DESCRIPTION!$B$3:$F$778,4,TRUE)</f>
        <v>0</v>
      </c>
      <c r="G50" s="7">
        <f>Tabela3[[#This Row],[SM]]</f>
        <v>4.9250000000000009E-2</v>
      </c>
      <c r="H50" s="2">
        <f>Tabela33[[#This Row],[CM]]</f>
        <v>0.45</v>
      </c>
      <c r="I50" s="1">
        <f>DENSITY!F48</f>
        <v>2.6072947826086961</v>
      </c>
      <c r="J50" t="str">
        <f>VLOOKUP(C50,DESCRIPTION!$B$3:$F$778,5,TRUE)</f>
        <v>FUCHSITICO E BASTANTE SILICIFICADO NA BASE (CONTAMINADA POR MATERIAL INTRUSIVO).</v>
      </c>
    </row>
    <row r="51" spans="1:10" x14ac:dyDescent="0.35">
      <c r="A51" t="s">
        <v>468</v>
      </c>
      <c r="B51" t="s">
        <v>179</v>
      </c>
      <c r="C51" s="1">
        <v>392.9</v>
      </c>
      <c r="D51" s="1">
        <v>393</v>
      </c>
      <c r="E51" t="str">
        <f>VLOOKUP(C51,DESCRIPTION!$B$3:$F$778,3,TRUE)</f>
        <v>QTO</v>
      </c>
      <c r="F51">
        <f>VLOOKUP(C51,DESCRIPTION!$B$3:$F$778,4,TRUE)</f>
        <v>0</v>
      </c>
      <c r="G51" s="7">
        <f>Tabela3[[#This Row],[SM]]</f>
        <v>3.0349999999999999E-2</v>
      </c>
      <c r="H51" s="2">
        <f>Tabela33[[#This Row],[CM]]</f>
        <v>0.48999999999999994</v>
      </c>
      <c r="I51" s="1">
        <f>DENSITY!F49</f>
        <v>2.5380932038834954</v>
      </c>
      <c r="J51" t="str">
        <f>VLOOKUP(C51,DESCRIPTION!$B$3:$F$778,5,TRUE)</f>
        <v>FUCHSITICO E BASTANTE SILICIFICADO.</v>
      </c>
    </row>
    <row r="52" spans="1:10" x14ac:dyDescent="0.35">
      <c r="A52" t="s">
        <v>469</v>
      </c>
      <c r="B52" t="s">
        <v>179</v>
      </c>
      <c r="C52" s="1">
        <v>396</v>
      </c>
      <c r="D52" s="1">
        <v>396.13</v>
      </c>
      <c r="E52" t="str">
        <f>VLOOKUP(C52,DESCRIPTION!$B$3:$F$778,3,TRUE)</f>
        <v>QTO</v>
      </c>
      <c r="F52">
        <f>VLOOKUP(C52,DESCRIPTION!$B$3:$F$778,4,TRUE)</f>
        <v>0</v>
      </c>
      <c r="G52" s="7">
        <f>Tabela3[[#This Row],[SM]]</f>
        <v>1.0480000000000003E-2</v>
      </c>
      <c r="H52" s="2">
        <f>Tabela33[[#This Row],[CM]]</f>
        <v>0.43000000000000005</v>
      </c>
      <c r="I52" s="1">
        <f>DENSITY!F50</f>
        <v>2.5675097560975613</v>
      </c>
      <c r="J52" t="str">
        <f>VLOOKUP(C52,DESCRIPTION!$B$3:$F$778,5,TRUE)</f>
        <v>FUCHSITICO E BASTANTE SILICIFICADO.</v>
      </c>
    </row>
    <row r="53" spans="1:10" x14ac:dyDescent="0.35">
      <c r="A53" t="s">
        <v>470</v>
      </c>
      <c r="B53" t="s">
        <v>179</v>
      </c>
      <c r="C53" s="1">
        <v>400.15</v>
      </c>
      <c r="D53" s="1">
        <v>400.34</v>
      </c>
      <c r="E53" t="str">
        <f>VLOOKUP(C53,DESCRIPTION!$B$3:$F$778,3,TRUE)</f>
        <v>LMPC</v>
      </c>
      <c r="F53">
        <f>VLOOKUP(C53,DESCRIPTION!$B$3:$F$778,4,TRUE)</f>
        <v>0</v>
      </c>
      <c r="G53" s="7">
        <f>Tabela3[[#This Row],[SM]]</f>
        <v>2.2700000000000005E-2</v>
      </c>
      <c r="H53" s="2">
        <f>Tabela33[[#This Row],[CM]]</f>
        <v>0.45</v>
      </c>
      <c r="I53" s="1">
        <f>DENSITY!F51</f>
        <v>2.819180952380953</v>
      </c>
      <c r="J53" t="str">
        <f>VLOOKUP(C53,DESCRIPTION!$B$3:$F$778,5,TRUE)</f>
        <v>BEM EMPACOTADO. MATRIZ BASTANTE FUCHSITICA. PIRITOSA. SEIXOS VL E RAROS SEIXOS S E SEIXOS DE CHERT.</v>
      </c>
    </row>
    <row r="54" spans="1:10" x14ac:dyDescent="0.35">
      <c r="A54" t="s">
        <v>471</v>
      </c>
      <c r="B54" t="s">
        <v>179</v>
      </c>
      <c r="C54" s="1">
        <v>402.25</v>
      </c>
      <c r="D54" s="1">
        <v>402.49</v>
      </c>
      <c r="E54" t="str">
        <f>VLOOKUP(C54,DESCRIPTION!$B$3:$F$778,3,TRUE)</f>
        <v>LMPC</v>
      </c>
      <c r="F54">
        <f>VLOOKUP(C54,DESCRIPTION!$B$3:$F$778,4,TRUE)</f>
        <v>0</v>
      </c>
      <c r="G54" s="7">
        <f>Tabela3[[#This Row],[SM]]</f>
        <v>1.4300000000000002E-2</v>
      </c>
      <c r="H54" s="2">
        <f>Tabela33[[#This Row],[CM]]</f>
        <v>0.67000000000000015</v>
      </c>
      <c r="I54" s="1">
        <f>DENSITY!F52</f>
        <v>2.7083142857142852</v>
      </c>
      <c r="J54" t="str">
        <f>VLOOKUP(C54,DESCRIPTION!$B$3:$F$778,5,TRUE)</f>
        <v>BEM EMPACOTADO. MATRIZ BASTANTE FUCHSITICA. PIRITOSA. SEIXOS VL E RAROS SEIXOS S E SEIXOS DE CHERT.</v>
      </c>
    </row>
    <row r="55" spans="1:10" x14ac:dyDescent="0.35">
      <c r="A55" t="s">
        <v>472</v>
      </c>
      <c r="B55" t="s">
        <v>179</v>
      </c>
      <c r="C55" s="1">
        <v>405.46</v>
      </c>
      <c r="D55" s="1">
        <v>405.64</v>
      </c>
      <c r="E55" t="str">
        <f>VLOOKUP(C55,DESCRIPTION!$B$3:$F$778,3,TRUE)</f>
        <v>LMPC</v>
      </c>
      <c r="F55">
        <f>VLOOKUP(C55,DESCRIPTION!$B$3:$F$778,4,TRUE)</f>
        <v>0</v>
      </c>
      <c r="G55" s="7">
        <f>Tabela3[[#This Row],[SM]]</f>
        <v>2.1400000000000002E-2</v>
      </c>
      <c r="H55" s="2">
        <f>Tabela33[[#This Row],[CM]]</f>
        <v>0.82000000000000006</v>
      </c>
      <c r="I55" s="1">
        <f>DENSITY!F53</f>
        <v>2.710336170212766</v>
      </c>
      <c r="J55" t="str">
        <f>VLOOKUP(C55,DESCRIPTION!$B$3:$F$778,5,TRUE)</f>
        <v>BEM EMPACOTADO. MATRIZ BASTANTE FUCHSITICA. PIRITOSA. SEIXOS VL E RAROS SEIXOS S E SEIXOS DE CHERT.</v>
      </c>
    </row>
    <row r="56" spans="1:10" x14ac:dyDescent="0.35">
      <c r="A56" t="s">
        <v>473</v>
      </c>
      <c r="B56" t="s">
        <v>179</v>
      </c>
      <c r="C56" s="1">
        <v>408.3</v>
      </c>
      <c r="D56" s="1">
        <v>408.57</v>
      </c>
      <c r="E56" t="str">
        <f>VLOOKUP(C56,DESCRIPTION!$B$3:$F$778,3,TRUE)</f>
        <v>LMPC</v>
      </c>
      <c r="F56">
        <f>VLOOKUP(C56,DESCRIPTION!$B$3:$F$778,4,TRUE)</f>
        <v>0</v>
      </c>
      <c r="G56" s="7">
        <f>Tabela3[[#This Row],[SM]]</f>
        <v>4.8450000000000007E-2</v>
      </c>
      <c r="H56" s="2">
        <f>Tabela33[[#This Row],[CM]]</f>
        <v>0.75</v>
      </c>
      <c r="I56" s="1">
        <f>DENSITY!F54</f>
        <v>2.7427897674418609</v>
      </c>
      <c r="J56" t="str">
        <f>VLOOKUP(C56,DESCRIPTION!$B$3:$F$778,5,TRUE)</f>
        <v>BEM EMPACOTADO. MATRIZ BASTANTE FUCHSITICA. PIRITOSA. SEIXOS VL E RAROS SEIXOS S E SEIXOS DE CHERT.</v>
      </c>
    </row>
    <row r="57" spans="1:10" x14ac:dyDescent="0.35">
      <c r="A57" t="s">
        <v>474</v>
      </c>
      <c r="B57" t="s">
        <v>179</v>
      </c>
      <c r="C57" s="1">
        <v>409.8</v>
      </c>
      <c r="D57" s="1">
        <v>410.1</v>
      </c>
      <c r="E57" t="str">
        <f>VLOOKUP(C57,DESCRIPTION!$B$3:$F$778,3,TRUE)</f>
        <v>LMPC</v>
      </c>
      <c r="F57">
        <f>VLOOKUP(C57,DESCRIPTION!$B$3:$F$778,4,TRUE)</f>
        <v>0</v>
      </c>
      <c r="G57" s="7">
        <f>Tabela3[[#This Row],[SM]]</f>
        <v>3.5550000000000012E-2</v>
      </c>
      <c r="H57" s="2">
        <f>Tabela33[[#This Row],[CM]]</f>
        <v>0.38</v>
      </c>
      <c r="I57" s="1">
        <f>DENSITY!F55</f>
        <v>2.7475652173913043</v>
      </c>
      <c r="J57" t="str">
        <f>VLOOKUP(C57,DESCRIPTION!$B$3:$F$778,5,TRUE)</f>
        <v>BEM EMPACOTADO. MATRIZ BASTANTE FUCHSITICA. PIRITOSA. SEIXOS VL E RAROS SEIXOS S E SEIXOS DE CHERT.</v>
      </c>
    </row>
    <row r="58" spans="1:10" x14ac:dyDescent="0.35">
      <c r="A58" t="s">
        <v>475</v>
      </c>
      <c r="B58" t="s">
        <v>179</v>
      </c>
      <c r="C58" s="1">
        <v>411.68</v>
      </c>
      <c r="D58" s="1">
        <v>411.98</v>
      </c>
      <c r="E58" t="str">
        <f>VLOOKUP(C58,DESCRIPTION!$B$3:$F$778,3,TRUE)</f>
        <v>LVLPC</v>
      </c>
      <c r="F58">
        <f>VLOOKUP(C58,DESCRIPTION!$B$3:$F$778,4,TRUE)</f>
        <v>0</v>
      </c>
      <c r="G58" s="7">
        <f>Tabela3[[#This Row],[SM]]</f>
        <v>4.5050000000000014E-2</v>
      </c>
      <c r="H58" s="2">
        <f>Tabela33[[#This Row],[CM]]</f>
        <v>0.3</v>
      </c>
      <c r="I58" s="1">
        <f>DENSITY!F56</f>
        <v>2.7152522123893812</v>
      </c>
      <c r="J58" t="str">
        <f>VLOOKUP(C58,DESCRIPTION!$B$3:$F$778,5,TRUE)</f>
        <v>EMPACOTADO. MATRIZ BASTANTE FUCHSITICA. OXIDADA. PRINCIPALMENTE NAS FRATURAS. POUCO PIRITOSA COM SEIXOS M E BASTANTE SEIXOS DE CHERT.</v>
      </c>
    </row>
    <row r="59" spans="1:10" x14ac:dyDescent="0.35">
      <c r="A59" t="s">
        <v>476</v>
      </c>
      <c r="B59" t="s">
        <v>179</v>
      </c>
      <c r="C59" s="1">
        <v>413.76</v>
      </c>
      <c r="D59" s="1">
        <v>414.04</v>
      </c>
      <c r="E59" t="str">
        <f>VLOOKUP(C59,DESCRIPTION!$B$3:$F$778,3,TRUE)</f>
        <v>LVLPC</v>
      </c>
      <c r="F59">
        <f>VLOOKUP(C59,DESCRIPTION!$B$3:$F$778,4,TRUE)</f>
        <v>0</v>
      </c>
      <c r="G59" s="7">
        <f>Tabela3[[#This Row],[SM]]</f>
        <v>5.035000000000002E-2</v>
      </c>
      <c r="H59" s="2">
        <f>Tabela33[[#This Row],[CM]]</f>
        <v>0.36</v>
      </c>
      <c r="I59" s="1">
        <f>DENSITY!F57</f>
        <v>2.7043177570093464</v>
      </c>
      <c r="J59" t="str">
        <f>VLOOKUP(C59,DESCRIPTION!$B$3:$F$778,5,TRUE)</f>
        <v>EMPACOTADO. MATRIZ BASTANTE FUCHSITICA. OXIDADA. PRINCIPALMENTE NAS FRATURAS. POUCO PIRITOSA COM SEIXOS M E BASTANTE SEIXOS DE CHERT.</v>
      </c>
    </row>
    <row r="60" spans="1:10" x14ac:dyDescent="0.35">
      <c r="A60" t="s">
        <v>477</v>
      </c>
      <c r="B60" t="s">
        <v>179</v>
      </c>
      <c r="C60" s="1">
        <v>415.9</v>
      </c>
      <c r="D60" s="1">
        <v>416</v>
      </c>
      <c r="E60" t="str">
        <f>VLOOKUP(C60,DESCRIPTION!$B$3:$F$778,3,TRUE)</f>
        <v>QTO</v>
      </c>
      <c r="F60">
        <f>VLOOKUP(C60,DESCRIPTION!$B$3:$F$778,4,TRUE)</f>
        <v>0</v>
      </c>
      <c r="G60" s="7">
        <f>Tabela3[[#This Row],[SM]]</f>
        <v>2.5400000000000006E-2</v>
      </c>
      <c r="H60" s="2">
        <f>Tabela33[[#This Row],[CM]]</f>
        <v>0.41</v>
      </c>
      <c r="I60" s="1">
        <f>DENSITY!F58</f>
        <v>2.6192250000000006</v>
      </c>
      <c r="J60" t="str">
        <f>VLOOKUP(C60,DESCRIPTION!$B$3:$F$778,5,TRUE)</f>
        <v>DE 415.15 A 425.68M. FUCHSITICO E OXIDADO EM NIVEIS E PRINCIPALMENTE NAS FRATURAS._x000D_DE 425.68 A 426.64M. AMOSTRA COMPOSTA POR 41 CM DE LMPC (BEM EMPACOTADO. MATRIZ BASTANTE OXIDADA E FUCHSITICA. POUCO PIRITOSA. COM SEIXOS S) E 56 CM DE QTO (FUCHSITICO. OX</v>
      </c>
    </row>
    <row r="61" spans="1:10" x14ac:dyDescent="0.35">
      <c r="A61" t="s">
        <v>478</v>
      </c>
      <c r="B61" t="s">
        <v>179</v>
      </c>
      <c r="C61" s="1">
        <v>418.1</v>
      </c>
      <c r="D61" s="1">
        <v>418.28</v>
      </c>
      <c r="E61" t="str">
        <f>VLOOKUP(C61,DESCRIPTION!$B$3:$F$778,3,TRUE)</f>
        <v>QTO</v>
      </c>
      <c r="F61">
        <f>VLOOKUP(C61,DESCRIPTION!$B$3:$F$778,4,TRUE)</f>
        <v>0</v>
      </c>
      <c r="G61" s="7">
        <f>Tabela3[[#This Row],[SM]]</f>
        <v>3.8700000000000012E-2</v>
      </c>
      <c r="H61" s="2">
        <f>Tabela33[[#This Row],[CM]]</f>
        <v>0.61</v>
      </c>
      <c r="I61" s="1">
        <f>DENSITY!F59</f>
        <v>2.6467067796610171</v>
      </c>
      <c r="J61" t="str">
        <f>VLOOKUP(C61,DESCRIPTION!$B$3:$F$778,5,TRUE)</f>
        <v>DE 415.15 A 425.68M. FUCHSITICO E OXIDADO EM NIVEIS E PRINCIPALMENTE NAS FRATURAS._x000D_DE 425.68 A 426.64M. AMOSTRA COMPOSTA POR 41 CM DE LMPC (BEM EMPACOTADO. MATRIZ BASTANTE OXIDADA E FUCHSITICA. POUCO PIRITOSA. COM SEIXOS S) E 56 CM DE QTO (FUCHSITICO. OX</v>
      </c>
    </row>
    <row r="62" spans="1:10" x14ac:dyDescent="0.35">
      <c r="A62" t="s">
        <v>479</v>
      </c>
      <c r="B62" t="s">
        <v>179</v>
      </c>
      <c r="C62" s="1">
        <v>420.82</v>
      </c>
      <c r="D62" s="1">
        <v>421</v>
      </c>
      <c r="E62" t="str">
        <f>VLOOKUP(C62,DESCRIPTION!$B$3:$F$778,3,TRUE)</f>
        <v>QTO</v>
      </c>
      <c r="F62">
        <f>VLOOKUP(C62,DESCRIPTION!$B$3:$F$778,4,TRUE)</f>
        <v>0</v>
      </c>
      <c r="G62" s="7">
        <f>Tabela3[[#This Row],[SM]]</f>
        <v>2.6500000000000003E-2</v>
      </c>
      <c r="H62" s="2">
        <f>Tabela33[[#This Row],[CM]]</f>
        <v>0.38</v>
      </c>
      <c r="I62" s="1">
        <f>DENSITY!F60</f>
        <v>2.655683076923077</v>
      </c>
      <c r="J62" t="str">
        <f>VLOOKUP(C62,DESCRIPTION!$B$3:$F$778,5,TRUE)</f>
        <v>DE 415.15 A 425.68M. FUCHSITICO E OXIDADO EM NIVEIS E PRINCIPALMENTE NAS FRATURAS._x000D_DE 425.68 A 426.64M. AMOSTRA COMPOSTA POR 41 CM DE LMPC (BEM EMPACOTADO. MATRIZ BASTANTE OXIDADA E FUCHSITICA. POUCO PIRITOSA. COM SEIXOS S) E 56 CM DE QTO (FUCHSITICO. OX</v>
      </c>
    </row>
    <row r="63" spans="1:10" x14ac:dyDescent="0.35">
      <c r="A63" t="s">
        <v>480</v>
      </c>
      <c r="B63" t="s">
        <v>179</v>
      </c>
      <c r="C63" s="1">
        <v>422.06</v>
      </c>
      <c r="D63" s="1">
        <v>422.16</v>
      </c>
      <c r="E63" t="str">
        <f>VLOOKUP(C63,DESCRIPTION!$B$3:$F$778,3,TRUE)</f>
        <v>QTO</v>
      </c>
      <c r="F63">
        <f>VLOOKUP(C63,DESCRIPTION!$B$3:$F$778,4,TRUE)</f>
        <v>0</v>
      </c>
      <c r="G63" s="7">
        <f>Tabela3[[#This Row],[SM]]</f>
        <v>2.7400000000000001E-2</v>
      </c>
      <c r="H63" s="2">
        <f>Tabela33[[#This Row],[CM]]</f>
        <v>0.11000000000000001</v>
      </c>
      <c r="I63" s="1">
        <f>DENSITY!F61</f>
        <v>2.6171803278688528</v>
      </c>
      <c r="J63" t="str">
        <f>VLOOKUP(C63,DESCRIPTION!$B$3:$F$778,5,TRUE)</f>
        <v>DE 415.15 A 425.68M. FUCHSITICO E OXIDADO EM NIVEIS E PRINCIPALMENTE NAS FRATURAS._x000D_DE 425.68 A 426.64M. AMOSTRA COMPOSTA POR 41 CM DE LMPC (BEM EMPACOTADO. MATRIZ BASTANTE OXIDADA E FUCHSITICA. POUCO PIRITOSA. COM SEIXOS S) E 56 CM DE QTO (FUCHSITICO. OX</v>
      </c>
    </row>
    <row r="64" spans="1:10" x14ac:dyDescent="0.35">
      <c r="A64" t="s">
        <v>481</v>
      </c>
      <c r="B64" t="s">
        <v>179</v>
      </c>
      <c r="C64" s="1">
        <v>423.9</v>
      </c>
      <c r="D64" s="1">
        <v>424.15</v>
      </c>
      <c r="E64" t="str">
        <f>VLOOKUP(C64,DESCRIPTION!$B$3:$F$778,3,TRUE)</f>
        <v>QTO</v>
      </c>
      <c r="F64">
        <f>VLOOKUP(C64,DESCRIPTION!$B$3:$F$778,4,TRUE)</f>
        <v>0</v>
      </c>
      <c r="G64" s="7">
        <f>Tabela3[[#This Row],[SM]]</f>
        <v>3.7000000000000012E-2</v>
      </c>
      <c r="H64" s="2">
        <f>Tabela33[[#This Row],[CM]]</f>
        <v>0.27</v>
      </c>
      <c r="I64" s="1">
        <f>DENSITY!F62</f>
        <v>2.6975406976744183</v>
      </c>
      <c r="J64" t="str">
        <f>VLOOKUP(C64,DESCRIPTION!$B$3:$F$778,5,TRUE)</f>
        <v>DE 415.15 A 425.68M. FUCHSITICO E OXIDADO EM NIVEIS E PRINCIPALMENTE NAS FRATURAS._x000D_DE 425.68 A 426.64M. AMOSTRA COMPOSTA POR 41 CM DE LMPC (BEM EMPACOTADO. MATRIZ BASTANTE OXIDADA E FUCHSITICA. POUCO PIRITOSA. COM SEIXOS S) E 56 CM DE QTO (FUCHSITICO. OX</v>
      </c>
    </row>
    <row r="65" spans="1:10" x14ac:dyDescent="0.35">
      <c r="A65" t="s">
        <v>482</v>
      </c>
      <c r="B65" t="s">
        <v>179</v>
      </c>
      <c r="C65" s="1">
        <v>427.7</v>
      </c>
      <c r="D65" s="1">
        <v>427.86</v>
      </c>
      <c r="E65" t="str">
        <f>VLOOKUP(C65,DESCRIPTION!$B$3:$F$778,3,TRUE)</f>
        <v>QTO</v>
      </c>
      <c r="F65">
        <f>VLOOKUP(C65,DESCRIPTION!$B$3:$F$778,4,TRUE)</f>
        <v>0</v>
      </c>
      <c r="G65" s="7">
        <f>Tabela3[[#This Row],[SM]]</f>
        <v>2.8100000000000007E-2</v>
      </c>
      <c r="H65" s="2">
        <f>Tabela33[[#This Row],[CM]]</f>
        <v>0.33999999999999997</v>
      </c>
      <c r="I65" s="1">
        <f>DENSITY!F63</f>
        <v>2.6575069306930694</v>
      </c>
      <c r="J65" t="str">
        <f>VLOOKUP(C65,DESCRIPTION!$B$3:$F$778,5,TRUE)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66" spans="1:10" x14ac:dyDescent="0.35">
      <c r="A66" t="s">
        <v>483</v>
      </c>
      <c r="B66" t="s">
        <v>179</v>
      </c>
      <c r="C66" s="1">
        <v>432.52</v>
      </c>
      <c r="D66" s="1">
        <v>432.65</v>
      </c>
      <c r="E66" t="str">
        <f>VLOOKUP(C66,DESCRIPTION!$B$3:$F$778,3,TRUE)</f>
        <v>QTO</v>
      </c>
      <c r="F66">
        <f>VLOOKUP(C66,DESCRIPTION!$B$3:$F$778,4,TRUE)</f>
        <v>0</v>
      </c>
      <c r="G66" s="7">
        <f>Tabela3[[#This Row],[SM]]</f>
        <v>2.6300000000000007E-2</v>
      </c>
      <c r="H66" s="2">
        <f>Tabela33[[#This Row],[CM]]</f>
        <v>0.21000000000000002</v>
      </c>
      <c r="I66" s="1">
        <f>DENSITY!F64</f>
        <v>2.6685348837209295</v>
      </c>
      <c r="J66" t="str">
        <f>VLOOKUP(C66,DESCRIPTION!$B$3:$F$778,5,TRUE)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67" spans="1:10" x14ac:dyDescent="0.35">
      <c r="A67" t="s">
        <v>484</v>
      </c>
      <c r="B67" t="s">
        <v>179</v>
      </c>
      <c r="C67" s="1">
        <v>435.75</v>
      </c>
      <c r="D67" s="1">
        <v>435.94</v>
      </c>
      <c r="E67" t="str">
        <f>VLOOKUP(C67,DESCRIPTION!$B$3:$F$778,3,TRUE)</f>
        <v>QTO</v>
      </c>
      <c r="F67">
        <f>VLOOKUP(C67,DESCRIPTION!$B$3:$F$778,4,TRUE)</f>
        <v>0</v>
      </c>
      <c r="G67" s="7">
        <f>Tabela3[[#This Row],[SM]]</f>
        <v>7.4150000000000021E-2</v>
      </c>
      <c r="H67" s="2">
        <f>Tabela33[[#This Row],[CM]]</f>
        <v>0.41</v>
      </c>
      <c r="I67" s="1">
        <f>DENSITY!F65</f>
        <v>2.6834772727272731</v>
      </c>
      <c r="J67" t="str">
        <f>VLOOKUP(C67,DESCRIPTION!$B$3:$F$778,5,TRUE)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68" spans="1:10" x14ac:dyDescent="0.35">
      <c r="A68" t="s">
        <v>485</v>
      </c>
      <c r="B68" t="s">
        <v>179</v>
      </c>
      <c r="C68" s="1">
        <v>439.18</v>
      </c>
      <c r="D68" s="1">
        <v>439.3</v>
      </c>
      <c r="E68" t="str">
        <f>VLOOKUP(C68,DESCRIPTION!$B$3:$F$778,3,TRUE)</f>
        <v>QTO</v>
      </c>
      <c r="F68">
        <f>VLOOKUP(C68,DESCRIPTION!$B$3:$F$778,4,TRUE)</f>
        <v>0</v>
      </c>
      <c r="G68" s="7">
        <f>Tabela3[[#This Row],[SM]]</f>
        <v>3.8550000000000008E-2</v>
      </c>
      <c r="H68" s="2">
        <f>Tabela33[[#This Row],[CM]]</f>
        <v>0.35</v>
      </c>
      <c r="I68" s="1">
        <f>DENSITY!F66</f>
        <v>2.6561154929577464</v>
      </c>
      <c r="J68" t="str">
        <f>VLOOKUP(C68,DESCRIPTION!$B$3:$F$778,5,TRUE)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69" spans="1:10" x14ac:dyDescent="0.35">
      <c r="A69" t="s">
        <v>486</v>
      </c>
      <c r="B69" t="s">
        <v>179</v>
      </c>
      <c r="C69" s="1">
        <v>443.39</v>
      </c>
      <c r="D69" s="1">
        <v>443.53</v>
      </c>
      <c r="E69" t="str">
        <f>VLOOKUP(C69,DESCRIPTION!$B$3:$F$778,3,TRUE)</f>
        <v>QTO</v>
      </c>
      <c r="F69">
        <f>VLOOKUP(C69,DESCRIPTION!$B$3:$F$778,4,TRUE)</f>
        <v>0</v>
      </c>
      <c r="G69" s="7">
        <f>Tabela3[[#This Row],[SM]]</f>
        <v>3.5750000000000011E-2</v>
      </c>
      <c r="H69" s="2">
        <f>Tabela33[[#This Row],[CM]]</f>
        <v>0.22000000000000003</v>
      </c>
      <c r="I69" s="1">
        <f>DENSITY!F67</f>
        <v>2.6330833333333334</v>
      </c>
      <c r="J69" t="str">
        <f>VLOOKUP(C69,DESCRIPTION!$B$3:$F$778,5,TRUE)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0" spans="1:10" x14ac:dyDescent="0.35">
      <c r="A70" t="s">
        <v>487</v>
      </c>
      <c r="B70" t="s">
        <v>179</v>
      </c>
      <c r="C70" s="1">
        <v>447.1</v>
      </c>
      <c r="D70" s="1">
        <v>447.27</v>
      </c>
      <c r="E70" t="str">
        <f>VLOOKUP(C70,DESCRIPTION!$B$3:$F$778,3,TRUE)</f>
        <v>QTO</v>
      </c>
      <c r="F70">
        <f>VLOOKUP(C70,DESCRIPTION!$B$3:$F$778,4,TRUE)</f>
        <v>0</v>
      </c>
      <c r="G70" s="7">
        <f>Tabela3[[#This Row],[SM]]</f>
        <v>2.7550000000000009E-2</v>
      </c>
      <c r="H70" s="2">
        <f>Tabela33[[#This Row],[CM]]</f>
        <v>0.24</v>
      </c>
      <c r="I70" s="1">
        <f>DENSITY!F68</f>
        <v>2.6242140000000003</v>
      </c>
      <c r="J70" t="str">
        <f>VLOOKUP(C70,DESCRIPTION!$B$3:$F$778,5,TRUE)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1" spans="1:10" x14ac:dyDescent="0.35">
      <c r="A71" t="s">
        <v>488</v>
      </c>
      <c r="B71" t="s">
        <v>179</v>
      </c>
      <c r="C71" s="1">
        <v>449.75</v>
      </c>
      <c r="D71" s="1">
        <v>450</v>
      </c>
      <c r="E71" t="str">
        <f>VLOOKUP(C71,DESCRIPTION!$B$3:$F$778,3,TRUE)</f>
        <v>QTO</v>
      </c>
      <c r="F71">
        <f>VLOOKUP(C71,DESCRIPTION!$B$3:$F$778,4,TRUE)</f>
        <v>0</v>
      </c>
      <c r="G71" s="7">
        <f>Tabela3[[#This Row],[SM]]</f>
        <v>4.2049999999999997E-2</v>
      </c>
      <c r="H71" s="2">
        <f>Tabela33[[#This Row],[CM]]</f>
        <v>0.28999999999999998</v>
      </c>
      <c r="I71" s="1">
        <f>DENSITY!F69</f>
        <v>2.6504062500000001</v>
      </c>
      <c r="J71" t="str">
        <f>VLOOKUP(C71,DESCRIPTION!$B$3:$F$778,5,TRUE)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2" spans="1:10" x14ac:dyDescent="0.35">
      <c r="A72" t="s">
        <v>489</v>
      </c>
      <c r="B72" t="s">
        <v>179</v>
      </c>
      <c r="C72" s="1">
        <v>450.73</v>
      </c>
      <c r="D72" s="1">
        <v>450.98</v>
      </c>
      <c r="E72" t="str">
        <f>VLOOKUP(C72,DESCRIPTION!$B$3:$F$778,3,TRUE)</f>
        <v>QTO</v>
      </c>
      <c r="F72">
        <f>VLOOKUP(C72,DESCRIPTION!$B$3:$F$778,4,TRUE)</f>
        <v>0</v>
      </c>
      <c r="G72" s="7">
        <f>Tabela3[[#This Row],[SM]]</f>
        <v>4.3500000000000011E-2</v>
      </c>
      <c r="H72" s="2">
        <f>Tabela33[[#This Row],[CM]]</f>
        <v>0.29999999999999993</v>
      </c>
      <c r="I72" s="1">
        <f>DENSITY!F70</f>
        <v>2.6332473372781067</v>
      </c>
      <c r="J72" t="str">
        <f>VLOOKUP(C72,DESCRIPTION!$B$3:$F$778,5,TRUE)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3" spans="1:10" x14ac:dyDescent="0.35">
      <c r="A73" t="s">
        <v>490</v>
      </c>
      <c r="B73" t="s">
        <v>179</v>
      </c>
      <c r="C73" s="1">
        <v>453.48</v>
      </c>
      <c r="D73" s="1">
        <v>453.65</v>
      </c>
      <c r="E73" t="str">
        <f>VLOOKUP(C73,DESCRIPTION!$B$3:$F$778,3,TRUE)</f>
        <v>QTO</v>
      </c>
      <c r="F73">
        <f>VLOOKUP(C73,DESCRIPTION!$B$3:$F$778,4,TRUE)</f>
        <v>0</v>
      </c>
      <c r="G73" s="7">
        <f>Tabela3[[#This Row],[SM]]</f>
        <v>2.5700000000000008E-2</v>
      </c>
      <c r="H73" s="2">
        <f>Tabela33[[#This Row],[CM]]</f>
        <v>0.24</v>
      </c>
      <c r="I73" s="1">
        <f>DENSITY!F71</f>
        <v>2.6723686956521742</v>
      </c>
      <c r="J73" t="str">
        <f>VLOOKUP(C73,DESCRIPTION!$B$3:$F$778,5,TRUE)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4" spans="1:10" x14ac:dyDescent="0.35">
      <c r="A74" t="s">
        <v>491</v>
      </c>
      <c r="B74" t="s">
        <v>179</v>
      </c>
      <c r="C74" s="1">
        <v>455.62</v>
      </c>
      <c r="D74" s="1">
        <v>455.73</v>
      </c>
      <c r="E74" t="str">
        <f>VLOOKUP(C74,DESCRIPTION!$B$3:$F$778,3,TRUE)</f>
        <v>QTO</v>
      </c>
      <c r="F74">
        <f>VLOOKUP(C74,DESCRIPTION!$B$3:$F$778,4,TRUE)</f>
        <v>0</v>
      </c>
      <c r="G74" s="7">
        <f>Tabela3[[#This Row],[SM]]</f>
        <v>2.9100000000000004E-2</v>
      </c>
      <c r="H74" s="2">
        <f>Tabela33[[#This Row],[CM]]</f>
        <v>0.32999999999999996</v>
      </c>
      <c r="I74" s="1">
        <f>DENSITY!F72</f>
        <v>2.6483663551401873</v>
      </c>
      <c r="J74" t="str">
        <f>VLOOKUP(C74,DESCRIPTION!$B$3:$F$778,5,TRUE)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5" spans="1:10" x14ac:dyDescent="0.35">
      <c r="A75" t="s">
        <v>492</v>
      </c>
      <c r="B75" t="s">
        <v>179</v>
      </c>
      <c r="C75" s="1">
        <v>459.68</v>
      </c>
      <c r="D75" s="1">
        <v>459.83</v>
      </c>
      <c r="E75" t="str">
        <f>VLOOKUP(C75,DESCRIPTION!$B$3:$F$778,3,TRUE)</f>
        <v>QTO</v>
      </c>
      <c r="F75">
        <f>VLOOKUP(C75,DESCRIPTION!$B$3:$F$778,4,TRUE)</f>
        <v>0</v>
      </c>
      <c r="G75" s="7">
        <f>Tabela3[[#This Row],[SM]]</f>
        <v>3.0350000000000009E-2</v>
      </c>
      <c r="H75" s="2">
        <f>Tabela33[[#This Row],[CM]]</f>
        <v>0.25</v>
      </c>
      <c r="I75" s="1">
        <f>DENSITY!F73</f>
        <v>2.6550156521739132</v>
      </c>
      <c r="J75" t="str">
        <f>VLOOKUP(C75,DESCRIPTION!$B$3:$F$778,5,TRUE)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6" spans="1:10" x14ac:dyDescent="0.35">
      <c r="A76" t="s">
        <v>493</v>
      </c>
      <c r="B76" t="s">
        <v>179</v>
      </c>
      <c r="C76" s="1">
        <v>461.68</v>
      </c>
      <c r="D76" s="1">
        <v>461.84</v>
      </c>
      <c r="E76" t="str">
        <f>VLOOKUP(C76,DESCRIPTION!$B$3:$F$778,3,TRUE)</f>
        <v>QTO</v>
      </c>
      <c r="F76">
        <f>VLOOKUP(C76,DESCRIPTION!$B$3:$F$778,4,TRUE)</f>
        <v>0</v>
      </c>
      <c r="G76" s="7">
        <f>Tabela3[[#This Row],[SM]]</f>
        <v>3.765000000000001E-2</v>
      </c>
      <c r="H76" s="2">
        <f>Tabela33[[#This Row],[CM]]</f>
        <v>0.19</v>
      </c>
      <c r="I76" s="1">
        <f>DENSITY!F74</f>
        <v>2.6299157142857146</v>
      </c>
      <c r="J76" t="str">
        <f>VLOOKUP(C76,DESCRIPTION!$B$3:$F$778,5,TRUE)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7" spans="1:10" x14ac:dyDescent="0.35">
      <c r="A77" t="s">
        <v>494</v>
      </c>
      <c r="B77" t="s">
        <v>179</v>
      </c>
      <c r="C77" s="1">
        <v>464.08</v>
      </c>
      <c r="D77" s="1">
        <v>464.2</v>
      </c>
      <c r="E77" t="str">
        <f>VLOOKUP(C77,DESCRIPTION!$B$3:$F$778,3,TRUE)</f>
        <v>QTO</v>
      </c>
      <c r="F77">
        <f>VLOOKUP(C77,DESCRIPTION!$B$3:$F$778,4,TRUE)</f>
        <v>0</v>
      </c>
      <c r="G77" s="7">
        <f>Tabela3[[#This Row],[SM]]</f>
        <v>3.6650000000000009E-2</v>
      </c>
      <c r="H77" s="2">
        <f>Tabela33[[#This Row],[CM]]</f>
        <v>0.27</v>
      </c>
      <c r="I77" s="1">
        <f>DENSITY!F75</f>
        <v>2.6053666666666673</v>
      </c>
      <c r="J77" t="str">
        <f>VLOOKUP(C77,DESCRIPTION!$B$3:$F$778,5,TRUE)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8" spans="1:10" x14ac:dyDescent="0.35">
      <c r="A78" t="s">
        <v>495</v>
      </c>
      <c r="B78" t="s">
        <v>179</v>
      </c>
      <c r="C78" s="1">
        <v>469.01</v>
      </c>
      <c r="D78" s="1">
        <v>469.21</v>
      </c>
      <c r="E78" t="str">
        <f>VLOOKUP(C78,DESCRIPTION!$B$3:$F$778,3,TRUE)</f>
        <v>QTO</v>
      </c>
      <c r="F78">
        <f>VLOOKUP(C78,DESCRIPTION!$B$3:$F$778,4,TRUE)</f>
        <v>0</v>
      </c>
      <c r="G78" s="7">
        <f>Tabela3[[#This Row],[SM]]</f>
        <v>9.9900000000000017E-2</v>
      </c>
      <c r="H78" s="2">
        <f>Tabela33[[#This Row],[CM]]</f>
        <v>0.85</v>
      </c>
      <c r="I78" s="1">
        <f>DENSITY!F76</f>
        <v>2.7168358695652173</v>
      </c>
      <c r="J78" t="str">
        <f>VLOOKUP(C78,DESCRIPTION!$B$3:$F$778,5,TRUE)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79" spans="1:10" x14ac:dyDescent="0.35">
      <c r="A79" t="s">
        <v>496</v>
      </c>
      <c r="B79" t="s">
        <v>179</v>
      </c>
      <c r="C79" s="1">
        <v>469.84</v>
      </c>
      <c r="D79" s="1">
        <v>469.95</v>
      </c>
      <c r="E79" t="str">
        <f>VLOOKUP(C79,DESCRIPTION!$B$3:$F$778,3,TRUE)</f>
        <v>QTO</v>
      </c>
      <c r="F79">
        <f>VLOOKUP(C79,DESCRIPTION!$B$3:$F$778,4,TRUE)</f>
        <v>0</v>
      </c>
      <c r="G79" s="7">
        <f>Tabela3[[#This Row],[SM]]</f>
        <v>5.2400000000000002E-2</v>
      </c>
      <c r="H79" s="2">
        <f>Tabela33[[#This Row],[CM]]</f>
        <v>0.45</v>
      </c>
      <c r="I79" s="1">
        <f>DENSITY!F77</f>
        <v>2.6671961538461533</v>
      </c>
      <c r="J79" t="str">
        <f>VLOOKUP(C79,DESCRIPTION!$B$3:$F$778,5,TRUE)</f>
        <v>DE 427.61 A 468.38M. FUCHSITICO E BASTANTE OXIDADO EM NIVEIS E EM FRATURAS. BASE APRESENTANDO TEIS (TENSAO ELEVADA IN SITU)._x000D_DE 468.38 A 469.37M. AMOSTRA COMPOSTA POR 15 CM DE MSPC (BEM EMPACOTADO. MATRIZ BASTANTE OXIDADA E FUCHSITICA E BRECHADO) E 82 CM</v>
      </c>
    </row>
    <row r="80" spans="1:10" x14ac:dyDescent="0.35">
      <c r="A80" t="s">
        <v>497</v>
      </c>
      <c r="B80" t="s">
        <v>179</v>
      </c>
      <c r="C80" s="1">
        <v>471.6</v>
      </c>
      <c r="D80" s="1">
        <v>471.86</v>
      </c>
      <c r="E80" t="str">
        <f>VLOOKUP(C80,DESCRIPTION!$B$3:$F$778,3,TRUE)</f>
        <v>LMPC</v>
      </c>
      <c r="F80">
        <f>VLOOKUP(C80,DESCRIPTION!$B$3:$F$778,4,TRUE)</f>
        <v>0</v>
      </c>
      <c r="G80" s="7">
        <f>Tabela3[[#This Row],[SM]]</f>
        <v>7.5950000000000004E-2</v>
      </c>
      <c r="H80" s="2">
        <f>Tabela33[[#This Row],[CM]]</f>
        <v>0.39</v>
      </c>
      <c r="I80" s="1">
        <f>DENSITY!F78</f>
        <v>2.6540122448979591</v>
      </c>
      <c r="J80" t="str">
        <f>VLOOKUP(C80,DESCRIPTION!$B$3:$F$778,5,TRUE)</f>
        <v>BEM EMPACOTADO. MATRIZ BASTANTE FUCHSITICA COM NIVEIS OXIDADOS E BRECHADOS. RAROS SEIXOS DE CHERT.</v>
      </c>
    </row>
    <row r="81" spans="1:10" x14ac:dyDescent="0.35">
      <c r="A81" t="s">
        <v>498</v>
      </c>
      <c r="B81" t="s">
        <v>179</v>
      </c>
      <c r="C81" s="1">
        <v>474.6</v>
      </c>
      <c r="D81" s="1">
        <v>474.7</v>
      </c>
      <c r="E81" t="str">
        <f>VLOOKUP(C81,DESCRIPTION!$B$3:$F$778,3,TRUE)</f>
        <v>QTO</v>
      </c>
      <c r="F81">
        <f>VLOOKUP(C81,DESCRIPTION!$B$3:$F$778,4,TRUE)</f>
        <v>0</v>
      </c>
      <c r="G81" s="7">
        <f>Tabela3[[#This Row],[SM]]</f>
        <v>7.51E-2</v>
      </c>
      <c r="H81" s="2">
        <f>Tabela33[[#This Row],[CM]]</f>
        <v>0.33999999999999997</v>
      </c>
      <c r="I81" s="1">
        <f>DENSITY!F79</f>
        <v>2.6776405063291144</v>
      </c>
      <c r="J81" t="str">
        <f>VLOOKUP(C81,DESCRIPTION!$B$3:$F$778,5,TRUE)</f>
        <v>FUCHSITICO COM OXIDACAO EM NIVEIS E FRATURAS.</v>
      </c>
    </row>
    <row r="82" spans="1:10" x14ac:dyDescent="0.35">
      <c r="A82" t="s">
        <v>499</v>
      </c>
      <c r="B82" t="s">
        <v>179</v>
      </c>
      <c r="C82" s="1">
        <v>475.99</v>
      </c>
      <c r="D82" s="1">
        <v>476.08</v>
      </c>
      <c r="E82" t="str">
        <f>VLOOKUP(C82,DESCRIPTION!$B$3:$F$778,3,TRUE)</f>
        <v>LVLPC</v>
      </c>
      <c r="F82">
        <f>VLOOKUP(C82,DESCRIPTION!$B$3:$F$778,4,TRUE)</f>
        <v>0</v>
      </c>
      <c r="G82" s="7">
        <f>Tabela3[[#This Row],[SM]]</f>
        <v>6.3200000000000006E-2</v>
      </c>
      <c r="H82" s="2">
        <f>Tabela33[[#This Row],[CM]]</f>
        <v>0.12000000000000002</v>
      </c>
      <c r="I82" s="1">
        <f>DENSITY!F80</f>
        <v>2.631295161290323</v>
      </c>
      <c r="J82" t="str">
        <f>VLOOKUP(C82,DESCRIPTION!$B$3:$F$778,5,TRUE)</f>
        <v>EMPACOTADO. MATRIZ BASTANTE FUCHSITICA. POUCOS NIVEIS OXIDADOS. SEIXOS M. S E BASTANTE SEIXOS DE CHERT.</v>
      </c>
    </row>
    <row r="83" spans="1:10" x14ac:dyDescent="0.35">
      <c r="A83" t="s">
        <v>500</v>
      </c>
      <c r="B83" t="s">
        <v>179</v>
      </c>
      <c r="C83" s="1">
        <v>476.63</v>
      </c>
      <c r="D83" s="1">
        <v>476.75</v>
      </c>
      <c r="E83" t="str">
        <f>VLOOKUP(C83,DESCRIPTION!$B$3:$F$778,3,TRUE)</f>
        <v>LVLPC</v>
      </c>
      <c r="F83">
        <f>VLOOKUP(C83,DESCRIPTION!$B$3:$F$778,4,TRUE)</f>
        <v>0</v>
      </c>
      <c r="G83" s="7">
        <f>Tabela3[[#This Row],[SM]]</f>
        <v>3.8000000000000013E-2</v>
      </c>
      <c r="H83" s="2">
        <f>Tabela33[[#This Row],[CM]]</f>
        <v>0.45</v>
      </c>
      <c r="I83" s="1">
        <f>DENSITY!F81</f>
        <v>2.616871698113207</v>
      </c>
      <c r="J83" t="str">
        <f>VLOOKUP(C83,DESCRIPTION!$B$3:$F$778,5,TRUE)</f>
        <v>EMPACOTADO. MATRIZ BASTANTE FUCHSITICA. POUCOS NIVEIS OXIDADOS. SEIXOS M. S E BASTANTE SEIXOS DE CHERT.</v>
      </c>
    </row>
    <row r="84" spans="1:10" x14ac:dyDescent="0.35">
      <c r="A84" t="s">
        <v>501</v>
      </c>
      <c r="B84" t="s">
        <v>179</v>
      </c>
      <c r="C84" s="1">
        <v>477.9</v>
      </c>
      <c r="D84" s="1">
        <v>478.12</v>
      </c>
      <c r="E84" t="str">
        <f>VLOOKUP(C84,DESCRIPTION!$B$3:$F$778,3,TRUE)</f>
        <v>LVLPC</v>
      </c>
      <c r="F84">
        <f>VLOOKUP(C84,DESCRIPTION!$B$3:$F$778,4,TRUE)</f>
        <v>0</v>
      </c>
      <c r="G84" s="7">
        <f>Tabela3[[#This Row],[SM]]</f>
        <v>3.9449999999999999E-2</v>
      </c>
      <c r="H84" s="2">
        <f>Tabela33[[#This Row],[CM]]</f>
        <v>0.31000000000000005</v>
      </c>
      <c r="I84" s="1">
        <f>DENSITY!F82</f>
        <v>2.6487989690721654</v>
      </c>
      <c r="J84" t="str">
        <f>VLOOKUP(C84,DESCRIPTION!$B$3:$F$778,5,TRUE)</f>
        <v>EMPACOTADO. MATRIZ BASTANTE FUCHSITICA. POUCOS NIVEIS OXIDADOS. SEIXOS M. S E BASTANTE SEIXOS DE CHERT.</v>
      </c>
    </row>
    <row r="85" spans="1:10" x14ac:dyDescent="0.35">
      <c r="A85" t="s">
        <v>502</v>
      </c>
      <c r="B85" t="s">
        <v>179</v>
      </c>
      <c r="C85" s="1">
        <v>480.65</v>
      </c>
      <c r="D85" s="1">
        <v>480.79</v>
      </c>
      <c r="E85" t="str">
        <f>VLOOKUP(C85,DESCRIPTION!$B$3:$F$778,3,TRUE)</f>
        <v>LVLPC</v>
      </c>
      <c r="F85">
        <f>VLOOKUP(C85,DESCRIPTION!$B$3:$F$778,4,TRUE)</f>
        <v>0</v>
      </c>
      <c r="G85" s="7">
        <f>Tabela3[[#This Row],[SM]]</f>
        <v>2.4550000000000009E-2</v>
      </c>
      <c r="H85" s="2">
        <f>Tabela33[[#This Row],[CM]]</f>
        <v>0.32999999999999996</v>
      </c>
      <c r="I85" s="1">
        <f>DENSITY!F83</f>
        <v>2.6203095652173913</v>
      </c>
      <c r="J85" t="str">
        <f>VLOOKUP(C85,DESCRIPTION!$B$3:$F$778,5,TRUE)</f>
        <v>EMPACOTADO. MATRIZ BASTANTE FUCHSITICA. POUCOS NIVEIS OXIDADOS. SEIXOS M. S E BASTANTE SEIXOS DE CHERT.</v>
      </c>
    </row>
    <row r="86" spans="1:10" x14ac:dyDescent="0.35">
      <c r="A86" t="s">
        <v>503</v>
      </c>
      <c r="B86" t="s">
        <v>179</v>
      </c>
      <c r="C86" s="1">
        <v>483.21</v>
      </c>
      <c r="D86" s="1">
        <v>483.5</v>
      </c>
      <c r="E86" t="str">
        <f>VLOOKUP(C86,DESCRIPTION!$B$3:$F$778,3,TRUE)</f>
        <v>QTO_SX</v>
      </c>
      <c r="F86">
        <f>VLOOKUP(C86,DESCRIPTION!$B$3:$F$778,4,TRUE)</f>
        <v>0</v>
      </c>
      <c r="G86" s="7">
        <f>Tabela3[[#This Row],[SM]]</f>
        <v>1.9250000000000007E-2</v>
      </c>
      <c r="H86" s="2">
        <f>Tabela33[[#This Row],[CM]]</f>
        <v>0.11000000000000001</v>
      </c>
      <c r="I86" s="1">
        <f>DENSITY!F84</f>
        <v>2.6421336734693881</v>
      </c>
      <c r="J86" t="str">
        <f>VLOOKUP(C86,DESCRIPTION!$B$3:$F$778,5,TRUE)</f>
        <v>COM SEIXOS L E M. FUCHSITICO E OXIDADO NAS FRATURAS.</v>
      </c>
    </row>
    <row r="87" spans="1:10" x14ac:dyDescent="0.35">
      <c r="A87" t="s">
        <v>504</v>
      </c>
      <c r="B87" t="s">
        <v>179</v>
      </c>
      <c r="C87" s="1">
        <v>485.33</v>
      </c>
      <c r="D87" s="1">
        <v>485.5</v>
      </c>
      <c r="E87" t="str">
        <f>VLOOKUP(C87,DESCRIPTION!$B$3:$F$778,3,TRUE)</f>
        <v>QTO</v>
      </c>
      <c r="F87">
        <f>VLOOKUP(C87,DESCRIPTION!$B$3:$F$778,4,TRUE)</f>
        <v>0</v>
      </c>
      <c r="G87" s="7">
        <f>Tabela3[[#This Row],[SM]]</f>
        <v>4.3950000000000003E-2</v>
      </c>
      <c r="H87" s="2">
        <f>Tabela33[[#This Row],[CM]]</f>
        <v>0.45999999999999996</v>
      </c>
      <c r="I87" s="1">
        <f>DENSITY!F85</f>
        <v>2.6386266666666667</v>
      </c>
      <c r="J87" t="str">
        <f>VLOOKUP(C87,DESCRIPTION!$B$3:$F$778,5,TRUE)</f>
        <v>FUCHSITICO. BASTANTE OXIDADO EM NIVEIS E FRATURAS. RAROS SEIXOS L.</v>
      </c>
    </row>
    <row r="88" spans="1:10" x14ac:dyDescent="0.35">
      <c r="A88" t="s">
        <v>505</v>
      </c>
      <c r="B88" t="s">
        <v>179</v>
      </c>
      <c r="C88" s="1">
        <v>487.56</v>
      </c>
      <c r="D88" s="1">
        <v>487.72</v>
      </c>
      <c r="E88" t="str">
        <f>VLOOKUP(C88,DESCRIPTION!$B$3:$F$778,3,TRUE)</f>
        <v>QTO</v>
      </c>
      <c r="F88">
        <f>VLOOKUP(C88,DESCRIPTION!$B$3:$F$778,4,TRUE)</f>
        <v>0</v>
      </c>
      <c r="G88" s="7">
        <f>Tabela3[[#This Row],[SM]]</f>
        <v>3.4050000000000004E-2</v>
      </c>
      <c r="H88" s="2">
        <f>Tabela33[[#This Row],[CM]]</f>
        <v>0.63</v>
      </c>
      <c r="I88" s="1">
        <f>DENSITY!F86</f>
        <v>2.6238444444444449</v>
      </c>
      <c r="J88" t="str">
        <f>VLOOKUP(C88,DESCRIPTION!$B$3:$F$778,5,TRUE)</f>
        <v>FUCHSITICO. BASTANTE OXIDADO EM NIVEIS E FRATURAS. RAROS SEIXOS L.</v>
      </c>
    </row>
    <row r="89" spans="1:10" x14ac:dyDescent="0.35">
      <c r="A89" t="s">
        <v>506</v>
      </c>
      <c r="B89" t="s">
        <v>179</v>
      </c>
      <c r="C89" s="1">
        <v>489.96</v>
      </c>
      <c r="D89" s="1">
        <v>490.1</v>
      </c>
      <c r="E89" t="str">
        <f>VLOOKUP(C89,DESCRIPTION!$B$3:$F$778,3,TRUE)</f>
        <v>LVLPC</v>
      </c>
      <c r="F89">
        <f>VLOOKUP(C89,DESCRIPTION!$B$3:$F$778,4,TRUE)</f>
        <v>0</v>
      </c>
      <c r="G89" s="7">
        <f>Tabela3[[#This Row],[SM]]</f>
        <v>4.8500000000000008E-2</v>
      </c>
      <c r="H89" s="2">
        <f>Tabela33[[#This Row],[CM]]</f>
        <v>0.75000000000000011</v>
      </c>
      <c r="I89" s="1">
        <f>DENSITY!F87</f>
        <v>2.6432947368421051</v>
      </c>
      <c r="J89" t="str">
        <f>VLOOKUP(C89,DESCRIPTION!$B$3:$F$778,5,TRUE)</f>
        <v>EMPACOTADO. MATRIZ FUCHSITICA. OXIDADA EM NIVEIS. TRECHOS CENTIMETRICOS DE GRIT.</v>
      </c>
    </row>
    <row r="90" spans="1:10" x14ac:dyDescent="0.35">
      <c r="A90" t="s">
        <v>507</v>
      </c>
      <c r="B90" t="s">
        <v>179</v>
      </c>
      <c r="C90" s="1">
        <v>496.78</v>
      </c>
      <c r="D90" s="1">
        <v>496.9</v>
      </c>
      <c r="E90" t="str">
        <f>VLOOKUP(C90,DESCRIPTION!$B$3:$F$778,3,TRUE)</f>
        <v>QTO</v>
      </c>
      <c r="F90">
        <f>VLOOKUP(C90,DESCRIPTION!$B$3:$F$778,4,TRUE)</f>
        <v>0</v>
      </c>
      <c r="G90" s="7">
        <f>Tabela3[[#This Row],[SM]]</f>
        <v>5.0909999999999997E-2</v>
      </c>
      <c r="H90" s="2">
        <f>Tabela33[[#This Row],[CM]]</f>
        <v>0.32999999999999996</v>
      </c>
      <c r="I90" s="1">
        <f>DENSITY!F88</f>
        <v>2.6010067415730331</v>
      </c>
      <c r="J90" t="str">
        <f>VLOOKUP(C90,DESCRIPTION!$B$3:$F$778,5,TRUE)</f>
        <v>FUCHSITICO COM OXIDACAO PRINCIPALMENTE EM FRATURAS.</v>
      </c>
    </row>
    <row r="91" spans="1:10" x14ac:dyDescent="0.35">
      <c r="A91" t="s">
        <v>508</v>
      </c>
      <c r="B91" t="s">
        <v>179</v>
      </c>
      <c r="C91" s="1">
        <v>497.16</v>
      </c>
      <c r="D91" s="1">
        <v>497.3</v>
      </c>
      <c r="E91" t="str">
        <f>VLOOKUP(C91,DESCRIPTION!$B$3:$F$778,3,TRUE)</f>
        <v>LVLPC</v>
      </c>
      <c r="F91">
        <f>VLOOKUP(C91,DESCRIPTION!$B$3:$F$778,4,TRUE)</f>
        <v>1</v>
      </c>
      <c r="G91" s="7">
        <f>Tabela3[[#This Row],[SM]]</f>
        <v>4.0950000000000007E-2</v>
      </c>
      <c r="H91" s="2">
        <f>Tabela33[[#This Row],[CM]]</f>
        <v>0.48</v>
      </c>
      <c r="I91" s="1">
        <f>DENSITY!F89</f>
        <v>2.6161829268292687</v>
      </c>
      <c r="J91" t="str">
        <f>VLOOKUP(C91,DESCRIPTION!$B$3:$F$778,5,TRUE)</f>
        <v>EMPACOTADO. MATRIZ BASTANTE OXIDADA E POUCO FUCHSITICA.</v>
      </c>
    </row>
    <row r="92" spans="1:10" x14ac:dyDescent="0.35">
      <c r="A92" t="s">
        <v>509</v>
      </c>
      <c r="B92" t="s">
        <v>179</v>
      </c>
      <c r="C92" s="1">
        <v>501.66</v>
      </c>
      <c r="D92" s="1">
        <v>501.77</v>
      </c>
      <c r="E92" t="str">
        <f>VLOOKUP(C92,DESCRIPTION!$B$3:$F$778,3,TRUE)</f>
        <v>QTO</v>
      </c>
      <c r="F92">
        <f>VLOOKUP(C92,DESCRIPTION!$B$3:$F$778,4,TRUE)</f>
        <v>0</v>
      </c>
      <c r="G92" s="7">
        <f>Tabela3[[#This Row],[SM]]</f>
        <v>2.1900000000000003E-2</v>
      </c>
      <c r="H92" s="2">
        <f>Tabela33[[#This Row],[CM]]</f>
        <v>0.22999999999999998</v>
      </c>
      <c r="I92" s="1">
        <f>DENSITY!F90</f>
        <v>2.5776499999999998</v>
      </c>
      <c r="J92" t="str">
        <f>VLOOKUP(C92,DESCRIPTION!$B$3:$F$778,5,TRUE)</f>
        <v>FUCHSITICO COM OXIDACAO EM NIVEIS E FRATURAS.</v>
      </c>
    </row>
    <row r="93" spans="1:10" x14ac:dyDescent="0.35">
      <c r="A93" t="s">
        <v>510</v>
      </c>
      <c r="B93" t="s">
        <v>179</v>
      </c>
      <c r="C93" s="1">
        <v>505.76</v>
      </c>
      <c r="D93" s="1">
        <v>505.86</v>
      </c>
      <c r="E93" t="str">
        <f>VLOOKUP(C93,DESCRIPTION!$B$3:$F$778,3,TRUE)</f>
        <v>QTO</v>
      </c>
      <c r="F93">
        <f>VLOOKUP(C93,DESCRIPTION!$B$3:$F$778,4,TRUE)</f>
        <v>0</v>
      </c>
      <c r="G93" s="7">
        <f>Tabela3[[#This Row],[SM]]</f>
        <v>1.8400000000000007E-2</v>
      </c>
      <c r="H93" s="2">
        <f>Tabela33[[#This Row],[CM]]</f>
        <v>0.35</v>
      </c>
      <c r="I93" s="1">
        <f>DENSITY!F91</f>
        <v>2.57872987012987</v>
      </c>
      <c r="J93" t="str">
        <f>VLOOKUP(C93,DESCRIPTION!$B$3:$F$778,5,TRUE)</f>
        <v>FUCHSITICO COM OXIDACAO EM NIVEIS E FRATURAS.</v>
      </c>
    </row>
    <row r="94" spans="1:10" x14ac:dyDescent="0.35">
      <c r="A94" t="s">
        <v>511</v>
      </c>
      <c r="B94" t="s">
        <v>179</v>
      </c>
      <c r="C94" s="1">
        <v>507.15</v>
      </c>
      <c r="D94" s="1">
        <v>507.42</v>
      </c>
      <c r="E94" t="str">
        <f>VLOOKUP(C94,DESCRIPTION!$B$3:$F$778,3,TRUE)</f>
        <v>QTO</v>
      </c>
      <c r="F94">
        <f>VLOOKUP(C94,DESCRIPTION!$B$3:$F$778,4,TRUE)</f>
        <v>0</v>
      </c>
      <c r="G94" s="7">
        <f>Tabela3[[#This Row],[SM]]</f>
        <v>2.0250000000000004E-2</v>
      </c>
      <c r="H94" s="2">
        <f>Tabela33[[#This Row],[CM]]</f>
        <v>0.23000000000000004</v>
      </c>
      <c r="I94" s="1">
        <f>DENSITY!F92</f>
        <v>2.5657714285714288</v>
      </c>
      <c r="J94" t="str">
        <f>VLOOKUP(C94,DESCRIPTION!$B$3:$F$778,5,TRUE)</f>
        <v>FUCHSITICO COM OXIDACAO EM NIVEIS E FRATURAS.</v>
      </c>
    </row>
    <row r="95" spans="1:10" x14ac:dyDescent="0.35">
      <c r="A95" t="s">
        <v>512</v>
      </c>
      <c r="B95" t="s">
        <v>179</v>
      </c>
      <c r="C95" s="1">
        <v>511.35</v>
      </c>
      <c r="D95" s="1">
        <v>511.6</v>
      </c>
      <c r="E95" t="str">
        <f>VLOOKUP(C95,DESCRIPTION!$B$3:$F$778,3,TRUE)</f>
        <v>QTO_SX</v>
      </c>
      <c r="F95">
        <f>VLOOKUP(C95,DESCRIPTION!$B$3:$F$778,4,TRUE)</f>
        <v>0</v>
      </c>
      <c r="G95" s="7">
        <f>Tabela3[[#This Row],[SM]]</f>
        <v>3.1450000000000006E-2</v>
      </c>
      <c r="H95" s="2">
        <f>Tabela33[[#This Row],[CM]]</f>
        <v>0.37</v>
      </c>
      <c r="I95" s="1">
        <f>DENSITY!F93</f>
        <v>2.5650990566037737</v>
      </c>
      <c r="J95" t="str">
        <f>VLOOKUP(C95,DESCRIPTION!$B$3:$F$778,5,TRUE)</f>
        <v>COM SEIXOS " L. M " BEM ESPACADOS. FUCHSITICO. COM OXIDACAO EM NIVEIS E EM FRATURAS.</v>
      </c>
    </row>
    <row r="96" spans="1:10" x14ac:dyDescent="0.35">
      <c r="A96" t="s">
        <v>513</v>
      </c>
      <c r="B96" t="s">
        <v>179</v>
      </c>
      <c r="C96" s="1">
        <v>514.15</v>
      </c>
      <c r="D96" s="1">
        <v>514.5</v>
      </c>
      <c r="E96" t="str">
        <f>VLOOKUP(C96,DESCRIPTION!$B$3:$F$778,3,TRUE)</f>
        <v>LVLPC</v>
      </c>
      <c r="F96">
        <f>VLOOKUP(C96,DESCRIPTION!$B$3:$F$778,4,TRUE)</f>
        <v>0</v>
      </c>
      <c r="G96" s="7">
        <f>Tabela3[[#This Row],[SM]]</f>
        <v>2.9749999999999999E-2</v>
      </c>
      <c r="H96" s="2">
        <f>Tabela33[[#This Row],[CM]]</f>
        <v>0.42000000000000004</v>
      </c>
      <c r="I96" s="1">
        <f>DENSITY!F94</f>
        <v>2.5579511221945137</v>
      </c>
      <c r="J96" t="str">
        <f>VLOOKUP(C96,DESCRIPTION!$B$3:$F$778,5,TRUE)</f>
        <v>EMPCOTADO. MATRIZ FICSITICA EM CONCENTRACOES. OXIDADA EM NIVEIS. RAROS BOXWORKS E SEIXOS DE CHERT.</v>
      </c>
    </row>
    <row r="97" spans="1:10" x14ac:dyDescent="0.35">
      <c r="A97" t="s">
        <v>514</v>
      </c>
      <c r="B97" t="s">
        <v>179</v>
      </c>
      <c r="C97" s="1">
        <v>518.25</v>
      </c>
      <c r="D97" s="1">
        <v>518.41</v>
      </c>
      <c r="E97" t="str">
        <f>VLOOKUP(C97,DESCRIPTION!$B$3:$F$778,3,TRUE)</f>
        <v>QTO_SX</v>
      </c>
      <c r="F97">
        <f>VLOOKUP(C97,DESCRIPTION!$B$3:$F$778,4,TRUE)</f>
        <v>0</v>
      </c>
      <c r="G97" s="7">
        <f>Tabela3[[#This Row],[SM]]</f>
        <v>2.8599999999999997E-2</v>
      </c>
      <c r="H97" s="2">
        <f>Tabela33[[#This Row],[CM]]</f>
        <v>0.36</v>
      </c>
      <c r="I97" s="1">
        <f>DENSITY!F95</f>
        <v>2.5489254545454543</v>
      </c>
      <c r="J97" t="str">
        <f>VLOOKUP(C97,DESCRIPTION!$B$3:$F$778,5,TRUE)</f>
        <v>COM SEIXOS " L.VL.M ". BEM ESPACADOS. FUCHSITICO COM BASTANTE NIVEIS OXIDADOS.</v>
      </c>
    </row>
    <row r="98" spans="1:10" x14ac:dyDescent="0.35">
      <c r="A98" t="s">
        <v>515</v>
      </c>
      <c r="B98" t="s">
        <v>179</v>
      </c>
      <c r="C98" s="1">
        <v>522.96</v>
      </c>
      <c r="D98" s="1">
        <v>523.08000000000004</v>
      </c>
      <c r="E98" t="str">
        <f>VLOOKUP(C98,DESCRIPTION!$B$3:$F$778,3,TRUE)</f>
        <v>LMPC</v>
      </c>
      <c r="F98">
        <f>VLOOKUP(C98,DESCRIPTION!$B$3:$F$778,4,TRUE)</f>
        <v>0</v>
      </c>
      <c r="G98" s="7">
        <f>Tabela3[[#This Row],[SM]]</f>
        <v>2.9999999999999992E-2</v>
      </c>
      <c r="H98" s="2">
        <f>Tabela33[[#This Row],[CM]]</f>
        <v>0.19999999999999998</v>
      </c>
      <c r="I98" s="1">
        <f>DENSITY!F96</f>
        <v>2.5657714285714284</v>
      </c>
      <c r="J98" t="str">
        <f>VLOOKUP(C98,DESCRIPTION!$B$3:$F$778,5,TRUE)</f>
        <v>EMPACOTADO. MATRIZ BASTANTE OXIDADA.</v>
      </c>
    </row>
    <row r="99" spans="1:10" x14ac:dyDescent="0.35">
      <c r="A99" t="s">
        <v>516</v>
      </c>
      <c r="B99" t="s">
        <v>179</v>
      </c>
      <c r="C99" s="1">
        <v>524.66999999999996</v>
      </c>
      <c r="D99" s="1">
        <v>524.84</v>
      </c>
      <c r="E99" t="str">
        <f>VLOOKUP(C99,DESCRIPTION!$B$3:$F$778,3,TRUE)</f>
        <v>BRX</v>
      </c>
      <c r="F99">
        <f>VLOOKUP(C99,DESCRIPTION!$B$3:$F$778,4,TRUE)</f>
        <v>0</v>
      </c>
      <c r="G99" s="7">
        <f>Tabela3[[#This Row],[SM]]</f>
        <v>0.18134999999999998</v>
      </c>
      <c r="H99" s="2">
        <f>Tabela33[[#This Row],[CM]]</f>
        <v>0.34</v>
      </c>
      <c r="I99" s="1">
        <f>DENSITY!F97</f>
        <v>2.6323539473684208</v>
      </c>
      <c r="J99" t="str">
        <f>VLOOKUP(C99,DESCRIPTION!$B$3:$F$778,5,TRUE)</f>
        <v>COMGLOMERADO BASTANTE BRECHADO E XISTOSO. BRECHA INTRAFORMACIONAL</v>
      </c>
    </row>
    <row r="100" spans="1:10" x14ac:dyDescent="0.35">
      <c r="A100" t="s">
        <v>517</v>
      </c>
      <c r="B100" t="s">
        <v>179</v>
      </c>
      <c r="C100" s="1">
        <v>529.54999999999995</v>
      </c>
      <c r="D100" s="1">
        <v>529.65</v>
      </c>
      <c r="E100" t="str">
        <f>VLOOKUP(C100,DESCRIPTION!$B$3:$F$778,3,TRUE)</f>
        <v>QTO</v>
      </c>
      <c r="F100">
        <f>VLOOKUP(C100,DESCRIPTION!$B$3:$F$778,4,TRUE)</f>
        <v>0</v>
      </c>
      <c r="G100" s="7">
        <f>Tabela3[[#This Row],[SM]]</f>
        <v>1.6550000000000002E-2</v>
      </c>
      <c r="H100" s="2">
        <f>Tabela33[[#This Row],[CM]]</f>
        <v>0.4</v>
      </c>
      <c r="I100" s="1">
        <f>DENSITY!F98</f>
        <v>2.548597590361446</v>
      </c>
      <c r="J100" t="str">
        <f>VLOOKUP(C100,DESCRIPTION!$B$3:$F$778,5,TRUE)</f>
        <v>DE 525.32 A 534.70M. POUCO FUCHSITICO E BASTANTE OXIDADO._x000D_DE 534.70 A 542.90M. POUCO FUCHSITICO. OXIDADO NAS FRATURAS FRATURADO._x000D_DE 542.90 A 546.00M. BASTATE OXIDADO. ZONA BRECHADA. BASTANTE ARGILOSO NAS FRATURAS.</v>
      </c>
    </row>
    <row r="101" spans="1:10" x14ac:dyDescent="0.35">
      <c r="A101" t="s">
        <v>518</v>
      </c>
      <c r="B101" t="s">
        <v>179</v>
      </c>
      <c r="C101" s="1">
        <v>537.09</v>
      </c>
      <c r="D101" s="1">
        <v>537.13</v>
      </c>
      <c r="E101" t="str">
        <f>VLOOKUP(C101,DESCRIPTION!$B$3:$F$778,3,TRUE)</f>
        <v>QTO</v>
      </c>
      <c r="F101">
        <f>VLOOKUP(C101,DESCRIPTION!$B$3:$F$778,4,TRUE)</f>
        <v>0</v>
      </c>
      <c r="G101" s="7">
        <f>Tabela3[[#This Row],[SM]]</f>
        <v>2.6400000000000007E-2</v>
      </c>
      <c r="H101" s="2">
        <f>Tabela33[[#This Row],[CM]]</f>
        <v>0.36</v>
      </c>
      <c r="I101" s="1">
        <f>DENSITY!F99</f>
        <v>2.5757162790697676</v>
      </c>
      <c r="J101" t="str">
        <f>VLOOKUP(C101,DESCRIPTION!$B$3:$F$778,5,TRUE)</f>
        <v>DE 525.32 A 534.70M. POUCO FUCHSITICO E BASTANTE OXIDADO._x000D_DE 534.70 A 542.90M. POUCO FUCHSITICO. OXIDADO NAS FRATURAS FRATURADO._x000D_DE 542.90 A 546.00M. BASTATE OXIDADO. ZONA BRECHADA. BASTANTE ARGILOSO NAS FRATURAS.</v>
      </c>
    </row>
    <row r="102" spans="1:10" x14ac:dyDescent="0.35">
      <c r="A102" t="s">
        <v>519</v>
      </c>
      <c r="B102" t="s">
        <v>179</v>
      </c>
      <c r="C102" s="1">
        <v>540.54999999999995</v>
      </c>
      <c r="D102" s="1">
        <v>540.70000000000005</v>
      </c>
      <c r="E102" t="str">
        <f>VLOOKUP(C102,DESCRIPTION!$B$3:$F$778,3,TRUE)</f>
        <v>QTO</v>
      </c>
      <c r="F102">
        <f>VLOOKUP(C102,DESCRIPTION!$B$3:$F$778,4,TRUE)</f>
        <v>0</v>
      </c>
      <c r="G102" s="7">
        <f>Tabela3[[#This Row],[SM]]</f>
        <v>2.5950000000000001E-2</v>
      </c>
      <c r="H102" s="2">
        <f>Tabela33[[#This Row],[CM]]</f>
        <v>0.35</v>
      </c>
      <c r="I102" s="1">
        <f>DENSITY!F100</f>
        <v>2.5657714285714288</v>
      </c>
      <c r="J102" t="str">
        <f>VLOOKUP(C102,DESCRIPTION!$B$3:$F$778,5,TRUE)</f>
        <v>DE 525.32 A 534.70M. POUCO FUCHSITICO E BASTANTE OXIDADO._x000D_DE 534.70 A 542.90M. POUCO FUCHSITICO. OXIDADO NAS FRATURAS FRATURADO._x000D_DE 542.90 A 546.00M. BASTATE OXIDADO. ZONA BRECHADA. BASTANTE ARGILOSO NAS FRATURAS.</v>
      </c>
    </row>
    <row r="103" spans="1:10" x14ac:dyDescent="0.35">
      <c r="A103" t="s">
        <v>520</v>
      </c>
      <c r="B103" t="s">
        <v>179</v>
      </c>
      <c r="C103" s="1">
        <v>542.91999999999996</v>
      </c>
      <c r="D103" s="1">
        <v>543.1</v>
      </c>
      <c r="E103" t="str">
        <f>VLOOKUP(C103,DESCRIPTION!$B$3:$F$778,3,TRUE)</f>
        <v>QTO</v>
      </c>
      <c r="F103">
        <f>VLOOKUP(C103,DESCRIPTION!$B$3:$F$778,4,TRUE)</f>
        <v>0</v>
      </c>
      <c r="G103" s="7">
        <f>Tabela3[[#This Row],[SM]]</f>
        <v>3.0500000000000006E-2</v>
      </c>
      <c r="H103" s="2">
        <f>Tabela33[[#This Row],[CM]]</f>
        <v>0.18</v>
      </c>
      <c r="I103" s="1">
        <f>DENSITY!F101</f>
        <v>2.567867647058824</v>
      </c>
      <c r="J103" t="str">
        <f>VLOOKUP(C103,DESCRIPTION!$B$3:$F$778,5,TRUE)</f>
        <v>DE 525.32 A 534.70M. POUCO FUCHSITICO E BASTANTE OXIDADO._x000D_DE 534.70 A 542.90M. POUCO FUCHSITICO. OXIDADO NAS FRATURAS FRATURADO._x000D_DE 542.90 A 546.00M. BASTATE OXIDADO. ZONA BRECHADA. BASTANTE ARGILOSO NAS FRATURAS.</v>
      </c>
    </row>
    <row r="104" spans="1:10" x14ac:dyDescent="0.35">
      <c r="A104" t="s">
        <v>521</v>
      </c>
      <c r="B104" t="s">
        <v>179</v>
      </c>
      <c r="C104" s="1">
        <v>546.19000000000005</v>
      </c>
      <c r="D104" s="1">
        <v>546.37</v>
      </c>
      <c r="E104" t="str">
        <f>VLOOKUP(C104,DESCRIPTION!$B$3:$F$778,3,TRUE)</f>
        <v>LVLPC</v>
      </c>
      <c r="F104">
        <f>VLOOKUP(C104,DESCRIPTION!$B$3:$F$778,4,TRUE)</f>
        <v>0</v>
      </c>
      <c r="G104" s="7">
        <f>Tabela3[[#This Row],[SM]]</f>
        <v>4.055000000000001E-2</v>
      </c>
      <c r="H104" s="2">
        <f>Tabela33[[#This Row],[CM]]</f>
        <v>0.39</v>
      </c>
      <c r="I104" s="1">
        <f>DENSITY!F102</f>
        <v>2.5679813953488373</v>
      </c>
      <c r="J104" t="str">
        <f>VLOOKUP(C104,DESCRIPTION!$B$3:$F$778,5,TRUE)</f>
        <v>DE 546.00 A 549.50M. COM SEIXOS M. MATRIZ BASTANTE OXIDADO. LOCALMENTE FUCHSITICO. RAROS SEIXOS DE CHERT._x000D_DE 549.50 A 554.35M. BASTANTE OXIDADO. BASTANTE BRECHADO. PONTUALMENTE FUCHSITICO. COM RAROS SEIXOS DE CHERT.</v>
      </c>
    </row>
    <row r="105" spans="1:10" x14ac:dyDescent="0.35">
      <c r="A105" t="s">
        <v>522</v>
      </c>
      <c r="B105" t="s">
        <v>179</v>
      </c>
      <c r="C105" s="1">
        <v>548.91</v>
      </c>
      <c r="D105" s="1">
        <v>549.08000000000004</v>
      </c>
      <c r="E105" t="str">
        <f>VLOOKUP(C105,DESCRIPTION!$B$3:$F$778,3,TRUE)</f>
        <v>LVLPC</v>
      </c>
      <c r="F105">
        <f>VLOOKUP(C105,DESCRIPTION!$B$3:$F$778,4,TRUE)</f>
        <v>1</v>
      </c>
      <c r="G105" s="7">
        <f>Tabela3[[#This Row],[SM]]</f>
        <v>0.15055499999999999</v>
      </c>
      <c r="H105" s="2">
        <f>Tabela33[[#This Row],[CM]]</f>
        <v>0.53999999999999981</v>
      </c>
      <c r="I105" s="1">
        <f>DENSITY!F103</f>
        <v>2.5830145161290323</v>
      </c>
      <c r="J105" t="str">
        <f>VLOOKUP(C105,DESCRIPTION!$B$3:$F$778,5,TRUE)</f>
        <v>DE 546.00 A 549.50M. COM SEIXOS M. MATRIZ BASTANTE OXIDADO. LOCALMENTE FUCHSITICO. RAROS SEIXOS DE CHERT._x000D_DE 549.50 A 554.35M. BASTANTE OXIDADO. BASTANTE BRECHADO. PONTUALMENTE FUCHSITICO. COM RAROS SEIXOS DE CHERT.</v>
      </c>
    </row>
    <row r="106" spans="1:10" x14ac:dyDescent="0.35">
      <c r="A106" t="s">
        <v>523</v>
      </c>
      <c r="B106" t="s">
        <v>179</v>
      </c>
      <c r="C106" s="1">
        <v>551.94000000000005</v>
      </c>
      <c r="D106" s="1">
        <v>552.05999999999995</v>
      </c>
      <c r="E106" t="str">
        <f>VLOOKUP(C106,DESCRIPTION!$B$3:$F$778,3,TRUE)</f>
        <v>LVLPC</v>
      </c>
      <c r="F106">
        <f>VLOOKUP(C106,DESCRIPTION!$B$3:$F$778,4,TRUE)</f>
        <v>0</v>
      </c>
      <c r="G106" s="7">
        <f>Tabela3[[#This Row],[SM]]</f>
        <v>4.41E-2</v>
      </c>
      <c r="H106" s="2">
        <f>Tabela33[[#This Row],[CM]]</f>
        <v>0.57000000000000006</v>
      </c>
      <c r="I106" s="1">
        <f>DENSITY!F104</f>
        <v>2.5510762886597935</v>
      </c>
      <c r="J106" t="str">
        <f>VLOOKUP(C106,DESCRIPTION!$B$3:$F$778,5,TRUE)</f>
        <v>DE 546.00 A 549.50M. COM SEIXOS M. MATRIZ BASTANTE OXIDADO. LOCALMENTE FUCHSITICO. RAROS SEIXOS DE CHERT._x000D_DE 549.50 A 554.35M. BASTANTE OXIDADO. BASTANTE BRECHADO. PONTUALMENTE FUCHSITICO. COM RAROS SEIXOS DE CHERT.</v>
      </c>
    </row>
    <row r="107" spans="1:10" x14ac:dyDescent="0.35">
      <c r="A107" t="s">
        <v>524</v>
      </c>
      <c r="B107" t="s">
        <v>179</v>
      </c>
      <c r="C107" s="1">
        <v>554.66</v>
      </c>
      <c r="D107" s="1">
        <v>554.76</v>
      </c>
      <c r="E107" t="str">
        <f>VLOOKUP(C107,DESCRIPTION!$B$3:$F$778,3,TRUE)</f>
        <v>QZ_VEIN</v>
      </c>
      <c r="F107">
        <f>VLOOKUP(C107,DESCRIPTION!$B$3:$F$778,4,TRUE)</f>
        <v>0</v>
      </c>
      <c r="G107" s="7">
        <f>Tabela3[[#This Row],[SM]]</f>
        <v>4.9399999999999993E-2</v>
      </c>
      <c r="H107" s="2">
        <f>Tabela33[[#This Row],[CM]]</f>
        <v>0.25</v>
      </c>
      <c r="I107" s="1">
        <f>DENSITY!F105</f>
        <v>2.5349513513513515</v>
      </c>
      <c r="J107" t="str">
        <f>VLOOKUP(C107,DESCRIPTION!$B$3:$F$778,5,TRUE)</f>
        <v>ESBRANQUICADO. MICACEO NAS FRATURAS.</v>
      </c>
    </row>
    <row r="108" spans="1:10" x14ac:dyDescent="0.35">
      <c r="A108" t="s">
        <v>525</v>
      </c>
      <c r="B108" t="s">
        <v>179</v>
      </c>
      <c r="C108" s="1">
        <v>559.29</v>
      </c>
      <c r="D108" s="1">
        <v>559.39</v>
      </c>
      <c r="E108" t="str">
        <f>VLOOKUP(C108,DESCRIPTION!$B$3:$F$778,3,TRUE)</f>
        <v>QTO</v>
      </c>
      <c r="F108">
        <f>VLOOKUP(C108,DESCRIPTION!$B$3:$F$778,4,TRUE)</f>
        <v>0</v>
      </c>
      <c r="G108" s="7">
        <f>Tabela3[[#This Row],[SM]]</f>
        <v>6.3600000000000004E-2</v>
      </c>
      <c r="H108" s="2">
        <f>Tabela33[[#This Row],[CM]]</f>
        <v>6.9999999999999993E-2</v>
      </c>
      <c r="I108" s="1">
        <f>DENSITY!F106</f>
        <v>2.6064979591836734</v>
      </c>
      <c r="J108" t="str">
        <f>VLOOKUP(C108,DESCRIPTION!$B$3:$F$778,5,TRUE)</f>
        <v>DE 55.13 A 557.98M. OXIDADO COM FINOS VEIOS DE QUARTZO ( 0.10CM ) INTERCALADOS NO QUARTZITO NO TRECHO ( 556.75 A 558.00M)._x000D_DE 557.98 A 567.50M. POUCO OXIDADO. POUCO FUCISITICO. BASTANTE FRATURADO.</v>
      </c>
    </row>
    <row r="109" spans="1:10" x14ac:dyDescent="0.35">
      <c r="A109" t="s">
        <v>526</v>
      </c>
      <c r="B109" t="s">
        <v>179</v>
      </c>
      <c r="C109" s="1">
        <v>564.29999999999995</v>
      </c>
      <c r="D109" s="1">
        <v>564.42999999999995</v>
      </c>
      <c r="E109" t="str">
        <f>VLOOKUP(C109,DESCRIPTION!$B$3:$F$778,3,TRUE)</f>
        <v>QTO</v>
      </c>
      <c r="F109">
        <f>VLOOKUP(C109,DESCRIPTION!$B$3:$F$778,4,TRUE)</f>
        <v>0</v>
      </c>
      <c r="G109" s="7">
        <f>Tabela3[[#This Row],[SM]]</f>
        <v>3.9550000000000016E-2</v>
      </c>
      <c r="H109" s="2">
        <f>Tabela33[[#This Row],[CM]]</f>
        <v>0.48999999999999994</v>
      </c>
      <c r="I109" s="1">
        <f>DENSITY!F107</f>
        <v>2.5745703703703708</v>
      </c>
      <c r="J109" t="str">
        <f>VLOOKUP(C109,DESCRIPTION!$B$3:$F$778,5,TRUE)</f>
        <v>DE 55.13 A 557.98M. OXIDADO COM FINOS VEIOS DE QUARTZO ( 0.10CM ) INTERCALADOS NO QUARTZITO NO TRECHO ( 556.75 A 558.00M)._x000D_DE 557.98 A 567.50M. POUCO OXIDADO. POUCO FUCISITICO. BASTANTE FRATURADO.</v>
      </c>
    </row>
    <row r="110" spans="1:10" x14ac:dyDescent="0.35">
      <c r="A110" t="s">
        <v>527</v>
      </c>
      <c r="B110" t="s">
        <v>179</v>
      </c>
      <c r="C110" s="1">
        <v>567.9</v>
      </c>
      <c r="D110" s="1">
        <v>568.1</v>
      </c>
      <c r="E110" t="str">
        <f>VLOOKUP(C110,DESCRIPTION!$B$3:$F$778,3,TRUE)</f>
        <v>MSPC</v>
      </c>
      <c r="F110">
        <f>VLOOKUP(C110,DESCRIPTION!$B$3:$F$778,4,TRUE)</f>
        <v>0</v>
      </c>
      <c r="G110" s="7">
        <f>Tabela3[[#This Row],[SM]]</f>
        <v>9.9699999999999997E-2</v>
      </c>
      <c r="H110" s="2">
        <f>Tabela33[[#This Row],[CM]]</f>
        <v>0.41000000000000003</v>
      </c>
      <c r="I110" s="1">
        <f>DENSITY!F108</f>
        <v>2.584230215827338</v>
      </c>
      <c r="J110" t="str">
        <f>VLOOKUP(C110,DESCRIPTION!$B$3:$F$778,5,TRUE)</f>
        <v>BEM EMPACOTADO. MATRIZ BASTANTE OXIDADO. LOCALMENTE FUCHSITICO. POUCO BRECHADO. RAROS BOXWORKS. RAROS SEIXOS DE CHERT.</v>
      </c>
    </row>
    <row r="111" spans="1:10" x14ac:dyDescent="0.35">
      <c r="A111" t="s">
        <v>528</v>
      </c>
      <c r="B111" t="s">
        <v>179</v>
      </c>
      <c r="C111" s="1">
        <v>569.83000000000004</v>
      </c>
      <c r="D111" s="1">
        <v>570</v>
      </c>
      <c r="E111" t="str">
        <f>VLOOKUP(C111,DESCRIPTION!$B$3:$F$778,3,TRUE)</f>
        <v>MSPC</v>
      </c>
      <c r="F111">
        <f>VLOOKUP(C111,DESCRIPTION!$B$3:$F$778,4,TRUE)</f>
        <v>0</v>
      </c>
      <c r="G111" s="7">
        <f>Tabela3[[#This Row],[SM]]</f>
        <v>6.3049999999999995E-2</v>
      </c>
      <c r="H111" s="2">
        <f>Tabela33[[#This Row],[CM]]</f>
        <v>0.2</v>
      </c>
      <c r="I111" s="1">
        <f>DENSITY!F109</f>
        <v>2.5761381818181821</v>
      </c>
      <c r="J111" t="str">
        <f>VLOOKUP(C111,DESCRIPTION!$B$3:$F$778,5,TRUE)</f>
        <v>BEM EMPACOTADO. MATRIZ BASTANTE OXIDADO. LOCALMENTE FUCHSITICO. POUCO BRECHADO. RAROS BOXWORKS. RAROS SEIXOS DE CHERT.</v>
      </c>
    </row>
    <row r="112" spans="1:10" x14ac:dyDescent="0.35">
      <c r="A112" t="s">
        <v>529</v>
      </c>
      <c r="B112" t="s">
        <v>179</v>
      </c>
      <c r="C112" s="1">
        <v>576.92999999999995</v>
      </c>
      <c r="D112" s="1">
        <v>577.15</v>
      </c>
      <c r="E112" t="str">
        <f>VLOOKUP(C112,DESCRIPTION!$B$3:$F$778,3,TRUE)</f>
        <v>LVLPC</v>
      </c>
      <c r="F112">
        <f>VLOOKUP(C112,DESCRIPTION!$B$3:$F$778,4,TRUE)</f>
        <v>0</v>
      </c>
      <c r="G112" s="7">
        <f>Tabela3[[#This Row],[SM]]</f>
        <v>6.6599999999999993E-2</v>
      </c>
      <c r="H112" s="2">
        <f>Tabela33[[#This Row],[CM]]</f>
        <v>0.63</v>
      </c>
      <c r="I112" s="1">
        <f>DENSITY!F110</f>
        <v>2.5903152317880793</v>
      </c>
      <c r="J112" t="str">
        <f>VLOOKUP(C112,DESCRIPTION!$B$3:$F$778,5,TRUE)</f>
        <v>DE 574.05 A 579.70M. COM SEIXOS TAMANHO " M.S ". BEM EMPACOTADO. MATRIZ OXIDADO. POUCO FUCHSITICO. SEIXO DE CHERT._x000D_DE 579.70 A 589.85M. EMPACOTADO. MATRIZ OXIDADA LOCALMENTE FUCHSITICA E SEIXOS DE CHERT.</v>
      </c>
    </row>
    <row r="113" spans="1:10" x14ac:dyDescent="0.35">
      <c r="A113" t="s">
        <v>530</v>
      </c>
      <c r="B113" t="s">
        <v>179</v>
      </c>
      <c r="C113" s="1">
        <v>580.85</v>
      </c>
      <c r="D113" s="1">
        <v>581</v>
      </c>
      <c r="E113" t="str">
        <f>VLOOKUP(C113,DESCRIPTION!$B$3:$F$778,3,TRUE)</f>
        <v>LVLPC</v>
      </c>
      <c r="F113">
        <f>VLOOKUP(C113,DESCRIPTION!$B$3:$F$778,4,TRUE)</f>
        <v>0</v>
      </c>
      <c r="G113" s="7">
        <f>Tabela3[[#This Row],[SM]]</f>
        <v>2.64E-2</v>
      </c>
      <c r="H113" s="2">
        <f>Tabela33[[#This Row],[CM]]</f>
        <v>0.47000000000000003</v>
      </c>
      <c r="I113" s="1">
        <f>DENSITY!F111</f>
        <v>2.5805172413793107</v>
      </c>
      <c r="J113" t="str">
        <f>VLOOKUP(C113,DESCRIPTION!$B$3:$F$778,5,TRUE)</f>
        <v>DE 574.05 A 579.70M. COM SEIXOS TAMANHO " M.S ". BEM EMPACOTADO. MATRIZ OXIDADO. POUCO FUCHSITICO. SEIXO DE CHERT._x000D_DE 579.70 A 589.85M. EMPACOTADO. MATRIZ OXIDADA LOCALMENTE FUCHSITICA E SEIXOS DE CHERT.</v>
      </c>
    </row>
    <row r="114" spans="1:10" x14ac:dyDescent="0.35">
      <c r="A114" t="s">
        <v>531</v>
      </c>
      <c r="B114" t="s">
        <v>179</v>
      </c>
      <c r="C114" s="1">
        <v>583.79999999999995</v>
      </c>
      <c r="D114" s="1">
        <v>583.92999999999995</v>
      </c>
      <c r="E114" t="str">
        <f>VLOOKUP(C114,DESCRIPTION!$B$3:$F$778,3,TRUE)</f>
        <v>LVLPC</v>
      </c>
      <c r="F114">
        <f>VLOOKUP(C114,DESCRIPTION!$B$3:$F$778,4,TRUE)</f>
        <v>0</v>
      </c>
      <c r="G114" s="7">
        <f>Tabela3[[#This Row],[SM]]</f>
        <v>2.9500000000000005E-2</v>
      </c>
      <c r="H114" s="2">
        <f>Tabela33[[#This Row],[CM]]</f>
        <v>0.18</v>
      </c>
      <c r="I114" s="1">
        <f>DENSITY!F112</f>
        <v>2.5568624999999998</v>
      </c>
      <c r="J114" t="str">
        <f>VLOOKUP(C114,DESCRIPTION!$B$3:$F$778,5,TRUE)</f>
        <v>DE 574.05 A 579.70M. COM SEIXOS TAMANHO " M.S ". BEM EMPACOTADO. MATRIZ OXIDADO. POUCO FUCHSITICO. SEIXO DE CHERT._x000D_DE 579.70 A 589.85M. EMPACOTADO. MATRIZ OXIDADA LOCALMENTE FUCHSITICA E SEIXOS DE CHERT.</v>
      </c>
    </row>
    <row r="115" spans="1:10" x14ac:dyDescent="0.35">
      <c r="A115" t="s">
        <v>532</v>
      </c>
      <c r="B115" t="s">
        <v>179</v>
      </c>
      <c r="C115" s="1">
        <v>588.38</v>
      </c>
      <c r="D115" s="1">
        <v>588.45000000000005</v>
      </c>
      <c r="E115" t="str">
        <f>VLOOKUP(C115,DESCRIPTION!$B$3:$F$778,3,TRUE)</f>
        <v>LVLPC</v>
      </c>
      <c r="F115">
        <f>VLOOKUP(C115,DESCRIPTION!$B$3:$F$778,4,TRUE)</f>
        <v>0</v>
      </c>
      <c r="G115" s="7">
        <f>Tabela3[[#This Row],[SM]]</f>
        <v>2.9350000000000008E-2</v>
      </c>
      <c r="H115" s="2">
        <f>Tabela33[[#This Row],[CM]]</f>
        <v>0.2</v>
      </c>
      <c r="I115" s="1">
        <f>DENSITY!F113</f>
        <v>2.570603389830509</v>
      </c>
      <c r="J115" t="str">
        <f>VLOOKUP(C115,DESCRIPTION!$B$3:$F$778,5,TRUE)</f>
        <v>DE 574.05 A 579.70M. COM SEIXOS TAMANHO " M.S ". BEM EMPACOTADO. MATRIZ OXIDADO. POUCO FUCHSITICO. SEIXO DE CHERT._x000D_DE 579.70 A 589.85M. EMPACOTADO. MATRIZ OXIDADA LOCALMENTE FUCHSITICA E SEIXOS DE CHERT.</v>
      </c>
    </row>
    <row r="116" spans="1:10" x14ac:dyDescent="0.35">
      <c r="A116" t="s">
        <v>533</v>
      </c>
      <c r="B116" t="s">
        <v>179</v>
      </c>
      <c r="C116" s="1">
        <v>591.9</v>
      </c>
      <c r="D116" s="1">
        <v>592.05999999999995</v>
      </c>
      <c r="E116" t="str">
        <f>VLOOKUP(C116,DESCRIPTION!$B$3:$F$778,3,TRUE)</f>
        <v>GRIT</v>
      </c>
      <c r="F116">
        <f>VLOOKUP(C116,DESCRIPTION!$B$3:$F$778,4,TRUE)</f>
        <v>0</v>
      </c>
      <c r="G116" s="7">
        <f>Tabela3[[#This Row],[SM]]</f>
        <v>2.4650000000000005E-2</v>
      </c>
      <c r="H116" s="2">
        <f>Tabela33[[#This Row],[CM]]</f>
        <v>0.21000000000000002</v>
      </c>
      <c r="I116" s="1">
        <f>DENSITY!F114</f>
        <v>2.5668595419847322</v>
      </c>
      <c r="J116" t="str">
        <f>VLOOKUP(C116,DESCRIPTION!$B$3:$F$778,5,TRUE)</f>
        <v>COM SEIXOS TAMANHO " S " MAL EMPACOTADO MATRIZ POUCA FUCHSITICA LOCALMENTE OXIDADO RAROS SEIXOS DE " CHERT ".</v>
      </c>
    </row>
    <row r="117" spans="1:10" x14ac:dyDescent="0.35">
      <c r="A117" t="s">
        <v>534</v>
      </c>
      <c r="B117" t="s">
        <v>179</v>
      </c>
      <c r="C117" s="1">
        <v>597.78</v>
      </c>
      <c r="D117" s="1">
        <v>597.95000000000005</v>
      </c>
      <c r="E117" t="str">
        <f>VLOOKUP(C117,DESCRIPTION!$B$3:$F$778,3,TRUE)</f>
        <v>BRX</v>
      </c>
      <c r="F117">
        <f>VLOOKUP(C117,DESCRIPTION!$B$3:$F$778,4,TRUE)</f>
        <v>0</v>
      </c>
      <c r="G117" s="7">
        <f>Tabela3[[#This Row],[SM]]</f>
        <v>6.6900000000000001E-2</v>
      </c>
      <c r="H117" s="2">
        <f>Tabela33[[#This Row],[CM]]</f>
        <v>0.61</v>
      </c>
      <c r="I117" s="1">
        <f>DENSITY!F115</f>
        <v>2.3508772727272729</v>
      </c>
      <c r="J117" t="str">
        <f>VLOOKUP(C117,DESCRIPTION!$B$3:$F$778,5,TRUE)</f>
        <v>BASTANTE BRECHADO BASTANTE POROSO APRESENTA RECUSTALIZACAO DE QUARTZO BASTANTE OXIDADO. BRECHA INTRAFORMACIONAL</v>
      </c>
    </row>
    <row r="118" spans="1:10" x14ac:dyDescent="0.35">
      <c r="A118" t="s">
        <v>535</v>
      </c>
      <c r="B118" t="s">
        <v>179</v>
      </c>
      <c r="C118" s="1">
        <v>598.79999999999995</v>
      </c>
      <c r="D118" s="1">
        <v>598.92999999999995</v>
      </c>
      <c r="E118" t="str">
        <f>VLOOKUP(C118,DESCRIPTION!$B$3:$F$778,3,TRUE)</f>
        <v>BRX</v>
      </c>
      <c r="F118">
        <f>VLOOKUP(C118,DESCRIPTION!$B$3:$F$778,4,TRUE)</f>
        <v>0</v>
      </c>
      <c r="G118" s="7">
        <f>Tabela3[[#This Row],[SM]]</f>
        <v>6.6900000000000001E-2</v>
      </c>
      <c r="H118" s="2">
        <f>Tabela33[[#This Row],[CM]]</f>
        <v>0.59000000000000008</v>
      </c>
      <c r="I118" s="1">
        <f>DENSITY!F116</f>
        <v>2.3060266666666664</v>
      </c>
      <c r="J118" t="str">
        <f>VLOOKUP(C118,DESCRIPTION!$B$3:$F$778,5,TRUE)</f>
        <v>BASTANTE BRECHADO BASTANTE POROSO APRESENTA RECUSTALIZACAO DE QUARTZO BASTANTE OXIDADO. BRECHA INTRAFORMACIONAL</v>
      </c>
    </row>
    <row r="119" spans="1:10" x14ac:dyDescent="0.35">
      <c r="A119" t="s">
        <v>536</v>
      </c>
      <c r="B119" t="s">
        <v>179</v>
      </c>
      <c r="C119" s="1">
        <v>601.75</v>
      </c>
      <c r="D119" s="1">
        <v>601.89</v>
      </c>
      <c r="E119" t="str">
        <f>VLOOKUP(C119,DESCRIPTION!$B$3:$F$778,3,TRUE)</f>
        <v>BRX</v>
      </c>
      <c r="F119">
        <f>VLOOKUP(C119,DESCRIPTION!$B$3:$F$778,4,TRUE)</f>
        <v>0</v>
      </c>
      <c r="G119" s="7">
        <f>Tabela3[[#This Row],[SM]]</f>
        <v>9.4250000000000014E-2</v>
      </c>
      <c r="H119" s="2">
        <f>Tabela33[[#This Row],[CM]]</f>
        <v>0.48000000000000009</v>
      </c>
      <c r="I119" s="1">
        <f>DENSITY!F117</f>
        <v>2.4507368421052629</v>
      </c>
      <c r="J119" t="str">
        <f>VLOOKUP(C119,DESCRIPTION!$B$3:$F$778,5,TRUE)</f>
        <v>BASTANTE BRECHADO BASTANTE POROSO APRESENTA RECUSTALIZACAO DE QUARTZO BASTANTE OXIDADO. BRECHA INTRAFORMACIONAL</v>
      </c>
    </row>
    <row r="120" spans="1:10" x14ac:dyDescent="0.35">
      <c r="A120" t="s">
        <v>537</v>
      </c>
      <c r="B120" t="s">
        <v>179</v>
      </c>
      <c r="C120" s="1">
        <v>602.75</v>
      </c>
      <c r="D120" s="1">
        <v>602.86</v>
      </c>
      <c r="E120" t="str">
        <f>VLOOKUP(C120,DESCRIPTION!$B$3:$F$778,3,TRUE)</f>
        <v>BRX</v>
      </c>
      <c r="F120">
        <f>VLOOKUP(C120,DESCRIPTION!$B$3:$F$778,4,TRUE)</f>
        <v>0</v>
      </c>
      <c r="G120" s="7">
        <f>Tabela3[[#This Row],[SM]]</f>
        <v>6.7400000000000002E-2</v>
      </c>
      <c r="H120" s="2">
        <f>Tabela33[[#This Row],[CM]]</f>
        <v>0.32</v>
      </c>
      <c r="I120" s="1">
        <f>DENSITY!F118</f>
        <v>2.5099298969072161</v>
      </c>
      <c r="J120" t="str">
        <f>VLOOKUP(C120,DESCRIPTION!$B$3:$F$778,5,TRUE)</f>
        <v>BASTANTE BRECHADO BASTANTE POROSO APRESENTA RECUSTALIZACAO DE QUARTZO BASTANTE OXIDADO. BRECHA INTRAFORMACIONAL</v>
      </c>
    </row>
    <row r="121" spans="1:10" x14ac:dyDescent="0.35">
      <c r="A121" t="s">
        <v>538</v>
      </c>
      <c r="B121" t="s">
        <v>179</v>
      </c>
      <c r="C121" s="1">
        <v>604.54999999999995</v>
      </c>
      <c r="D121" s="1">
        <v>604.64</v>
      </c>
      <c r="E121" t="str">
        <f>VLOOKUP(C121,DESCRIPTION!$B$3:$F$778,3,TRUE)</f>
        <v>BRX</v>
      </c>
      <c r="F121">
        <f>VLOOKUP(C121,DESCRIPTION!$B$3:$F$778,4,TRUE)</f>
        <v>0</v>
      </c>
      <c r="G121" s="7">
        <f>Tabela3[[#This Row],[SM]]</f>
        <v>8.6150000000000004E-2</v>
      </c>
      <c r="H121" s="2">
        <f>Tabela33[[#This Row],[CM]]</f>
        <v>0.51</v>
      </c>
      <c r="I121" s="1">
        <f>DENSITY!F119</f>
        <v>2.4764674698795184</v>
      </c>
      <c r="J121" t="str">
        <f>VLOOKUP(C121,DESCRIPTION!$B$3:$F$778,5,TRUE)</f>
        <v>BASTANTE BRECHADO BASTANTE POROSO APRESENTA RECUSTALIZACAO DE QUARTZO BASTANTE OXIDADO. BRECHA INTRAFORMACIONAL</v>
      </c>
    </row>
    <row r="122" spans="1:10" x14ac:dyDescent="0.35">
      <c r="A122" t="s">
        <v>539</v>
      </c>
      <c r="B122" t="s">
        <v>179</v>
      </c>
      <c r="C122" s="1">
        <v>608.9</v>
      </c>
      <c r="D122" s="1">
        <v>609.03</v>
      </c>
      <c r="E122" t="str">
        <f>VLOOKUP(C122,DESCRIPTION!$B$3:$F$778,3,TRUE)</f>
        <v>MSPC</v>
      </c>
      <c r="F122">
        <f>VLOOKUP(C122,DESCRIPTION!$B$3:$F$778,4,TRUE)</f>
        <v>1</v>
      </c>
      <c r="G122" s="7">
        <f>Tabela3[[#This Row],[SM]]</f>
        <v>5.33E-2</v>
      </c>
      <c r="H122" s="2">
        <f>Tabela33[[#This Row],[CM]]</f>
        <v>0.25</v>
      </c>
      <c r="I122" s="1">
        <f>DENSITY!F120</f>
        <v>2.6579327586206896</v>
      </c>
      <c r="J122" t="str">
        <f>VLOOKUP(C122,DESCRIPTION!$B$3:$F$778,5,TRUE)</f>
        <v>BEM EMPACOTADO COM SEIXOS " L " MATRIZ FUCHSITICA OXIDADOS NAS FRATURAS SEIXOS DE CHERT RAROS BOXWORK.</v>
      </c>
    </row>
    <row r="123" spans="1:10" x14ac:dyDescent="0.35">
      <c r="A123" t="s">
        <v>540</v>
      </c>
      <c r="B123" t="s">
        <v>179</v>
      </c>
      <c r="C123" s="1">
        <v>613.04</v>
      </c>
      <c r="D123" s="1">
        <v>613.17999999999995</v>
      </c>
      <c r="E123" t="str">
        <f>VLOOKUP(C123,DESCRIPTION!$B$3:$F$778,3,TRUE)</f>
        <v>LMPC</v>
      </c>
      <c r="F123">
        <f>VLOOKUP(C123,DESCRIPTION!$B$3:$F$778,4,TRUE)</f>
        <v>0</v>
      </c>
      <c r="G123" s="7">
        <f>Tabela3[[#This Row],[SM]]</f>
        <v>3.765000000000001E-2</v>
      </c>
      <c r="H123" s="2">
        <f>Tabela33[[#This Row],[CM]]</f>
        <v>0.39</v>
      </c>
      <c r="I123" s="1">
        <f>DENSITY!F121</f>
        <v>2.6576915887850472</v>
      </c>
      <c r="J123" t="str">
        <f>VLOOKUP(C123,DESCRIPTION!$B$3:$F$778,5,TRUE)</f>
        <v>EMPACOTADO MATRIZ FUCHSITICA OXIDADA BOXWORK SEIXOS COM CHERT.</v>
      </c>
    </row>
    <row r="124" spans="1:10" x14ac:dyDescent="0.35">
      <c r="A124" t="s">
        <v>541</v>
      </c>
      <c r="B124" t="s">
        <v>179</v>
      </c>
      <c r="C124" s="1">
        <v>616.72</v>
      </c>
      <c r="D124" s="1">
        <v>616.91999999999996</v>
      </c>
      <c r="E124" t="str">
        <f>VLOOKUP(C124,DESCRIPTION!$B$3:$F$778,3,TRUE)</f>
        <v>LMPC</v>
      </c>
      <c r="F124">
        <f>VLOOKUP(C124,DESCRIPTION!$B$3:$F$778,4,TRUE)</f>
        <v>0</v>
      </c>
      <c r="G124" s="7">
        <f>Tabela3[[#This Row],[SM]]</f>
        <v>4.4750000000000005E-2</v>
      </c>
      <c r="H124" s="2">
        <f>Tabela33[[#This Row],[CM]]</f>
        <v>0.19</v>
      </c>
      <c r="I124" s="1">
        <f>DENSITY!F122</f>
        <v>2.6608000000000005</v>
      </c>
      <c r="J124" t="str">
        <f>VLOOKUP(C124,DESCRIPTION!$B$3:$F$778,5,TRUE)</f>
        <v>EMPACOTADO MATRIZ FUCHSITICA OXIDADA BOXWORK SEIXOS COM CHERT.</v>
      </c>
    </row>
    <row r="125" spans="1:10" x14ac:dyDescent="0.35">
      <c r="A125" t="s">
        <v>542</v>
      </c>
      <c r="B125" t="s">
        <v>179</v>
      </c>
      <c r="C125" s="1">
        <v>619.74</v>
      </c>
      <c r="D125" s="1">
        <v>619.88</v>
      </c>
      <c r="E125" t="str">
        <f>VLOOKUP(C125,DESCRIPTION!$B$3:$F$778,3,TRUE)</f>
        <v>LMPC</v>
      </c>
      <c r="F125">
        <f>VLOOKUP(C125,DESCRIPTION!$B$3:$F$778,4,TRUE)</f>
        <v>0</v>
      </c>
      <c r="G125" s="7">
        <f>Tabela3[[#This Row],[SM]]</f>
        <v>3.0500000000000006E-2</v>
      </c>
      <c r="H125" s="2">
        <f>Tabela33[[#This Row],[CM]]</f>
        <v>0.46999999999999992</v>
      </c>
      <c r="I125" s="1">
        <f>DENSITY!F123</f>
        <v>2.6432947368421051</v>
      </c>
      <c r="J125" s="9" t="str">
        <f>VLOOKUP(C125,DESCRIPTION!$B$3:$F$778,5,TRUE)</f>
        <v>EMPACOTADO MATRIZ FUCHSITICA OXIDADA BOXWORK SEIXOS COM CHERT.</v>
      </c>
    </row>
    <row r="126" spans="1:10" x14ac:dyDescent="0.35">
      <c r="A126" t="s">
        <v>543</v>
      </c>
      <c r="B126" t="s">
        <v>179</v>
      </c>
      <c r="C126" s="1">
        <v>621.20000000000005</v>
      </c>
      <c r="D126" s="1">
        <v>621.37</v>
      </c>
      <c r="E126" t="str">
        <f>VLOOKUP(C126,DESCRIPTION!$B$3:$F$778,3,TRUE)</f>
        <v>LMPC</v>
      </c>
      <c r="F126">
        <f>VLOOKUP(C126,DESCRIPTION!$B$3:$F$778,4,TRUE)</f>
        <v>0</v>
      </c>
      <c r="G126" s="7">
        <f>Tabela3[[#This Row],[SM]]</f>
        <v>2.3610000000000003E-2</v>
      </c>
      <c r="H126" s="2">
        <f>Tabela33[[#This Row],[CM]]</f>
        <v>0.5</v>
      </c>
      <c r="I126" s="1">
        <f>DENSITY!F124</f>
        <v>2.6512971428571421</v>
      </c>
      <c r="J126" s="9" t="str">
        <f>VLOOKUP(C126,DESCRIPTION!$B$3:$F$778,5,TRUE)</f>
        <v>EMPACOTADO MATRIZ FUCHSITICA OXIDADA BOXWORK SEIXOS COM CHERT.</v>
      </c>
    </row>
    <row r="127" spans="1:10" x14ac:dyDescent="0.35">
      <c r="A127" t="s">
        <v>544</v>
      </c>
      <c r="B127" t="s">
        <v>179</v>
      </c>
      <c r="C127" s="1">
        <v>624.48</v>
      </c>
      <c r="D127" s="1">
        <v>624.59</v>
      </c>
      <c r="E127" t="str">
        <f>VLOOKUP(C127,DESCRIPTION!$B$3:$F$778,3,TRUE)</f>
        <v>LMPC</v>
      </c>
      <c r="F127">
        <f>VLOOKUP(C127,DESCRIPTION!$B$3:$F$778,4,TRUE)</f>
        <v>0</v>
      </c>
      <c r="G127" s="7">
        <f>Tabela3[[#This Row],[SM]]</f>
        <v>1.4050000000000002E-2</v>
      </c>
      <c r="H127" s="2">
        <f>Tabela33[[#This Row],[CM]]</f>
        <v>0.47000000000000003</v>
      </c>
      <c r="I127" s="1">
        <f>DENSITY!F125</f>
        <v>2.6451113207547161</v>
      </c>
      <c r="J127" s="9" t="str">
        <f>VLOOKUP(C127,DESCRIPTION!$B$3:$F$778,5,TRUE)</f>
        <v>EMPACOTADO MATRIZ FUCHSITICA OXIDADA BOXWORK SEIXOS COM CHERT.</v>
      </c>
    </row>
    <row r="128" spans="1:10" x14ac:dyDescent="0.35">
      <c r="A128" t="s">
        <v>545</v>
      </c>
      <c r="B128" t="s">
        <v>179</v>
      </c>
      <c r="C128" s="1">
        <v>628.26</v>
      </c>
      <c r="D128" s="1">
        <v>628.45000000000005</v>
      </c>
      <c r="E128" t="str">
        <f>VLOOKUP(C128,DESCRIPTION!$B$3:$F$778,3,TRUE)</f>
        <v>MSPC</v>
      </c>
      <c r="F128">
        <f>VLOOKUP(C128,DESCRIPTION!$B$3:$F$778,4,TRUE)</f>
        <v>0</v>
      </c>
      <c r="G128" s="7">
        <f>Tabela3[[#This Row],[SM]]</f>
        <v>7.1850000000000011E-2</v>
      </c>
      <c r="H128" s="2">
        <f>Tabela33[[#This Row],[CM]]</f>
        <v>0.28999999999999998</v>
      </c>
      <c r="I128" s="1">
        <f>DENSITY!F126</f>
        <v>2.6419022727272723</v>
      </c>
      <c r="J128" s="9" t="str">
        <f>VLOOKUP(C128,DESCRIPTION!$B$3:$F$778,5,TRUE)</f>
        <v>EMPACOTADO A MAL EMPACOTADO MATRIZ BASTANTE OXIDADA LOCALMENTE FUCHSITICA RAROS SEIXOS DE CHERT BOXWORK.</v>
      </c>
    </row>
    <row r="129" spans="1:10" x14ac:dyDescent="0.35">
      <c r="A129" t="s">
        <v>546</v>
      </c>
      <c r="B129" t="s">
        <v>179</v>
      </c>
      <c r="C129" s="1">
        <v>628.70000000000005</v>
      </c>
      <c r="D129" s="1">
        <v>628.88</v>
      </c>
      <c r="E129" t="str">
        <f>VLOOKUP(C129,DESCRIPTION!$B$3:$F$778,3,TRUE)</f>
        <v>QTO</v>
      </c>
      <c r="F129">
        <f>VLOOKUP(C129,DESCRIPTION!$B$3:$F$778,4,TRUE)</f>
        <v>0</v>
      </c>
      <c r="G129" s="7">
        <f>Tabela3[[#This Row],[SM]]</f>
        <v>4.2650000000000007E-2</v>
      </c>
      <c r="H129" s="2">
        <f>Tabela33[[#This Row],[CM]]</f>
        <v>0.48</v>
      </c>
      <c r="I129" s="1">
        <f>DENSITY!F127</f>
        <v>2.6675191919191921</v>
      </c>
      <c r="J129" s="9" t="str">
        <f>VLOOKUP(C129,DESCRIPTION!$B$3:$F$778,5,TRUE)</f>
        <v>POUCO FUCHSITICO OXIDADO FRATURADO.</v>
      </c>
    </row>
    <row r="130" spans="1:10" x14ac:dyDescent="0.35">
      <c r="A130" t="s">
        <v>547</v>
      </c>
      <c r="B130" t="s">
        <v>179</v>
      </c>
      <c r="C130" s="1">
        <v>631.1</v>
      </c>
      <c r="D130" s="1">
        <v>631.24</v>
      </c>
      <c r="E130" t="str">
        <f>VLOOKUP(C130,DESCRIPTION!$B$3:$F$778,3,TRUE)</f>
        <v>QTO</v>
      </c>
      <c r="F130">
        <f>VLOOKUP(C130,DESCRIPTION!$B$3:$F$778,4,TRUE)</f>
        <v>0</v>
      </c>
      <c r="G130" s="7">
        <f>Tabela3[[#This Row],[SM]]</f>
        <v>2.265E-2</v>
      </c>
      <c r="H130" s="2">
        <f>Tabela33[[#This Row],[CM]]</f>
        <v>0.15</v>
      </c>
      <c r="I130" s="1">
        <f>DENSITY!F128</f>
        <v>2.6574061224489798</v>
      </c>
      <c r="J130" s="9" t="str">
        <f>VLOOKUP(C130,DESCRIPTION!$B$3:$F$778,5,TRUE)</f>
        <v>POUCO FUCHSITICO OXIDADO FRATURADO.</v>
      </c>
    </row>
    <row r="131" spans="1:10" x14ac:dyDescent="0.35">
      <c r="A131" t="s">
        <v>548</v>
      </c>
      <c r="B131" t="s">
        <v>179</v>
      </c>
      <c r="C131" s="1">
        <v>632.87</v>
      </c>
      <c r="D131" s="1">
        <v>632.95000000000005</v>
      </c>
      <c r="E131" s="9" t="str">
        <f>VLOOKUP(C131,DESCRIPTION!$B$3:$F$778,3,TRUE)</f>
        <v>QTO</v>
      </c>
      <c r="F131" s="9">
        <f>VLOOKUP(C131,DESCRIPTION!$B$3:$F$778,4,TRUE)</f>
        <v>0</v>
      </c>
      <c r="G131" s="7">
        <f>Tabela3[[#This Row],[SM]]</f>
        <v>3.3400000000000006E-2</v>
      </c>
      <c r="H131" s="2">
        <f>Tabela33[[#This Row],[CM]]</f>
        <v>0.30999999999999994</v>
      </c>
      <c r="I131" s="1">
        <f>DENSITY!F129</f>
        <v>2.6741039999999998</v>
      </c>
      <c r="J131" s="9" t="str">
        <f>VLOOKUP(C131,DESCRIPTION!$B$3:$F$778,5,TRUE)</f>
        <v>POUCO FUCHSITICO OXIDADO FRATURADO.</v>
      </c>
    </row>
    <row r="132" spans="1:10" x14ac:dyDescent="0.35">
      <c r="A132" t="s">
        <v>549</v>
      </c>
      <c r="B132" t="s">
        <v>179</v>
      </c>
      <c r="C132" s="1">
        <v>635.09</v>
      </c>
      <c r="D132" s="1">
        <v>635.20000000000005</v>
      </c>
      <c r="E132" s="9" t="str">
        <f>VLOOKUP(C132,DESCRIPTION!$B$3:$F$778,3,TRUE)</f>
        <v>QTO</v>
      </c>
      <c r="F132" s="9">
        <f>VLOOKUP(C132,DESCRIPTION!$B$3:$F$778,4,TRUE)</f>
        <v>0</v>
      </c>
      <c r="G132" s="7">
        <f>Tabela3[[#This Row],[SM]]</f>
        <v>2.7800000000000002E-2</v>
      </c>
      <c r="H132" s="2">
        <f>Tabela33[[#This Row],[CM]]</f>
        <v>0.37</v>
      </c>
      <c r="I132" s="1">
        <f>DENSITY!F130</f>
        <v>2.6735923076923083</v>
      </c>
      <c r="J132" s="9" t="str">
        <f>VLOOKUP(C132,DESCRIPTION!$B$3:$F$778,5,TRUE)</f>
        <v>POUCO FUCHSITICO OXIDADO FRATURADO.</v>
      </c>
    </row>
    <row r="133" spans="1:10" x14ac:dyDescent="0.35">
      <c r="A133" t="s">
        <v>550</v>
      </c>
      <c r="B133" t="s">
        <v>179</v>
      </c>
      <c r="C133" s="1">
        <v>636.20000000000005</v>
      </c>
      <c r="D133" s="1">
        <v>636.34</v>
      </c>
      <c r="E133" s="9" t="str">
        <f>VLOOKUP(C133,DESCRIPTION!$B$3:$F$778,3,TRUE)</f>
        <v>QTO</v>
      </c>
      <c r="F133" s="9">
        <f>VLOOKUP(C133,DESCRIPTION!$B$3:$F$778,4,TRUE)</f>
        <v>0</v>
      </c>
      <c r="G133" s="7">
        <f>Tabela3[[#This Row],[SM]]</f>
        <v>3.0800000000000004E-2</v>
      </c>
      <c r="H133" s="2">
        <f>Tabela33[[#This Row],[CM]]</f>
        <v>0.5</v>
      </c>
      <c r="I133" s="1">
        <f>DENSITY!F131</f>
        <v>2.668274157303371</v>
      </c>
      <c r="J133" s="9" t="str">
        <f>VLOOKUP(C133,DESCRIPTION!$B$3:$F$778,5,TRUE)</f>
        <v>POUCO FUCHSITICO OXIDADO FRATURADO.</v>
      </c>
    </row>
    <row r="134" spans="1:10" x14ac:dyDescent="0.35">
      <c r="A134" t="s">
        <v>551</v>
      </c>
      <c r="B134" t="s">
        <v>179</v>
      </c>
      <c r="C134" s="1">
        <v>638.16999999999996</v>
      </c>
      <c r="D134" s="1">
        <v>638.27</v>
      </c>
      <c r="E134" s="9" t="str">
        <f>VLOOKUP(C134,DESCRIPTION!$B$3:$F$778,3,TRUE)</f>
        <v>XISTO</v>
      </c>
      <c r="F134" s="9">
        <f>VLOOKUP(C134,DESCRIPTION!$B$3:$F$778,4,TRUE)</f>
        <v>0</v>
      </c>
      <c r="G134" s="7">
        <f>Tabela3[[#This Row],[SM]]</f>
        <v>4.3950000000000003E-2</v>
      </c>
      <c r="H134" s="2">
        <f>Tabela33[[#This Row],[CM]]</f>
        <v>0.43999999999999995</v>
      </c>
      <c r="I134" s="1">
        <f>DENSITY!F132</f>
        <v>2.6881905882352934</v>
      </c>
      <c r="J134" s="9" t="str">
        <f>VLOOKUP(C134,DESCRIPTION!$B$3:$F$778,5,TRUE)</f>
        <v>VERDE CLARO FUCHSITICO POUCO OXIDADO ESTRUTURA XISTOSA " QUATZITO XISTADO ".</v>
      </c>
    </row>
    <row r="135" spans="1:10" x14ac:dyDescent="0.35">
      <c r="A135" t="s">
        <v>552</v>
      </c>
      <c r="B135" t="s">
        <v>179</v>
      </c>
      <c r="C135" s="1">
        <v>644</v>
      </c>
      <c r="D135" s="1">
        <v>644.09</v>
      </c>
      <c r="E135" s="9" t="str">
        <f>VLOOKUP(C135,DESCRIPTION!$B$3:$F$778,3,TRUE)</f>
        <v>QTO</v>
      </c>
      <c r="F135" s="9">
        <f>VLOOKUP(C135,DESCRIPTION!$B$3:$F$778,4,TRUE)</f>
        <v>0</v>
      </c>
      <c r="G135" s="7">
        <f>Tabela3[[#This Row],[SM]]</f>
        <v>1.8547368421052632E-2</v>
      </c>
      <c r="H135" s="2">
        <f>Tabela33[[#This Row],[CM]]</f>
        <v>0.29000000000000004</v>
      </c>
      <c r="I135" s="1">
        <f>DENSITY!F133</f>
        <v>2.6498950819672134</v>
      </c>
      <c r="J135" s="9" t="str">
        <f>VLOOKUP(C135,DESCRIPTION!$B$3:$F$778,5,TRUE)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36" spans="1:10" x14ac:dyDescent="0.35">
      <c r="A136" t="s">
        <v>553</v>
      </c>
      <c r="B136" t="s">
        <v>179</v>
      </c>
      <c r="C136" s="1">
        <v>649.79999999999995</v>
      </c>
      <c r="D136" s="1">
        <v>649.92999999999995</v>
      </c>
      <c r="E136" s="9" t="str">
        <f>VLOOKUP(C136,DESCRIPTION!$B$3:$F$778,3,TRUE)</f>
        <v>QTO</v>
      </c>
      <c r="F136" s="9">
        <f>VLOOKUP(C136,DESCRIPTION!$B$3:$F$778,4,TRUE)</f>
        <v>0</v>
      </c>
      <c r="G136" s="7">
        <f>Tabela3[[#This Row],[SM]]</f>
        <v>3.1650000000000011E-2</v>
      </c>
      <c r="H136" s="2">
        <f>Tabela33[[#This Row],[CM]]</f>
        <v>0.21000000000000002</v>
      </c>
      <c r="I136" s="1">
        <f>DENSITY!F134</f>
        <v>2.6294964705882355</v>
      </c>
      <c r="J136" s="9" t="str">
        <f>VLOOKUP(C136,DESCRIPTION!$B$3:$F$778,5,TRUE)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37" spans="1:10" x14ac:dyDescent="0.35">
      <c r="A137" t="s">
        <v>554</v>
      </c>
      <c r="B137" t="s">
        <v>179</v>
      </c>
      <c r="C137" s="1">
        <v>658.21</v>
      </c>
      <c r="D137" s="1">
        <v>658.3</v>
      </c>
      <c r="E137" s="9" t="str">
        <f>VLOOKUP(C137,DESCRIPTION!$B$3:$F$778,3,TRUE)</f>
        <v>QTO</v>
      </c>
      <c r="F137" s="9">
        <f>VLOOKUP(C137,DESCRIPTION!$B$3:$F$778,4,TRUE)</f>
        <v>0</v>
      </c>
      <c r="G137" s="7">
        <f>Tabela3[[#This Row],[SM]]</f>
        <v>1.1150000000000002E-2</v>
      </c>
      <c r="H137" s="2">
        <f>Tabela33[[#This Row],[CM]]</f>
        <v>0.21000000000000002</v>
      </c>
      <c r="I137" s="1">
        <f>DENSITY!F135</f>
        <v>2.6554354838709671</v>
      </c>
      <c r="J137" s="9" t="str">
        <f>VLOOKUP(C137,DESCRIPTION!$B$3:$F$778,5,TRUE)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38" spans="1:10" x14ac:dyDescent="0.35">
      <c r="A138" t="s">
        <v>555</v>
      </c>
      <c r="B138" t="s">
        <v>179</v>
      </c>
      <c r="C138" s="1">
        <v>662.51</v>
      </c>
      <c r="D138" s="1">
        <v>662.61</v>
      </c>
      <c r="E138" s="9" t="str">
        <f>VLOOKUP(C138,DESCRIPTION!$B$3:$F$778,3,TRUE)</f>
        <v>QTO</v>
      </c>
      <c r="F138" s="9">
        <f>VLOOKUP(C138,DESCRIPTION!$B$3:$F$778,4,TRUE)</f>
        <v>0</v>
      </c>
      <c r="G138" s="7">
        <f>Tabela3[[#This Row],[SM]]</f>
        <v>1.7100000000000004E-2</v>
      </c>
      <c r="H138" s="2">
        <f>Tabela33[[#This Row],[CM]]</f>
        <v>0.27999999999999997</v>
      </c>
      <c r="I138" s="1">
        <f>DENSITY!F136</f>
        <v>2.6480076923076927</v>
      </c>
      <c r="J138" s="9" t="str">
        <f>VLOOKUP(C138,DESCRIPTION!$B$3:$F$778,5,TRUE)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39" spans="1:10" x14ac:dyDescent="0.35">
      <c r="A139" t="s">
        <v>556</v>
      </c>
      <c r="B139" t="s">
        <v>179</v>
      </c>
      <c r="C139" s="1">
        <v>668.35</v>
      </c>
      <c r="D139" s="1">
        <v>668.46</v>
      </c>
      <c r="E139" s="9" t="str">
        <f>VLOOKUP(C139,DESCRIPTION!$B$3:$F$778,3,TRUE)</f>
        <v>QTO</v>
      </c>
      <c r="F139" s="9">
        <f>VLOOKUP(C139,DESCRIPTION!$B$3:$F$778,4,TRUE)</f>
        <v>0</v>
      </c>
      <c r="G139" s="7">
        <f>Tabela3[[#This Row],[SM]]</f>
        <v>1.9750000000000007E-2</v>
      </c>
      <c r="H139" s="2">
        <f>Tabela33[[#This Row],[CM]]</f>
        <v>0.27999999999999997</v>
      </c>
      <c r="I139" s="1">
        <f>DENSITY!F137</f>
        <v>2.6349669902912622</v>
      </c>
      <c r="J139" s="9" t="str">
        <f>VLOOKUP(C139,DESCRIPTION!$B$3:$F$778,5,TRUE)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40" spans="1:10" x14ac:dyDescent="0.35">
      <c r="A140" t="s">
        <v>557</v>
      </c>
      <c r="B140" t="s">
        <v>179</v>
      </c>
      <c r="C140" s="1">
        <v>673.63</v>
      </c>
      <c r="D140" s="1">
        <v>673.75</v>
      </c>
      <c r="E140" s="9" t="str">
        <f>VLOOKUP(C140,DESCRIPTION!$B$3:$F$778,3,TRUE)</f>
        <v>QTO</v>
      </c>
      <c r="F140" s="9">
        <f>VLOOKUP(C140,DESCRIPTION!$B$3:$F$778,4,TRUE)</f>
        <v>0</v>
      </c>
      <c r="G140" s="7">
        <f>Tabela3[[#This Row],[SM]]</f>
        <v>3.0650000000000011E-2</v>
      </c>
      <c r="H140" s="2">
        <f>Tabela33[[#This Row],[CM]]</f>
        <v>0.24000000000000005</v>
      </c>
      <c r="I140" s="1">
        <f>DENSITY!F138</f>
        <v>2.6242140000000003</v>
      </c>
      <c r="J140" s="9" t="str">
        <f>VLOOKUP(C140,DESCRIPTION!$B$3:$F$778,5,TRUE)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41" spans="1:10" x14ac:dyDescent="0.35">
      <c r="A141" t="s">
        <v>558</v>
      </c>
      <c r="B141" t="s">
        <v>179</v>
      </c>
      <c r="C141" s="1">
        <v>679.9</v>
      </c>
      <c r="D141" s="1">
        <v>680</v>
      </c>
      <c r="E141" s="9" t="str">
        <f>VLOOKUP(C141,DESCRIPTION!$B$3:$F$778,3,TRUE)</f>
        <v>QTO</v>
      </c>
      <c r="F141" s="9">
        <f>VLOOKUP(C141,DESCRIPTION!$B$3:$F$778,4,TRUE)</f>
        <v>0</v>
      </c>
      <c r="G141" s="7">
        <f>Tabela3[[#This Row],[SM]]</f>
        <v>3.3049999999999996E-2</v>
      </c>
      <c r="H141" s="2">
        <f>Tabela33[[#This Row],[CM]]</f>
        <v>0.20999999999999996</v>
      </c>
      <c r="I141" s="1">
        <f>DENSITY!F139</f>
        <v>2.6250845637583891</v>
      </c>
      <c r="J141" s="9" t="str">
        <f>VLOOKUP(C141,DESCRIPTION!$B$3:$F$778,5,TRUE)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42" spans="1:10" x14ac:dyDescent="0.35">
      <c r="A142" t="s">
        <v>559</v>
      </c>
      <c r="B142" t="s">
        <v>179</v>
      </c>
      <c r="C142" s="1">
        <v>684.6</v>
      </c>
      <c r="D142" s="1">
        <v>684.69</v>
      </c>
      <c r="E142" s="9" t="str">
        <f>VLOOKUP(C142,DESCRIPTION!$B$3:$F$778,3,TRUE)</f>
        <v>QTO</v>
      </c>
      <c r="F142" s="9">
        <f>VLOOKUP(C142,DESCRIPTION!$B$3:$F$778,4,TRUE)</f>
        <v>0</v>
      </c>
      <c r="G142" s="7">
        <f>Tabela3[[#This Row],[SM]]</f>
        <v>2.8249999999999997E-2</v>
      </c>
      <c r="H142" s="2">
        <f>Tabela33[[#This Row],[CM]]</f>
        <v>0.26000000000000006</v>
      </c>
      <c r="I142" s="1">
        <f>DENSITY!F140</f>
        <v>2.6210865671641792</v>
      </c>
      <c r="J142" s="9" t="str">
        <f>VLOOKUP(C142,DESCRIPTION!$B$3:$F$778,5,TRUE)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43" spans="1:10" x14ac:dyDescent="0.35">
      <c r="A143" t="s">
        <v>560</v>
      </c>
      <c r="B143" t="s">
        <v>179</v>
      </c>
      <c r="C143" s="1">
        <v>691.3</v>
      </c>
      <c r="D143" s="1">
        <v>691.4</v>
      </c>
      <c r="E143" s="9" t="str">
        <f>VLOOKUP(C143,DESCRIPTION!$B$3:$F$778,3,TRUE)</f>
        <v>QTO</v>
      </c>
      <c r="F143" s="9">
        <f>VLOOKUP(C143,DESCRIPTION!$B$3:$F$778,4,TRUE)</f>
        <v>0</v>
      </c>
      <c r="G143" s="7">
        <f>Tabela3[[#This Row],[SM]]</f>
        <v>3.0200000000000005E-2</v>
      </c>
      <c r="H143" s="2">
        <f>Tabela33[[#This Row],[CM]]</f>
        <v>0.19</v>
      </c>
      <c r="I143" s="1">
        <f>DENSITY!F141</f>
        <v>2.6294964705882355</v>
      </c>
      <c r="J143" s="9" t="str">
        <f>VLOOKUP(C143,DESCRIPTION!$B$3:$F$778,5,TRUE)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44" spans="1:10" x14ac:dyDescent="0.35">
      <c r="A144" t="s">
        <v>561</v>
      </c>
      <c r="B144" t="s">
        <v>179</v>
      </c>
      <c r="C144" s="1">
        <v>695.7</v>
      </c>
      <c r="D144" s="1">
        <v>695.81</v>
      </c>
      <c r="E144" s="9" t="str">
        <f>VLOOKUP(C144,DESCRIPTION!$B$3:$F$778,3,TRUE)</f>
        <v>QTO</v>
      </c>
      <c r="F144" s="9">
        <f>VLOOKUP(C144,DESCRIPTION!$B$3:$F$778,4,TRUE)</f>
        <v>0</v>
      </c>
      <c r="G144" s="7">
        <f>Tabela3[[#This Row],[SM]]</f>
        <v>3.1099999999999999E-2</v>
      </c>
      <c r="H144" s="2">
        <f>Tabela33[[#This Row],[CM]]</f>
        <v>0.38999999999999996</v>
      </c>
      <c r="I144" s="1">
        <f>DENSITY!F142</f>
        <v>2.6380191780821916</v>
      </c>
      <c r="J144" s="9" t="str">
        <f>VLOOKUP(C144,DESCRIPTION!$B$3:$F$778,5,TRUE)</f>
        <v>DE 642.95 A 688.70M ESBRANQUECADO BASTANTE SILICIFICADO EMPASTILHAMENTO DE 641.15 A 654.30M POUCO OXIDADO PRESENTE MAIS NAS FRATURAS LOCALMENTE FUCHSITICO DE 688.70 A 686.10M BASTANTE FRATURADO SILICIFICADO BASTANTE OXIDADO E DE 688.70 A 697.70M VERDE CL</v>
      </c>
    </row>
    <row r="145" spans="1:10" x14ac:dyDescent="0.35">
      <c r="A145" t="s">
        <v>562</v>
      </c>
      <c r="B145" t="s">
        <v>179</v>
      </c>
      <c r="C145" s="1">
        <v>700.86</v>
      </c>
      <c r="D145" s="1">
        <v>700.96</v>
      </c>
      <c r="E145" s="9" t="str">
        <f>VLOOKUP(C145,DESCRIPTION!$B$3:$F$778,3,TRUE)</f>
        <v>QTO</v>
      </c>
      <c r="F145" s="9">
        <f>VLOOKUP(C145,DESCRIPTION!$B$3:$F$778,4,TRUE)</f>
        <v>0</v>
      </c>
      <c r="G145" s="7">
        <f>Tabela3[[#This Row],[SM]]</f>
        <v>5.0550000000000005E-2</v>
      </c>
      <c r="H145" s="2">
        <f>Tabela33[[#This Row],[CM]]</f>
        <v>0.72</v>
      </c>
      <c r="I145" s="1">
        <f>DENSITY!F143</f>
        <v>2.6257894736842107</v>
      </c>
      <c r="J145" s="9" t="str">
        <f>VLOOKUP(C145,DESCRIPTION!$B$3:$F$778,5,TRUE)</f>
        <v>BASTANTE BRECHADO BASTANTE OXIDADO CONTAMINADO POR INTRUSIVA PONTUALMENTE FUCHSITICO BOXWORK.</v>
      </c>
    </row>
    <row r="146" spans="1:10" x14ac:dyDescent="0.35">
      <c r="A146" t="s">
        <v>563</v>
      </c>
      <c r="B146" t="s">
        <v>179</v>
      </c>
      <c r="C146" s="1">
        <v>707.43</v>
      </c>
      <c r="D146" s="1">
        <v>707.63</v>
      </c>
      <c r="E146" s="9" t="str">
        <f>VLOOKUP(C146,DESCRIPTION!$B$3:$F$778,3,TRUE)</f>
        <v>QTO</v>
      </c>
      <c r="F146" s="9">
        <f>VLOOKUP(C146,DESCRIPTION!$B$3:$F$778,4,TRUE)</f>
        <v>0</v>
      </c>
      <c r="G146" s="7">
        <f>Tabela3[[#This Row],[SM]]</f>
        <v>4.6200000000000005E-2</v>
      </c>
      <c r="H146" s="2">
        <f>Tabela33[[#This Row],[CM]]</f>
        <v>0.29999999999999993</v>
      </c>
      <c r="I146" s="1">
        <f>DENSITY!F144</f>
        <v>2.6286129032258065</v>
      </c>
      <c r="J146" s="9" t="str">
        <f>VLOOKUP(C146,DESCRIPTION!$B$3:$F$778,5,TRUE)</f>
        <v>BASTANTE BRECHADO BASTANTE OXIDADO CONTAMINADO POR INTRUSIVA PONTUALMENTE FUCHSITICO BOXWORK.</v>
      </c>
    </row>
    <row r="147" spans="1:10" x14ac:dyDescent="0.35">
      <c r="A147" t="s">
        <v>564</v>
      </c>
      <c r="B147" t="s">
        <v>179</v>
      </c>
      <c r="C147" s="1">
        <v>714.65</v>
      </c>
      <c r="D147" s="1">
        <v>714.75</v>
      </c>
      <c r="E147" s="9" t="str">
        <f>VLOOKUP(C147,DESCRIPTION!$B$3:$F$778,3,TRUE)</f>
        <v>QTO</v>
      </c>
      <c r="F147" s="9">
        <f>VLOOKUP(C147,DESCRIPTION!$B$3:$F$778,4,TRUE)</f>
        <v>0</v>
      </c>
      <c r="G147" s="7">
        <f>Tabela3[[#This Row],[SM]]</f>
        <v>1.7250000000000008E-2</v>
      </c>
      <c r="H147" s="2">
        <f>Tabela33[[#This Row],[CM]]</f>
        <v>0.19</v>
      </c>
      <c r="I147" s="1">
        <f>DENSITY!F145</f>
        <v>2.6655514285714288</v>
      </c>
      <c r="J147" s="9" t="str">
        <f>VLOOKUP(C147,DESCRIPTION!$B$3:$F$778,5,TRUE)</f>
        <v>BASTANTE BRECHADO BASTANTE OXIDADO CONTAMINADO POR INTRUSIVA PONTUALMENTE FUCHSITICO BOXWORK.</v>
      </c>
    </row>
    <row r="148" spans="1:10" x14ac:dyDescent="0.35">
      <c r="A148" t="s">
        <v>565</v>
      </c>
      <c r="B148" t="s">
        <v>179</v>
      </c>
      <c r="C148" s="1">
        <v>718.94</v>
      </c>
      <c r="D148" s="1">
        <v>719.02</v>
      </c>
      <c r="E148" s="9" t="str">
        <f>VLOOKUP(C148,DESCRIPTION!$B$3:$F$778,3,TRUE)</f>
        <v>QTO</v>
      </c>
      <c r="F148" s="9">
        <f>VLOOKUP(C148,DESCRIPTION!$B$3:$F$778,4,TRUE)</f>
        <v>0</v>
      </c>
      <c r="G148" s="7">
        <f>Tabela3[[#This Row],[SM]]</f>
        <v>3.3350000000000005E-2</v>
      </c>
      <c r="H148" s="2">
        <f>Tabela33[[#This Row],[CM]]</f>
        <v>0.13</v>
      </c>
      <c r="I148" s="1">
        <f>DENSITY!F146</f>
        <v>2.6305636363636369</v>
      </c>
      <c r="J148" s="9" t="str">
        <f>VLOOKUP(C148,DESCRIPTION!$B$3:$F$778,5,TRUE)</f>
        <v>BASTANTE BRECHADO BASTANTE OXIDADO CONTAMINADO POR INTRUSIVA PONTUALMENTE FUCHSITICO BOXWORK.</v>
      </c>
    </row>
    <row r="149" spans="1:10" x14ac:dyDescent="0.35">
      <c r="A149" t="s">
        <v>566</v>
      </c>
      <c r="B149" t="s">
        <v>179</v>
      </c>
      <c r="C149" s="1">
        <v>722.75</v>
      </c>
      <c r="D149" s="1">
        <v>722.85</v>
      </c>
      <c r="E149" s="9" t="str">
        <f>VLOOKUP(C149,DESCRIPTION!$B$3:$F$778,3,TRUE)</f>
        <v>SPC</v>
      </c>
      <c r="F149" s="9">
        <f>VLOOKUP(C149,DESCRIPTION!$B$3:$F$778,4,TRUE)</f>
        <v>0</v>
      </c>
      <c r="G149" s="7">
        <f>Tabela3[[#This Row],[SM]]</f>
        <v>2.9350000000000005E-2</v>
      </c>
      <c r="H149" s="2">
        <f>Tabela33[[#This Row],[CM]]</f>
        <v>0.17</v>
      </c>
      <c r="I149" s="1">
        <f>DENSITY!F147</f>
        <v>2.6435220779220785</v>
      </c>
      <c r="J149" s="9" t="str">
        <f>VLOOKUP(C149,DESCRIPTION!$B$3:$F$778,5,TRUE)</f>
        <v>BRECHADO BASTANTE OXIDADO BEM EMPACOTADO CONTAMINADO POR INTRUSIVA.</v>
      </c>
    </row>
    <row r="150" spans="1:10" x14ac:dyDescent="0.35">
      <c r="A150" t="s">
        <v>567</v>
      </c>
      <c r="B150" t="s">
        <v>179</v>
      </c>
      <c r="C150" s="1">
        <v>729.03</v>
      </c>
      <c r="D150" s="1">
        <v>729.2</v>
      </c>
      <c r="E150" s="9" t="str">
        <f>VLOOKUP(C150,DESCRIPTION!$B$3:$F$778,3,TRUE)</f>
        <v>QTO</v>
      </c>
      <c r="F150" s="9">
        <f>VLOOKUP(C150,DESCRIPTION!$B$3:$F$778,4,TRUE)</f>
        <v>0</v>
      </c>
      <c r="G150" s="7">
        <f>Tabela3[[#This Row],[SM]]</f>
        <v>3.7550000000000007E-2</v>
      </c>
      <c r="H150" s="2">
        <f>Tabela33[[#This Row],[CM]]</f>
        <v>0.45</v>
      </c>
      <c r="I150" s="1">
        <f>DENSITY!F148</f>
        <v>2.6381227272727275</v>
      </c>
      <c r="J150" s="9" t="str">
        <f>VLOOKUP(C150,DESCRIPTION!$B$3:$F$778,5,TRUE)</f>
        <v>TOPO BASTANTE OXIDADO BRECHADO BASE FUCHSITICA.</v>
      </c>
    </row>
    <row r="151" spans="1:10" x14ac:dyDescent="0.35">
      <c r="A151" t="s">
        <v>568</v>
      </c>
      <c r="B151" t="s">
        <v>179</v>
      </c>
      <c r="C151" s="1">
        <v>738.08</v>
      </c>
      <c r="D151" s="1">
        <v>738.28</v>
      </c>
      <c r="E151" s="9" t="str">
        <f>VLOOKUP(C151,DESCRIPTION!$B$3:$F$778,3,TRUE)</f>
        <v>ITV</v>
      </c>
      <c r="F151" s="9">
        <f>VLOOKUP(C151,DESCRIPTION!$B$3:$F$778,4,TRUE)</f>
        <v>0</v>
      </c>
      <c r="G151" s="7">
        <f>Tabela3[[#This Row],[SM]]</f>
        <v>0.27034999999999998</v>
      </c>
      <c r="H151" s="2">
        <f>Tabela33[[#This Row],[CM]]</f>
        <v>0.25</v>
      </c>
      <c r="I151" s="1">
        <f>DENSITY!F149</f>
        <v>2.8995897435897438</v>
      </c>
      <c r="J151" s="9" t="str">
        <f>VLOOKUP(C151,DESCRIPTION!$B$3:$F$778,5,TRUE)</f>
        <v>DE COR ESVERDEADA COM PONTOS CASTANHO OXIDACAO POUCO FRATURADO POUCO ALTERADO.</v>
      </c>
    </row>
    <row r="152" spans="1:10" x14ac:dyDescent="0.35">
      <c r="A152" t="s">
        <v>569</v>
      </c>
      <c r="B152" t="s">
        <v>179</v>
      </c>
      <c r="C152" s="1">
        <v>743</v>
      </c>
      <c r="D152" s="1">
        <v>743.19</v>
      </c>
      <c r="E152" s="9" t="str">
        <f>VLOOKUP(C152,DESCRIPTION!$B$3:$F$778,3,TRUE)</f>
        <v>QTO</v>
      </c>
      <c r="F152" s="9">
        <f>VLOOKUP(C152,DESCRIPTION!$B$3:$F$778,4,TRUE)</f>
        <v>0</v>
      </c>
      <c r="G152" s="7">
        <f>Tabela3[[#This Row],[SM]]</f>
        <v>5.0900000000000001E-2</v>
      </c>
      <c r="H152" s="2">
        <f>Tabela33[[#This Row],[CM]]</f>
        <v>0.33999999999999997</v>
      </c>
      <c r="I152" s="1">
        <f>DENSITY!F150</f>
        <v>2.6438058394160588</v>
      </c>
      <c r="J152" s="9" t="str">
        <f>VLOOKUP(C152,DESCRIPTION!$B$3:$F$778,5,TRUE)</f>
        <v>OXIDADO POUCO LIXIVIADO POUCO FRATURADO COM TRECHO DE INTRUSIVA DE 745.85 A 746.40M E DE 751.00 A 751.85M</v>
      </c>
    </row>
    <row r="153" spans="1:10" x14ac:dyDescent="0.35">
      <c r="A153" t="s">
        <v>570</v>
      </c>
      <c r="B153" t="s">
        <v>179</v>
      </c>
      <c r="C153" s="1">
        <v>744.74</v>
      </c>
      <c r="D153" s="1">
        <v>744.9</v>
      </c>
      <c r="E153" s="9" t="str">
        <f>VLOOKUP(C153,DESCRIPTION!$B$3:$F$778,3,TRUE)</f>
        <v>QTO</v>
      </c>
      <c r="F153" s="9">
        <f>VLOOKUP(C153,DESCRIPTION!$B$3:$F$778,4,TRUE)</f>
        <v>0</v>
      </c>
      <c r="G153" s="7">
        <f>Tabela3[[#This Row],[SM]]</f>
        <v>8.2550000000000012E-2</v>
      </c>
      <c r="H153" s="2">
        <f>Tabela33[[#This Row],[CM]]</f>
        <v>0.45</v>
      </c>
      <c r="I153" s="1">
        <f>DENSITY!F151</f>
        <v>2.6376626086956527</v>
      </c>
      <c r="J153" s="9" t="str">
        <f>VLOOKUP(C153,DESCRIPTION!$B$3:$F$778,5,TRUE)</f>
        <v>OXIDADO POUCO LIXIVIADO POUCO FRATURADO COM TRECHO DE INTRUSIVA DE 745.85 A 746.40M E DE 751.00 A 751.85M</v>
      </c>
    </row>
    <row r="154" spans="1:10" x14ac:dyDescent="0.35">
      <c r="A154" t="s">
        <v>571</v>
      </c>
      <c r="B154" t="s">
        <v>179</v>
      </c>
      <c r="C154" s="1">
        <v>752.66</v>
      </c>
      <c r="D154" s="1">
        <v>752.86</v>
      </c>
      <c r="E154" s="9" t="str">
        <f>VLOOKUP(C154,DESCRIPTION!$B$3:$F$778,3,TRUE)</f>
        <v>QTO</v>
      </c>
      <c r="F154" s="9">
        <f>VLOOKUP(C154,DESCRIPTION!$B$3:$F$778,4,TRUE)</f>
        <v>0</v>
      </c>
      <c r="G154" s="7">
        <f>Tabela3[[#This Row],[SM]]</f>
        <v>5.7250000000000002E-2</v>
      </c>
      <c r="H154" s="2">
        <f>Tabela33[[#This Row],[CM]]</f>
        <v>0.53999999999999992</v>
      </c>
      <c r="I154" s="1">
        <f>DENSITY!F152</f>
        <v>2.6561154929577464</v>
      </c>
      <c r="J154" s="9" t="str">
        <f>VLOOKUP(C154,DESCRIPTION!$B$3:$F$778,5,TRUE)</f>
        <v>OXIDADO POUCO LIXIVIADO POUCO FRATURADO COM TRECHO DE INTRUSIVA DE 745.85 A 746.40M E DE 751.00 A 751.85M</v>
      </c>
    </row>
    <row r="155" spans="1:10" x14ac:dyDescent="0.35">
      <c r="A155" t="s">
        <v>572</v>
      </c>
      <c r="B155" t="s">
        <v>179</v>
      </c>
      <c r="C155" s="1">
        <v>756.27</v>
      </c>
      <c r="D155" s="1">
        <v>756.45</v>
      </c>
      <c r="E155" s="9" t="str">
        <f>VLOOKUP(C155,DESCRIPTION!$B$3:$F$778,3,TRUE)</f>
        <v>QTO</v>
      </c>
      <c r="F155" s="9">
        <f>VLOOKUP(C155,DESCRIPTION!$B$3:$F$778,4,TRUE)</f>
        <v>0</v>
      </c>
      <c r="G155" s="7">
        <f>Tabela3[[#This Row],[SM]]</f>
        <v>3.8949999999999999E-2</v>
      </c>
      <c r="H155" s="2">
        <f>Tabela33[[#This Row],[CM]]</f>
        <v>0.18</v>
      </c>
      <c r="I155" s="1">
        <f>DENSITY!F153</f>
        <v>2.6183404255319154</v>
      </c>
      <c r="J155" s="9" t="str">
        <f>VLOOKUP(C155,DESCRIPTION!$B$3:$F$778,5,TRUE)</f>
        <v>DE COR VERDE CLARO POUCO FUCHSITICO FRATURADO POUCO PIRITOSO SILICIFICADO.</v>
      </c>
    </row>
    <row r="156" spans="1:10" x14ac:dyDescent="0.35">
      <c r="A156" t="s">
        <v>573</v>
      </c>
      <c r="B156" t="s">
        <v>179</v>
      </c>
      <c r="C156" s="1">
        <v>761</v>
      </c>
      <c r="D156" s="1">
        <v>761.1</v>
      </c>
      <c r="E156" s="9" t="str">
        <f>VLOOKUP(C156,DESCRIPTION!$B$3:$F$778,3,TRUE)</f>
        <v>QTO</v>
      </c>
      <c r="F156" s="9">
        <f>VLOOKUP(C156,DESCRIPTION!$B$3:$F$778,4,TRUE)</f>
        <v>0</v>
      </c>
      <c r="G156" s="7">
        <f>Tabela3[[#This Row],[SM]]</f>
        <v>1.6750000000000004E-2</v>
      </c>
      <c r="H156" s="2">
        <f>Tabela33[[#This Row],[CM]]</f>
        <v>0.2</v>
      </c>
      <c r="I156" s="1">
        <f>DENSITY!F154</f>
        <v>2.6653561643835615</v>
      </c>
      <c r="J156" s="9" t="str">
        <f>VLOOKUP(C156,DESCRIPTION!$B$3:$F$778,5,TRUE)</f>
        <v>DE COR VERDE CLARO POUCO FUCHSITICO FRATURADO POUCO PIRITOSO SILICIFICADO.</v>
      </c>
    </row>
    <row r="157" spans="1:10" x14ac:dyDescent="0.35">
      <c r="A157" t="s">
        <v>574</v>
      </c>
      <c r="B157" t="s">
        <v>179</v>
      </c>
      <c r="C157" s="1">
        <v>769.7</v>
      </c>
      <c r="D157" s="1">
        <v>769.85</v>
      </c>
      <c r="E157" s="9" t="str">
        <f>VLOOKUP(C157,DESCRIPTION!$B$3:$F$778,3,TRUE)</f>
        <v>QTO</v>
      </c>
      <c r="F157" s="9">
        <f>VLOOKUP(C157,DESCRIPTION!$B$3:$F$778,4,TRUE)</f>
        <v>0</v>
      </c>
      <c r="G157" s="7">
        <f>Tabela3[[#This Row],[SM]]</f>
        <v>2.955000000000001E-2</v>
      </c>
      <c r="H157" s="2">
        <f>Tabela33[[#This Row],[CM]]</f>
        <v>0.23000000000000004</v>
      </c>
      <c r="I157" s="1">
        <f>DENSITY!F155</f>
        <v>2.6827641509433966</v>
      </c>
      <c r="J157" s="9" t="str">
        <f>VLOOKUP(C157,DESCRIPTION!$B$3:$F$778,5,TRUE)</f>
        <v>DE COR VERDE CLARO POUCO FUCHSITICO FRATURADO POUCO PIRITOSO SILICIFICADO.</v>
      </c>
    </row>
    <row r="158" spans="1:10" x14ac:dyDescent="0.35">
      <c r="A158" t="s">
        <v>575</v>
      </c>
      <c r="B158" t="s">
        <v>179</v>
      </c>
      <c r="C158" s="1">
        <v>775.8</v>
      </c>
      <c r="D158" s="1">
        <v>775.89</v>
      </c>
      <c r="E158" s="9" t="str">
        <f>VLOOKUP(C158,DESCRIPTION!$B$3:$F$778,3,TRUE)</f>
        <v>QTO</v>
      </c>
      <c r="F158" s="9">
        <f>VLOOKUP(C158,DESCRIPTION!$B$3:$F$778,4,TRUE)</f>
        <v>0</v>
      </c>
      <c r="G158" s="7">
        <f>Tabela3[[#This Row],[SM]]</f>
        <v>2.7800000000000002E-2</v>
      </c>
      <c r="H158" s="2">
        <f>Tabela33[[#This Row],[CM]]</f>
        <v>0.26</v>
      </c>
      <c r="I158" s="1">
        <f>DENSITY!F156</f>
        <v>2.6393419354838707</v>
      </c>
      <c r="J158" s="9" t="str">
        <f>VLOOKUP(C158,DESCRIPTION!$B$3:$F$778,5,TRUE)</f>
        <v>DE COR VERDE CLARO POUCO FUCHSITICO FRATURADO POUCO PIRITOSO SILICIFICADO.</v>
      </c>
    </row>
    <row r="159" spans="1:10" x14ac:dyDescent="0.35">
      <c r="A159" t="s">
        <v>576</v>
      </c>
      <c r="B159" t="s">
        <v>179</v>
      </c>
      <c r="C159" s="1">
        <v>781.54</v>
      </c>
      <c r="D159" s="1">
        <v>781.65</v>
      </c>
      <c r="E159" s="9" t="str">
        <f>VLOOKUP(C159,DESCRIPTION!$B$3:$F$778,3,TRUE)</f>
        <v>QTO</v>
      </c>
      <c r="F159" s="9">
        <f>VLOOKUP(C159,DESCRIPTION!$B$3:$F$778,4,TRUE)</f>
        <v>0</v>
      </c>
      <c r="G159" s="7">
        <f>Tabela3[[#This Row],[SM]]</f>
        <v>3.6000000000000011E-2</v>
      </c>
      <c r="H159" s="2">
        <f>Tabela33[[#This Row],[CM]]</f>
        <v>0.09</v>
      </c>
      <c r="I159" s="1">
        <f>DENSITY!F157</f>
        <v>2.6644549450549451</v>
      </c>
      <c r="J159" s="9" t="str">
        <f>VLOOKUP(C159,DESCRIPTION!$B$3:$F$778,5,TRUE)</f>
        <v>DE COR VERDE CLARO POUCO FUCHSITICO FRATURADO POUCO PIRITOSO SILICIFICADO.</v>
      </c>
    </row>
    <row r="160" spans="1:10" x14ac:dyDescent="0.35">
      <c r="A160" t="s">
        <v>577</v>
      </c>
      <c r="B160" t="s">
        <v>179</v>
      </c>
      <c r="C160" s="1">
        <v>786.59</v>
      </c>
      <c r="D160" s="1">
        <v>786.75</v>
      </c>
      <c r="E160" s="9" t="str">
        <f>VLOOKUP(C160,DESCRIPTION!$B$3:$F$778,3,TRUE)</f>
        <v>QTO</v>
      </c>
      <c r="F160" s="9">
        <f>VLOOKUP(C160,DESCRIPTION!$B$3:$F$778,4,TRUE)</f>
        <v>0</v>
      </c>
      <c r="G160" s="7">
        <f>Tabela3[[#This Row],[SM]]</f>
        <v>0.10815000000000001</v>
      </c>
      <c r="H160" s="2">
        <f>Tabela33[[#This Row],[CM]]</f>
        <v>0.30999999999999994</v>
      </c>
      <c r="I160" s="1">
        <f>DENSITY!F158</f>
        <v>2.75150909090909</v>
      </c>
      <c r="J160" s="9" t="str">
        <f>VLOOKUP(C160,DESCRIPTION!$B$3:$F$778,5,TRUE)</f>
        <v>DE COR VERDE CLARO POUCO FUCHSITICO FRATURADO POUCO PIRITOSO SILICIFICADO.</v>
      </c>
    </row>
    <row r="161" spans="1:10" x14ac:dyDescent="0.35">
      <c r="A161" t="s">
        <v>578</v>
      </c>
      <c r="B161" t="s">
        <v>179</v>
      </c>
      <c r="C161" s="1">
        <v>791.7</v>
      </c>
      <c r="D161" s="1">
        <v>791.8</v>
      </c>
      <c r="E161" s="9" t="str">
        <f>VLOOKUP(C161,DESCRIPTION!$B$3:$F$778,3,TRUE)</f>
        <v>QTO</v>
      </c>
      <c r="F161" s="9">
        <f>VLOOKUP(C161,DESCRIPTION!$B$3:$F$778,4,TRUE)</f>
        <v>0</v>
      </c>
      <c r="G161" s="7">
        <f>Tabela3[[#This Row],[SM]]</f>
        <v>4.4299999999999992E-2</v>
      </c>
      <c r="H161" s="2">
        <f>Tabela33[[#This Row],[CM]]</f>
        <v>0.55999999999999994</v>
      </c>
      <c r="I161" s="1">
        <f>DENSITY!F159</f>
        <v>2.6420619718309863</v>
      </c>
      <c r="J161" s="9" t="str">
        <f>VLOOKUP(C161,DESCRIPTION!$B$3:$F$778,5,TRUE)</f>
        <v>DE COR VERDE CLARO POUCO FUCHSITICO FRATURADO POUCO PIRITOSO SILICIFICADO.</v>
      </c>
    </row>
    <row r="162" spans="1:10" x14ac:dyDescent="0.35">
      <c r="A162" t="s">
        <v>579</v>
      </c>
      <c r="B162" t="s">
        <v>179</v>
      </c>
      <c r="C162" s="1">
        <v>797.29</v>
      </c>
      <c r="D162" s="1">
        <v>797.4</v>
      </c>
      <c r="E162" s="9" t="str">
        <f>VLOOKUP(C162,DESCRIPTION!$B$3:$F$778,3,TRUE)</f>
        <v>QTO</v>
      </c>
      <c r="F162" s="9">
        <f>VLOOKUP(C162,DESCRIPTION!$B$3:$F$778,4,TRUE)</f>
        <v>0</v>
      </c>
      <c r="G162" s="7">
        <f>Tabela3[[#This Row],[SM]]</f>
        <v>0.11484999999999998</v>
      </c>
      <c r="H162" s="2">
        <f>Tabela33[[#This Row],[CM]]</f>
        <v>0.65</v>
      </c>
      <c r="I162" s="1">
        <f>DENSITY!F160</f>
        <v>2.7296137931034483</v>
      </c>
      <c r="J162" s="9" t="str">
        <f>VLOOKUP(C162,DESCRIPTION!$B$3:$F$778,5,TRUE)</f>
        <v>DE COR VERDE CLARO POUCO FUCHSITICO FRATURADO POUCO PIRITOSO SILICIFICADO.</v>
      </c>
    </row>
    <row r="163" spans="1:10" x14ac:dyDescent="0.35">
      <c r="A163" t="s">
        <v>580</v>
      </c>
      <c r="B163" t="s">
        <v>179</v>
      </c>
      <c r="C163" s="1">
        <v>805.1</v>
      </c>
      <c r="D163" s="1">
        <v>805.17</v>
      </c>
      <c r="E163" s="9" t="str">
        <f>VLOOKUP(C163,DESCRIPTION!$B$3:$F$778,3,TRUE)</f>
        <v>QTO</v>
      </c>
      <c r="F163" s="9">
        <f>VLOOKUP(C163,DESCRIPTION!$B$3:$F$778,4,TRUE)</f>
        <v>0</v>
      </c>
      <c r="G163" s="7">
        <f>Tabela3[[#This Row],[SM]]</f>
        <v>0.51875000000000004</v>
      </c>
      <c r="H163" s="2">
        <f>Tabela33[[#This Row],[CM]]</f>
        <v>0.38</v>
      </c>
      <c r="I163" s="1">
        <f>DENSITY!F161</f>
        <v>2.7821011764705883</v>
      </c>
      <c r="J163" s="9" t="str">
        <f>VLOOKUP(C163,DESCRIPTION!$B$3:$F$778,5,TRUE)</f>
        <v>DE COR VERDE CLARO POUCO FUCHSITICO FRATURADO POUCO PIRITOSO SILICIFICADO.</v>
      </c>
    </row>
    <row r="164" spans="1:10" x14ac:dyDescent="0.35">
      <c r="A164" t="s">
        <v>581</v>
      </c>
      <c r="B164" t="s">
        <v>179</v>
      </c>
      <c r="C164" s="1">
        <v>807.37</v>
      </c>
      <c r="D164" s="1">
        <v>807.59</v>
      </c>
      <c r="E164" s="9" t="str">
        <f>VLOOKUP(C164,DESCRIPTION!$B$3:$F$778,3,TRUE)</f>
        <v>QTO</v>
      </c>
      <c r="F164" s="9">
        <f>VLOOKUP(C164,DESCRIPTION!$B$3:$F$778,4,TRUE)</f>
        <v>0</v>
      </c>
      <c r="G164" s="7">
        <f>Tabela3[[#This Row],[SM]]</f>
        <v>0.73325000000000018</v>
      </c>
      <c r="H164" s="2">
        <f>Tabela33[[#This Row],[CM]]</f>
        <v>0.75</v>
      </c>
      <c r="I164" s="1">
        <f>DENSITY!F162</f>
        <v>2.7857653179190756</v>
      </c>
      <c r="J164" s="9" t="str">
        <f>VLOOKUP(C164,DESCRIPTION!$B$3:$F$778,5,TRUE)</f>
        <v>DE COR VERDE CLARO POUCO FUCHSITICO FRATURADO POUCO PIRITOSO SILICIFICADO.</v>
      </c>
    </row>
    <row r="165" spans="1:10" x14ac:dyDescent="0.35">
      <c r="A165" t="s">
        <v>582</v>
      </c>
      <c r="B165" t="s">
        <v>179</v>
      </c>
      <c r="C165" s="1">
        <v>815.33</v>
      </c>
      <c r="D165" s="1">
        <v>815.6</v>
      </c>
      <c r="E165" s="9" t="str">
        <f>VLOOKUP(C165,DESCRIPTION!$B$3:$F$778,3,TRUE)</f>
        <v>QTO</v>
      </c>
      <c r="F165" s="9">
        <f>VLOOKUP(C165,DESCRIPTION!$B$3:$F$778,4,TRUE)</f>
        <v>0</v>
      </c>
      <c r="G165" s="7">
        <f>Tabela3[[#This Row],[SM]]</f>
        <v>0.13079999999999997</v>
      </c>
      <c r="H165" s="2">
        <f>Tabela33[[#This Row],[CM]]</f>
        <v>0.83000000000000007</v>
      </c>
      <c r="I165" s="1">
        <f>DENSITY!F163</f>
        <v>2.6467957894736842</v>
      </c>
      <c r="J165" s="9" t="str">
        <f>VLOOKUP(C165,DESCRIPTION!$B$3:$F$778,5,TRUE)</f>
        <v>DE COR VERDE CLARO POUCO FUCHSITICO FRATURADO POUCO PIRITOSO SILICIFICADO.</v>
      </c>
    </row>
    <row r="166" spans="1:10" x14ac:dyDescent="0.35">
      <c r="A166" t="s">
        <v>583</v>
      </c>
      <c r="B166" t="s">
        <v>179</v>
      </c>
      <c r="C166" s="1">
        <v>821.99</v>
      </c>
      <c r="D166" s="1">
        <v>822.16</v>
      </c>
      <c r="E166" s="9" t="str">
        <f>VLOOKUP(C166,DESCRIPTION!$B$3:$F$778,3,TRUE)</f>
        <v>QTO</v>
      </c>
      <c r="F166" s="9">
        <f>VLOOKUP(C166,DESCRIPTION!$B$3:$F$778,4,TRUE)</f>
        <v>0</v>
      </c>
      <c r="G166" s="7">
        <f>Tabela3[[#This Row],[SM]]</f>
        <v>0.12044999999999997</v>
      </c>
      <c r="H166" s="2">
        <f>Tabela33[[#This Row],[CM]]</f>
        <v>0.23000000000000004</v>
      </c>
      <c r="I166" s="1">
        <f>DENSITY!F164</f>
        <v>2.6355682758620689</v>
      </c>
      <c r="J166" s="9" t="str">
        <f>VLOOKUP(C166,DESCRIPTION!$B$3:$F$778,5,TRUE)</f>
        <v>DE COR VERDE CLARO POUCO FUCHSITICO FRATURADO POUCO PIRITOSO SILICIFICADO.</v>
      </c>
    </row>
    <row r="167" spans="1:10" x14ac:dyDescent="0.35">
      <c r="A167" t="s">
        <v>584</v>
      </c>
      <c r="B167" t="s">
        <v>179</v>
      </c>
      <c r="C167" s="1">
        <v>826.77</v>
      </c>
      <c r="D167" s="1">
        <v>826.92</v>
      </c>
      <c r="E167" s="9" t="str">
        <f>VLOOKUP(C167,DESCRIPTION!$B$3:$F$778,3,TRUE)</f>
        <v>QTO</v>
      </c>
      <c r="F167" s="9">
        <f>VLOOKUP(C167,DESCRIPTION!$B$3:$F$778,4,TRUE)</f>
        <v>0</v>
      </c>
      <c r="G167" s="7">
        <f>Tabela3[[#This Row],[SM]]</f>
        <v>0.17434999999999998</v>
      </c>
      <c r="H167" s="2">
        <f>Tabela33[[#This Row],[CM]]</f>
        <v>0.65</v>
      </c>
      <c r="I167" s="1">
        <f>DENSITY!F165</f>
        <v>2.7045631578947371</v>
      </c>
      <c r="J167" s="9" t="str">
        <f>VLOOKUP(C167,DESCRIPTION!$B$3:$F$778,5,TRUE)</f>
        <v>DE COR VERDE CLARO POUCO FUCHSITICO FRATURADO POUCO PIRITOSO SILICIFICADO.</v>
      </c>
    </row>
    <row r="168" spans="1:10" x14ac:dyDescent="0.35">
      <c r="A168" t="s">
        <v>585</v>
      </c>
      <c r="B168" t="s">
        <v>179</v>
      </c>
      <c r="C168" s="1">
        <v>828.8</v>
      </c>
      <c r="D168" s="1">
        <v>829.05</v>
      </c>
      <c r="E168" s="9" t="str">
        <f>VLOOKUP(C168,DESCRIPTION!$B$3:$F$778,3,TRUE)</f>
        <v>QTO</v>
      </c>
      <c r="F168" s="9">
        <f>VLOOKUP(C168,DESCRIPTION!$B$3:$F$778,4,TRUE)</f>
        <v>0</v>
      </c>
      <c r="G168" s="7">
        <f>Tabela3[[#This Row],[SM]]</f>
        <v>0.27510000000000001</v>
      </c>
      <c r="H168" s="2">
        <f>Tabela33[[#This Row],[CM]]</f>
        <v>0.11000000000000001</v>
      </c>
      <c r="I168" s="1">
        <f>DENSITY!F166</f>
        <v>2.787242975206611</v>
      </c>
      <c r="J168" s="9" t="str">
        <f>VLOOKUP(C168,DESCRIPTION!$B$3:$F$778,5,TRUE)</f>
        <v>DE COR VERDE CLARO POUCO FUCHSITICO FRATURADO POUCO PIRITOSO SILICIFICADO.</v>
      </c>
    </row>
    <row r="169" spans="1:10" x14ac:dyDescent="0.35">
      <c r="A169" t="s">
        <v>586</v>
      </c>
      <c r="B169" t="s">
        <v>179</v>
      </c>
      <c r="C169" s="1">
        <v>829.35</v>
      </c>
      <c r="D169" s="1">
        <v>829.5</v>
      </c>
      <c r="E169" s="9" t="str">
        <f>VLOOKUP(C169,DESCRIPTION!$B$3:$F$778,3,TRUE)</f>
        <v>QTO</v>
      </c>
      <c r="F169" s="9">
        <f>VLOOKUP(C169,DESCRIPTION!$B$3:$F$778,4,TRUE)</f>
        <v>0</v>
      </c>
      <c r="G169" s="7">
        <f>Tabela3[[#This Row],[SM]]</f>
        <v>0.24895000000000006</v>
      </c>
      <c r="H169" s="2">
        <f>Tabela33[[#This Row],[CM]]</f>
        <v>0.13000000000000003</v>
      </c>
      <c r="I169" s="1">
        <f>DENSITY!F167</f>
        <v>2.7760574257425734</v>
      </c>
      <c r="J169" s="9" t="str">
        <f>VLOOKUP(C169,DESCRIPTION!$B$3:$F$778,5,TRUE)</f>
        <v>DE COR VERDE CLARO POUCO FUCHSITICO FRATURADO POUCO PIRITOSO SILICIFICADO.</v>
      </c>
    </row>
    <row r="170" spans="1:10" x14ac:dyDescent="0.35">
      <c r="A170" t="s">
        <v>587</v>
      </c>
      <c r="B170" t="s">
        <v>179</v>
      </c>
      <c r="C170" s="1">
        <v>831.53</v>
      </c>
      <c r="D170" s="1">
        <v>831.65</v>
      </c>
      <c r="E170" s="9" t="str">
        <f>VLOOKUP(C170,DESCRIPTION!$B$3:$F$778,3,TRUE)</f>
        <v>QTO</v>
      </c>
      <c r="F170" s="9">
        <f>VLOOKUP(C170,DESCRIPTION!$B$3:$F$778,4,TRUE)</f>
        <v>0</v>
      </c>
      <c r="G170" s="7">
        <f>Tabela3[[#This Row],[SM]]</f>
        <v>0.16674999999999998</v>
      </c>
      <c r="H170" s="2">
        <f>Tabela33[[#This Row],[CM]]</f>
        <v>0.18</v>
      </c>
      <c r="I170" s="1">
        <f>DENSITY!F168</f>
        <v>2.6829733333333334</v>
      </c>
      <c r="J170" s="9" t="str">
        <f>VLOOKUP(C170,DESCRIPTION!$B$3:$F$778,5,TRUE)</f>
        <v>DE COR VERDE CLARO POUCO FUCHSITICO FRATURADO POUCO PIRITOSO SILICIFICADO.</v>
      </c>
    </row>
    <row r="171" spans="1:10" x14ac:dyDescent="0.35">
      <c r="A171" t="s">
        <v>588</v>
      </c>
      <c r="B171" t="s">
        <v>179</v>
      </c>
      <c r="C171" s="1">
        <v>832.92</v>
      </c>
      <c r="D171" s="1">
        <v>833.06</v>
      </c>
      <c r="E171" s="9" t="str">
        <f>VLOOKUP(C171,DESCRIPTION!$B$3:$F$778,3,TRUE)</f>
        <v>QTO</v>
      </c>
      <c r="F171" s="9">
        <f>VLOOKUP(C171,DESCRIPTION!$B$3:$F$778,4,TRUE)</f>
        <v>0</v>
      </c>
      <c r="G171" s="7">
        <f>Tabela3[[#This Row],[SM]]</f>
        <v>0.13750000000000001</v>
      </c>
      <c r="H171" s="2">
        <f>Tabela33[[#This Row],[CM]]</f>
        <v>0.27</v>
      </c>
      <c r="I171" s="1">
        <f>DENSITY!F169</f>
        <v>2.6840820000000001</v>
      </c>
      <c r="J171" s="9" t="str">
        <f>VLOOKUP(C171,DESCRIPTION!$B$3:$F$778,5,TRUE)</f>
        <v>DE COR VERDE CLARO POUCO FUCHSITICO FRATURADO POUCO PIRITOSO SILICIFICADO.</v>
      </c>
    </row>
    <row r="172" spans="1:10" x14ac:dyDescent="0.35">
      <c r="A172" t="s">
        <v>589</v>
      </c>
      <c r="B172" t="s">
        <v>179</v>
      </c>
      <c r="C172" s="1">
        <v>837.2</v>
      </c>
      <c r="D172" s="1">
        <v>837.32</v>
      </c>
      <c r="E172" s="9" t="str">
        <f>VLOOKUP(C172,DESCRIPTION!$B$3:$F$778,3,TRUE)</f>
        <v>QTO</v>
      </c>
      <c r="F172" s="9">
        <f>VLOOKUP(C172,DESCRIPTION!$B$3:$F$778,4,TRUE)</f>
        <v>0</v>
      </c>
      <c r="G172" s="7">
        <f>Tabela3[[#This Row],[SM]]</f>
        <v>8.9249999999999996E-2</v>
      </c>
      <c r="H172" s="2">
        <f>Tabela33[[#This Row],[CM]]</f>
        <v>0.18</v>
      </c>
      <c r="I172" s="1">
        <f>DENSITY!F170</f>
        <v>2.6670168224299067</v>
      </c>
      <c r="J172" s="9" t="str">
        <f>VLOOKUP(C172,DESCRIPTION!$B$3:$F$778,5,TRUE)</f>
        <v>DE COR VERDE CLARO POUCO FUCHSITICO FRATURADO POUCO PIRITOSO SILICIFICADO.</v>
      </c>
    </row>
    <row r="173" spans="1:10" x14ac:dyDescent="0.35">
      <c r="A173" t="s">
        <v>590</v>
      </c>
      <c r="B173" t="s">
        <v>179</v>
      </c>
      <c r="C173" s="1">
        <v>839.68</v>
      </c>
      <c r="D173" s="1">
        <v>839.75</v>
      </c>
      <c r="E173" s="9" t="str">
        <f>VLOOKUP(C173,DESCRIPTION!$B$3:$F$778,3,TRUE)</f>
        <v>QTO</v>
      </c>
      <c r="F173" s="9">
        <f>VLOOKUP(C173,DESCRIPTION!$B$3:$F$778,4,TRUE)</f>
        <v>0</v>
      </c>
      <c r="G173" s="7">
        <f>Tabela3[[#This Row],[SM]]</f>
        <v>5.7250000000000009E-2</v>
      </c>
      <c r="H173" s="2">
        <f>Tabela33[[#This Row],[CM]]</f>
        <v>0.24</v>
      </c>
      <c r="I173" s="1">
        <f>DENSITY!F171</f>
        <v>2.6238444444444449</v>
      </c>
      <c r="J173" s="9" t="str">
        <f>VLOOKUP(C173,DESCRIPTION!$B$3:$F$778,5,TRUE)</f>
        <v>DE COR VERDE CLARO POUCO FUCHSITICO FRATURADO POUCO PIRITOSO SILICIFICADO.</v>
      </c>
    </row>
    <row r="174" spans="1:10" x14ac:dyDescent="0.35">
      <c r="A174" t="s">
        <v>591</v>
      </c>
      <c r="B174" t="s">
        <v>179</v>
      </c>
      <c r="C174" s="1">
        <v>844.42</v>
      </c>
      <c r="D174" s="1">
        <v>844.6</v>
      </c>
      <c r="E174" s="9" t="str">
        <f>VLOOKUP(C174,DESCRIPTION!$B$3:$F$778,3,TRUE)</f>
        <v>QTO</v>
      </c>
      <c r="F174" s="9">
        <f>VLOOKUP(C174,DESCRIPTION!$B$3:$F$778,4,TRUE)</f>
        <v>0</v>
      </c>
      <c r="G174" s="7">
        <f>Tabela3[[#This Row],[SM]]</f>
        <v>9.6449999999999994E-2</v>
      </c>
      <c r="H174" s="2">
        <f>Tabela33[[#This Row],[CM]]</f>
        <v>0.28000000000000003</v>
      </c>
      <c r="I174" s="1">
        <f>DENSITY!F172</f>
        <v>2.7147351351351352</v>
      </c>
      <c r="J174" s="9" t="str">
        <f>VLOOKUP(C174,DESCRIPTION!$B$3:$F$778,5,TRUE)</f>
        <v>DE COR VERDE CLARO POUCO FUCHSITICO FRATURADO POUCO PIRITOSO SILICIFICADO.</v>
      </c>
    </row>
    <row r="175" spans="1:10" x14ac:dyDescent="0.35">
      <c r="A175" t="s">
        <v>592</v>
      </c>
      <c r="B175" t="s">
        <v>179</v>
      </c>
      <c r="C175" s="1">
        <v>844.79</v>
      </c>
      <c r="D175" s="1">
        <v>844.9</v>
      </c>
      <c r="E175" s="9" t="str">
        <f>VLOOKUP(C175,DESCRIPTION!$B$3:$F$778,3,TRUE)</f>
        <v>QTO</v>
      </c>
      <c r="F175" s="9">
        <f>VLOOKUP(C175,DESCRIPTION!$B$3:$F$778,4,TRUE)</f>
        <v>0</v>
      </c>
      <c r="G175" s="7">
        <f>Tabela3[[#This Row],[SM]]</f>
        <v>9.1150000000000009E-2</v>
      </c>
      <c r="H175" s="2">
        <f>Tabela33[[#This Row],[CM]]</f>
        <v>0.28999999999999992</v>
      </c>
      <c r="I175" s="1">
        <f>DENSITY!F173</f>
        <v>2.658941899441341</v>
      </c>
      <c r="J175" s="9" t="str">
        <f>VLOOKUP(C175,DESCRIPTION!$B$3:$F$778,5,TRUE)</f>
        <v>DE COR VERDE CLARO POUCO FUCHSITICO FRATURADO POUCO PIRITOSO SILICIFICADO.</v>
      </c>
    </row>
    <row r="176" spans="1:10" x14ac:dyDescent="0.35">
      <c r="A176" t="s">
        <v>593</v>
      </c>
      <c r="B176" t="s">
        <v>179</v>
      </c>
      <c r="C176" s="1">
        <v>846.24</v>
      </c>
      <c r="D176" s="1">
        <v>846.36</v>
      </c>
      <c r="E176" s="9" t="str">
        <f>VLOOKUP(C176,DESCRIPTION!$B$3:$F$778,3,TRUE)</f>
        <v>QTO</v>
      </c>
      <c r="F176" s="9">
        <f>VLOOKUP(C176,DESCRIPTION!$B$3:$F$778,4,TRUE)</f>
        <v>0</v>
      </c>
      <c r="G176" s="7">
        <f>Tabela3[[#This Row],[SM]]</f>
        <v>8.5750000000000007E-2</v>
      </c>
      <c r="H176" s="2">
        <f>Tabela33[[#This Row],[CM]]</f>
        <v>0.36999999999999994</v>
      </c>
      <c r="I176" s="1">
        <f>DENSITY!F174</f>
        <v>2.6759181818181816</v>
      </c>
      <c r="J176" s="9" t="str">
        <f>VLOOKUP(C176,DESCRIPTION!$B$3:$F$778,5,TRUE)</f>
        <v>DE COR VERDE CLARO POUCO FUCHSITICO FRATURADO POUCO PIRITOSO SILICIFICADO.</v>
      </c>
    </row>
    <row r="177" spans="1:10" x14ac:dyDescent="0.35">
      <c r="A177" t="s">
        <v>594</v>
      </c>
      <c r="B177" t="s">
        <v>179</v>
      </c>
      <c r="C177" s="1">
        <v>847.66</v>
      </c>
      <c r="D177" s="1">
        <v>847.79</v>
      </c>
      <c r="E177" s="9" t="str">
        <f>VLOOKUP(C177,DESCRIPTION!$B$3:$F$778,3,TRUE)</f>
        <v>QTO</v>
      </c>
      <c r="F177" s="9">
        <f>VLOOKUP(C177,DESCRIPTION!$B$3:$F$778,4,TRUE)</f>
        <v>0</v>
      </c>
      <c r="G177" s="7">
        <f>Tabela3[[#This Row],[SM]]</f>
        <v>0.1081</v>
      </c>
      <c r="H177" s="2">
        <f>Tabela33[[#This Row],[CM]]</f>
        <v>0.37</v>
      </c>
      <c r="I177" s="1">
        <f>DENSITY!F175</f>
        <v>2.7069029702970289</v>
      </c>
      <c r="J177" s="9" t="str">
        <f>VLOOKUP(C177,DESCRIPTION!$B$3:$F$778,5,TRUE)</f>
        <v>DE COR VERDE CLARO POUCO FUCHSITICO FRATURADO POUCO PIRITOSO SILICIFICADO.</v>
      </c>
    </row>
    <row r="178" spans="1:10" x14ac:dyDescent="0.35">
      <c r="A178" t="s">
        <v>595</v>
      </c>
      <c r="B178" t="s">
        <v>179</v>
      </c>
      <c r="C178" s="1">
        <v>848.12</v>
      </c>
      <c r="D178" s="1">
        <v>848.12</v>
      </c>
      <c r="E178" s="9" t="str">
        <f>VLOOKUP(C178,DESCRIPTION!$B$3:$F$778,3,TRUE)</f>
        <v>QTO</v>
      </c>
      <c r="F178" s="9">
        <f>VLOOKUP(C178,DESCRIPTION!$B$3:$F$778,4,TRUE)</f>
        <v>0</v>
      </c>
      <c r="G178" s="7">
        <f>Tabela3[[#This Row],[SM]]</f>
        <v>0.13</v>
      </c>
      <c r="H178" s="2">
        <f>Tabela33[[#This Row],[CM]]</f>
        <v>0.31</v>
      </c>
      <c r="I178" s="1">
        <f>DENSITY!F176</f>
        <v>2.7147351351351352</v>
      </c>
      <c r="J178" s="9" t="str">
        <f>VLOOKUP(C178,DESCRIPTION!$B$3:$F$778,5,TRUE)</f>
        <v>DE COR VERDE CLARO POUCO FUCHSITICO FRATURADO POUCO PIRITOSO SILICIFICADO.</v>
      </c>
    </row>
    <row r="179" spans="1:10" x14ac:dyDescent="0.35">
      <c r="A179" t="s">
        <v>596</v>
      </c>
      <c r="B179" t="s">
        <v>179</v>
      </c>
      <c r="C179" s="1">
        <v>849.95</v>
      </c>
      <c r="D179" s="1">
        <v>850.03</v>
      </c>
      <c r="E179" s="9" t="str">
        <f>VLOOKUP(C179,DESCRIPTION!$B$3:$F$778,3,TRUE)</f>
        <v>QTO</v>
      </c>
      <c r="F179" s="9">
        <f>VLOOKUP(C179,DESCRIPTION!$B$3:$F$778,4,TRUE)</f>
        <v>0</v>
      </c>
      <c r="G179" s="7">
        <f>Tabela3[[#This Row],[SM]]</f>
        <v>0.11799999999999999</v>
      </c>
      <c r="H179" s="2">
        <f>Tabela33[[#This Row],[CM]]</f>
        <v>0.44000000000000006</v>
      </c>
      <c r="I179" s="1">
        <f>DENSITY!F177</f>
        <v>2.6977555555555557</v>
      </c>
      <c r="J179" s="9" t="str">
        <f>VLOOKUP(C179,DESCRIPTION!$B$3:$F$778,5,TRUE)</f>
        <v>DE COR VERDE CLARO POUCO FUCHSITICO FRATURADO POUCO PIRITOSO SILICIFICADO.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08EA-6A34-4758-B318-F76383E2802C}">
  <sheetPr>
    <tabColor theme="8" tint="-0.249977111117893"/>
  </sheetPr>
  <dimension ref="A1:Y192"/>
  <sheetViews>
    <sheetView zoomScale="80" zoomScaleNormal="80" workbookViewId="0">
      <selection activeCell="B2" sqref="B2:C179"/>
    </sheetView>
  </sheetViews>
  <sheetFormatPr defaultRowHeight="14.5" x14ac:dyDescent="0.35"/>
  <sheetData>
    <row r="1" spans="1:25" x14ac:dyDescent="0.35">
      <c r="A1" s="10" t="s">
        <v>0</v>
      </c>
      <c r="B1" s="10" t="s">
        <v>1</v>
      </c>
      <c r="C1" s="10" t="s">
        <v>2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  <c r="L1" s="10" t="s">
        <v>154</v>
      </c>
      <c r="M1" s="10" t="s">
        <v>155</v>
      </c>
      <c r="N1" s="10" t="s">
        <v>408</v>
      </c>
      <c r="O1" s="10" t="s">
        <v>409</v>
      </c>
      <c r="P1" s="10" t="s">
        <v>410</v>
      </c>
      <c r="Q1" s="10" t="s">
        <v>411</v>
      </c>
      <c r="R1" s="10" t="s">
        <v>412</v>
      </c>
      <c r="S1" s="10" t="s">
        <v>413</v>
      </c>
      <c r="T1" s="10" t="s">
        <v>414</v>
      </c>
      <c r="U1" s="10" t="s">
        <v>415</v>
      </c>
      <c r="V1" s="10" t="s">
        <v>416</v>
      </c>
      <c r="W1" s="10" t="s">
        <v>417</v>
      </c>
      <c r="X1" s="10" t="s">
        <v>156</v>
      </c>
      <c r="Y1" s="10" t="s">
        <v>171</v>
      </c>
    </row>
    <row r="2" spans="1:25" x14ac:dyDescent="0.35">
      <c r="A2" t="s">
        <v>15</v>
      </c>
      <c r="B2" s="1">
        <v>13.1</v>
      </c>
      <c r="C2">
        <v>13.23</v>
      </c>
      <c r="D2" s="7">
        <v>3.9E-2</v>
      </c>
      <c r="E2" s="7">
        <v>2.8000000000000001E-2</v>
      </c>
      <c r="F2" s="7">
        <v>3.7999999999999999E-2</v>
      </c>
      <c r="G2" s="7">
        <v>0.02</v>
      </c>
      <c r="H2" s="7">
        <v>1.6E-2</v>
      </c>
      <c r="I2" s="7">
        <v>1.4999999999999999E-2</v>
      </c>
      <c r="J2" s="7">
        <v>1.4E-2</v>
      </c>
      <c r="K2" s="7">
        <v>1.7999999999999999E-2</v>
      </c>
      <c r="L2" s="7">
        <v>1.7000000000000001E-2</v>
      </c>
      <c r="M2" s="7">
        <v>0.02</v>
      </c>
      <c r="N2" s="7">
        <v>0.152</v>
      </c>
      <c r="O2" s="7">
        <v>0.183</v>
      </c>
      <c r="P2" s="7">
        <v>0.182</v>
      </c>
      <c r="Q2" s="7">
        <v>0.16900000000000001</v>
      </c>
      <c r="R2" s="7">
        <v>0.11700000000000001</v>
      </c>
      <c r="S2" s="7">
        <v>0.152</v>
      </c>
      <c r="T2" s="7">
        <v>0.16500000000000001</v>
      </c>
      <c r="U2" s="7">
        <v>0.156</v>
      </c>
      <c r="V2" s="7">
        <v>0.18099999999999999</v>
      </c>
      <c r="W2" s="7">
        <v>0.122</v>
      </c>
      <c r="X2" s="7">
        <f>AVERAGE(Tabela3[[#This Row],[S1]:[S20]])</f>
        <v>9.0199999999999989E-2</v>
      </c>
      <c r="Y2" s="7">
        <f>_xlfn.STDEV.S(Tabela3[[#This Row],[S1]:[S20]])</f>
        <v>7.1596530348158202E-2</v>
      </c>
    </row>
    <row r="3" spans="1:25" x14ac:dyDescent="0.35">
      <c r="A3" t="s">
        <v>16</v>
      </c>
      <c r="B3" s="1">
        <v>15.85</v>
      </c>
      <c r="C3">
        <v>15.98</v>
      </c>
      <c r="D3" s="7">
        <v>0.254</v>
      </c>
      <c r="E3" s="7">
        <v>0.23499999999999999</v>
      </c>
      <c r="F3" s="7">
        <v>0.28399999999999997</v>
      </c>
      <c r="G3" s="7">
        <v>0.20499999999999999</v>
      </c>
      <c r="H3" s="7">
        <v>0.24299999999999999</v>
      </c>
      <c r="I3" s="7">
        <v>0.11700000000000001</v>
      </c>
      <c r="J3" s="7">
        <v>0.10100000000000001</v>
      </c>
      <c r="K3" s="7">
        <v>0.107</v>
      </c>
      <c r="L3" s="7">
        <v>9.8000000000000004E-2</v>
      </c>
      <c r="M3" s="7">
        <v>0.14599999999999999</v>
      </c>
      <c r="N3" s="7">
        <v>0.20200000000000001</v>
      </c>
      <c r="O3" s="7">
        <v>0.16200000000000001</v>
      </c>
      <c r="P3" s="7">
        <v>0.129</v>
      </c>
      <c r="Q3" s="7">
        <v>0.222</v>
      </c>
      <c r="R3" s="7">
        <v>0.188</v>
      </c>
      <c r="S3" s="7">
        <v>0.17699999999999999</v>
      </c>
      <c r="T3" s="7">
        <v>0.16</v>
      </c>
      <c r="U3" s="7">
        <v>0.161</v>
      </c>
      <c r="V3" s="7">
        <v>0.16400000000000001</v>
      </c>
      <c r="W3" s="7">
        <v>8.2000000000000003E-2</v>
      </c>
      <c r="X3" s="7">
        <f>AVERAGE(Tabela3[[#This Row],[S1]:[S20]])</f>
        <v>0.17185</v>
      </c>
      <c r="Y3" s="7">
        <f>_xlfn.STDEV.S(Tabela3[[#This Row],[S1]:[S20]])</f>
        <v>5.7063468819238509E-2</v>
      </c>
    </row>
    <row r="4" spans="1:25" x14ac:dyDescent="0.35">
      <c r="A4" t="s">
        <v>17</v>
      </c>
      <c r="B4" s="1">
        <v>20</v>
      </c>
      <c r="C4">
        <v>20.16</v>
      </c>
      <c r="D4" s="7">
        <v>0.46899999999999997</v>
      </c>
      <c r="E4" s="7">
        <v>0.498</v>
      </c>
      <c r="F4" s="7">
        <v>0.505</v>
      </c>
      <c r="G4" s="7">
        <v>0.50900000000000001</v>
      </c>
      <c r="H4" s="7">
        <v>0.44500000000000001</v>
      </c>
      <c r="I4" s="7">
        <v>0.39100000000000001</v>
      </c>
      <c r="J4" s="7">
        <v>0.42699999999999999</v>
      </c>
      <c r="K4" s="7">
        <v>0.4</v>
      </c>
      <c r="L4" s="7">
        <v>0.40100000000000002</v>
      </c>
      <c r="M4" s="7">
        <v>0.42499999999999999</v>
      </c>
      <c r="N4" s="7">
        <v>0.48899999999999999</v>
      </c>
      <c r="O4" s="7">
        <v>0.42899999999999999</v>
      </c>
      <c r="P4" s="7">
        <v>0.65300000000000002</v>
      </c>
      <c r="Q4" s="7">
        <v>0.45600000000000002</v>
      </c>
      <c r="R4" s="7">
        <v>0.69899999999999995</v>
      </c>
      <c r="S4" s="7">
        <v>0.50800000000000001</v>
      </c>
      <c r="T4" s="7">
        <v>0.59</v>
      </c>
      <c r="U4" s="7">
        <v>0.63500000000000001</v>
      </c>
      <c r="V4" s="7">
        <v>0.311</v>
      </c>
      <c r="W4" s="7">
        <v>0.436</v>
      </c>
      <c r="X4" s="7">
        <f>AVERAGE(Tabela3[[#This Row],[S1]:[S20]])</f>
        <v>0.48380000000000001</v>
      </c>
      <c r="Y4" s="7">
        <f>_xlfn.STDEV.S(Tabela3[[#This Row],[S1]:[S20]])</f>
        <v>9.6735450422381283E-2</v>
      </c>
    </row>
    <row r="5" spans="1:25" x14ac:dyDescent="0.35">
      <c r="A5" t="s">
        <v>18</v>
      </c>
      <c r="B5" s="1">
        <v>25.85</v>
      </c>
      <c r="C5">
        <v>26.05</v>
      </c>
      <c r="D5" s="7">
        <v>0.6</v>
      </c>
      <c r="E5" s="7">
        <v>0.41499999999999998</v>
      </c>
      <c r="F5" s="7">
        <v>0.45700000000000002</v>
      </c>
      <c r="G5" s="7">
        <v>0.57999999999999996</v>
      </c>
      <c r="H5" s="7">
        <v>0.52</v>
      </c>
      <c r="I5" s="7">
        <v>0.42699999999999999</v>
      </c>
      <c r="J5" s="7">
        <v>0.40600000000000003</v>
      </c>
      <c r="K5" s="7">
        <v>0.48</v>
      </c>
      <c r="L5" s="7">
        <v>0.4</v>
      </c>
      <c r="M5" s="7">
        <v>0.45900000000000002</v>
      </c>
      <c r="N5" s="7">
        <v>0.56999999999999995</v>
      </c>
      <c r="O5" s="7">
        <v>0.64700000000000002</v>
      </c>
      <c r="P5" s="7">
        <v>0.86399999999999999</v>
      </c>
      <c r="Q5" s="7">
        <v>0.63100000000000001</v>
      </c>
      <c r="R5" s="7">
        <v>0.81</v>
      </c>
      <c r="S5" s="7">
        <v>0.878</v>
      </c>
      <c r="T5" s="7">
        <v>0.84499999999999997</v>
      </c>
      <c r="U5" s="7">
        <v>0.79300000000000004</v>
      </c>
      <c r="V5" s="7">
        <v>0.77100000000000002</v>
      </c>
      <c r="W5" s="7">
        <v>0.39800000000000002</v>
      </c>
      <c r="X5" s="7">
        <f>AVERAGE(Tabela3[[#This Row],[S1]:[S20]])</f>
        <v>0.59755000000000003</v>
      </c>
      <c r="Y5" s="7">
        <f>_xlfn.STDEV.S(Tabela3[[#This Row],[S1]:[S20]])</f>
        <v>0.17254579102371639</v>
      </c>
    </row>
    <row r="6" spans="1:25" x14ac:dyDescent="0.35">
      <c r="A6" t="s">
        <v>19</v>
      </c>
      <c r="B6" s="1">
        <v>98.36</v>
      </c>
      <c r="C6">
        <v>98.51</v>
      </c>
      <c r="D6" s="7">
        <v>8.36</v>
      </c>
      <c r="E6" s="7">
        <v>8.36</v>
      </c>
      <c r="F6" s="7">
        <v>10.6</v>
      </c>
      <c r="G6" s="7">
        <v>5.64</v>
      </c>
      <c r="H6" s="7">
        <v>6.05</v>
      </c>
      <c r="I6" s="7">
        <v>5.52</v>
      </c>
      <c r="J6" s="7">
        <v>8.56</v>
      </c>
      <c r="K6" s="7">
        <v>5.52</v>
      </c>
      <c r="L6" s="7">
        <v>7.96</v>
      </c>
      <c r="M6" s="7">
        <v>9.14</v>
      </c>
      <c r="N6" s="7">
        <v>15.2</v>
      </c>
      <c r="O6" s="7">
        <v>11.3</v>
      </c>
      <c r="P6" s="7">
        <v>7.5</v>
      </c>
      <c r="Q6" s="7">
        <v>11.4</v>
      </c>
      <c r="R6" s="7">
        <v>9.58</v>
      </c>
      <c r="S6" s="7">
        <v>9.94</v>
      </c>
      <c r="T6" s="7">
        <v>11.3</v>
      </c>
      <c r="U6" s="7">
        <v>12.8</v>
      </c>
      <c r="V6" s="7">
        <v>11.6</v>
      </c>
      <c r="W6" s="7">
        <v>13</v>
      </c>
      <c r="X6" s="7">
        <f>AVERAGE(Tabela3[[#This Row],[S1]:[S20]])</f>
        <v>9.4664999999999999</v>
      </c>
      <c r="Y6" s="7">
        <f>_xlfn.STDEV.S(Tabela3[[#This Row],[S1]:[S20]])</f>
        <v>2.7143328636585489</v>
      </c>
    </row>
    <row r="7" spans="1:25" x14ac:dyDescent="0.35">
      <c r="A7" t="s">
        <v>20</v>
      </c>
      <c r="B7" s="1">
        <v>101.71</v>
      </c>
      <c r="C7">
        <v>101.85</v>
      </c>
      <c r="D7" s="7">
        <v>13.4</v>
      </c>
      <c r="E7" s="7">
        <v>12.8</v>
      </c>
      <c r="F7" s="7">
        <v>12.6</v>
      </c>
      <c r="G7" s="7">
        <v>14</v>
      </c>
      <c r="H7" s="7">
        <v>11.9</v>
      </c>
      <c r="I7" s="7">
        <v>11.9</v>
      </c>
      <c r="J7" s="7">
        <v>11.3</v>
      </c>
      <c r="K7" s="7">
        <v>14.2</v>
      </c>
      <c r="L7" s="7">
        <v>13.3</v>
      </c>
      <c r="M7" s="7">
        <v>12.5</v>
      </c>
      <c r="N7" s="7">
        <v>14.6</v>
      </c>
      <c r="O7" s="7">
        <v>15.8</v>
      </c>
      <c r="P7" s="7">
        <v>14.8</v>
      </c>
      <c r="Q7" s="7">
        <v>17.899999999999999</v>
      </c>
      <c r="R7" s="7">
        <v>10.1</v>
      </c>
      <c r="S7" s="7">
        <v>15.1</v>
      </c>
      <c r="T7" s="7">
        <v>13.6</v>
      </c>
      <c r="U7" s="7">
        <v>20.100000000000001</v>
      </c>
      <c r="V7" s="7">
        <v>19.3</v>
      </c>
      <c r="W7" s="7">
        <v>15.9</v>
      </c>
      <c r="X7" s="7">
        <f>AVERAGE(Tabela3[[#This Row],[S1]:[S20]])</f>
        <v>14.254999999999999</v>
      </c>
      <c r="Y7" s="7">
        <f>_xlfn.STDEV.S(Tabela3[[#This Row],[S1]:[S20]])</f>
        <v>2.578141925781773</v>
      </c>
    </row>
    <row r="8" spans="1:25" x14ac:dyDescent="0.35">
      <c r="A8" t="s">
        <v>21</v>
      </c>
      <c r="B8" s="1">
        <v>108</v>
      </c>
      <c r="C8">
        <v>108.17</v>
      </c>
      <c r="D8" s="7">
        <v>17.3</v>
      </c>
      <c r="E8" s="7">
        <v>18.3</v>
      </c>
      <c r="F8" s="7">
        <v>17.600000000000001</v>
      </c>
      <c r="G8" s="7">
        <v>13.2</v>
      </c>
      <c r="H8" s="7">
        <v>15.8</v>
      </c>
      <c r="I8" s="7">
        <v>17.100000000000001</v>
      </c>
      <c r="J8" s="7">
        <v>16.5</v>
      </c>
      <c r="K8" s="7">
        <v>18.8</v>
      </c>
      <c r="L8" s="7">
        <v>16.7</v>
      </c>
      <c r="M8" s="7">
        <v>18.100000000000001</v>
      </c>
      <c r="N8" s="7">
        <v>14.9</v>
      </c>
      <c r="O8" s="7">
        <v>27.2</v>
      </c>
      <c r="P8" s="7">
        <v>26.3</v>
      </c>
      <c r="Q8" s="7">
        <v>24</v>
      </c>
      <c r="R8" s="7">
        <v>21.7</v>
      </c>
      <c r="S8" s="7">
        <v>24.7</v>
      </c>
      <c r="T8" s="7">
        <v>23.1</v>
      </c>
      <c r="U8" s="7">
        <v>24.3</v>
      </c>
      <c r="V8" s="7">
        <v>19</v>
      </c>
      <c r="W8" s="7">
        <v>16.399999999999999</v>
      </c>
      <c r="X8" s="7">
        <f>AVERAGE(Tabela3[[#This Row],[S1]:[S20]])</f>
        <v>19.55</v>
      </c>
      <c r="Y8" s="7">
        <f>_xlfn.STDEV.S(Tabela3[[#This Row],[S1]:[S20]])</f>
        <v>4.0584544634107926</v>
      </c>
    </row>
    <row r="9" spans="1:25" x14ac:dyDescent="0.35">
      <c r="A9" t="s">
        <v>22</v>
      </c>
      <c r="B9" s="1">
        <v>112.78</v>
      </c>
      <c r="C9">
        <v>112.97</v>
      </c>
      <c r="D9" s="7">
        <v>15</v>
      </c>
      <c r="E9" s="7">
        <v>15.2</v>
      </c>
      <c r="F9" s="7">
        <v>14.7</v>
      </c>
      <c r="G9" s="7">
        <v>11.4</v>
      </c>
      <c r="H9" s="7">
        <v>13.1</v>
      </c>
      <c r="I9" s="7">
        <v>14.2</v>
      </c>
      <c r="J9" s="7">
        <v>14.1</v>
      </c>
      <c r="K9" s="7">
        <v>12.9</v>
      </c>
      <c r="L9" s="7">
        <v>14.4</v>
      </c>
      <c r="M9" s="7">
        <v>13.6</v>
      </c>
      <c r="N9" s="7">
        <v>13</v>
      </c>
      <c r="O9" s="7">
        <v>15.9</v>
      </c>
      <c r="P9" s="7">
        <v>19.3</v>
      </c>
      <c r="Q9" s="7">
        <v>20.8</v>
      </c>
      <c r="R9" s="7">
        <v>21.1</v>
      </c>
      <c r="S9" s="7">
        <v>20.6</v>
      </c>
      <c r="T9" s="7">
        <v>22.7</v>
      </c>
      <c r="U9" s="7">
        <v>19.899999999999999</v>
      </c>
      <c r="V9" s="7">
        <v>22.8</v>
      </c>
      <c r="W9" s="7">
        <v>19.399999999999999</v>
      </c>
      <c r="X9" s="7">
        <f>AVERAGE(Tabela3[[#This Row],[S1]:[S20]])</f>
        <v>16.704999999999998</v>
      </c>
      <c r="Y9" s="7">
        <f>_xlfn.STDEV.S(Tabela3[[#This Row],[S1]:[S20]])</f>
        <v>3.6688554073443727</v>
      </c>
    </row>
    <row r="10" spans="1:25" x14ac:dyDescent="0.35">
      <c r="A10" t="s">
        <v>23</v>
      </c>
      <c r="B10" s="1">
        <v>225.13</v>
      </c>
      <c r="C10">
        <v>225.44</v>
      </c>
      <c r="D10" s="7">
        <v>27.6</v>
      </c>
      <c r="E10" s="7">
        <v>26.2</v>
      </c>
      <c r="F10" s="7">
        <v>27.4</v>
      </c>
      <c r="G10" s="7">
        <v>27.7</v>
      </c>
      <c r="H10" s="7">
        <v>26.24</v>
      </c>
      <c r="I10" s="7">
        <v>30.9</v>
      </c>
      <c r="J10" s="7">
        <v>31.1</v>
      </c>
      <c r="K10" s="7">
        <v>26.7</v>
      </c>
      <c r="L10" s="7">
        <v>33.799999999999997</v>
      </c>
      <c r="M10" s="7">
        <v>34.6</v>
      </c>
      <c r="N10" s="7">
        <v>23.1</v>
      </c>
      <c r="O10" s="7">
        <v>34.5</v>
      </c>
      <c r="P10" s="7">
        <v>33.200000000000003</v>
      </c>
      <c r="Q10" s="7">
        <v>36.700000000000003</v>
      </c>
      <c r="R10" s="7">
        <v>38</v>
      </c>
      <c r="S10" s="7">
        <v>39.700000000000003</v>
      </c>
      <c r="T10" s="7">
        <v>40.700000000000003</v>
      </c>
      <c r="U10" s="7">
        <v>34</v>
      </c>
      <c r="V10" s="7">
        <v>47.1</v>
      </c>
      <c r="W10" s="7">
        <v>43.6</v>
      </c>
      <c r="X10" s="7">
        <f>AVERAGE(Tabela3[[#This Row],[S1]:[S20]])</f>
        <v>33.142000000000003</v>
      </c>
      <c r="Y10" s="7">
        <f>_xlfn.STDEV.S(Tabela3[[#This Row],[S1]:[S20]])</f>
        <v>6.4334419043651954</v>
      </c>
    </row>
    <row r="11" spans="1:25" x14ac:dyDescent="0.35">
      <c r="A11" t="s">
        <v>24</v>
      </c>
      <c r="B11" s="1">
        <v>229.28</v>
      </c>
      <c r="C11">
        <v>229.53</v>
      </c>
      <c r="D11" s="7">
        <v>30</v>
      </c>
      <c r="E11" s="7">
        <v>22.1</v>
      </c>
      <c r="F11" s="7">
        <v>31.4</v>
      </c>
      <c r="G11" s="7">
        <v>25.7</v>
      </c>
      <c r="H11" s="7">
        <v>29.8</v>
      </c>
      <c r="I11" s="7">
        <v>28.1</v>
      </c>
      <c r="J11" s="7">
        <v>29.6</v>
      </c>
      <c r="K11" s="7">
        <v>31.1</v>
      </c>
      <c r="L11" s="7">
        <v>27.9</v>
      </c>
      <c r="M11" s="7">
        <v>22.2</v>
      </c>
      <c r="N11" s="7">
        <v>31.2</v>
      </c>
      <c r="O11" s="7">
        <v>27</v>
      </c>
      <c r="P11" s="7">
        <v>31.7</v>
      </c>
      <c r="Q11" s="7">
        <v>27.9</v>
      </c>
      <c r="R11" s="7">
        <v>22.8</v>
      </c>
      <c r="S11" s="7">
        <v>25.7</v>
      </c>
      <c r="T11" s="7">
        <v>15.2</v>
      </c>
      <c r="U11" s="7">
        <v>24.8</v>
      </c>
      <c r="V11" s="7">
        <v>16</v>
      </c>
      <c r="W11" s="7">
        <v>31.6</v>
      </c>
      <c r="X11" s="7">
        <f>AVERAGE(Tabela3[[#This Row],[S1]:[S20]])</f>
        <v>26.589999999999996</v>
      </c>
      <c r="Y11" s="7">
        <f>_xlfn.STDEV.S(Tabela3[[#This Row],[S1]:[S20]])</f>
        <v>4.8843358649979702</v>
      </c>
    </row>
    <row r="12" spans="1:25" x14ac:dyDescent="0.35">
      <c r="A12" t="s">
        <v>25</v>
      </c>
      <c r="B12" s="1">
        <v>234.22</v>
      </c>
      <c r="C12">
        <v>234.55</v>
      </c>
      <c r="D12" s="7">
        <v>0.502</v>
      </c>
      <c r="E12" s="7">
        <v>0.48499999999999999</v>
      </c>
      <c r="F12" s="7">
        <v>0.4</v>
      </c>
      <c r="G12" s="7">
        <v>0.44</v>
      </c>
      <c r="H12" s="7">
        <v>0.432</v>
      </c>
      <c r="I12" s="7">
        <v>0.61099999999999999</v>
      </c>
      <c r="J12" s="7">
        <v>0.70799999999999996</v>
      </c>
      <c r="K12" s="7">
        <v>0.72299999999999998</v>
      </c>
      <c r="L12" s="7">
        <v>0.72799999999999998</v>
      </c>
      <c r="M12" s="7">
        <v>0.57399999999999995</v>
      </c>
      <c r="N12" s="7">
        <v>0.66300000000000003</v>
      </c>
      <c r="O12" s="7">
        <v>0.499</v>
      </c>
      <c r="P12" s="7">
        <v>0.83599999999999997</v>
      </c>
      <c r="Q12" s="7">
        <v>0.99</v>
      </c>
      <c r="R12" s="7">
        <v>0.88200000000000001</v>
      </c>
      <c r="S12" s="7">
        <v>0.94899999999999995</v>
      </c>
      <c r="T12" s="7">
        <v>0.61</v>
      </c>
      <c r="U12" s="7">
        <v>0.82199999999999995</v>
      </c>
      <c r="V12" s="7">
        <v>0.56699999999999995</v>
      </c>
      <c r="W12" s="7">
        <v>0.63300000000000001</v>
      </c>
      <c r="X12" s="7">
        <f>AVERAGE(Tabela3[[#This Row],[S1]:[S20]])</f>
        <v>0.65269999999999995</v>
      </c>
      <c r="Y12" s="7">
        <f>_xlfn.STDEV.S(Tabela3[[#This Row],[S1]:[S20]])</f>
        <v>0.17470790660865654</v>
      </c>
    </row>
    <row r="13" spans="1:25" x14ac:dyDescent="0.35">
      <c r="A13" t="s">
        <v>26</v>
      </c>
      <c r="B13" s="1">
        <v>238.1</v>
      </c>
      <c r="C13">
        <v>238.26</v>
      </c>
      <c r="D13" s="7">
        <v>3.5999999999999997E-2</v>
      </c>
      <c r="E13" s="7">
        <v>4.5999999999999999E-2</v>
      </c>
      <c r="F13" s="7">
        <v>4.1000000000000002E-2</v>
      </c>
      <c r="G13" s="7">
        <v>5.3999999999999999E-2</v>
      </c>
      <c r="H13" s="7">
        <v>0.05</v>
      </c>
      <c r="I13" s="7">
        <v>4.3999999999999997E-2</v>
      </c>
      <c r="J13" s="7">
        <v>5.7000000000000002E-2</v>
      </c>
      <c r="K13" s="7">
        <v>4.4999999999999998E-2</v>
      </c>
      <c r="L13" s="7">
        <v>3.5000000000000003E-2</v>
      </c>
      <c r="M13" s="7">
        <v>4.2000000000000003E-2</v>
      </c>
      <c r="N13" s="7">
        <v>2.9000000000000001E-2</v>
      </c>
      <c r="O13" s="7">
        <v>5.3999999999999999E-2</v>
      </c>
      <c r="P13" s="7">
        <v>5.0999999999999997E-2</v>
      </c>
      <c r="Q13" s="7">
        <v>3.4000000000000002E-2</v>
      </c>
      <c r="R13" s="7">
        <v>5.6000000000000001E-2</v>
      </c>
      <c r="S13" s="7">
        <v>3.5999999999999997E-2</v>
      </c>
      <c r="T13" s="7">
        <v>2.3E-2</v>
      </c>
      <c r="U13" s="7">
        <v>3.5999999999999997E-2</v>
      </c>
      <c r="V13" s="7">
        <v>3.9E-2</v>
      </c>
      <c r="W13" s="7">
        <v>3.9E-2</v>
      </c>
      <c r="X13" s="7">
        <f>AVERAGE(Tabela3[[#This Row],[S1]:[S20]])</f>
        <v>4.2350000000000013E-2</v>
      </c>
      <c r="Y13" s="7">
        <f>_xlfn.STDEV.S(Tabela3[[#This Row],[S1]:[S20]])</f>
        <v>9.3204641854136537E-3</v>
      </c>
    </row>
    <row r="14" spans="1:25" x14ac:dyDescent="0.35">
      <c r="A14" t="s">
        <v>27</v>
      </c>
      <c r="B14" s="1">
        <v>242.57</v>
      </c>
      <c r="C14">
        <v>242.74</v>
      </c>
      <c r="D14" s="7">
        <v>5.0999999999999997E-2</v>
      </c>
      <c r="E14" s="7">
        <v>4.7E-2</v>
      </c>
      <c r="F14" s="7">
        <v>0.04</v>
      </c>
      <c r="G14" s="7">
        <v>4.5999999999999999E-2</v>
      </c>
      <c r="H14" s="7">
        <v>3.5000000000000003E-2</v>
      </c>
      <c r="I14" s="7">
        <v>5.6000000000000001E-2</v>
      </c>
      <c r="J14" s="7">
        <v>4.2999999999999997E-2</v>
      </c>
      <c r="K14" s="7">
        <v>0.04</v>
      </c>
      <c r="L14" s="7">
        <v>3.5000000000000003E-2</v>
      </c>
      <c r="M14" s="7">
        <v>3.7999999999999999E-2</v>
      </c>
      <c r="N14" s="7">
        <v>3.6999999999999998E-2</v>
      </c>
      <c r="O14" s="7">
        <v>4.1000000000000002E-2</v>
      </c>
      <c r="P14" s="7">
        <v>3.6999999999999998E-2</v>
      </c>
      <c r="Q14" s="7">
        <v>2.7E-2</v>
      </c>
      <c r="R14" s="7">
        <v>4.9000000000000002E-2</v>
      </c>
      <c r="S14" s="7">
        <v>5.1999999999999998E-2</v>
      </c>
      <c r="T14" s="7">
        <v>4.4999999999999998E-2</v>
      </c>
      <c r="U14" s="7">
        <v>3.5999999999999997E-2</v>
      </c>
      <c r="V14" s="7">
        <v>3.5999999999999997E-2</v>
      </c>
      <c r="W14" s="7">
        <v>4.7E-2</v>
      </c>
      <c r="X14" s="7">
        <f>AVERAGE(Tabela3[[#This Row],[S1]:[S20]])</f>
        <v>4.1900000000000014E-2</v>
      </c>
      <c r="Y14" s="7">
        <f>_xlfn.STDEV.S(Tabela3[[#This Row],[S1]:[S20]])</f>
        <v>7.1517388389853321E-3</v>
      </c>
    </row>
    <row r="15" spans="1:25" x14ac:dyDescent="0.35">
      <c r="A15" t="s">
        <v>28</v>
      </c>
      <c r="B15" s="1">
        <v>244.57</v>
      </c>
      <c r="C15">
        <v>244.77</v>
      </c>
      <c r="D15" s="7">
        <v>1.0999999999999999E-2</v>
      </c>
      <c r="E15" s="7">
        <v>0.03</v>
      </c>
      <c r="F15" s="7">
        <v>3.7999999999999999E-2</v>
      </c>
      <c r="G15" s="7">
        <v>3.2000000000000001E-2</v>
      </c>
      <c r="H15" s="7">
        <v>2.9000000000000001E-2</v>
      </c>
      <c r="I15" s="7">
        <v>2.1000000000000001E-2</v>
      </c>
      <c r="J15" s="7">
        <v>1.7000000000000001E-2</v>
      </c>
      <c r="K15" s="7">
        <v>0.03</v>
      </c>
      <c r="L15" s="7">
        <v>1.6E-2</v>
      </c>
      <c r="M15" s="7">
        <v>1.2999999999999999E-2</v>
      </c>
      <c r="N15" s="7">
        <v>1.0999999999999999E-2</v>
      </c>
      <c r="O15" s="7">
        <v>1.4999999999999999E-2</v>
      </c>
      <c r="P15" s="7">
        <v>8.9999999999999993E-3</v>
      </c>
      <c r="Q15" s="7">
        <v>2.4E-2</v>
      </c>
      <c r="R15" s="7">
        <v>0</v>
      </c>
      <c r="S15" s="7">
        <v>1.2E-2</v>
      </c>
      <c r="T15" s="7">
        <v>1.7000000000000001E-2</v>
      </c>
      <c r="U15" s="7">
        <v>0</v>
      </c>
      <c r="V15" s="7">
        <v>0</v>
      </c>
      <c r="W15" s="7">
        <v>1.2E-2</v>
      </c>
      <c r="X15" s="7">
        <f>AVERAGE(Tabela3[[#This Row],[S1]:[S20]])</f>
        <v>1.6850000000000004E-2</v>
      </c>
      <c r="Y15" s="7">
        <f>_xlfn.STDEV.S(Tabela3[[#This Row],[S1]:[S20]])</f>
        <v>1.0970174877462305E-2</v>
      </c>
    </row>
    <row r="16" spans="1:25" x14ac:dyDescent="0.35">
      <c r="A16" t="s">
        <v>29</v>
      </c>
      <c r="B16" s="1">
        <v>248.9</v>
      </c>
      <c r="C16">
        <v>249.05</v>
      </c>
      <c r="D16" s="7">
        <v>4.2000000000000003E-2</v>
      </c>
      <c r="E16" s="7">
        <v>3.4000000000000002E-2</v>
      </c>
      <c r="F16" s="7">
        <v>5.1999999999999998E-2</v>
      </c>
      <c r="G16" s="7">
        <v>5.3999999999999999E-2</v>
      </c>
      <c r="H16" s="7">
        <v>0.05</v>
      </c>
      <c r="I16" s="7">
        <v>5.5E-2</v>
      </c>
      <c r="J16" s="7">
        <v>3.7999999999999999E-2</v>
      </c>
      <c r="K16" s="7">
        <v>3.3000000000000002E-2</v>
      </c>
      <c r="L16" s="7">
        <v>4.8000000000000001E-2</v>
      </c>
      <c r="M16" s="7">
        <v>5.2999999999999999E-2</v>
      </c>
      <c r="N16" s="7">
        <v>4.4999999999999998E-2</v>
      </c>
      <c r="O16" s="7">
        <v>2.9000000000000001E-2</v>
      </c>
      <c r="P16" s="7">
        <v>5.1999999999999998E-2</v>
      </c>
      <c r="Q16" s="7">
        <v>0.06</v>
      </c>
      <c r="R16" s="7">
        <v>5.6000000000000001E-2</v>
      </c>
      <c r="S16" s="7">
        <v>2.3E-2</v>
      </c>
      <c r="T16" s="7">
        <v>4.9000000000000002E-2</v>
      </c>
      <c r="U16" s="7">
        <v>4.7E-2</v>
      </c>
      <c r="V16" s="7">
        <v>7.0999999999999994E-2</v>
      </c>
      <c r="W16" s="7">
        <v>3.1E-2</v>
      </c>
      <c r="X16" s="7">
        <f>AVERAGE(Tabela3[[#This Row],[S1]:[S20]])</f>
        <v>4.6100000000000009E-2</v>
      </c>
      <c r="Y16" s="7">
        <f>_xlfn.STDEV.S(Tabela3[[#This Row],[S1]:[S20]])</f>
        <v>1.1818362162775578E-2</v>
      </c>
    </row>
    <row r="17" spans="1:25" x14ac:dyDescent="0.35">
      <c r="A17" t="s">
        <v>30</v>
      </c>
      <c r="B17" s="1">
        <v>249.35</v>
      </c>
      <c r="C17">
        <v>249.65</v>
      </c>
      <c r="D17" s="7">
        <v>4.1000000000000002E-2</v>
      </c>
      <c r="E17" s="7">
        <v>5.0999999999999997E-2</v>
      </c>
      <c r="F17" s="7">
        <v>0.05</v>
      </c>
      <c r="G17" s="7">
        <v>4.2000000000000003E-2</v>
      </c>
      <c r="H17" s="7">
        <v>3.3000000000000002E-2</v>
      </c>
      <c r="I17" s="7">
        <v>2.5999999999999999E-2</v>
      </c>
      <c r="J17" s="7">
        <v>4.2000000000000003E-2</v>
      </c>
      <c r="K17" s="7">
        <v>0.04</v>
      </c>
      <c r="L17" s="7">
        <v>3.5000000000000003E-2</v>
      </c>
      <c r="M17" s="7">
        <v>4.7E-2</v>
      </c>
      <c r="N17" s="7">
        <v>0.02</v>
      </c>
      <c r="O17" s="7">
        <v>3.4000000000000002E-2</v>
      </c>
      <c r="P17" s="7">
        <v>0.06</v>
      </c>
      <c r="Q17" s="7">
        <v>6.6000000000000003E-2</v>
      </c>
      <c r="R17" s="7">
        <v>8.5999999999999993E-2</v>
      </c>
      <c r="S17" s="7">
        <v>2.3E-2</v>
      </c>
      <c r="T17" s="7">
        <v>2.3E-2</v>
      </c>
      <c r="U17" s="7">
        <v>4.5999999999999999E-2</v>
      </c>
      <c r="V17" s="7">
        <v>1.4999999999999999E-2</v>
      </c>
      <c r="W17" s="7">
        <v>3.1E-2</v>
      </c>
      <c r="X17" s="7">
        <f>AVERAGE(Tabela3[[#This Row],[S1]:[S20]])</f>
        <v>4.0550000000000003E-2</v>
      </c>
      <c r="Y17" s="7">
        <f>_xlfn.STDEV.S(Tabela3[[#This Row],[S1]:[S20]])</f>
        <v>1.6999922600442991E-2</v>
      </c>
    </row>
    <row r="18" spans="1:25" x14ac:dyDescent="0.35">
      <c r="A18" t="s">
        <v>31</v>
      </c>
      <c r="B18" s="1">
        <v>251.45</v>
      </c>
      <c r="C18">
        <v>251.65</v>
      </c>
      <c r="D18" s="7">
        <v>2.8000000000000001E-2</v>
      </c>
      <c r="E18" s="7">
        <v>1.4999999999999999E-2</v>
      </c>
      <c r="F18" s="7">
        <v>3.0000000000000001E-3</v>
      </c>
      <c r="G18" s="7">
        <v>1.4999999999999999E-2</v>
      </c>
      <c r="H18" s="7">
        <v>8.9999999999999993E-3</v>
      </c>
      <c r="I18" s="7">
        <v>4.0000000000000001E-3</v>
      </c>
      <c r="J18" s="7">
        <v>0</v>
      </c>
      <c r="K18" s="7">
        <v>3.2000000000000001E-2</v>
      </c>
      <c r="L18" s="7">
        <v>2.1000000000000001E-2</v>
      </c>
      <c r="M18" s="7">
        <v>2.5999999999999999E-2</v>
      </c>
      <c r="N18" s="7">
        <v>2.4E-2</v>
      </c>
      <c r="O18" s="7">
        <v>2.9000000000000001E-2</v>
      </c>
      <c r="P18" s="7">
        <v>2.5999999999999999E-2</v>
      </c>
      <c r="Q18" s="7">
        <v>3.2000000000000001E-2</v>
      </c>
      <c r="R18" s="7">
        <v>0.03</v>
      </c>
      <c r="S18" s="7">
        <v>0.03</v>
      </c>
      <c r="T18" s="7">
        <v>2.5000000000000001E-2</v>
      </c>
      <c r="U18" s="7">
        <v>2.1999999999999999E-2</v>
      </c>
      <c r="V18" s="7">
        <v>2.5999999999999999E-2</v>
      </c>
      <c r="W18" s="7">
        <v>2.1999999999999999E-2</v>
      </c>
      <c r="X18" s="7">
        <f>AVERAGE(Tabela3[[#This Row],[S1]:[S20]])</f>
        <v>2.0950000000000007E-2</v>
      </c>
      <c r="Y18" s="7">
        <f>_xlfn.STDEV.S(Tabela3[[#This Row],[S1]:[S20]])</f>
        <v>9.9708786499802127E-3</v>
      </c>
    </row>
    <row r="19" spans="1:25" x14ac:dyDescent="0.35">
      <c r="A19" t="s">
        <v>32</v>
      </c>
      <c r="B19" s="1">
        <v>257.89999999999998</v>
      </c>
      <c r="C19">
        <v>258.05</v>
      </c>
      <c r="D19" s="7">
        <v>6.0000000000000001E-3</v>
      </c>
      <c r="E19" s="7">
        <v>1.6E-2</v>
      </c>
      <c r="F19" s="7">
        <v>1.2E-2</v>
      </c>
      <c r="G19" s="7">
        <v>8.0000000000000002E-3</v>
      </c>
      <c r="H19" s="7">
        <v>7.0000000000000001E-3</v>
      </c>
      <c r="I19" s="7">
        <v>1.2E-2</v>
      </c>
      <c r="J19" s="7">
        <v>4.0000000000000001E-3</v>
      </c>
      <c r="K19" s="7">
        <v>8.9999999999999993E-3</v>
      </c>
      <c r="L19" s="7">
        <v>7.0000000000000001E-3</v>
      </c>
      <c r="M19" s="7">
        <v>1.7000000000000001E-2</v>
      </c>
      <c r="N19" s="7">
        <v>4.0000000000000001E-3</v>
      </c>
      <c r="O19" s="7">
        <v>1E-3</v>
      </c>
      <c r="P19" s="7">
        <v>6.0000000000000001E-3</v>
      </c>
      <c r="Q19" s="7">
        <v>8.9999999999999993E-3</v>
      </c>
      <c r="R19" s="7">
        <v>1.2E-2</v>
      </c>
      <c r="S19" s="7">
        <v>1.0999999999999999E-2</v>
      </c>
      <c r="T19" s="7">
        <v>7.0000000000000001E-3</v>
      </c>
      <c r="U19" s="7">
        <v>1.2999999999999999E-2</v>
      </c>
      <c r="V19" s="7">
        <v>1.0999999999999999E-2</v>
      </c>
      <c r="W19" s="7">
        <v>1E-3</v>
      </c>
      <c r="X19" s="7">
        <f>AVERAGE(Tabela3[[#This Row],[S1]:[S20]])</f>
        <v>8.6500000000000014E-3</v>
      </c>
      <c r="Y19" s="7">
        <f>_xlfn.STDEV.S(Tabela3[[#This Row],[S1]:[S20]])</f>
        <v>4.4161783907522723E-3</v>
      </c>
    </row>
    <row r="20" spans="1:25" x14ac:dyDescent="0.35">
      <c r="A20" t="s">
        <v>33</v>
      </c>
      <c r="B20" s="1">
        <v>263.60000000000002</v>
      </c>
      <c r="C20">
        <v>263.75</v>
      </c>
      <c r="D20" s="7">
        <v>1.2999999999999999E-2</v>
      </c>
      <c r="E20" s="7">
        <v>2.4E-2</v>
      </c>
      <c r="F20" s="7">
        <v>2.8000000000000001E-2</v>
      </c>
      <c r="G20" s="7">
        <v>1.9E-2</v>
      </c>
      <c r="H20" s="7">
        <v>2.1999999999999999E-2</v>
      </c>
      <c r="I20" s="7">
        <v>0.02</v>
      </c>
      <c r="J20" s="7">
        <v>0.06</v>
      </c>
      <c r="K20" s="7">
        <v>3.4000000000000002E-2</v>
      </c>
      <c r="L20" s="7">
        <v>1.9E-2</v>
      </c>
      <c r="M20" s="7">
        <v>1.4999999999999999E-2</v>
      </c>
      <c r="N20" s="7">
        <v>3.0000000000000001E-3</v>
      </c>
      <c r="O20" s="7">
        <v>0</v>
      </c>
      <c r="P20" s="7">
        <v>2E-3</v>
      </c>
      <c r="Q20" s="7">
        <v>6.0000000000000001E-3</v>
      </c>
      <c r="R20" s="7">
        <v>1.6E-2</v>
      </c>
      <c r="S20" s="7">
        <v>0</v>
      </c>
      <c r="T20" s="7">
        <v>3.0000000000000001E-3</v>
      </c>
      <c r="U20" s="7">
        <v>6.0000000000000001E-3</v>
      </c>
      <c r="V20" s="7">
        <v>6.0000000000000001E-3</v>
      </c>
      <c r="W20" s="7">
        <v>4.0000000000000001E-3</v>
      </c>
      <c r="X20" s="7">
        <f>AVERAGE(Tabela3[[#This Row],[S1]:[S20]])</f>
        <v>1.5000000000000003E-2</v>
      </c>
      <c r="Y20" s="7">
        <f>_xlfn.STDEV.S(Tabela3[[#This Row],[S1]:[S20]])</f>
        <v>1.454213478862461E-2</v>
      </c>
    </row>
    <row r="21" spans="1:25" x14ac:dyDescent="0.35">
      <c r="A21" t="s">
        <v>34</v>
      </c>
      <c r="B21" s="1">
        <v>272.42</v>
      </c>
      <c r="C21">
        <v>272.5</v>
      </c>
      <c r="D21" s="7">
        <v>1.6E-2</v>
      </c>
      <c r="E21" s="7">
        <v>1.9E-2</v>
      </c>
      <c r="F21" s="7">
        <v>1.9E-2</v>
      </c>
      <c r="G21" s="7">
        <v>8.9999999999999993E-3</v>
      </c>
      <c r="H21" s="7">
        <v>7.0000000000000001E-3</v>
      </c>
      <c r="I21" s="7">
        <v>2.1999999999999999E-2</v>
      </c>
      <c r="J21" s="7">
        <v>1.0999999999999999E-2</v>
      </c>
      <c r="K21" s="7">
        <v>1.6E-2</v>
      </c>
      <c r="L21" s="7">
        <v>7.0000000000000001E-3</v>
      </c>
      <c r="M21" s="7">
        <v>2.3E-2</v>
      </c>
      <c r="N21" s="7">
        <v>0</v>
      </c>
      <c r="O21" s="7">
        <v>2E-3</v>
      </c>
      <c r="P21" s="7">
        <v>5.0000000000000001E-3</v>
      </c>
      <c r="Q21" s="7">
        <v>0</v>
      </c>
      <c r="R21" s="7">
        <v>7.0000000000000001E-3</v>
      </c>
      <c r="S21" s="7">
        <v>1E-3</v>
      </c>
      <c r="T21" s="7">
        <v>0</v>
      </c>
      <c r="U21" s="7">
        <v>0</v>
      </c>
      <c r="V21" s="7">
        <v>5.0000000000000001E-3</v>
      </c>
      <c r="W21" s="7">
        <v>7.0000000000000001E-3</v>
      </c>
      <c r="X21" s="7">
        <f>AVERAGE(Tabela3[[#This Row],[S1]:[S20]])</f>
        <v>8.8000000000000005E-3</v>
      </c>
      <c r="Y21" s="7">
        <f>_xlfn.STDEV.S(Tabela3[[#This Row],[S1]:[S20]])</f>
        <v>7.7839240543706809E-3</v>
      </c>
    </row>
    <row r="22" spans="1:25" x14ac:dyDescent="0.35">
      <c r="A22" t="s">
        <v>35</v>
      </c>
      <c r="B22" s="1">
        <v>277.77</v>
      </c>
      <c r="C22">
        <v>277.85000000000002</v>
      </c>
      <c r="D22" s="7">
        <v>2.1999999999999999E-2</v>
      </c>
      <c r="E22" s="7">
        <v>1.4999999999999999E-2</v>
      </c>
      <c r="F22" s="7">
        <v>1.4E-2</v>
      </c>
      <c r="G22" s="7">
        <v>1.0999999999999999E-2</v>
      </c>
      <c r="H22" s="7">
        <v>2E-3</v>
      </c>
      <c r="I22" s="7">
        <v>6.0000000000000001E-3</v>
      </c>
      <c r="J22" s="7">
        <v>1.7000000000000001E-2</v>
      </c>
      <c r="K22" s="7">
        <v>1.4999999999999999E-2</v>
      </c>
      <c r="L22" s="7">
        <v>2.7E-2</v>
      </c>
      <c r="M22" s="7">
        <v>0.02</v>
      </c>
      <c r="N22" s="7">
        <v>8.0000000000000002E-3</v>
      </c>
      <c r="O22" s="7">
        <v>7.0000000000000001E-3</v>
      </c>
      <c r="P22" s="7">
        <v>0.01</v>
      </c>
      <c r="Q22" s="7">
        <v>0.01</v>
      </c>
      <c r="R22" s="7">
        <v>0.01</v>
      </c>
      <c r="S22" s="7">
        <v>6.0000000000000001E-3</v>
      </c>
      <c r="T22" s="7">
        <v>6.0000000000000001E-3</v>
      </c>
      <c r="U22" s="7">
        <v>1.2E-2</v>
      </c>
      <c r="V22" s="7">
        <v>4.0000000000000001E-3</v>
      </c>
      <c r="W22" s="7">
        <v>5.0000000000000001E-3</v>
      </c>
      <c r="X22" s="7">
        <f>AVERAGE(Tabela3[[#This Row],[S1]:[S20]])</f>
        <v>1.1350000000000002E-2</v>
      </c>
      <c r="Y22" s="7">
        <f>_xlfn.STDEV.S(Tabela3[[#This Row],[S1]:[S20]])</f>
        <v>6.4991902329605963E-3</v>
      </c>
    </row>
    <row r="23" spans="1:25" x14ac:dyDescent="0.35">
      <c r="A23" t="s">
        <v>36</v>
      </c>
      <c r="B23" s="1">
        <v>278.49</v>
      </c>
      <c r="C23">
        <v>278.64999999999998</v>
      </c>
      <c r="D23" s="7">
        <v>1.2999999999999999E-2</v>
      </c>
      <c r="E23" s="7">
        <v>2.3E-2</v>
      </c>
      <c r="F23" s="7">
        <v>1.2E-2</v>
      </c>
      <c r="G23" s="7">
        <v>1.6E-2</v>
      </c>
      <c r="H23" s="7">
        <v>1.6E-2</v>
      </c>
      <c r="I23" s="7">
        <v>2.5999999999999999E-2</v>
      </c>
      <c r="J23" s="7">
        <v>2.1000000000000001E-2</v>
      </c>
      <c r="K23" s="7">
        <v>0.01</v>
      </c>
      <c r="L23" s="7">
        <v>1.4E-2</v>
      </c>
      <c r="M23" s="7">
        <v>1.7999999999999999E-2</v>
      </c>
      <c r="N23" s="7">
        <v>8.9999999999999993E-3</v>
      </c>
      <c r="O23" s="7">
        <v>8.9999999999999993E-3</v>
      </c>
      <c r="P23" s="7">
        <v>1.2999999999999999E-2</v>
      </c>
      <c r="Q23" s="7">
        <v>2.3E-2</v>
      </c>
      <c r="R23" s="7">
        <v>2.5000000000000001E-2</v>
      </c>
      <c r="S23" s="7">
        <v>0</v>
      </c>
      <c r="T23" s="7">
        <v>1.0999999999999999E-2</v>
      </c>
      <c r="U23" s="7">
        <v>0.01</v>
      </c>
      <c r="V23" s="7">
        <v>7.0000000000000001E-3</v>
      </c>
      <c r="W23" s="7">
        <v>2E-3</v>
      </c>
      <c r="X23" s="7">
        <f>AVERAGE(Tabela3[[#This Row],[S1]:[S20]])</f>
        <v>1.3900000000000001E-2</v>
      </c>
      <c r="Y23" s="7">
        <f>_xlfn.STDEV.S(Tabela3[[#This Row],[S1]:[S20]])</f>
        <v>7.2030695211358162E-3</v>
      </c>
    </row>
    <row r="24" spans="1:25" x14ac:dyDescent="0.35">
      <c r="A24" t="s">
        <v>37</v>
      </c>
      <c r="B24" s="1">
        <v>286.70999999999998</v>
      </c>
      <c r="C24">
        <v>286.86</v>
      </c>
      <c r="D24" s="7">
        <v>8.9999999999999993E-3</v>
      </c>
      <c r="E24" s="7">
        <v>1.7999999999999999E-2</v>
      </c>
      <c r="F24" s="7">
        <v>1.4999999999999999E-2</v>
      </c>
      <c r="G24" s="7">
        <v>1.7000000000000001E-2</v>
      </c>
      <c r="H24" s="7">
        <v>8.9999999999999993E-3</v>
      </c>
      <c r="I24" s="7">
        <v>0.01</v>
      </c>
      <c r="J24" s="7">
        <v>8.9999999999999993E-3</v>
      </c>
      <c r="K24" s="7">
        <v>0.01</v>
      </c>
      <c r="L24" s="7">
        <v>8.0000000000000002E-3</v>
      </c>
      <c r="M24" s="7">
        <v>4.0000000000000001E-3</v>
      </c>
      <c r="N24" s="7">
        <v>1.4999999999999999E-2</v>
      </c>
      <c r="O24" s="7">
        <v>3.1E-2</v>
      </c>
      <c r="P24" s="7">
        <v>0.19400000000000001</v>
      </c>
      <c r="Q24" s="7">
        <v>3.7999999999999999E-2</v>
      </c>
      <c r="R24" s="7">
        <v>0.02</v>
      </c>
      <c r="S24" s="7">
        <v>2.1000000000000001E-2</v>
      </c>
      <c r="T24" s="7">
        <v>1.4999999999999999E-2</v>
      </c>
      <c r="U24" s="7">
        <v>0.02</v>
      </c>
      <c r="V24" s="7">
        <v>8.0000000000000002E-3</v>
      </c>
      <c r="W24" s="7">
        <v>8.9999999999999993E-3</v>
      </c>
      <c r="X24" s="7">
        <f>AVERAGE(Tabela3[[#This Row],[S1]:[S20]])</f>
        <v>2.4E-2</v>
      </c>
      <c r="Y24" s="7">
        <f>_xlfn.STDEV.S(Tabela3[[#This Row],[S1]:[S20]])</f>
        <v>4.0857905245529062E-2</v>
      </c>
    </row>
    <row r="25" spans="1:25" x14ac:dyDescent="0.35">
      <c r="A25" t="s">
        <v>38</v>
      </c>
      <c r="B25" s="1">
        <v>290.67</v>
      </c>
      <c r="C25">
        <v>290.85000000000002</v>
      </c>
      <c r="D25" s="7">
        <v>2.1000000000000001E-2</v>
      </c>
      <c r="E25" s="7">
        <v>1.6E-2</v>
      </c>
      <c r="F25" s="7">
        <v>1.4999999999999999E-2</v>
      </c>
      <c r="G25" s="7">
        <v>1.7999999999999999E-2</v>
      </c>
      <c r="H25" s="7">
        <v>1.4999999999999999E-2</v>
      </c>
      <c r="I25" s="7">
        <v>2.1999999999999999E-2</v>
      </c>
      <c r="J25" s="7">
        <v>1.4999999999999999E-2</v>
      </c>
      <c r="K25" s="7">
        <v>1.7000000000000001E-2</v>
      </c>
      <c r="L25" s="7">
        <v>8.9999999999999993E-3</v>
      </c>
      <c r="M25" s="7">
        <v>4.4999999999999998E-2</v>
      </c>
      <c r="N25" s="7">
        <v>0.16</v>
      </c>
      <c r="O25" s="7">
        <v>7.0000000000000001E-3</v>
      </c>
      <c r="P25" s="7">
        <v>1.0999999999999999E-2</v>
      </c>
      <c r="Q25" s="7">
        <v>1.6E-2</v>
      </c>
      <c r="R25" s="7">
        <v>2.5000000000000001E-2</v>
      </c>
      <c r="S25" s="7">
        <v>2.1999999999999999E-2</v>
      </c>
      <c r="T25" s="7">
        <v>1.6E-2</v>
      </c>
      <c r="U25" s="7">
        <v>1.2E-2</v>
      </c>
      <c r="V25" s="7">
        <v>1.2999999999999999E-2</v>
      </c>
      <c r="W25" s="7">
        <v>1.4999999999999999E-2</v>
      </c>
      <c r="X25" s="7">
        <f>AVERAGE(Tabela3[[#This Row],[S1]:[S20]])</f>
        <v>2.4500000000000004E-2</v>
      </c>
      <c r="Y25" s="7">
        <f>_xlfn.STDEV.S(Tabela3[[#This Row],[S1]:[S20]])</f>
        <v>3.284653310232459E-2</v>
      </c>
    </row>
    <row r="26" spans="1:25" x14ac:dyDescent="0.35">
      <c r="A26" t="s">
        <v>39</v>
      </c>
      <c r="B26" s="1">
        <v>293.13</v>
      </c>
      <c r="C26">
        <v>293.27</v>
      </c>
      <c r="D26" s="7">
        <v>1.47</v>
      </c>
      <c r="E26" s="7">
        <v>1.31</v>
      </c>
      <c r="F26" s="7">
        <v>1.44</v>
      </c>
      <c r="G26" s="7">
        <v>1.28</v>
      </c>
      <c r="H26" s="7">
        <v>1.06</v>
      </c>
      <c r="I26" s="7">
        <v>1.02</v>
      </c>
      <c r="J26" s="7">
        <v>1.1200000000000001</v>
      </c>
      <c r="K26" s="7">
        <v>0.92200000000000004</v>
      </c>
      <c r="L26" s="7">
        <v>1.34</v>
      </c>
      <c r="M26" s="7">
        <v>1.35</v>
      </c>
      <c r="N26" s="7">
        <v>1.37</v>
      </c>
      <c r="O26" s="7">
        <v>1.92</v>
      </c>
      <c r="P26" s="7">
        <v>0.92700000000000005</v>
      </c>
      <c r="Q26" s="7">
        <v>1.17</v>
      </c>
      <c r="R26" s="7">
        <v>1.67</v>
      </c>
      <c r="S26" s="7">
        <v>1.48</v>
      </c>
      <c r="T26" s="7">
        <v>1.44</v>
      </c>
      <c r="U26" s="7">
        <v>1.26</v>
      </c>
      <c r="V26" s="7">
        <v>1.1299999999999999</v>
      </c>
      <c r="W26" s="7">
        <v>1.17</v>
      </c>
      <c r="X26" s="7">
        <f>AVERAGE(Tabela3[[#This Row],[S1]:[S20]])</f>
        <v>1.2924500000000001</v>
      </c>
      <c r="Y26" s="7">
        <f>_xlfn.STDEV.S(Tabela3[[#This Row],[S1]:[S20]])</f>
        <v>0.24547193536661263</v>
      </c>
    </row>
    <row r="27" spans="1:25" x14ac:dyDescent="0.35">
      <c r="A27" t="s">
        <v>40</v>
      </c>
      <c r="B27" s="1">
        <v>295.2</v>
      </c>
      <c r="C27">
        <v>295.38</v>
      </c>
      <c r="D27" s="7">
        <v>2.9000000000000001E-2</v>
      </c>
      <c r="E27" s="7">
        <v>0.317</v>
      </c>
      <c r="F27" s="7">
        <v>1.4999999999999999E-2</v>
      </c>
      <c r="G27" s="7">
        <v>2E-3</v>
      </c>
      <c r="H27" s="7">
        <v>0.01</v>
      </c>
      <c r="I27" s="7">
        <v>0.41099999999999998</v>
      </c>
      <c r="J27" s="7">
        <v>0.20899999999999999</v>
      </c>
      <c r="K27" s="7">
        <v>1.2999999999999999E-2</v>
      </c>
      <c r="L27" s="7">
        <v>1.2E-2</v>
      </c>
      <c r="M27" s="7">
        <v>2.9000000000000001E-2</v>
      </c>
      <c r="N27" s="7">
        <v>0.49</v>
      </c>
      <c r="O27" s="7">
        <v>0.42</v>
      </c>
      <c r="P27" s="7">
        <v>0.498</v>
      </c>
      <c r="Q27" s="7">
        <v>0.51600000000000001</v>
      </c>
      <c r="R27" s="7">
        <v>0.499</v>
      </c>
      <c r="S27" s="7">
        <v>5.3999999999999999E-2</v>
      </c>
      <c r="T27" s="7">
        <v>5.1999999999999998E-2</v>
      </c>
      <c r="U27" s="7">
        <v>5.1999999999999998E-2</v>
      </c>
      <c r="V27" s="7">
        <v>9.9000000000000005E-2</v>
      </c>
      <c r="W27" s="7">
        <v>5.2999999999999999E-2</v>
      </c>
      <c r="X27" s="7">
        <f>AVERAGE(Tabela3[[#This Row],[S1]:[S20]])</f>
        <v>0.189</v>
      </c>
      <c r="Y27" s="7">
        <f>_xlfn.STDEV.S(Tabela3[[#This Row],[S1]:[S20]])</f>
        <v>0.20541229399993516</v>
      </c>
    </row>
    <row r="28" spans="1:25" x14ac:dyDescent="0.35">
      <c r="A28" t="s">
        <v>41</v>
      </c>
      <c r="B28" s="1">
        <v>297.64999999999998</v>
      </c>
      <c r="C28">
        <v>297.82</v>
      </c>
      <c r="D28" s="7">
        <v>2.5000000000000001E-2</v>
      </c>
      <c r="E28" s="7">
        <v>2.3E-2</v>
      </c>
      <c r="F28" s="7">
        <v>3.6999999999999998E-2</v>
      </c>
      <c r="G28" s="7">
        <v>6.9000000000000006E-2</v>
      </c>
      <c r="H28" s="7">
        <v>0.06</v>
      </c>
      <c r="I28" s="7">
        <v>0.20499999999999999</v>
      </c>
      <c r="J28" s="7">
        <v>0.23</v>
      </c>
      <c r="K28" s="7">
        <v>0.16800000000000001</v>
      </c>
      <c r="L28" s="7">
        <v>4.8000000000000001E-2</v>
      </c>
      <c r="M28" s="7">
        <v>3.2000000000000001E-2</v>
      </c>
      <c r="N28" s="7">
        <v>4.9000000000000002E-2</v>
      </c>
      <c r="O28" s="7">
        <v>7.5999999999999998E-2</v>
      </c>
      <c r="P28" s="7">
        <v>8.7999999999999995E-2</v>
      </c>
      <c r="Q28" s="7">
        <v>7.3999999999999996E-2</v>
      </c>
      <c r="R28" s="7">
        <v>0.13800000000000001</v>
      </c>
      <c r="S28" s="7">
        <v>0.33400000000000002</v>
      </c>
      <c r="T28" s="7">
        <v>4.4999999999999998E-2</v>
      </c>
      <c r="U28" s="7">
        <v>8.2000000000000003E-2</v>
      </c>
      <c r="V28" s="7">
        <v>0.12</v>
      </c>
      <c r="W28" s="7">
        <v>0.23499999999999999</v>
      </c>
      <c r="X28" s="7">
        <f>AVERAGE(Tabela3[[#This Row],[S1]:[S20]])</f>
        <v>0.10690000000000002</v>
      </c>
      <c r="Y28" s="7">
        <f>_xlfn.STDEV.S(Tabela3[[#This Row],[S1]:[S20]])</f>
        <v>8.5587689719836157E-2</v>
      </c>
    </row>
    <row r="29" spans="1:25" x14ac:dyDescent="0.35">
      <c r="A29" t="s">
        <v>42</v>
      </c>
      <c r="B29" s="1">
        <v>301.45</v>
      </c>
      <c r="C29">
        <v>301.62</v>
      </c>
      <c r="D29" s="7">
        <v>0.26300000000000001</v>
      </c>
      <c r="E29" s="7">
        <v>0.29299999999999998</v>
      </c>
      <c r="F29" s="7">
        <v>0.33600000000000002</v>
      </c>
      <c r="G29" s="7">
        <v>0.217</v>
      </c>
      <c r="H29" s="7">
        <v>6.7000000000000004E-2</v>
      </c>
      <c r="I29" s="7">
        <v>4.9000000000000002E-2</v>
      </c>
      <c r="J29" s="7">
        <v>0.105</v>
      </c>
      <c r="K29" s="7">
        <v>0.214</v>
      </c>
      <c r="L29" s="7">
        <v>0.27</v>
      </c>
      <c r="M29" s="7">
        <v>0.193</v>
      </c>
      <c r="N29" s="7">
        <v>0.106</v>
      </c>
      <c r="O29" s="7">
        <v>0.26900000000000002</v>
      </c>
      <c r="P29" s="7">
        <v>0.33</v>
      </c>
      <c r="Q29" s="7">
        <v>0.48099999999999998</v>
      </c>
      <c r="R29" s="7">
        <v>0.38700000000000001</v>
      </c>
      <c r="S29" s="7">
        <v>0.45100000000000001</v>
      </c>
      <c r="T29" s="7">
        <v>0.17499999999999999</v>
      </c>
      <c r="U29" s="7">
        <v>0.41899999999999998</v>
      </c>
      <c r="V29" s="7">
        <v>0.106</v>
      </c>
      <c r="W29" s="7">
        <v>0.253</v>
      </c>
      <c r="X29" s="7">
        <f>AVERAGE(Tabela3[[#This Row],[S1]:[S20]])</f>
        <v>0.24919999999999995</v>
      </c>
      <c r="Y29" s="7">
        <f>_xlfn.STDEV.S(Tabela3[[#This Row],[S1]:[S20]])</f>
        <v>0.12676318575658285</v>
      </c>
    </row>
    <row r="30" spans="1:25" x14ac:dyDescent="0.35">
      <c r="A30" t="s">
        <v>43</v>
      </c>
      <c r="B30" s="1">
        <v>303.5</v>
      </c>
      <c r="C30">
        <v>303.95</v>
      </c>
      <c r="D30" s="7">
        <v>0.73</v>
      </c>
      <c r="E30" s="7">
        <v>0.61699999999999999</v>
      </c>
      <c r="F30" s="7">
        <v>0.64400000000000002</v>
      </c>
      <c r="G30" s="7">
        <v>0.71399999999999997</v>
      </c>
      <c r="H30" s="7">
        <v>0.439</v>
      </c>
      <c r="I30" s="7">
        <v>0.67700000000000005</v>
      </c>
      <c r="J30" s="7">
        <v>0.66</v>
      </c>
      <c r="K30" s="7">
        <v>0.65500000000000003</v>
      </c>
      <c r="L30" s="7">
        <v>0.81499999999999995</v>
      </c>
      <c r="M30" s="7">
        <v>0.74099999999999999</v>
      </c>
      <c r="N30" s="7">
        <v>0.85499999999999998</v>
      </c>
      <c r="O30" s="7">
        <v>0.80200000000000005</v>
      </c>
      <c r="P30" s="7">
        <v>0.79100000000000004</v>
      </c>
      <c r="Q30" s="7">
        <v>0.43099999999999999</v>
      </c>
      <c r="R30" s="7">
        <v>0.95899999999999996</v>
      </c>
      <c r="S30" s="7">
        <v>0.97199999999999998</v>
      </c>
      <c r="T30" s="7">
        <v>1.07</v>
      </c>
      <c r="U30" s="7">
        <v>0.96499999999999997</v>
      </c>
      <c r="V30" s="7">
        <v>0.91500000000000004</v>
      </c>
      <c r="W30" s="7">
        <v>1.0900000000000001</v>
      </c>
      <c r="X30" s="7">
        <f>AVERAGE(Tabela3[[#This Row],[S1]:[S20]])</f>
        <v>0.7770999999999999</v>
      </c>
      <c r="Y30" s="7">
        <f>_xlfn.STDEV.S(Tabela3[[#This Row],[S1]:[S20]])</f>
        <v>0.18367588730954187</v>
      </c>
    </row>
    <row r="31" spans="1:25" x14ac:dyDescent="0.35">
      <c r="A31" t="s">
        <v>44</v>
      </c>
      <c r="B31" s="1">
        <v>305.8</v>
      </c>
      <c r="C31">
        <v>306.04000000000002</v>
      </c>
      <c r="D31" s="7">
        <v>7.2999999999999995E-2</v>
      </c>
      <c r="E31" s="7">
        <v>6.5000000000000002E-2</v>
      </c>
      <c r="F31" s="7">
        <v>8.3000000000000004E-2</v>
      </c>
      <c r="G31" s="7">
        <v>3.7999999999999999E-2</v>
      </c>
      <c r="H31" s="7">
        <v>0.16200000000000001</v>
      </c>
      <c r="I31" s="7">
        <v>0.17</v>
      </c>
      <c r="J31" s="7">
        <v>5.0999999999999997E-2</v>
      </c>
      <c r="K31" s="7">
        <v>8.3000000000000004E-2</v>
      </c>
      <c r="L31" s="7">
        <v>9.1999999999999998E-2</v>
      </c>
      <c r="M31" s="7">
        <v>7.8E-2</v>
      </c>
      <c r="N31" s="7">
        <v>0.32600000000000001</v>
      </c>
      <c r="O31" s="7">
        <v>0.35299999999999998</v>
      </c>
      <c r="P31" s="7">
        <v>0.22900000000000001</v>
      </c>
      <c r="Q31" s="7">
        <v>0.17299999999999999</v>
      </c>
      <c r="R31" s="7">
        <v>0.16600000000000001</v>
      </c>
      <c r="S31" s="7">
        <v>0.151</v>
      </c>
      <c r="T31" s="7">
        <v>0.45500000000000002</v>
      </c>
      <c r="U31" s="7">
        <v>0.39600000000000002</v>
      </c>
      <c r="V31" s="7">
        <v>0.16800000000000001</v>
      </c>
      <c r="W31" s="7">
        <v>0.16600000000000001</v>
      </c>
      <c r="X31" s="7">
        <f>AVERAGE(Tabela3[[#This Row],[S1]:[S20]])</f>
        <v>0.1739</v>
      </c>
      <c r="Y31" s="7">
        <f>_xlfn.STDEV.S(Tabela3[[#This Row],[S1]:[S20]])</f>
        <v>0.1204110940858332</v>
      </c>
    </row>
    <row r="32" spans="1:25" x14ac:dyDescent="0.35">
      <c r="A32" t="s">
        <v>45</v>
      </c>
      <c r="B32" s="1">
        <v>308.10000000000002</v>
      </c>
      <c r="C32">
        <v>308.25</v>
      </c>
      <c r="D32" s="7">
        <v>4.1000000000000002E-2</v>
      </c>
      <c r="E32" s="7">
        <v>2.1999999999999999E-2</v>
      </c>
      <c r="F32" s="7">
        <v>3.9E-2</v>
      </c>
      <c r="G32" s="7">
        <v>2.1000000000000001E-2</v>
      </c>
      <c r="H32" s="7">
        <v>3.5999999999999997E-2</v>
      </c>
      <c r="I32" s="7">
        <v>2.4E-2</v>
      </c>
      <c r="J32" s="7">
        <v>2.5999999999999999E-2</v>
      </c>
      <c r="K32" s="7">
        <v>0.03</v>
      </c>
      <c r="L32" s="7">
        <v>2.7E-2</v>
      </c>
      <c r="M32" s="7">
        <v>1.2E-2</v>
      </c>
      <c r="N32" s="7">
        <v>1.4E-2</v>
      </c>
      <c r="O32" s="7">
        <v>2.3E-2</v>
      </c>
      <c r="P32" s="7">
        <v>3.5999999999999997E-2</v>
      </c>
      <c r="Q32" s="7">
        <v>3.9E-2</v>
      </c>
      <c r="R32" s="7">
        <v>2.5999999999999999E-2</v>
      </c>
      <c r="S32" s="7">
        <v>2.9000000000000001E-2</v>
      </c>
      <c r="T32" s="7">
        <v>3.1E-2</v>
      </c>
      <c r="U32" s="7">
        <v>3.7999999999999999E-2</v>
      </c>
      <c r="V32" s="7">
        <v>3.5999999999999997E-2</v>
      </c>
      <c r="W32" s="7">
        <v>4.2000000000000003E-2</v>
      </c>
      <c r="X32" s="7">
        <f>AVERAGE(Tabela3[[#This Row],[S1]:[S20]])</f>
        <v>2.9600000000000008E-2</v>
      </c>
      <c r="Y32" s="7">
        <f>_xlfn.STDEV.S(Tabela3[[#This Row],[S1]:[S20]])</f>
        <v>8.7322752807585512E-3</v>
      </c>
    </row>
    <row r="33" spans="1:25" x14ac:dyDescent="0.35">
      <c r="A33" t="s">
        <v>46</v>
      </c>
      <c r="B33" s="1">
        <v>311.75</v>
      </c>
      <c r="C33">
        <v>311.91000000000003</v>
      </c>
      <c r="D33" s="7">
        <v>2.8000000000000001E-2</v>
      </c>
      <c r="E33" s="7">
        <v>2.5999999999999999E-2</v>
      </c>
      <c r="F33" s="7">
        <v>1.6E-2</v>
      </c>
      <c r="G33" s="7">
        <v>2.9000000000000001E-2</v>
      </c>
      <c r="H33" s="7">
        <v>1.6E-2</v>
      </c>
      <c r="I33" s="7">
        <v>2.1000000000000001E-2</v>
      </c>
      <c r="J33" s="7">
        <v>0.02</v>
      </c>
      <c r="K33" s="7">
        <v>2.8000000000000001E-2</v>
      </c>
      <c r="L33" s="7">
        <v>2.5999999999999999E-2</v>
      </c>
      <c r="M33" s="7">
        <v>2.8000000000000001E-2</v>
      </c>
      <c r="N33" s="7">
        <v>1.4E-2</v>
      </c>
      <c r="O33" s="7">
        <v>2.1999999999999999E-2</v>
      </c>
      <c r="P33" s="7">
        <v>2.5999999999999999E-2</v>
      </c>
      <c r="Q33" s="7">
        <v>2.3E-2</v>
      </c>
      <c r="R33" s="7">
        <v>2.8000000000000001E-2</v>
      </c>
      <c r="S33" s="7">
        <v>2.9000000000000001E-2</v>
      </c>
      <c r="T33" s="7">
        <v>7.0000000000000001E-3</v>
      </c>
      <c r="U33" s="7">
        <v>1.4E-2</v>
      </c>
      <c r="V33" s="7">
        <v>2.8000000000000001E-2</v>
      </c>
      <c r="W33" s="7">
        <v>2.3E-2</v>
      </c>
      <c r="X33" s="7">
        <f>AVERAGE(Tabela3[[#This Row],[S1]:[S20]])</f>
        <v>2.2600000000000009E-2</v>
      </c>
      <c r="Y33" s="7">
        <f>_xlfn.STDEV.S(Tabela3[[#This Row],[S1]:[S20]])</f>
        <v>6.2861585625629754E-3</v>
      </c>
    </row>
    <row r="34" spans="1:25" x14ac:dyDescent="0.35">
      <c r="A34" t="s">
        <v>47</v>
      </c>
      <c r="B34" s="1">
        <v>312</v>
      </c>
      <c r="C34">
        <v>312.2</v>
      </c>
      <c r="D34" s="7">
        <v>3.1E-2</v>
      </c>
      <c r="E34" s="7">
        <v>5.6000000000000001E-2</v>
      </c>
      <c r="F34" s="7">
        <v>4.9000000000000002E-2</v>
      </c>
      <c r="G34" s="7">
        <v>4.4999999999999998E-2</v>
      </c>
      <c r="H34" s="7">
        <v>4.9000000000000002E-2</v>
      </c>
      <c r="I34" s="7">
        <v>4.9000000000000002E-2</v>
      </c>
      <c r="J34" s="7">
        <v>4.8000000000000001E-2</v>
      </c>
      <c r="K34" s="7">
        <v>2.7E-2</v>
      </c>
      <c r="L34" s="7">
        <v>3.2000000000000001E-2</v>
      </c>
      <c r="M34" s="7">
        <v>3.1E-2</v>
      </c>
      <c r="N34" s="7">
        <v>4.1000000000000002E-2</v>
      </c>
      <c r="O34" s="7">
        <v>6.3E-2</v>
      </c>
      <c r="P34" s="7">
        <v>8.3000000000000004E-2</v>
      </c>
      <c r="Q34" s="7">
        <v>9.2999999999999999E-2</v>
      </c>
      <c r="R34" s="7">
        <v>8.6999999999999994E-2</v>
      </c>
      <c r="S34" s="7">
        <v>7.6999999999999999E-2</v>
      </c>
      <c r="T34" s="7">
        <v>8.5999999999999993E-2</v>
      </c>
      <c r="U34" s="7">
        <v>7.8E-2</v>
      </c>
      <c r="V34" s="7">
        <v>9.9000000000000005E-2</v>
      </c>
      <c r="W34" s="7">
        <v>8.1000000000000003E-2</v>
      </c>
      <c r="X34" s="7">
        <f>AVERAGE(Tabela3[[#This Row],[S1]:[S20]])</f>
        <v>6.0249999999999991E-2</v>
      </c>
      <c r="Y34" s="7">
        <f>_xlfn.STDEV.S(Tabela3[[#This Row],[S1]:[S20]])</f>
        <v>2.3248938855241073E-2</v>
      </c>
    </row>
    <row r="35" spans="1:25" x14ac:dyDescent="0.35">
      <c r="A35" t="s">
        <v>48</v>
      </c>
      <c r="B35" s="1">
        <v>320.57</v>
      </c>
      <c r="C35">
        <v>320.72000000000003</v>
      </c>
      <c r="D35" s="7">
        <v>2.5000000000000001E-2</v>
      </c>
      <c r="E35" s="7">
        <v>2.3E-2</v>
      </c>
      <c r="F35" s="7">
        <v>2.1000000000000001E-2</v>
      </c>
      <c r="G35" s="7">
        <v>2.1000000000000001E-2</v>
      </c>
      <c r="H35" s="7">
        <v>1.7000000000000001E-2</v>
      </c>
      <c r="I35" s="7">
        <v>2.7E-2</v>
      </c>
      <c r="J35" s="7">
        <v>2.9000000000000001E-2</v>
      </c>
      <c r="K35" s="7">
        <v>2.1000000000000001E-2</v>
      </c>
      <c r="L35" s="7">
        <v>2.1999999999999999E-2</v>
      </c>
      <c r="M35" s="7">
        <v>2.5999999999999999E-2</v>
      </c>
      <c r="N35" s="7">
        <v>4.9000000000000002E-2</v>
      </c>
      <c r="O35" s="7">
        <v>6.4000000000000001E-2</v>
      </c>
      <c r="P35" s="7">
        <v>4.1000000000000002E-2</v>
      </c>
      <c r="Q35" s="7">
        <v>4.5999999999999999E-2</v>
      </c>
      <c r="R35" s="7">
        <v>3.3000000000000002E-2</v>
      </c>
      <c r="S35" s="7">
        <v>3.2000000000000001E-2</v>
      </c>
      <c r="T35" s="7">
        <v>3.2000000000000001E-2</v>
      </c>
      <c r="U35" s="7">
        <v>3.7999999999999999E-2</v>
      </c>
      <c r="V35" s="7">
        <v>2.5999999999999999E-2</v>
      </c>
      <c r="W35" s="7">
        <v>3.2000000000000001E-2</v>
      </c>
      <c r="X35" s="7">
        <f>AVERAGE(Tabela3[[#This Row],[S1]:[S20]])</f>
        <v>3.1250000000000007E-2</v>
      </c>
      <c r="Y35" s="7">
        <f>_xlfn.STDEV.S(Tabela3[[#This Row],[S1]:[S20]])</f>
        <v>1.1561619810025694E-2</v>
      </c>
    </row>
    <row r="36" spans="1:25" x14ac:dyDescent="0.35">
      <c r="A36" t="s">
        <v>49</v>
      </c>
      <c r="B36" s="1">
        <v>324.85000000000002</v>
      </c>
      <c r="C36">
        <v>324.95999999999998</v>
      </c>
      <c r="D36" s="7">
        <v>1.7000000000000001E-2</v>
      </c>
      <c r="E36" s="7">
        <v>1.6E-2</v>
      </c>
      <c r="F36" s="7">
        <v>1.9E-2</v>
      </c>
      <c r="G36" s="7">
        <v>3.9E-2</v>
      </c>
      <c r="H36" s="7">
        <v>1.7000000000000001E-2</v>
      </c>
      <c r="I36" s="7">
        <v>1.2E-2</v>
      </c>
      <c r="J36" s="7">
        <v>3.2000000000000001E-2</v>
      </c>
      <c r="K36" s="7">
        <v>6.0000000000000001E-3</v>
      </c>
      <c r="L36" s="7">
        <v>2E-3</v>
      </c>
      <c r="M36" s="7">
        <v>2.3E-2</v>
      </c>
      <c r="N36" s="7">
        <v>2.8000000000000001E-2</v>
      </c>
      <c r="O36" s="7">
        <v>2.5999999999999999E-2</v>
      </c>
      <c r="P36" s="7">
        <v>2.5000000000000001E-2</v>
      </c>
      <c r="Q36" s="7">
        <v>1.9E-2</v>
      </c>
      <c r="R36" s="7">
        <v>0.02</v>
      </c>
      <c r="S36" s="7">
        <v>2.4E-2</v>
      </c>
      <c r="T36" s="7">
        <v>2.3E-2</v>
      </c>
      <c r="U36" s="7">
        <v>1.4E-2</v>
      </c>
      <c r="V36" s="7">
        <v>2.5999999999999999E-2</v>
      </c>
      <c r="W36" s="7">
        <v>3.5999999999999997E-2</v>
      </c>
      <c r="X36" s="7">
        <f>AVERAGE(Tabela3[[#This Row],[S1]:[S20]])</f>
        <v>2.1200000000000004E-2</v>
      </c>
      <c r="Y36" s="7">
        <f>_xlfn.STDEV.S(Tabela3[[#This Row],[S1]:[S20]])</f>
        <v>9.1283249169534647E-3</v>
      </c>
    </row>
    <row r="37" spans="1:25" x14ac:dyDescent="0.35">
      <c r="A37" t="s">
        <v>50</v>
      </c>
      <c r="B37" s="1">
        <v>328</v>
      </c>
      <c r="C37">
        <v>328.28</v>
      </c>
      <c r="D37" s="7">
        <v>0.48599999999999999</v>
      </c>
      <c r="E37" s="7">
        <v>0.51</v>
      </c>
      <c r="F37" s="7">
        <v>0.42099999999999999</v>
      </c>
      <c r="G37" s="7">
        <v>0.51300000000000001</v>
      </c>
      <c r="H37" s="7">
        <v>0.73299999999999998</v>
      </c>
      <c r="I37" s="7">
        <v>0.73499999999999999</v>
      </c>
      <c r="J37" s="7">
        <v>0.78400000000000003</v>
      </c>
      <c r="K37" s="7">
        <v>0.61899999999999999</v>
      </c>
      <c r="L37" s="7">
        <v>0.76400000000000001</v>
      </c>
      <c r="M37" s="7">
        <v>0.70899999999999996</v>
      </c>
      <c r="N37" s="7">
        <v>0.54800000000000004</v>
      </c>
      <c r="O37" s="7">
        <v>0.623</v>
      </c>
      <c r="P37" s="7">
        <v>0.96899999999999997</v>
      </c>
      <c r="Q37" s="7">
        <v>0.72399999999999998</v>
      </c>
      <c r="R37" s="7">
        <v>0.88500000000000001</v>
      </c>
      <c r="S37" s="7">
        <v>0.84099999999999997</v>
      </c>
      <c r="T37" s="7">
        <v>0.96</v>
      </c>
      <c r="U37" s="7">
        <v>0.34200000000000003</v>
      </c>
      <c r="V37" s="7">
        <v>0.46100000000000002</v>
      </c>
      <c r="W37" s="7">
        <v>0.46300000000000002</v>
      </c>
      <c r="X37" s="7">
        <f>AVERAGE(Tabela3[[#This Row],[S1]:[S20]])</f>
        <v>0.65449999999999986</v>
      </c>
      <c r="Y37" s="7">
        <f>_xlfn.STDEV.S(Tabela3[[#This Row],[S1]:[S20]])</f>
        <v>0.18332298216392226</v>
      </c>
    </row>
    <row r="38" spans="1:25" x14ac:dyDescent="0.35">
      <c r="A38" t="s">
        <v>51</v>
      </c>
      <c r="B38" s="1">
        <v>331</v>
      </c>
      <c r="C38">
        <v>331.16</v>
      </c>
      <c r="D38" s="7">
        <v>0.29599999999999999</v>
      </c>
      <c r="E38" s="7">
        <v>0.47299999999999998</v>
      </c>
      <c r="F38" s="7">
        <v>0.54600000000000004</v>
      </c>
      <c r="G38" s="7">
        <v>0.54800000000000004</v>
      </c>
      <c r="H38" s="7">
        <v>0.52500000000000002</v>
      </c>
      <c r="I38" s="7">
        <v>0.59499999999999997</v>
      </c>
      <c r="J38" s="7">
        <v>0.51700000000000002</v>
      </c>
      <c r="K38" s="7">
        <v>0.55000000000000004</v>
      </c>
      <c r="L38" s="7">
        <v>0.52200000000000002</v>
      </c>
      <c r="M38" s="7">
        <v>0.33</v>
      </c>
      <c r="N38" s="7">
        <v>0.41299999999999998</v>
      </c>
      <c r="O38" s="7">
        <v>0.432</v>
      </c>
      <c r="P38" s="7">
        <v>0.41199999999999998</v>
      </c>
      <c r="Q38" s="7">
        <v>0.60799999999999998</v>
      </c>
      <c r="R38" s="7">
        <v>0.46200000000000002</v>
      </c>
      <c r="S38" s="7">
        <v>0.53100000000000003</v>
      </c>
      <c r="T38" s="7">
        <v>0.51900000000000002</v>
      </c>
      <c r="U38" s="7">
        <v>0.308</v>
      </c>
      <c r="V38" s="7">
        <v>0.46600000000000003</v>
      </c>
      <c r="W38" s="7">
        <v>0.39</v>
      </c>
      <c r="X38" s="7">
        <f>AVERAGE(Tabela3[[#This Row],[S1]:[S20]])</f>
        <v>0.47214999999999996</v>
      </c>
      <c r="Y38" s="7">
        <f>_xlfn.STDEV.S(Tabela3[[#This Row],[S1]:[S20]])</f>
        <v>9.1064624248243423E-2</v>
      </c>
    </row>
    <row r="39" spans="1:25" x14ac:dyDescent="0.35">
      <c r="A39" t="s">
        <v>52</v>
      </c>
      <c r="B39" s="1">
        <v>332.92</v>
      </c>
      <c r="C39">
        <v>333.42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>
        <v>0.49</v>
      </c>
      <c r="O39" s="7">
        <v>0.42499999999999999</v>
      </c>
      <c r="P39" s="7">
        <v>0.60199999999999998</v>
      </c>
      <c r="Q39" s="7">
        <v>0.61699999999999999</v>
      </c>
      <c r="R39" s="7">
        <v>0.41799999999999998</v>
      </c>
      <c r="S39" s="7">
        <v>0.441</v>
      </c>
      <c r="T39" s="7">
        <v>0.85399999999999998</v>
      </c>
      <c r="U39" s="7">
        <v>0.46500000000000002</v>
      </c>
      <c r="V39" s="7">
        <v>0.65900000000000003</v>
      </c>
      <c r="W39" s="7">
        <v>0.57299999999999995</v>
      </c>
      <c r="X39" s="7">
        <f>AVERAGE(Tabela3[[#This Row],[S1]:[S20]])</f>
        <v>0.5544</v>
      </c>
      <c r="Y39" s="7">
        <f>_xlfn.STDEV.S(Tabela3[[#This Row],[S1]:[S20]])</f>
        <v>0.13645528368093476</v>
      </c>
    </row>
    <row r="40" spans="1:25" x14ac:dyDescent="0.35">
      <c r="A40" t="s">
        <v>53</v>
      </c>
      <c r="B40" s="1">
        <v>339.85</v>
      </c>
      <c r="C40">
        <v>340</v>
      </c>
      <c r="D40" s="7">
        <v>0.55400000000000005</v>
      </c>
      <c r="E40" s="7">
        <v>0.59899999999999998</v>
      </c>
      <c r="F40" s="7">
        <v>0.39</v>
      </c>
      <c r="G40" s="7">
        <v>0.57599999999999996</v>
      </c>
      <c r="H40" s="7">
        <v>0.192</v>
      </c>
      <c r="I40" s="7">
        <v>0.62</v>
      </c>
      <c r="J40" s="7">
        <v>0.64300000000000002</v>
      </c>
      <c r="K40" s="7">
        <v>0.6</v>
      </c>
      <c r="L40" s="7">
        <v>0.56299999999999994</v>
      </c>
      <c r="M40" s="7">
        <v>0.58799999999999997</v>
      </c>
      <c r="N40" s="7">
        <v>0.50900000000000001</v>
      </c>
      <c r="O40" s="7">
        <v>0.57099999999999995</v>
      </c>
      <c r="P40" s="7">
        <v>0.432</v>
      </c>
      <c r="Q40" s="7">
        <v>0.56299999999999994</v>
      </c>
      <c r="R40" s="7">
        <v>0.52200000000000002</v>
      </c>
      <c r="S40" s="7">
        <v>0.48</v>
      </c>
      <c r="T40" s="7">
        <v>0.54200000000000004</v>
      </c>
      <c r="U40" s="7">
        <v>0.42499999999999999</v>
      </c>
      <c r="V40" s="7">
        <v>0.59899999999999998</v>
      </c>
      <c r="W40" s="7">
        <v>0.44700000000000001</v>
      </c>
      <c r="X40" s="7">
        <f>AVERAGE(Tabela3[[#This Row],[S1]:[S20]])</f>
        <v>0.52075000000000005</v>
      </c>
      <c r="Y40" s="7">
        <f>_xlfn.STDEV.S(Tabela3[[#This Row],[S1]:[S20]])</f>
        <v>0.10463111894953418</v>
      </c>
    </row>
    <row r="41" spans="1:25" x14ac:dyDescent="0.35">
      <c r="A41" t="s">
        <v>54</v>
      </c>
      <c r="B41" s="1">
        <v>350.85</v>
      </c>
      <c r="C41">
        <v>350.95</v>
      </c>
      <c r="D41" s="7">
        <v>2.8000000000000001E-2</v>
      </c>
      <c r="E41" s="7">
        <v>2.3E-2</v>
      </c>
      <c r="F41" s="7">
        <v>3.3000000000000002E-2</v>
      </c>
      <c r="G41" s="7">
        <v>3.6999999999999998E-2</v>
      </c>
      <c r="H41" s="7">
        <v>3.5999999999999997E-2</v>
      </c>
      <c r="I41" s="7">
        <v>3.2000000000000001E-2</v>
      </c>
      <c r="J41" s="7">
        <v>1.7999999999999999E-2</v>
      </c>
      <c r="K41" s="7">
        <v>2.4E-2</v>
      </c>
      <c r="L41" s="7">
        <v>1.7999999999999999E-2</v>
      </c>
      <c r="M41" s="7">
        <v>1.0999999999999999E-2</v>
      </c>
      <c r="N41" s="7">
        <v>8.9999999999999993E-3</v>
      </c>
      <c r="O41" s="7">
        <v>2.7E-2</v>
      </c>
      <c r="P41" s="7">
        <v>1.7000000000000001E-2</v>
      </c>
      <c r="Q41" s="7">
        <v>1.4999999999999999E-2</v>
      </c>
      <c r="R41" s="7">
        <v>0.02</v>
      </c>
      <c r="S41" s="7">
        <v>1.7999999999999999E-2</v>
      </c>
      <c r="T41" s="7">
        <v>1.2E-2</v>
      </c>
      <c r="U41" s="7">
        <v>8.9999999999999993E-3</v>
      </c>
      <c r="V41" s="7">
        <v>0.02</v>
      </c>
      <c r="W41" s="7">
        <v>1.4999999999999999E-2</v>
      </c>
      <c r="X41" s="7">
        <f>AVERAGE(Tabela3[[#This Row],[S1]:[S20]])</f>
        <v>2.1100000000000004E-2</v>
      </c>
      <c r="Y41" s="7">
        <f>_xlfn.STDEV.S(Tabela3[[#This Row],[S1]:[S20]])</f>
        <v>8.6748274668114814E-3</v>
      </c>
    </row>
    <row r="42" spans="1:25" x14ac:dyDescent="0.35">
      <c r="A42" t="s">
        <v>55</v>
      </c>
      <c r="B42" s="1">
        <v>356.56</v>
      </c>
      <c r="C42">
        <v>356.8</v>
      </c>
      <c r="D42" s="7">
        <v>2.9000000000000001E-2</v>
      </c>
      <c r="E42" s="7">
        <v>2.5000000000000001E-2</v>
      </c>
      <c r="F42" s="7">
        <v>2.7E-2</v>
      </c>
      <c r="G42" s="7">
        <v>2.3E-2</v>
      </c>
      <c r="H42" s="7">
        <v>2.3E-2</v>
      </c>
      <c r="I42" s="7">
        <v>1.6E-2</v>
      </c>
      <c r="J42" s="7">
        <v>2.9000000000000001E-2</v>
      </c>
      <c r="K42" s="7">
        <v>3.1E-2</v>
      </c>
      <c r="L42" s="7">
        <v>2.3E-2</v>
      </c>
      <c r="M42" s="7">
        <v>3.4000000000000002E-2</v>
      </c>
      <c r="N42" s="7">
        <v>6.0000000000000001E-3</v>
      </c>
      <c r="O42" s="7">
        <v>6.0000000000000001E-3</v>
      </c>
      <c r="P42" s="7">
        <v>6.0000000000000001E-3</v>
      </c>
      <c r="Q42" s="7">
        <v>1.4999999999999999E-2</v>
      </c>
      <c r="R42" s="7">
        <v>7.0000000000000001E-3</v>
      </c>
      <c r="S42" s="7">
        <v>0.01</v>
      </c>
      <c r="T42" s="7">
        <v>7.0000000000000001E-3</v>
      </c>
      <c r="U42" s="7">
        <v>1.2999999999999999E-2</v>
      </c>
      <c r="V42" s="7">
        <v>1.4999999999999999E-2</v>
      </c>
      <c r="W42" s="7">
        <v>1.0999999999999999E-2</v>
      </c>
      <c r="X42" s="7">
        <f>AVERAGE(Tabela3[[#This Row],[S1]:[S20]])</f>
        <v>1.7800000000000003E-2</v>
      </c>
      <c r="Y42" s="7">
        <f>_xlfn.STDEV.S(Tabela3[[#This Row],[S1]:[S20]])</f>
        <v>9.4735087703053545E-3</v>
      </c>
    </row>
    <row r="43" spans="1:25" x14ac:dyDescent="0.35">
      <c r="A43" t="s">
        <v>56</v>
      </c>
      <c r="B43" s="1">
        <v>360.12</v>
      </c>
      <c r="C43">
        <v>360.25</v>
      </c>
      <c r="D43" s="7">
        <v>2.9000000000000001E-2</v>
      </c>
      <c r="E43" s="7">
        <v>0.03</v>
      </c>
      <c r="F43" s="7">
        <v>4.7E-2</v>
      </c>
      <c r="G43" s="7">
        <v>3.5999999999999997E-2</v>
      </c>
      <c r="H43" s="7">
        <v>3.2000000000000001E-2</v>
      </c>
      <c r="I43" s="7">
        <v>3.1E-2</v>
      </c>
      <c r="J43" s="7">
        <v>0.04</v>
      </c>
      <c r="K43" s="7">
        <v>3.2000000000000001E-2</v>
      </c>
      <c r="L43" s="7">
        <v>2.9000000000000001E-2</v>
      </c>
      <c r="M43" s="7">
        <v>5.1999999999999998E-2</v>
      </c>
      <c r="N43" s="7">
        <v>1.7000000000000001E-2</v>
      </c>
      <c r="O43" s="7">
        <v>1.9E-2</v>
      </c>
      <c r="P43" s="7">
        <v>1.7000000000000001E-2</v>
      </c>
      <c r="Q43" s="7">
        <v>2.5999999999999999E-2</v>
      </c>
      <c r="R43" s="7">
        <v>1.7999999999999999E-2</v>
      </c>
      <c r="S43" s="7">
        <v>0.02</v>
      </c>
      <c r="T43" s="7">
        <v>2.1000000000000001E-2</v>
      </c>
      <c r="U43" s="7">
        <v>3.2000000000000001E-2</v>
      </c>
      <c r="V43" s="7">
        <v>2.1999999999999999E-2</v>
      </c>
      <c r="W43" s="7">
        <v>1.6E-2</v>
      </c>
      <c r="X43" s="7">
        <f>AVERAGE(Tabela3[[#This Row],[S1]:[S20]])</f>
        <v>2.8300000000000009E-2</v>
      </c>
      <c r="Y43" s="7">
        <f>_xlfn.STDEV.S(Tabela3[[#This Row],[S1]:[S20]])</f>
        <v>1.0068711306240758E-2</v>
      </c>
    </row>
    <row r="44" spans="1:25" x14ac:dyDescent="0.35">
      <c r="A44" t="s">
        <v>57</v>
      </c>
      <c r="B44" s="1">
        <v>364.84</v>
      </c>
      <c r="C44">
        <v>365.09</v>
      </c>
      <c r="D44" s="7">
        <v>9.7000000000000003E-2</v>
      </c>
      <c r="E44" s="7">
        <v>0.03</v>
      </c>
      <c r="F44" s="7">
        <v>1.7999999999999999E-2</v>
      </c>
      <c r="G44" s="7">
        <v>1.2999999999999999E-2</v>
      </c>
      <c r="H44" s="7">
        <v>1.4E-2</v>
      </c>
      <c r="I44" s="7">
        <v>5.0000000000000001E-3</v>
      </c>
      <c r="J44" s="7">
        <v>1.4999999999999999E-2</v>
      </c>
      <c r="K44" s="7">
        <v>0.05</v>
      </c>
      <c r="L44" s="7">
        <v>0.04</v>
      </c>
      <c r="M44" s="7">
        <v>7.3999999999999996E-2</v>
      </c>
      <c r="N44" s="7">
        <v>5.0999999999999997E-2</v>
      </c>
      <c r="O44" s="7">
        <v>7.9000000000000001E-2</v>
      </c>
      <c r="P44" s="7">
        <v>8.2000000000000003E-2</v>
      </c>
      <c r="Q44" s="7">
        <v>7.3999999999999996E-2</v>
      </c>
      <c r="R44" s="7">
        <v>5.6000000000000001E-2</v>
      </c>
      <c r="S44" s="7">
        <v>4.5999999999999999E-2</v>
      </c>
      <c r="T44" s="7">
        <v>8.5000000000000006E-2</v>
      </c>
      <c r="U44" s="7">
        <v>6.4000000000000001E-2</v>
      </c>
      <c r="V44" s="7">
        <v>0.108</v>
      </c>
      <c r="W44" s="7">
        <v>5.2999999999999999E-2</v>
      </c>
      <c r="X44" s="7">
        <f>AVERAGE(Tabela3[[#This Row],[S1]:[S20]])</f>
        <v>5.2700000000000004E-2</v>
      </c>
      <c r="Y44" s="7">
        <f>_xlfn.STDEV.S(Tabela3[[#This Row],[S1]:[S20]])</f>
        <v>3.0232607004950639E-2</v>
      </c>
    </row>
    <row r="45" spans="1:25" x14ac:dyDescent="0.35">
      <c r="A45" t="s">
        <v>58</v>
      </c>
      <c r="B45" s="1">
        <v>371.29</v>
      </c>
      <c r="C45">
        <v>371.52</v>
      </c>
      <c r="D45" s="7">
        <v>4.7E-2</v>
      </c>
      <c r="E45" s="7">
        <v>4.8000000000000001E-2</v>
      </c>
      <c r="F45" s="7">
        <v>3.3000000000000002E-2</v>
      </c>
      <c r="G45" s="7">
        <v>4.1000000000000002E-2</v>
      </c>
      <c r="H45" s="7">
        <v>3.7999999999999999E-2</v>
      </c>
      <c r="I45" s="7">
        <v>1.4999999999999999E-2</v>
      </c>
      <c r="J45" s="7">
        <v>1.7000000000000001E-2</v>
      </c>
      <c r="K45" s="7">
        <v>2.1999999999999999E-2</v>
      </c>
      <c r="L45" s="7">
        <v>4.2999999999999997E-2</v>
      </c>
      <c r="M45" s="7">
        <v>3.2000000000000001E-2</v>
      </c>
      <c r="N45" s="7">
        <v>2.3E-2</v>
      </c>
      <c r="O45" s="7">
        <v>4.1000000000000002E-2</v>
      </c>
      <c r="P45" s="7">
        <v>4.2000000000000003E-2</v>
      </c>
      <c r="Q45" s="7">
        <v>2.1000000000000001E-2</v>
      </c>
      <c r="R45" s="7">
        <v>3.9E-2</v>
      </c>
      <c r="S45" s="7">
        <v>3.5000000000000003E-2</v>
      </c>
      <c r="T45" s="7">
        <v>4.2999999999999997E-2</v>
      </c>
      <c r="U45" s="7">
        <v>3.4000000000000002E-2</v>
      </c>
      <c r="V45" s="7">
        <v>2.9000000000000001E-2</v>
      </c>
      <c r="W45" s="7">
        <v>1.6E-2</v>
      </c>
      <c r="X45" s="7">
        <f>AVERAGE(Tabela3[[#This Row],[S1]:[S20]])</f>
        <v>3.2950000000000014E-2</v>
      </c>
      <c r="Y45" s="7">
        <f>_xlfn.STDEV.S(Tabela3[[#This Row],[S1]:[S20]])</f>
        <v>1.0630022032952329E-2</v>
      </c>
    </row>
    <row r="46" spans="1:25" x14ac:dyDescent="0.35">
      <c r="A46" t="s">
        <v>59</v>
      </c>
      <c r="B46" s="1">
        <v>374.2</v>
      </c>
      <c r="C46">
        <v>374.5</v>
      </c>
      <c r="D46" s="7">
        <v>1.7999999999999999E-2</v>
      </c>
      <c r="E46" s="7">
        <v>2.4E-2</v>
      </c>
      <c r="F46" s="7">
        <v>3.7999999999999999E-2</v>
      </c>
      <c r="G46" s="7">
        <v>1.9E-2</v>
      </c>
      <c r="H46" s="7">
        <v>2.5000000000000001E-2</v>
      </c>
      <c r="I46" s="7">
        <v>2.4E-2</v>
      </c>
      <c r="J46" s="7">
        <v>2.7E-2</v>
      </c>
      <c r="K46" s="7">
        <v>2.3E-2</v>
      </c>
      <c r="L46" s="7">
        <v>2.1999999999999999E-2</v>
      </c>
      <c r="M46" s="7">
        <v>2.5000000000000001E-2</v>
      </c>
      <c r="N46" s="7">
        <v>1.9E-2</v>
      </c>
      <c r="O46" s="7">
        <v>1.7000000000000001E-2</v>
      </c>
      <c r="P46" s="7">
        <v>4.1000000000000002E-2</v>
      </c>
      <c r="Q46" s="7">
        <v>4.4999999999999998E-2</v>
      </c>
      <c r="R46" s="7">
        <v>5.1999999999999998E-2</v>
      </c>
      <c r="S46" s="7">
        <v>6.7000000000000004E-2</v>
      </c>
      <c r="T46" s="7">
        <v>6.8000000000000005E-2</v>
      </c>
      <c r="U46" s="7">
        <v>3.5000000000000003E-2</v>
      </c>
      <c r="V46" s="7">
        <v>2.4E-2</v>
      </c>
      <c r="W46" s="7">
        <v>3.7999999999999999E-2</v>
      </c>
      <c r="X46" s="7">
        <f>AVERAGE(Tabela3[[#This Row],[S1]:[S20]])</f>
        <v>3.2550000000000003E-2</v>
      </c>
      <c r="Y46" s="7">
        <f>_xlfn.STDEV.S(Tabela3[[#This Row],[S1]:[S20]])</f>
        <v>1.5391299661274805E-2</v>
      </c>
    </row>
    <row r="47" spans="1:25" x14ac:dyDescent="0.35">
      <c r="A47" t="s">
        <v>60</v>
      </c>
      <c r="B47" s="1">
        <v>378.48</v>
      </c>
      <c r="C47">
        <v>378.57</v>
      </c>
      <c r="D47" s="7">
        <v>4.5999999999999999E-2</v>
      </c>
      <c r="E47" s="7">
        <v>0.02</v>
      </c>
      <c r="F47" s="7">
        <v>4.8000000000000001E-2</v>
      </c>
      <c r="G47" s="7">
        <v>4.9000000000000002E-2</v>
      </c>
      <c r="H47" s="7">
        <v>0.03</v>
      </c>
      <c r="I47" s="7">
        <v>0.04</v>
      </c>
      <c r="J47" s="7">
        <v>4.1000000000000002E-2</v>
      </c>
      <c r="K47" s="7">
        <v>2.4E-2</v>
      </c>
      <c r="L47" s="7">
        <v>4.2000000000000003E-2</v>
      </c>
      <c r="M47" s="7">
        <v>4.2999999999999997E-2</v>
      </c>
      <c r="N47" s="7">
        <v>3.3000000000000002E-2</v>
      </c>
      <c r="O47" s="7">
        <v>3.9E-2</v>
      </c>
      <c r="P47" s="7">
        <v>3.7999999999999999E-2</v>
      </c>
      <c r="Q47" s="7">
        <v>2.5000000000000001E-2</v>
      </c>
      <c r="R47" s="7">
        <v>3.5999999999999997E-2</v>
      </c>
      <c r="S47" s="7">
        <v>3.3000000000000002E-2</v>
      </c>
      <c r="T47" s="7">
        <v>0.05</v>
      </c>
      <c r="U47" s="7">
        <v>3.5999999999999997E-2</v>
      </c>
      <c r="V47" s="7">
        <v>3.3000000000000002E-2</v>
      </c>
      <c r="W47" s="7">
        <v>3.6999999999999998E-2</v>
      </c>
      <c r="X47" s="7">
        <f>AVERAGE(Tabela3[[#This Row],[S1]:[S20]])</f>
        <v>3.7150000000000009E-2</v>
      </c>
      <c r="Y47" s="7">
        <f>_xlfn.STDEV.S(Tabela3[[#This Row],[S1]:[S20]])</f>
        <v>8.2925140623144739E-3</v>
      </c>
    </row>
    <row r="48" spans="1:25" x14ac:dyDescent="0.35">
      <c r="A48" t="s">
        <v>61</v>
      </c>
      <c r="B48" s="1">
        <v>382.01</v>
      </c>
      <c r="C48">
        <v>382.21</v>
      </c>
      <c r="D48" s="7">
        <v>2.9000000000000001E-2</v>
      </c>
      <c r="E48" s="7">
        <v>2.5000000000000001E-2</v>
      </c>
      <c r="F48" s="7">
        <v>8.0000000000000002E-3</v>
      </c>
      <c r="G48" s="7">
        <v>1.4E-2</v>
      </c>
      <c r="H48" s="7">
        <v>2.9000000000000001E-2</v>
      </c>
      <c r="I48" s="7">
        <v>2.4E-2</v>
      </c>
      <c r="J48" s="7">
        <v>3.7999999999999999E-2</v>
      </c>
      <c r="K48" s="7">
        <v>4.1000000000000002E-2</v>
      </c>
      <c r="L48" s="7">
        <v>4.0000000000000001E-3</v>
      </c>
      <c r="M48" s="7">
        <v>1.9E-2</v>
      </c>
      <c r="N48" s="7">
        <v>4.5999999999999999E-2</v>
      </c>
      <c r="O48" s="7">
        <v>5.8999999999999997E-2</v>
      </c>
      <c r="P48" s="7">
        <v>6.6000000000000003E-2</v>
      </c>
      <c r="Q48" s="7">
        <v>3.5999999999999997E-2</v>
      </c>
      <c r="R48" s="7">
        <v>0.03</v>
      </c>
      <c r="S48" s="7">
        <v>2.1000000000000001E-2</v>
      </c>
      <c r="T48" s="7">
        <v>6.4000000000000001E-2</v>
      </c>
      <c r="U48" s="7">
        <v>6.9000000000000006E-2</v>
      </c>
      <c r="V48" s="7">
        <v>4.3999999999999997E-2</v>
      </c>
      <c r="W48" s="7">
        <v>2.9000000000000001E-2</v>
      </c>
      <c r="X48" s="7">
        <f>AVERAGE(Tabela3[[#This Row],[S1]:[S20]])</f>
        <v>3.4749999999999996E-2</v>
      </c>
      <c r="Y48" s="7">
        <f>_xlfn.STDEV.S(Tabela3[[#This Row],[S1]:[S20]])</f>
        <v>1.880334516711547E-2</v>
      </c>
    </row>
    <row r="49" spans="1:25" x14ac:dyDescent="0.35">
      <c r="A49" t="s">
        <v>62</v>
      </c>
      <c r="B49" s="1">
        <v>384.76</v>
      </c>
      <c r="C49">
        <v>384.9</v>
      </c>
      <c r="D49" s="7">
        <v>2.5999999999999999E-2</v>
      </c>
      <c r="E49" s="7">
        <v>3.3000000000000002E-2</v>
      </c>
      <c r="F49" s="7">
        <v>2.1000000000000001E-2</v>
      </c>
      <c r="G49" s="7">
        <v>3.5000000000000003E-2</v>
      </c>
      <c r="H49" s="7">
        <v>3.9E-2</v>
      </c>
      <c r="I49" s="7">
        <v>2.8000000000000001E-2</v>
      </c>
      <c r="J49" s="7">
        <v>3.4000000000000002E-2</v>
      </c>
      <c r="K49" s="7">
        <v>3.4000000000000002E-2</v>
      </c>
      <c r="L49" s="7">
        <v>3.1E-2</v>
      </c>
      <c r="M49" s="7">
        <v>2.4E-2</v>
      </c>
      <c r="N49" s="7">
        <v>0.02</v>
      </c>
      <c r="O49" s="7">
        <v>1.4E-2</v>
      </c>
      <c r="P49" s="7">
        <v>2.4E-2</v>
      </c>
      <c r="Q49" s="7">
        <v>3.9E-2</v>
      </c>
      <c r="R49" s="7">
        <v>2.3E-2</v>
      </c>
      <c r="S49" s="7">
        <v>2.3E-2</v>
      </c>
      <c r="T49" s="7">
        <v>1.7999999999999999E-2</v>
      </c>
      <c r="U49" s="7">
        <v>4.5999999999999999E-2</v>
      </c>
      <c r="V49" s="7">
        <v>2.1999999999999999E-2</v>
      </c>
      <c r="W49" s="7">
        <v>2.1999999999999999E-2</v>
      </c>
      <c r="X49" s="7">
        <f>AVERAGE(Tabela3[[#This Row],[S1]:[S20]])</f>
        <v>2.7800000000000009E-2</v>
      </c>
      <c r="Y49" s="7">
        <f>_xlfn.STDEV.S(Tabela3[[#This Row],[S1]:[S20]])</f>
        <v>8.2308789579881338E-3</v>
      </c>
    </row>
    <row r="50" spans="1:25" x14ac:dyDescent="0.35">
      <c r="A50" t="s">
        <v>63</v>
      </c>
      <c r="B50" s="1">
        <v>387.75</v>
      </c>
      <c r="C50">
        <v>388.03</v>
      </c>
      <c r="D50" s="7">
        <v>3.6999999999999998E-2</v>
      </c>
      <c r="E50" s="7">
        <v>6.2E-2</v>
      </c>
      <c r="F50" s="7">
        <v>8.2000000000000003E-2</v>
      </c>
      <c r="G50" s="7">
        <v>8.6999999999999994E-2</v>
      </c>
      <c r="H50" s="7">
        <v>4.5999999999999999E-2</v>
      </c>
      <c r="I50" s="7">
        <v>4.2000000000000003E-2</v>
      </c>
      <c r="J50" s="7">
        <v>5.5E-2</v>
      </c>
      <c r="K50" s="7">
        <v>3.3000000000000002E-2</v>
      </c>
      <c r="L50" s="7">
        <v>2.4E-2</v>
      </c>
      <c r="M50" s="7">
        <v>6.2E-2</v>
      </c>
      <c r="N50" s="7">
        <v>2.3E-2</v>
      </c>
      <c r="O50" s="7">
        <v>3.5999999999999997E-2</v>
      </c>
      <c r="P50" s="7">
        <v>6.3E-2</v>
      </c>
      <c r="Q50" s="7">
        <v>4.3999999999999997E-2</v>
      </c>
      <c r="R50" s="7">
        <v>0.03</v>
      </c>
      <c r="S50" s="7">
        <v>2.5000000000000001E-2</v>
      </c>
      <c r="T50" s="7">
        <v>0.02</v>
      </c>
      <c r="U50" s="7">
        <v>5.0999999999999997E-2</v>
      </c>
      <c r="V50" s="7">
        <v>6.9000000000000006E-2</v>
      </c>
      <c r="W50" s="7">
        <v>9.4E-2</v>
      </c>
      <c r="X50" s="7">
        <f>AVERAGE(Tabela3[[#This Row],[S1]:[S20]])</f>
        <v>4.9250000000000009E-2</v>
      </c>
      <c r="Y50" s="7">
        <f>_xlfn.STDEV.S(Tabela3[[#This Row],[S1]:[S20]])</f>
        <v>2.2078508244801957E-2</v>
      </c>
    </row>
    <row r="51" spans="1:25" x14ac:dyDescent="0.35">
      <c r="A51" t="s">
        <v>64</v>
      </c>
      <c r="B51" s="1">
        <v>392.9</v>
      </c>
      <c r="C51">
        <v>393</v>
      </c>
      <c r="D51" s="7">
        <v>2.1999999999999999E-2</v>
      </c>
      <c r="E51" s="7">
        <v>1.2999999999999999E-2</v>
      </c>
      <c r="F51" s="7">
        <v>0.02</v>
      </c>
      <c r="G51" s="7">
        <v>1.6E-2</v>
      </c>
      <c r="H51" s="7">
        <v>8.0000000000000002E-3</v>
      </c>
      <c r="I51" s="7">
        <v>2.1999999999999999E-2</v>
      </c>
      <c r="J51" s="7">
        <v>2.9000000000000001E-2</v>
      </c>
      <c r="K51" s="7">
        <v>2.5999999999999999E-2</v>
      </c>
      <c r="L51" s="7">
        <v>2.7E-2</v>
      </c>
      <c r="M51" s="7">
        <v>3.1E-2</v>
      </c>
      <c r="N51" s="7">
        <v>2.7E-2</v>
      </c>
      <c r="O51" s="7">
        <v>2.3E-2</v>
      </c>
      <c r="P51" s="7">
        <v>5.7000000000000002E-2</v>
      </c>
      <c r="Q51" s="7">
        <v>6.8000000000000005E-2</v>
      </c>
      <c r="R51" s="7">
        <v>4.5999999999999999E-2</v>
      </c>
      <c r="S51" s="7">
        <v>5.0999999999999997E-2</v>
      </c>
      <c r="T51" s="7">
        <v>1.4999999999999999E-2</v>
      </c>
      <c r="U51" s="7">
        <v>3.7999999999999999E-2</v>
      </c>
      <c r="V51" s="7">
        <v>3.5000000000000003E-2</v>
      </c>
      <c r="W51" s="7">
        <v>3.3000000000000002E-2</v>
      </c>
      <c r="X51" s="7">
        <f>AVERAGE(Tabela3[[#This Row],[S1]:[S20]])</f>
        <v>3.0349999999999999E-2</v>
      </c>
      <c r="Y51" s="7">
        <f>_xlfn.STDEV.S(Tabela3[[#This Row],[S1]:[S20]])</f>
        <v>1.5342664971283592E-2</v>
      </c>
    </row>
    <row r="52" spans="1:25" x14ac:dyDescent="0.35">
      <c r="A52" t="s">
        <v>65</v>
      </c>
      <c r="B52" s="1">
        <v>396</v>
      </c>
      <c r="C52">
        <v>396.13</v>
      </c>
      <c r="D52" s="7">
        <v>5.0000000000000001E-3</v>
      </c>
      <c r="E52" s="7">
        <v>1.7999999999999999E-2</v>
      </c>
      <c r="F52" s="7">
        <v>8.0000000000000002E-3</v>
      </c>
      <c r="G52" s="7">
        <v>1.9E-2</v>
      </c>
      <c r="H52" s="7">
        <v>1.4999999999999999E-2</v>
      </c>
      <c r="I52" s="7">
        <v>5.0000000000000001E-3</v>
      </c>
      <c r="J52" s="7">
        <v>4.0000000000000001E-3</v>
      </c>
      <c r="K52" s="7">
        <v>6.0000000000000001E-3</v>
      </c>
      <c r="L52" s="7">
        <v>1.6000000000000001E-3</v>
      </c>
      <c r="M52" s="7">
        <v>1.7999999999999999E-2</v>
      </c>
      <c r="N52" s="7">
        <v>1.2E-2</v>
      </c>
      <c r="O52" s="7">
        <v>0</v>
      </c>
      <c r="P52" s="7">
        <v>1.7999999999999999E-2</v>
      </c>
      <c r="Q52" s="7">
        <v>1.7000000000000001E-2</v>
      </c>
      <c r="R52" s="7">
        <v>5.0000000000000001E-3</v>
      </c>
      <c r="S52" s="7">
        <v>8.0000000000000002E-3</v>
      </c>
      <c r="T52" s="7">
        <v>1.4E-2</v>
      </c>
      <c r="U52" s="7">
        <v>1.2E-2</v>
      </c>
      <c r="V52" s="7">
        <v>0.01</v>
      </c>
      <c r="W52" s="7">
        <v>1.4E-2</v>
      </c>
      <c r="X52" s="7">
        <f>AVERAGE(Tabela3[[#This Row],[S1]:[S20]])</f>
        <v>1.0480000000000003E-2</v>
      </c>
      <c r="Y52" s="7">
        <f>_xlfn.STDEV.S(Tabela3[[#This Row],[S1]:[S20]])</f>
        <v>6.0173083683653693E-3</v>
      </c>
    </row>
    <row r="53" spans="1:25" x14ac:dyDescent="0.35">
      <c r="A53" t="s">
        <v>66</v>
      </c>
      <c r="B53" s="1">
        <v>400.15</v>
      </c>
      <c r="C53">
        <v>400.34</v>
      </c>
      <c r="D53" s="7">
        <v>3.7999999999999999E-2</v>
      </c>
      <c r="E53" s="7">
        <v>3.6999999999999998E-2</v>
      </c>
      <c r="F53" s="7">
        <v>3.4000000000000002E-2</v>
      </c>
      <c r="G53" s="7">
        <v>4.4999999999999998E-2</v>
      </c>
      <c r="H53" s="7">
        <v>4.8000000000000001E-2</v>
      </c>
      <c r="I53" s="7">
        <v>4.2000000000000003E-2</v>
      </c>
      <c r="J53" s="7">
        <v>4.7E-2</v>
      </c>
      <c r="K53" s="7">
        <v>3.5999999999999997E-2</v>
      </c>
      <c r="L53" s="7">
        <v>2.5999999999999999E-2</v>
      </c>
      <c r="M53" s="7">
        <v>2.7E-2</v>
      </c>
      <c r="N53" s="7">
        <v>0</v>
      </c>
      <c r="O53" s="7">
        <v>0</v>
      </c>
      <c r="P53" s="7">
        <v>8.0000000000000002E-3</v>
      </c>
      <c r="Q53" s="7">
        <v>6.0000000000000001E-3</v>
      </c>
      <c r="R53" s="7">
        <v>0</v>
      </c>
      <c r="S53" s="7">
        <v>2.5999999999999999E-2</v>
      </c>
      <c r="T53" s="7">
        <v>2.4E-2</v>
      </c>
      <c r="U53" s="7">
        <v>0.01</v>
      </c>
      <c r="V53" s="7">
        <v>0</v>
      </c>
      <c r="W53" s="7">
        <v>0</v>
      </c>
      <c r="X53" s="7">
        <f>AVERAGE(Tabela3[[#This Row],[S1]:[S20]])</f>
        <v>2.2700000000000005E-2</v>
      </c>
      <c r="Y53" s="7">
        <f>_xlfn.STDEV.S(Tabela3[[#This Row],[S1]:[S20]])</f>
        <v>1.7944651746851743E-2</v>
      </c>
    </row>
    <row r="54" spans="1:25" x14ac:dyDescent="0.35">
      <c r="A54" t="s">
        <v>67</v>
      </c>
      <c r="B54" s="1">
        <v>402.25</v>
      </c>
      <c r="C54">
        <v>402.49</v>
      </c>
      <c r="D54" s="7">
        <v>2.1000000000000001E-2</v>
      </c>
      <c r="E54" s="7">
        <v>2.8000000000000001E-2</v>
      </c>
      <c r="F54" s="7">
        <v>2.1999999999999999E-2</v>
      </c>
      <c r="G54" s="7">
        <v>2.1000000000000001E-2</v>
      </c>
      <c r="H54" s="7">
        <v>1.4E-2</v>
      </c>
      <c r="I54" s="7">
        <v>1.4999999999999999E-2</v>
      </c>
      <c r="J54" s="7">
        <v>2.1999999999999999E-2</v>
      </c>
      <c r="K54" s="7">
        <v>2.1999999999999999E-2</v>
      </c>
      <c r="L54" s="7">
        <v>3.6999999999999998E-2</v>
      </c>
      <c r="M54" s="7">
        <v>1.0999999999999999E-2</v>
      </c>
      <c r="N54" s="7">
        <v>4.1000000000000002E-2</v>
      </c>
      <c r="O54" s="7">
        <v>1E-3</v>
      </c>
      <c r="P54" s="7">
        <v>0</v>
      </c>
      <c r="Q54" s="7">
        <v>4.0000000000000001E-3</v>
      </c>
      <c r="R54" s="7">
        <v>0</v>
      </c>
      <c r="S54" s="7">
        <v>1.0999999999999999E-2</v>
      </c>
      <c r="T54" s="7">
        <v>0</v>
      </c>
      <c r="U54" s="7">
        <v>1.6E-2</v>
      </c>
      <c r="V54" s="7">
        <v>0</v>
      </c>
      <c r="W54" s="7">
        <v>0</v>
      </c>
      <c r="X54" s="7">
        <f>AVERAGE(Tabela3[[#This Row],[S1]:[S20]])</f>
        <v>1.4300000000000002E-2</v>
      </c>
      <c r="Y54" s="7">
        <f>_xlfn.STDEV.S(Tabela3[[#This Row],[S1]:[S20]])</f>
        <v>1.2595320768569488E-2</v>
      </c>
    </row>
    <row r="55" spans="1:25" x14ac:dyDescent="0.35">
      <c r="A55" t="s">
        <v>68</v>
      </c>
      <c r="B55" s="1">
        <v>405.46</v>
      </c>
      <c r="C55">
        <v>405.64</v>
      </c>
      <c r="D55" s="7">
        <v>1.7999999999999999E-2</v>
      </c>
      <c r="E55" s="7">
        <v>0.02</v>
      </c>
      <c r="F55" s="7">
        <v>4.1000000000000002E-2</v>
      </c>
      <c r="G55" s="7">
        <v>2.7E-2</v>
      </c>
      <c r="H55" s="7">
        <v>3.1E-2</v>
      </c>
      <c r="I55" s="7">
        <v>2.7E-2</v>
      </c>
      <c r="J55" s="7">
        <v>2.8000000000000001E-2</v>
      </c>
      <c r="K55" s="7">
        <v>2.1999999999999999E-2</v>
      </c>
      <c r="L55" s="7">
        <v>2E-3</v>
      </c>
      <c r="M55" s="7">
        <v>4.0000000000000001E-3</v>
      </c>
      <c r="N55" s="7">
        <v>0</v>
      </c>
      <c r="O55" s="7">
        <v>0</v>
      </c>
      <c r="P55" s="7">
        <v>0</v>
      </c>
      <c r="Q55" s="7">
        <v>0</v>
      </c>
      <c r="R55" s="7">
        <v>4.2999999999999997E-2</v>
      </c>
      <c r="S55" s="7">
        <v>2.7E-2</v>
      </c>
      <c r="T55" s="7">
        <v>2.9000000000000001E-2</v>
      </c>
      <c r="U55" s="7">
        <v>3.7999999999999999E-2</v>
      </c>
      <c r="V55" s="7">
        <v>4.2999999999999997E-2</v>
      </c>
      <c r="W55" s="7">
        <v>2.8000000000000001E-2</v>
      </c>
      <c r="X55" s="7">
        <f>AVERAGE(Tabela3[[#This Row],[S1]:[S20]])</f>
        <v>2.1400000000000002E-2</v>
      </c>
      <c r="Y55" s="7">
        <f>_xlfn.STDEV.S(Tabela3[[#This Row],[S1]:[S20]])</f>
        <v>1.5301874670152425E-2</v>
      </c>
    </row>
    <row r="56" spans="1:25" x14ac:dyDescent="0.35">
      <c r="A56" t="s">
        <v>69</v>
      </c>
      <c r="B56" s="1">
        <v>408.3</v>
      </c>
      <c r="C56">
        <v>408.57</v>
      </c>
      <c r="D56" s="7">
        <v>5.3999999999999999E-2</v>
      </c>
      <c r="E56" s="7">
        <v>0.05</v>
      </c>
      <c r="F56" s="7">
        <v>4.4999999999999998E-2</v>
      </c>
      <c r="G56" s="7">
        <v>5.0999999999999997E-2</v>
      </c>
      <c r="H56" s="7">
        <v>6.3E-2</v>
      </c>
      <c r="I56" s="7">
        <v>3.5000000000000003E-2</v>
      </c>
      <c r="J56" s="7">
        <v>8.5999999999999993E-2</v>
      </c>
      <c r="K56" s="7">
        <v>6.7000000000000004E-2</v>
      </c>
      <c r="L56" s="7">
        <v>3.5000000000000003E-2</v>
      </c>
      <c r="M56" s="7">
        <v>6.3E-2</v>
      </c>
      <c r="N56" s="7">
        <v>3.6999999999999998E-2</v>
      </c>
      <c r="O56" s="7">
        <v>4.1000000000000002E-2</v>
      </c>
      <c r="P56" s="7">
        <v>4.9000000000000002E-2</v>
      </c>
      <c r="Q56" s="7">
        <v>4.1000000000000002E-2</v>
      </c>
      <c r="R56" s="7">
        <v>3.9E-2</v>
      </c>
      <c r="S56" s="7">
        <v>2.1000000000000001E-2</v>
      </c>
      <c r="T56" s="7">
        <v>6.5000000000000002E-2</v>
      </c>
      <c r="U56" s="7">
        <v>3.5000000000000003E-2</v>
      </c>
      <c r="V56" s="7">
        <v>5.2999999999999999E-2</v>
      </c>
      <c r="W56" s="7">
        <v>3.9E-2</v>
      </c>
      <c r="X56" s="7">
        <f>AVERAGE(Tabela3[[#This Row],[S1]:[S20]])</f>
        <v>4.8450000000000007E-2</v>
      </c>
      <c r="Y56" s="7">
        <f>_xlfn.STDEV.S(Tabela3[[#This Row],[S1]:[S20]])</f>
        <v>1.4940143732134608E-2</v>
      </c>
    </row>
    <row r="57" spans="1:25" x14ac:dyDescent="0.35">
      <c r="A57" t="s">
        <v>70</v>
      </c>
      <c r="B57" s="1">
        <v>409.8</v>
      </c>
      <c r="C57">
        <v>410.1</v>
      </c>
      <c r="D57" s="7">
        <v>2.4E-2</v>
      </c>
      <c r="E57" s="7">
        <v>3.5000000000000003E-2</v>
      </c>
      <c r="F57" s="7">
        <v>3.3000000000000002E-2</v>
      </c>
      <c r="G57" s="7">
        <v>1.9E-2</v>
      </c>
      <c r="H57" s="7">
        <v>0.04</v>
      </c>
      <c r="I57" s="7">
        <v>3.4000000000000002E-2</v>
      </c>
      <c r="J57" s="7">
        <v>5.2999999999999999E-2</v>
      </c>
      <c r="K57" s="7">
        <v>2.1999999999999999E-2</v>
      </c>
      <c r="L57" s="7">
        <v>3.3000000000000002E-2</v>
      </c>
      <c r="M57" s="7">
        <v>6.6000000000000003E-2</v>
      </c>
      <c r="N57" s="7">
        <v>0.03</v>
      </c>
      <c r="O57" s="7">
        <v>3.7999999999999999E-2</v>
      </c>
      <c r="P57" s="7">
        <v>5.6000000000000001E-2</v>
      </c>
      <c r="Q57" s="7">
        <v>3.2000000000000001E-2</v>
      </c>
      <c r="R57" s="7">
        <v>4.9000000000000002E-2</v>
      </c>
      <c r="S57" s="7">
        <v>3.5000000000000003E-2</v>
      </c>
      <c r="T57" s="7">
        <v>1.7000000000000001E-2</v>
      </c>
      <c r="U57" s="7">
        <v>1.7000000000000001E-2</v>
      </c>
      <c r="V57" s="7">
        <v>3.3000000000000002E-2</v>
      </c>
      <c r="W57" s="7">
        <v>4.4999999999999998E-2</v>
      </c>
      <c r="X57" s="7">
        <f>AVERAGE(Tabela3[[#This Row],[S1]:[S20]])</f>
        <v>3.5550000000000012E-2</v>
      </c>
      <c r="Y57" s="7">
        <f>_xlfn.STDEV.S(Tabela3[[#This Row],[S1]:[S20]])</f>
        <v>1.3160847037210096E-2</v>
      </c>
    </row>
    <row r="58" spans="1:25" x14ac:dyDescent="0.35">
      <c r="A58" t="s">
        <v>71</v>
      </c>
      <c r="B58" s="1">
        <v>411.68</v>
      </c>
      <c r="C58">
        <v>411.98</v>
      </c>
      <c r="D58" s="7">
        <v>2.9000000000000001E-2</v>
      </c>
      <c r="E58" s="7">
        <v>6.6000000000000003E-2</v>
      </c>
      <c r="F58" s="7">
        <v>6.0999999999999999E-2</v>
      </c>
      <c r="G58" s="7">
        <v>6.8000000000000005E-2</v>
      </c>
      <c r="H58" s="7">
        <v>0.05</v>
      </c>
      <c r="I58" s="7">
        <v>4.3999999999999997E-2</v>
      </c>
      <c r="J58" s="7">
        <v>6.6000000000000003E-2</v>
      </c>
      <c r="K58" s="7">
        <v>4.8000000000000001E-2</v>
      </c>
      <c r="L58" s="7">
        <v>4.5999999999999999E-2</v>
      </c>
      <c r="M58" s="7">
        <v>3.1E-2</v>
      </c>
      <c r="N58" s="7">
        <v>2.3E-2</v>
      </c>
      <c r="O58" s="7">
        <v>5.8000000000000003E-2</v>
      </c>
      <c r="P58" s="7">
        <v>3.5000000000000003E-2</v>
      </c>
      <c r="Q58" s="7">
        <v>3.1E-2</v>
      </c>
      <c r="R58" s="7">
        <v>5.8999999999999997E-2</v>
      </c>
      <c r="S58" s="7">
        <v>2.9000000000000001E-2</v>
      </c>
      <c r="T58" s="7">
        <v>0.03</v>
      </c>
      <c r="U58" s="7">
        <v>0.03</v>
      </c>
      <c r="V58" s="7">
        <v>3.4000000000000002E-2</v>
      </c>
      <c r="W58" s="7">
        <v>6.3E-2</v>
      </c>
      <c r="X58" s="7">
        <f>AVERAGE(Tabela3[[#This Row],[S1]:[S20]])</f>
        <v>4.5050000000000014E-2</v>
      </c>
      <c r="Y58" s="7">
        <f>_xlfn.STDEV.S(Tabela3[[#This Row],[S1]:[S20]])</f>
        <v>1.530557174089839E-2</v>
      </c>
    </row>
    <row r="59" spans="1:25" x14ac:dyDescent="0.35">
      <c r="A59" t="s">
        <v>72</v>
      </c>
      <c r="B59" s="1">
        <v>413.76</v>
      </c>
      <c r="C59">
        <v>414.04</v>
      </c>
      <c r="D59" s="7">
        <v>4.7E-2</v>
      </c>
      <c r="E59" s="7">
        <v>4.1000000000000002E-2</v>
      </c>
      <c r="F59" s="7">
        <v>7.4999999999999997E-2</v>
      </c>
      <c r="G59" s="7">
        <v>1.4E-2</v>
      </c>
      <c r="H59" s="7">
        <v>4.8000000000000001E-2</v>
      </c>
      <c r="I59" s="7">
        <v>5.3999999999999999E-2</v>
      </c>
      <c r="J59" s="7">
        <v>2.8000000000000001E-2</v>
      </c>
      <c r="K59" s="7">
        <v>4.2000000000000003E-2</v>
      </c>
      <c r="L59" s="7">
        <v>2.9000000000000001E-2</v>
      </c>
      <c r="M59" s="7">
        <v>3.7999999999999999E-2</v>
      </c>
      <c r="N59" s="7">
        <v>0.1</v>
      </c>
      <c r="O59" s="7">
        <v>8.8999999999999996E-2</v>
      </c>
      <c r="P59" s="7">
        <v>4.9000000000000002E-2</v>
      </c>
      <c r="Q59" s="7">
        <v>3.3000000000000002E-2</v>
      </c>
      <c r="R59" s="7">
        <v>3.9E-2</v>
      </c>
      <c r="S59" s="7">
        <v>3.9E-2</v>
      </c>
      <c r="T59" s="7">
        <v>4.3999999999999997E-2</v>
      </c>
      <c r="U59" s="7">
        <v>6.2E-2</v>
      </c>
      <c r="V59" s="7">
        <v>6.4000000000000001E-2</v>
      </c>
      <c r="W59" s="7">
        <v>7.1999999999999995E-2</v>
      </c>
      <c r="X59" s="7">
        <f>AVERAGE(Tabela3[[#This Row],[S1]:[S20]])</f>
        <v>5.035000000000002E-2</v>
      </c>
      <c r="Y59" s="7">
        <f>_xlfn.STDEV.S(Tabela3[[#This Row],[S1]:[S20]])</f>
        <v>2.1243636818189977E-2</v>
      </c>
    </row>
    <row r="60" spans="1:25" x14ac:dyDescent="0.35">
      <c r="A60" t="s">
        <v>73</v>
      </c>
      <c r="B60" s="1">
        <v>415.9</v>
      </c>
      <c r="C60">
        <v>416</v>
      </c>
      <c r="D60" s="7">
        <v>0</v>
      </c>
      <c r="E60" s="7">
        <v>0.05</v>
      </c>
      <c r="F60" s="7">
        <v>1.7999999999999999E-2</v>
      </c>
      <c r="G60" s="7">
        <v>4.1000000000000002E-2</v>
      </c>
      <c r="H60" s="7">
        <v>6.7000000000000004E-2</v>
      </c>
      <c r="I60" s="7">
        <v>2.5999999999999999E-2</v>
      </c>
      <c r="J60" s="7">
        <v>5.0999999999999997E-2</v>
      </c>
      <c r="K60" s="7">
        <v>4.5999999999999999E-2</v>
      </c>
      <c r="L60" s="7">
        <v>2.8000000000000001E-2</v>
      </c>
      <c r="M60" s="7">
        <v>4.8000000000000001E-2</v>
      </c>
      <c r="N60" s="7">
        <v>1.4999999999999999E-2</v>
      </c>
      <c r="O60" s="7">
        <v>1.9E-2</v>
      </c>
      <c r="P60" s="7">
        <v>1.9E-2</v>
      </c>
      <c r="Q60" s="7">
        <v>1.4999999999999999E-2</v>
      </c>
      <c r="R60" s="7">
        <v>3.0000000000000001E-3</v>
      </c>
      <c r="S60" s="7">
        <v>1.7000000000000001E-2</v>
      </c>
      <c r="T60" s="7">
        <v>1.7999999999999999E-2</v>
      </c>
      <c r="U60" s="7">
        <v>2E-3</v>
      </c>
      <c r="V60" s="7">
        <v>0.01</v>
      </c>
      <c r="W60" s="7">
        <v>1.4999999999999999E-2</v>
      </c>
      <c r="X60" s="7">
        <f>AVERAGE(Tabela3[[#This Row],[S1]:[S20]])</f>
        <v>2.5400000000000006E-2</v>
      </c>
      <c r="Y60" s="7">
        <f>_xlfn.STDEV.S(Tabela3[[#This Row],[S1]:[S20]])</f>
        <v>1.8771198542896557E-2</v>
      </c>
    </row>
    <row r="61" spans="1:25" x14ac:dyDescent="0.35">
      <c r="A61" t="s">
        <v>74</v>
      </c>
      <c r="B61" s="1">
        <v>418.1</v>
      </c>
      <c r="C61">
        <v>418.28</v>
      </c>
      <c r="D61" s="7">
        <v>3.5999999999999997E-2</v>
      </c>
      <c r="E61" s="7">
        <v>7.8E-2</v>
      </c>
      <c r="F61" s="7">
        <v>7.5999999999999998E-2</v>
      </c>
      <c r="G61" s="7">
        <v>9.0999999999999998E-2</v>
      </c>
      <c r="H61" s="7">
        <v>0.02</v>
      </c>
      <c r="I61" s="7">
        <v>4.9000000000000002E-2</v>
      </c>
      <c r="J61" s="7">
        <v>5.7000000000000002E-2</v>
      </c>
      <c r="K61" s="7">
        <v>7.9000000000000001E-2</v>
      </c>
      <c r="L61" s="7">
        <v>5.8999999999999997E-2</v>
      </c>
      <c r="M61" s="7">
        <v>6.5000000000000002E-2</v>
      </c>
      <c r="N61" s="7">
        <v>1.7000000000000001E-2</v>
      </c>
      <c r="O61" s="7">
        <v>1.4999999999999999E-2</v>
      </c>
      <c r="P61" s="7">
        <v>0.02</v>
      </c>
      <c r="Q61" s="7">
        <v>7.0000000000000001E-3</v>
      </c>
      <c r="R61" s="7">
        <v>1.7999999999999999E-2</v>
      </c>
      <c r="S61" s="7">
        <v>2.5000000000000001E-2</v>
      </c>
      <c r="T61" s="7">
        <v>1.7000000000000001E-2</v>
      </c>
      <c r="U61" s="7">
        <v>1.2999999999999999E-2</v>
      </c>
      <c r="V61" s="7">
        <v>1.7000000000000001E-2</v>
      </c>
      <c r="W61" s="7">
        <v>1.4999999999999999E-2</v>
      </c>
      <c r="X61" s="7">
        <f>AVERAGE(Tabela3[[#This Row],[S1]:[S20]])</f>
        <v>3.8700000000000012E-2</v>
      </c>
      <c r="Y61" s="7">
        <f>_xlfn.STDEV.S(Tabela3[[#This Row],[S1]:[S20]])</f>
        <v>2.749564558827066E-2</v>
      </c>
    </row>
    <row r="62" spans="1:25" x14ac:dyDescent="0.35">
      <c r="A62" t="s">
        <v>75</v>
      </c>
      <c r="B62" s="1">
        <v>420.82</v>
      </c>
      <c r="C62">
        <v>421</v>
      </c>
      <c r="D62" s="7">
        <v>1.0999999999999999E-2</v>
      </c>
      <c r="E62" s="7">
        <v>7.9000000000000001E-2</v>
      </c>
      <c r="F62" s="7">
        <v>3.9E-2</v>
      </c>
      <c r="G62" s="7">
        <v>4.8000000000000001E-2</v>
      </c>
      <c r="H62" s="7">
        <v>2.1000000000000001E-2</v>
      </c>
      <c r="I62" s="7">
        <v>2.4E-2</v>
      </c>
      <c r="J62" s="7">
        <v>2.9000000000000001E-2</v>
      </c>
      <c r="K62" s="7">
        <v>2.8000000000000001E-2</v>
      </c>
      <c r="L62" s="7">
        <v>4.1000000000000002E-2</v>
      </c>
      <c r="M62" s="7">
        <v>3.5000000000000003E-2</v>
      </c>
      <c r="N62" s="7">
        <v>1.4999999999999999E-2</v>
      </c>
      <c r="O62" s="7">
        <v>6.0000000000000001E-3</v>
      </c>
      <c r="P62" s="7">
        <v>1.9E-2</v>
      </c>
      <c r="Q62" s="7">
        <v>3.6999999999999998E-2</v>
      </c>
      <c r="R62" s="7">
        <v>0.03</v>
      </c>
      <c r="S62" s="7">
        <v>0.01</v>
      </c>
      <c r="T62" s="7">
        <v>1.7000000000000001E-2</v>
      </c>
      <c r="U62" s="7">
        <v>1.9E-2</v>
      </c>
      <c r="V62" s="7">
        <v>1.7000000000000001E-2</v>
      </c>
      <c r="W62" s="7">
        <v>5.0000000000000001E-3</v>
      </c>
      <c r="X62" s="7">
        <f>AVERAGE(Tabela3[[#This Row],[S1]:[S20]])</f>
        <v>2.6500000000000003E-2</v>
      </c>
      <c r="Y62" s="7">
        <f>_xlfn.STDEV.S(Tabela3[[#This Row],[S1]:[S20]])</f>
        <v>1.7236741663025953E-2</v>
      </c>
    </row>
    <row r="63" spans="1:25" x14ac:dyDescent="0.35">
      <c r="A63" t="s">
        <v>76</v>
      </c>
      <c r="B63" s="1">
        <v>422.06</v>
      </c>
      <c r="C63">
        <v>422.16</v>
      </c>
      <c r="D63" s="7">
        <v>3.1E-2</v>
      </c>
      <c r="E63" s="7">
        <v>2.5999999999999999E-2</v>
      </c>
      <c r="F63" s="7">
        <v>5.6000000000000001E-2</v>
      </c>
      <c r="G63" s="7">
        <v>4.1000000000000002E-2</v>
      </c>
      <c r="H63" s="7">
        <v>3.7999999999999999E-2</v>
      </c>
      <c r="I63" s="7">
        <v>4.7E-2</v>
      </c>
      <c r="J63" s="7">
        <v>8.4000000000000005E-2</v>
      </c>
      <c r="K63" s="7">
        <v>3.3000000000000002E-2</v>
      </c>
      <c r="L63" s="7">
        <v>5.8999999999999997E-2</v>
      </c>
      <c r="M63" s="7">
        <v>3.5000000000000003E-2</v>
      </c>
      <c r="N63" s="7">
        <v>8.9999999999999993E-3</v>
      </c>
      <c r="O63" s="7">
        <v>1.6E-2</v>
      </c>
      <c r="P63" s="7">
        <v>1.4999999999999999E-2</v>
      </c>
      <c r="Q63" s="7">
        <v>1.7000000000000001E-2</v>
      </c>
      <c r="R63" s="7">
        <v>7.0000000000000001E-3</v>
      </c>
      <c r="S63" s="7">
        <v>1.0999999999999999E-2</v>
      </c>
      <c r="T63" s="7">
        <v>8.9999999999999993E-3</v>
      </c>
      <c r="U63" s="7">
        <v>6.0000000000000001E-3</v>
      </c>
      <c r="V63" s="7">
        <v>5.0000000000000001E-3</v>
      </c>
      <c r="W63" s="7">
        <v>3.0000000000000001E-3</v>
      </c>
      <c r="X63" s="7">
        <f>AVERAGE(Tabela3[[#This Row],[S1]:[S20]])</f>
        <v>2.7400000000000001E-2</v>
      </c>
      <c r="Y63" s="7">
        <f>_xlfn.STDEV.S(Tabela3[[#This Row],[S1]:[S20]])</f>
        <v>2.1902655450640542E-2</v>
      </c>
    </row>
    <row r="64" spans="1:25" x14ac:dyDescent="0.35">
      <c r="A64" t="s">
        <v>77</v>
      </c>
      <c r="B64" s="1">
        <v>423.9</v>
      </c>
      <c r="C64">
        <v>424.15</v>
      </c>
      <c r="D64" s="7">
        <v>5.5E-2</v>
      </c>
      <c r="E64" s="7">
        <v>3.7999999999999999E-2</v>
      </c>
      <c r="F64" s="7">
        <v>5.8999999999999997E-2</v>
      </c>
      <c r="G64" s="7">
        <v>6.3E-2</v>
      </c>
      <c r="H64" s="7">
        <v>7.9000000000000001E-2</v>
      </c>
      <c r="I64" s="7">
        <v>7.4999999999999997E-2</v>
      </c>
      <c r="J64" s="7">
        <v>6.6000000000000003E-2</v>
      </c>
      <c r="K64" s="7">
        <v>6.8000000000000005E-2</v>
      </c>
      <c r="L64" s="7">
        <v>2.4E-2</v>
      </c>
      <c r="M64" s="7">
        <v>0.05</v>
      </c>
      <c r="N64" s="7">
        <v>1.4999999999999999E-2</v>
      </c>
      <c r="O64" s="7">
        <v>1.2999999999999999E-2</v>
      </c>
      <c r="P64" s="7">
        <v>1.7000000000000001E-2</v>
      </c>
      <c r="Q64" s="7">
        <v>1.2E-2</v>
      </c>
      <c r="R64" s="7">
        <v>1E-3</v>
      </c>
      <c r="S64" s="7">
        <v>2.1999999999999999E-2</v>
      </c>
      <c r="T64" s="7">
        <v>7.0000000000000001E-3</v>
      </c>
      <c r="U64" s="7">
        <v>1.9E-2</v>
      </c>
      <c r="V64" s="7">
        <v>2.4E-2</v>
      </c>
      <c r="W64" s="7">
        <v>3.3000000000000002E-2</v>
      </c>
      <c r="X64" s="7">
        <f>AVERAGE(Tabela3[[#This Row],[S1]:[S20]])</f>
        <v>3.7000000000000012E-2</v>
      </c>
      <c r="Y64" s="7">
        <f>_xlfn.STDEV.S(Tabela3[[#This Row],[S1]:[S20]])</f>
        <v>2.4971562773851791E-2</v>
      </c>
    </row>
    <row r="65" spans="1:25" x14ac:dyDescent="0.35">
      <c r="A65" t="s">
        <v>78</v>
      </c>
      <c r="B65" s="1">
        <v>427.7</v>
      </c>
      <c r="C65">
        <v>427.86</v>
      </c>
      <c r="D65" s="7">
        <v>1.4999999999999999E-2</v>
      </c>
      <c r="E65" s="7">
        <v>2.7E-2</v>
      </c>
      <c r="F65" s="7">
        <v>5.6000000000000001E-2</v>
      </c>
      <c r="G65" s="7">
        <v>3.6999999999999998E-2</v>
      </c>
      <c r="H65" s="7">
        <v>2.5000000000000001E-2</v>
      </c>
      <c r="I65" s="7">
        <v>5.6000000000000001E-2</v>
      </c>
      <c r="J65" s="7">
        <v>5.8000000000000003E-2</v>
      </c>
      <c r="K65" s="7">
        <v>2.4E-2</v>
      </c>
      <c r="L65" s="7">
        <v>0.05</v>
      </c>
      <c r="M65" s="7">
        <v>5.3999999999999999E-2</v>
      </c>
      <c r="N65" s="7">
        <v>1.9E-2</v>
      </c>
      <c r="O65" s="7">
        <v>1.6E-2</v>
      </c>
      <c r="P65" s="7">
        <v>1.0999999999999999E-2</v>
      </c>
      <c r="Q65" s="7">
        <v>1.4999999999999999E-2</v>
      </c>
      <c r="R65" s="7">
        <v>1.4E-2</v>
      </c>
      <c r="S65" s="7">
        <v>1.7999999999999999E-2</v>
      </c>
      <c r="T65" s="7">
        <v>0.03</v>
      </c>
      <c r="U65" s="7">
        <v>0.01</v>
      </c>
      <c r="V65" s="7">
        <v>1.0999999999999999E-2</v>
      </c>
      <c r="W65" s="7">
        <v>1.6E-2</v>
      </c>
      <c r="X65" s="7">
        <f>AVERAGE(Tabela3[[#This Row],[S1]:[S20]])</f>
        <v>2.8100000000000007E-2</v>
      </c>
      <c r="Y65" s="7">
        <f>_xlfn.STDEV.S(Tabela3[[#This Row],[S1]:[S20]])</f>
        <v>1.7234909493906759E-2</v>
      </c>
    </row>
    <row r="66" spans="1:25" x14ac:dyDescent="0.35">
      <c r="A66" t="s">
        <v>79</v>
      </c>
      <c r="B66" s="1">
        <v>432.52</v>
      </c>
      <c r="C66">
        <v>432.65</v>
      </c>
      <c r="D66" s="7">
        <v>3.9E-2</v>
      </c>
      <c r="E66" s="7">
        <v>7.5999999999999998E-2</v>
      </c>
      <c r="F66" s="7">
        <v>9.2999999999999999E-2</v>
      </c>
      <c r="G66" s="7">
        <v>1.4E-2</v>
      </c>
      <c r="H66" s="7">
        <v>3.3000000000000002E-2</v>
      </c>
      <c r="I66" s="7">
        <v>5.8999999999999997E-2</v>
      </c>
      <c r="J66" s="7">
        <v>4.1000000000000002E-2</v>
      </c>
      <c r="K66" s="7">
        <v>1.4E-2</v>
      </c>
      <c r="L66" s="7">
        <v>1.9E-2</v>
      </c>
      <c r="M66" s="7">
        <v>0.03</v>
      </c>
      <c r="N66" s="7">
        <v>2.7E-2</v>
      </c>
      <c r="O66" s="7">
        <v>7.0000000000000001E-3</v>
      </c>
      <c r="P66" s="7">
        <v>1.0999999999999999E-2</v>
      </c>
      <c r="Q66" s="7">
        <v>4.0000000000000001E-3</v>
      </c>
      <c r="R66" s="7">
        <v>1.0999999999999999E-2</v>
      </c>
      <c r="S66" s="7">
        <v>1.4E-2</v>
      </c>
      <c r="T66" s="7">
        <v>8.0000000000000002E-3</v>
      </c>
      <c r="U66" s="7">
        <v>1.4999999999999999E-2</v>
      </c>
      <c r="V66" s="7">
        <v>1.0999999999999999E-2</v>
      </c>
      <c r="W66" s="7">
        <v>0</v>
      </c>
      <c r="X66" s="7">
        <f>AVERAGE(Tabela3[[#This Row],[S1]:[S20]])</f>
        <v>2.6300000000000007E-2</v>
      </c>
      <c r="Y66" s="7">
        <f>_xlfn.STDEV.S(Tabela3[[#This Row],[S1]:[S20]])</f>
        <v>2.4770738254727302E-2</v>
      </c>
    </row>
    <row r="67" spans="1:25" x14ac:dyDescent="0.35">
      <c r="A67" t="s">
        <v>80</v>
      </c>
      <c r="B67" s="1">
        <v>435.75</v>
      </c>
      <c r="C67">
        <v>435.94</v>
      </c>
      <c r="D67" s="7">
        <v>6.2E-2</v>
      </c>
      <c r="E67" s="7">
        <v>0.125</v>
      </c>
      <c r="F67" s="7">
        <v>0.122</v>
      </c>
      <c r="G67" s="7">
        <v>0.152</v>
      </c>
      <c r="H67" s="7">
        <v>5.8000000000000003E-2</v>
      </c>
      <c r="I67" s="7">
        <v>0.03</v>
      </c>
      <c r="J67" s="7">
        <v>4.2999999999999997E-2</v>
      </c>
      <c r="K67" s="7">
        <v>6.0999999999999999E-2</v>
      </c>
      <c r="L67" s="7">
        <v>0.13</v>
      </c>
      <c r="M67" s="7">
        <v>0.14199999999999999</v>
      </c>
      <c r="N67" s="7">
        <v>1.6E-2</v>
      </c>
      <c r="O67" s="7">
        <v>7.5999999999999998E-2</v>
      </c>
      <c r="P67" s="7">
        <v>8.5000000000000006E-2</v>
      </c>
      <c r="Q67" s="7">
        <v>0.06</v>
      </c>
      <c r="R67" s="7">
        <v>7.1999999999999995E-2</v>
      </c>
      <c r="S67" s="7">
        <v>2.3E-2</v>
      </c>
      <c r="T67" s="7">
        <v>4.5999999999999999E-2</v>
      </c>
      <c r="U67" s="7">
        <v>0.06</v>
      </c>
      <c r="V67" s="7">
        <v>0.06</v>
      </c>
      <c r="W67" s="7">
        <v>0.06</v>
      </c>
      <c r="X67" s="7">
        <f>AVERAGE(Tabela3[[#This Row],[S1]:[S20]])</f>
        <v>7.4150000000000021E-2</v>
      </c>
      <c r="Y67" s="7">
        <f>_xlfn.STDEV.S(Tabela3[[#This Row],[S1]:[S20]])</f>
        <v>3.9654129671447796E-2</v>
      </c>
    </row>
    <row r="68" spans="1:25" x14ac:dyDescent="0.35">
      <c r="A68" t="s">
        <v>81</v>
      </c>
      <c r="B68" s="1">
        <v>439.18</v>
      </c>
      <c r="C68">
        <v>439.3</v>
      </c>
      <c r="D68" s="7">
        <v>5.6000000000000001E-2</v>
      </c>
      <c r="E68" s="7">
        <v>8.3000000000000004E-2</v>
      </c>
      <c r="F68" s="7">
        <v>3.7999999999999999E-2</v>
      </c>
      <c r="G68" s="7">
        <v>1.7000000000000001E-2</v>
      </c>
      <c r="H68" s="7">
        <v>3.9E-2</v>
      </c>
      <c r="I68" s="7">
        <v>3.6999999999999998E-2</v>
      </c>
      <c r="J68" s="7">
        <v>3.6999999999999998E-2</v>
      </c>
      <c r="K68" s="7">
        <v>1.7000000000000001E-2</v>
      </c>
      <c r="L68" s="7">
        <v>1.9E-2</v>
      </c>
      <c r="M68" s="7">
        <v>1.2999999999999999E-2</v>
      </c>
      <c r="N68" s="7">
        <v>3.7999999999999999E-2</v>
      </c>
      <c r="O68" s="7">
        <v>5.3999999999999999E-2</v>
      </c>
      <c r="P68" s="7">
        <v>0.10199999999999999</v>
      </c>
      <c r="Q68" s="7">
        <v>7.2999999999999995E-2</v>
      </c>
      <c r="R68" s="7">
        <v>3.4000000000000002E-2</v>
      </c>
      <c r="S68" s="7">
        <v>1.7999999999999999E-2</v>
      </c>
      <c r="T68" s="7">
        <v>2.9000000000000001E-2</v>
      </c>
      <c r="U68" s="7">
        <v>2.4E-2</v>
      </c>
      <c r="V68" s="7">
        <v>2.5000000000000001E-2</v>
      </c>
      <c r="W68" s="7">
        <v>1.7999999999999999E-2</v>
      </c>
      <c r="X68" s="7">
        <f>AVERAGE(Tabela3[[#This Row],[S1]:[S20]])</f>
        <v>3.8550000000000008E-2</v>
      </c>
      <c r="Y68" s="7">
        <f>_xlfn.STDEV.S(Tabela3[[#This Row],[S1]:[S20]])</f>
        <v>2.4119166870485282E-2</v>
      </c>
    </row>
    <row r="69" spans="1:25" x14ac:dyDescent="0.35">
      <c r="A69" t="s">
        <v>82</v>
      </c>
      <c r="B69" s="1">
        <v>443.39</v>
      </c>
      <c r="C69">
        <v>443.53</v>
      </c>
      <c r="D69" s="7">
        <v>8.0000000000000002E-3</v>
      </c>
      <c r="E69" s="7">
        <v>1.2E-2</v>
      </c>
      <c r="F69" s="7">
        <v>6.2E-2</v>
      </c>
      <c r="G69" s="7">
        <v>0.155</v>
      </c>
      <c r="H69" s="7">
        <v>0.05</v>
      </c>
      <c r="I69" s="7">
        <v>2.9000000000000001E-2</v>
      </c>
      <c r="J69" s="7">
        <v>0.06</v>
      </c>
      <c r="K69" s="7">
        <v>4.9000000000000002E-2</v>
      </c>
      <c r="L69" s="7">
        <v>3.1E-2</v>
      </c>
      <c r="M69" s="7">
        <v>4.7E-2</v>
      </c>
      <c r="N69" s="7">
        <v>2.9000000000000001E-2</v>
      </c>
      <c r="O69" s="7">
        <v>1.7999999999999999E-2</v>
      </c>
      <c r="P69" s="7">
        <v>2.3E-2</v>
      </c>
      <c r="Q69" s="7">
        <v>2.1000000000000001E-2</v>
      </c>
      <c r="R69" s="7">
        <v>2.1000000000000001E-2</v>
      </c>
      <c r="S69" s="7">
        <v>1.9E-2</v>
      </c>
      <c r="T69" s="7">
        <v>1.2E-2</v>
      </c>
      <c r="U69" s="7">
        <v>1.2999999999999999E-2</v>
      </c>
      <c r="V69" s="7">
        <v>2.8000000000000001E-2</v>
      </c>
      <c r="W69" s="7">
        <v>2.8000000000000001E-2</v>
      </c>
      <c r="X69" s="7">
        <f>AVERAGE(Tabela3[[#This Row],[S1]:[S20]])</f>
        <v>3.5750000000000011E-2</v>
      </c>
      <c r="Y69" s="7">
        <f>_xlfn.STDEV.S(Tabela3[[#This Row],[S1]:[S20]])</f>
        <v>3.2318928786312456E-2</v>
      </c>
    </row>
    <row r="70" spans="1:25" x14ac:dyDescent="0.35">
      <c r="A70" t="s">
        <v>83</v>
      </c>
      <c r="B70" s="1">
        <v>447.1</v>
      </c>
      <c r="C70">
        <v>447.27</v>
      </c>
      <c r="D70" s="7">
        <v>4.4999999999999998E-2</v>
      </c>
      <c r="E70" s="7">
        <v>3.9E-2</v>
      </c>
      <c r="F70" s="7">
        <v>5.8999999999999997E-2</v>
      </c>
      <c r="G70" s="7">
        <v>4.1000000000000002E-2</v>
      </c>
      <c r="H70" s="7">
        <v>4.7E-2</v>
      </c>
      <c r="I70" s="7">
        <v>1.7000000000000001E-2</v>
      </c>
      <c r="J70" s="7">
        <v>2.1999999999999999E-2</v>
      </c>
      <c r="K70" s="7">
        <v>4.7E-2</v>
      </c>
      <c r="L70" s="7">
        <v>1.7999999999999999E-2</v>
      </c>
      <c r="M70" s="7">
        <v>3.4000000000000002E-2</v>
      </c>
      <c r="N70" s="7">
        <v>2.3E-2</v>
      </c>
      <c r="O70" s="7">
        <v>2.1000000000000001E-2</v>
      </c>
      <c r="P70" s="7">
        <v>3.1E-2</v>
      </c>
      <c r="Q70" s="7">
        <v>2.1000000000000001E-2</v>
      </c>
      <c r="R70" s="7">
        <v>1.4E-2</v>
      </c>
      <c r="S70" s="7">
        <v>1.2999999999999999E-2</v>
      </c>
      <c r="T70" s="7">
        <v>1.7999999999999999E-2</v>
      </c>
      <c r="U70" s="7">
        <v>1.0999999999999999E-2</v>
      </c>
      <c r="V70" s="7">
        <v>1.9E-2</v>
      </c>
      <c r="W70" s="7">
        <v>1.0999999999999999E-2</v>
      </c>
      <c r="X70" s="7">
        <f>AVERAGE(Tabela3[[#This Row],[S1]:[S20]])</f>
        <v>2.7550000000000009E-2</v>
      </c>
      <c r="Y70" s="7">
        <f>_xlfn.STDEV.S(Tabela3[[#This Row],[S1]:[S20]])</f>
        <v>1.4258792301409555E-2</v>
      </c>
    </row>
    <row r="71" spans="1:25" x14ac:dyDescent="0.35">
      <c r="A71" t="s">
        <v>84</v>
      </c>
      <c r="B71" s="1">
        <v>449.75</v>
      </c>
      <c r="C71">
        <v>450</v>
      </c>
      <c r="D71" s="7">
        <v>5.5E-2</v>
      </c>
      <c r="E71" s="7">
        <v>5.2999999999999999E-2</v>
      </c>
      <c r="F71" s="7">
        <v>3.1E-2</v>
      </c>
      <c r="G71" s="7">
        <v>1.7000000000000001E-2</v>
      </c>
      <c r="H71" s="7">
        <v>3.9E-2</v>
      </c>
      <c r="I71" s="7">
        <v>6.3E-2</v>
      </c>
      <c r="J71" s="7">
        <v>5.7000000000000002E-2</v>
      </c>
      <c r="K71" s="7">
        <v>4.5999999999999999E-2</v>
      </c>
      <c r="L71" s="7">
        <v>4.4999999999999998E-2</v>
      </c>
      <c r="M71" s="7">
        <v>3.9E-2</v>
      </c>
      <c r="N71" s="7">
        <v>8.0000000000000002E-3</v>
      </c>
      <c r="O71" s="7">
        <v>1.2E-2</v>
      </c>
      <c r="P71" s="7">
        <v>1.2E-2</v>
      </c>
      <c r="Q71" s="7">
        <v>7.0000000000000001E-3</v>
      </c>
      <c r="R71" s="7">
        <v>0.29499999999999998</v>
      </c>
      <c r="S71" s="7">
        <v>1.0999999999999999E-2</v>
      </c>
      <c r="T71" s="7">
        <v>3.0000000000000001E-3</v>
      </c>
      <c r="U71" s="7">
        <v>2.4E-2</v>
      </c>
      <c r="V71" s="7">
        <v>1.2E-2</v>
      </c>
      <c r="W71" s="7">
        <v>1.2E-2</v>
      </c>
      <c r="X71" s="7">
        <f>AVERAGE(Tabela3[[#This Row],[S1]:[S20]])</f>
        <v>4.2049999999999997E-2</v>
      </c>
      <c r="Y71" s="7">
        <f>_xlfn.STDEV.S(Tabela3[[#This Row],[S1]:[S20]])</f>
        <v>6.2635516240682823E-2</v>
      </c>
    </row>
    <row r="72" spans="1:25" x14ac:dyDescent="0.35">
      <c r="A72" t="s">
        <v>85</v>
      </c>
      <c r="B72" s="1">
        <v>450.73</v>
      </c>
      <c r="C72">
        <v>450.98</v>
      </c>
      <c r="D72" s="7">
        <v>2.8000000000000001E-2</v>
      </c>
      <c r="E72" s="7">
        <v>3.1E-2</v>
      </c>
      <c r="F72" s="7">
        <v>4.2999999999999997E-2</v>
      </c>
      <c r="G72" s="7">
        <v>5.5E-2</v>
      </c>
      <c r="H72" s="7">
        <v>3.7999999999999999E-2</v>
      </c>
      <c r="I72" s="7">
        <v>4.4999999999999998E-2</v>
      </c>
      <c r="J72" s="7">
        <v>4.0000000000000001E-3</v>
      </c>
      <c r="K72" s="7">
        <v>6.3E-2</v>
      </c>
      <c r="L72" s="7">
        <v>5.3999999999999999E-2</v>
      </c>
      <c r="M72" s="7">
        <v>2.1000000000000001E-2</v>
      </c>
      <c r="N72" s="7">
        <v>0.02</v>
      </c>
      <c r="O72" s="7">
        <v>0.02</v>
      </c>
      <c r="P72" s="7">
        <v>2.3E-2</v>
      </c>
      <c r="Q72" s="7">
        <v>2.1000000000000001E-2</v>
      </c>
      <c r="R72" s="7">
        <v>1.9E-2</v>
      </c>
      <c r="S72" s="7">
        <v>1.7000000000000001E-2</v>
      </c>
      <c r="T72" s="7">
        <v>1.2E-2</v>
      </c>
      <c r="U72" s="7">
        <v>0.28000000000000003</v>
      </c>
      <c r="V72" s="7">
        <v>3.9E-2</v>
      </c>
      <c r="W72" s="7">
        <v>3.6999999999999998E-2</v>
      </c>
      <c r="X72" s="7">
        <f>AVERAGE(Tabela3[[#This Row],[S1]:[S20]])</f>
        <v>4.3500000000000011E-2</v>
      </c>
      <c r="Y72" s="7">
        <f>_xlfn.STDEV.S(Tabela3[[#This Row],[S1]:[S20]])</f>
        <v>5.7783170013786057E-2</v>
      </c>
    </row>
    <row r="73" spans="1:25" x14ac:dyDescent="0.35">
      <c r="A73" t="s">
        <v>86</v>
      </c>
      <c r="B73" s="1">
        <v>453.48</v>
      </c>
      <c r="C73">
        <v>453.65</v>
      </c>
      <c r="D73" s="7">
        <v>5.8999999999999997E-2</v>
      </c>
      <c r="E73" s="7">
        <v>3.6999999999999998E-2</v>
      </c>
      <c r="F73" s="7">
        <v>3.9E-2</v>
      </c>
      <c r="G73" s="7">
        <v>2.5999999999999999E-2</v>
      </c>
      <c r="H73" s="7">
        <v>5.6000000000000001E-2</v>
      </c>
      <c r="I73" s="7">
        <v>2.1000000000000001E-2</v>
      </c>
      <c r="J73" s="7">
        <v>2.7E-2</v>
      </c>
      <c r="K73" s="7">
        <v>3.1E-2</v>
      </c>
      <c r="L73" s="7">
        <v>3.2000000000000001E-2</v>
      </c>
      <c r="M73" s="7">
        <v>4.2000000000000003E-2</v>
      </c>
      <c r="N73" s="7">
        <v>1.4E-2</v>
      </c>
      <c r="O73" s="7">
        <v>2.3E-2</v>
      </c>
      <c r="P73" s="7">
        <v>0.01</v>
      </c>
      <c r="Q73" s="7">
        <v>1.7000000000000001E-2</v>
      </c>
      <c r="R73" s="7">
        <v>1.7000000000000001E-2</v>
      </c>
      <c r="S73" s="7">
        <v>1.0999999999999999E-2</v>
      </c>
      <c r="T73" s="7">
        <v>0.02</v>
      </c>
      <c r="U73" s="7">
        <v>8.0000000000000002E-3</v>
      </c>
      <c r="V73" s="7">
        <v>1.4E-2</v>
      </c>
      <c r="W73" s="7">
        <v>0.01</v>
      </c>
      <c r="X73" s="7">
        <f>AVERAGE(Tabela3[[#This Row],[S1]:[S20]])</f>
        <v>2.5700000000000008E-2</v>
      </c>
      <c r="Y73" s="7">
        <f>_xlfn.STDEV.S(Tabela3[[#This Row],[S1]:[S20]])</f>
        <v>1.4825653442597392E-2</v>
      </c>
    </row>
    <row r="74" spans="1:25" x14ac:dyDescent="0.35">
      <c r="A74" t="s">
        <v>87</v>
      </c>
      <c r="B74" s="1">
        <v>455.62</v>
      </c>
      <c r="C74">
        <v>455.73</v>
      </c>
      <c r="D74" s="7">
        <v>5.0999999999999997E-2</v>
      </c>
      <c r="E74" s="7">
        <v>3.9E-2</v>
      </c>
      <c r="F74" s="7">
        <v>3.6999999999999998E-2</v>
      </c>
      <c r="G74" s="7">
        <v>0.03</v>
      </c>
      <c r="H74" s="7">
        <v>3.2000000000000001E-2</v>
      </c>
      <c r="I74" s="7">
        <v>1.2E-2</v>
      </c>
      <c r="J74" s="7">
        <v>3.4000000000000002E-2</v>
      </c>
      <c r="K74" s="7">
        <v>3.3000000000000002E-2</v>
      </c>
      <c r="L74" s="7">
        <v>2.9000000000000001E-2</v>
      </c>
      <c r="M74" s="7">
        <v>5.1999999999999998E-2</v>
      </c>
      <c r="N74" s="7">
        <v>1.9E-2</v>
      </c>
      <c r="O74" s="7">
        <v>1.7000000000000001E-2</v>
      </c>
      <c r="P74" s="7">
        <v>2.1999999999999999E-2</v>
      </c>
      <c r="Q74" s="7">
        <v>2.3E-2</v>
      </c>
      <c r="R74" s="7">
        <v>1.6E-2</v>
      </c>
      <c r="S74" s="7">
        <v>2.1000000000000001E-2</v>
      </c>
      <c r="T74" s="7">
        <v>2.3E-2</v>
      </c>
      <c r="U74" s="7">
        <v>0.01</v>
      </c>
      <c r="V74" s="7">
        <v>0.02</v>
      </c>
      <c r="W74" s="7">
        <v>6.2E-2</v>
      </c>
      <c r="X74" s="7">
        <f>AVERAGE(Tabela3[[#This Row],[S1]:[S20]])</f>
        <v>2.9100000000000004E-2</v>
      </c>
      <c r="Y74" s="7">
        <f>_xlfn.STDEV.S(Tabela3[[#This Row],[S1]:[S20]])</f>
        <v>1.3852227637687568E-2</v>
      </c>
    </row>
    <row r="75" spans="1:25" x14ac:dyDescent="0.35">
      <c r="A75" t="s">
        <v>88</v>
      </c>
      <c r="B75" s="1">
        <v>459.68</v>
      </c>
      <c r="C75">
        <v>459.83</v>
      </c>
      <c r="D75" s="7">
        <v>5.8000000000000003E-2</v>
      </c>
      <c r="E75" s="7">
        <v>5.2999999999999999E-2</v>
      </c>
      <c r="F75" s="7">
        <v>5.0999999999999997E-2</v>
      </c>
      <c r="G75" s="7">
        <v>4.5999999999999999E-2</v>
      </c>
      <c r="H75" s="7">
        <v>3.6999999999999998E-2</v>
      </c>
      <c r="I75" s="7">
        <v>4.2999999999999997E-2</v>
      </c>
      <c r="J75" s="7">
        <v>5.0999999999999997E-2</v>
      </c>
      <c r="K75" s="7">
        <v>0.02</v>
      </c>
      <c r="L75" s="7">
        <v>4.1000000000000002E-2</v>
      </c>
      <c r="M75" s="7">
        <v>1.7000000000000001E-2</v>
      </c>
      <c r="N75" s="7">
        <v>1.7000000000000001E-2</v>
      </c>
      <c r="O75" s="7">
        <v>0.02</v>
      </c>
      <c r="P75" s="7">
        <v>1.2999999999999999E-2</v>
      </c>
      <c r="Q75" s="7">
        <v>2.5999999999999999E-2</v>
      </c>
      <c r="R75" s="7">
        <v>8.0000000000000002E-3</v>
      </c>
      <c r="S75" s="7">
        <v>2.7E-2</v>
      </c>
      <c r="T75" s="7">
        <v>2.3E-2</v>
      </c>
      <c r="U75" s="7">
        <v>0.02</v>
      </c>
      <c r="V75" s="7">
        <v>1.7000000000000001E-2</v>
      </c>
      <c r="W75" s="7">
        <v>1.9E-2</v>
      </c>
      <c r="X75" s="7">
        <f>AVERAGE(Tabela3[[#This Row],[S1]:[S20]])</f>
        <v>3.0350000000000009E-2</v>
      </c>
      <c r="Y75" s="7">
        <f>_xlfn.STDEV.S(Tabela3[[#This Row],[S1]:[S20]])</f>
        <v>1.5496264405537075E-2</v>
      </c>
    </row>
    <row r="76" spans="1:25" x14ac:dyDescent="0.35">
      <c r="A76" t="s">
        <v>89</v>
      </c>
      <c r="B76" s="1">
        <v>461.68</v>
      </c>
      <c r="C76">
        <v>461.84</v>
      </c>
      <c r="D76" s="7">
        <v>5.3999999999999999E-2</v>
      </c>
      <c r="E76" s="7">
        <v>5.3999999999999999E-2</v>
      </c>
      <c r="F76" s="7">
        <v>5.2999999999999999E-2</v>
      </c>
      <c r="G76" s="7">
        <v>0.16300000000000001</v>
      </c>
      <c r="H76" s="7">
        <v>0.03</v>
      </c>
      <c r="I76" s="7">
        <v>1.7999999999999999E-2</v>
      </c>
      <c r="J76" s="7">
        <v>2.5000000000000001E-2</v>
      </c>
      <c r="K76" s="7">
        <v>4.2000000000000003E-2</v>
      </c>
      <c r="L76" s="7">
        <v>4.2000000000000003E-2</v>
      </c>
      <c r="M76" s="7">
        <v>1.6E-2</v>
      </c>
      <c r="N76" s="7">
        <v>3.4000000000000002E-2</v>
      </c>
      <c r="O76" s="7">
        <v>3.6999999999999998E-2</v>
      </c>
      <c r="P76" s="7">
        <v>3.5000000000000003E-2</v>
      </c>
      <c r="Q76" s="7">
        <v>2.1999999999999999E-2</v>
      </c>
      <c r="R76" s="7">
        <v>2.8000000000000001E-2</v>
      </c>
      <c r="S76" s="7">
        <v>2.9000000000000001E-2</v>
      </c>
      <c r="T76" s="7">
        <v>1.7000000000000001E-2</v>
      </c>
      <c r="U76" s="7">
        <v>0</v>
      </c>
      <c r="V76" s="7">
        <v>1.0999999999999999E-2</v>
      </c>
      <c r="W76" s="7">
        <v>4.2999999999999997E-2</v>
      </c>
      <c r="X76" s="7">
        <f>AVERAGE(Tabela3[[#This Row],[S1]:[S20]])</f>
        <v>3.765000000000001E-2</v>
      </c>
      <c r="Y76" s="7">
        <f>_xlfn.STDEV.S(Tabela3[[#This Row],[S1]:[S20]])</f>
        <v>3.2935782812522962E-2</v>
      </c>
    </row>
    <row r="77" spans="1:25" x14ac:dyDescent="0.35">
      <c r="A77" t="s">
        <v>90</v>
      </c>
      <c r="B77" s="1">
        <v>464.08</v>
      </c>
      <c r="C77">
        <v>464.2</v>
      </c>
      <c r="D77" s="7">
        <v>0.04</v>
      </c>
      <c r="E77" s="7">
        <v>6.4000000000000001E-2</v>
      </c>
      <c r="F77" s="7">
        <v>6.3E-2</v>
      </c>
      <c r="G77" s="7">
        <v>5.5E-2</v>
      </c>
      <c r="H77" s="7">
        <v>2.3E-2</v>
      </c>
      <c r="I77" s="7">
        <v>4.9000000000000002E-2</v>
      </c>
      <c r="J77" s="7">
        <v>8.6999999999999994E-2</v>
      </c>
      <c r="K77" s="7">
        <v>4.8000000000000001E-2</v>
      </c>
      <c r="L77" s="7">
        <v>6.6000000000000003E-2</v>
      </c>
      <c r="M77" s="7">
        <v>3.2000000000000001E-2</v>
      </c>
      <c r="N77" s="7">
        <v>2.1000000000000001E-2</v>
      </c>
      <c r="O77" s="7">
        <v>1.7999999999999999E-2</v>
      </c>
      <c r="P77" s="7">
        <v>2.5000000000000001E-2</v>
      </c>
      <c r="Q77" s="7">
        <v>1.4E-2</v>
      </c>
      <c r="R77" s="7">
        <v>2.1999999999999999E-2</v>
      </c>
      <c r="S77" s="7">
        <v>8.0000000000000002E-3</v>
      </c>
      <c r="T77" s="7">
        <v>4.2000000000000003E-2</v>
      </c>
      <c r="U77" s="7">
        <v>1.2E-2</v>
      </c>
      <c r="V77" s="7">
        <v>2.1999999999999999E-2</v>
      </c>
      <c r="W77" s="7">
        <v>2.1999999999999999E-2</v>
      </c>
      <c r="X77" s="7">
        <f>AVERAGE(Tabela3[[#This Row],[S1]:[S20]])</f>
        <v>3.6650000000000009E-2</v>
      </c>
      <c r="Y77" s="7">
        <f>_xlfn.STDEV.S(Tabela3[[#This Row],[S1]:[S20]])</f>
        <v>2.1786705265271031E-2</v>
      </c>
    </row>
    <row r="78" spans="1:25" x14ac:dyDescent="0.35">
      <c r="A78" t="s">
        <v>91</v>
      </c>
      <c r="B78" s="1">
        <v>469.01</v>
      </c>
      <c r="C78">
        <v>469.21</v>
      </c>
      <c r="D78" s="7">
        <v>7.0999999999999994E-2</v>
      </c>
      <c r="E78" s="7">
        <v>6.7000000000000004E-2</v>
      </c>
      <c r="F78" s="7">
        <v>8.8999999999999996E-2</v>
      </c>
      <c r="G78" s="7">
        <v>8.5000000000000006E-2</v>
      </c>
      <c r="H78" s="7">
        <v>8.6999999999999994E-2</v>
      </c>
      <c r="I78" s="7">
        <v>8.6999999999999994E-2</v>
      </c>
      <c r="J78" s="7">
        <v>2.4E-2</v>
      </c>
      <c r="K78" s="7">
        <v>6.3E-2</v>
      </c>
      <c r="L78" s="7">
        <v>0.18099999999999999</v>
      </c>
      <c r="M78" s="7">
        <v>6.0999999999999999E-2</v>
      </c>
      <c r="N78" s="7">
        <v>0.106</v>
      </c>
      <c r="O78" s="7">
        <v>0.107</v>
      </c>
      <c r="P78" s="7">
        <v>0.10100000000000001</v>
      </c>
      <c r="Q78" s="7">
        <v>6.9000000000000006E-2</v>
      </c>
      <c r="R78" s="7">
        <v>0.12</v>
      </c>
      <c r="S78" s="7">
        <v>0.152</v>
      </c>
      <c r="T78" s="7">
        <v>0.123</v>
      </c>
      <c r="U78" s="7">
        <v>0.13200000000000001</v>
      </c>
      <c r="V78" s="7">
        <v>0.16500000000000001</v>
      </c>
      <c r="W78" s="7">
        <v>0.108</v>
      </c>
      <c r="X78" s="7">
        <f>AVERAGE(Tabela3[[#This Row],[S1]:[S20]])</f>
        <v>9.9900000000000017E-2</v>
      </c>
      <c r="Y78" s="7">
        <f>_xlfn.STDEV.S(Tabela3[[#This Row],[S1]:[S20]])</f>
        <v>3.8274493361836436E-2</v>
      </c>
    </row>
    <row r="79" spans="1:25" x14ac:dyDescent="0.35">
      <c r="A79" t="s">
        <v>92</v>
      </c>
      <c r="B79" s="1">
        <v>469.84</v>
      </c>
      <c r="C79">
        <v>469.95</v>
      </c>
      <c r="D79" s="7">
        <v>4.4999999999999998E-2</v>
      </c>
      <c r="E79" s="7">
        <v>4.2000000000000003E-2</v>
      </c>
      <c r="F79" s="7">
        <v>7.5999999999999998E-2</v>
      </c>
      <c r="G79" s="7">
        <v>2.8000000000000001E-2</v>
      </c>
      <c r="H79" s="7">
        <v>3.2000000000000001E-2</v>
      </c>
      <c r="I79" s="7">
        <v>5.5E-2</v>
      </c>
      <c r="J79" s="7">
        <v>6.3E-2</v>
      </c>
      <c r="K79" s="7">
        <v>4.2000000000000003E-2</v>
      </c>
      <c r="L79" s="7">
        <v>7.0000000000000007E-2</v>
      </c>
      <c r="M79" s="7">
        <v>8.5000000000000006E-2</v>
      </c>
      <c r="N79" s="7">
        <v>4.3999999999999997E-2</v>
      </c>
      <c r="O79" s="7">
        <v>7.2999999999999995E-2</v>
      </c>
      <c r="P79" s="7">
        <v>2.7E-2</v>
      </c>
      <c r="Q79" s="7">
        <v>6.5000000000000002E-2</v>
      </c>
      <c r="R79" s="7">
        <v>3.0000000000000001E-3</v>
      </c>
      <c r="S79" s="7">
        <v>6.0999999999999999E-2</v>
      </c>
      <c r="T79" s="7">
        <v>5.8999999999999997E-2</v>
      </c>
      <c r="U79" s="7">
        <v>5.2999999999999999E-2</v>
      </c>
      <c r="V79" s="7">
        <v>3.5000000000000003E-2</v>
      </c>
      <c r="W79" s="7">
        <v>0.09</v>
      </c>
      <c r="X79" s="7">
        <f>AVERAGE(Tabela3[[#This Row],[S1]:[S20]])</f>
        <v>5.2400000000000002E-2</v>
      </c>
      <c r="Y79" s="7">
        <f>_xlfn.STDEV.S(Tabela3[[#This Row],[S1]:[S20]])</f>
        <v>2.1648872585206969E-2</v>
      </c>
    </row>
    <row r="80" spans="1:25" x14ac:dyDescent="0.35">
      <c r="A80" t="s">
        <v>93</v>
      </c>
      <c r="B80" s="1">
        <v>471.6</v>
      </c>
      <c r="C80">
        <v>471.86</v>
      </c>
      <c r="D80" s="7">
        <v>6.5000000000000002E-2</v>
      </c>
      <c r="E80" s="7">
        <v>5.5E-2</v>
      </c>
      <c r="F80" s="7">
        <v>6.8000000000000005E-2</v>
      </c>
      <c r="G80" s="7">
        <v>0.13100000000000001</v>
      </c>
      <c r="H80" s="7">
        <v>7.8E-2</v>
      </c>
      <c r="I80" s="7">
        <v>0.17399999999999999</v>
      </c>
      <c r="J80" s="7">
        <v>4.4999999999999998E-2</v>
      </c>
      <c r="K80" s="7">
        <v>8.7999999999999995E-2</v>
      </c>
      <c r="L80" s="7">
        <v>5.2999999999999999E-2</v>
      </c>
      <c r="M80" s="7">
        <v>7.9000000000000001E-2</v>
      </c>
      <c r="N80" s="7">
        <v>5.3999999999999999E-2</v>
      </c>
      <c r="O80" s="7">
        <v>4.5999999999999999E-2</v>
      </c>
      <c r="P80" s="7">
        <v>0.05</v>
      </c>
      <c r="Q80" s="7">
        <v>6.6000000000000003E-2</v>
      </c>
      <c r="R80" s="7">
        <v>6.9000000000000006E-2</v>
      </c>
      <c r="S80" s="7">
        <v>6.4000000000000001E-2</v>
      </c>
      <c r="T80" s="7">
        <v>9.9000000000000005E-2</v>
      </c>
      <c r="U80" s="7">
        <v>6.9000000000000006E-2</v>
      </c>
      <c r="V80" s="7">
        <v>7.8E-2</v>
      </c>
      <c r="W80" s="7">
        <v>8.7999999999999995E-2</v>
      </c>
      <c r="X80" s="7">
        <f>AVERAGE(Tabela3[[#This Row],[S1]:[S20]])</f>
        <v>7.5950000000000004E-2</v>
      </c>
      <c r="Y80" s="7">
        <f>_xlfn.STDEV.S(Tabela3[[#This Row],[S1]:[S20]])</f>
        <v>3.0763058844557132E-2</v>
      </c>
    </row>
    <row r="81" spans="1:25" x14ac:dyDescent="0.35">
      <c r="A81" t="s">
        <v>94</v>
      </c>
      <c r="B81" s="1">
        <v>474.6</v>
      </c>
      <c r="C81">
        <v>474.7</v>
      </c>
      <c r="D81" s="7">
        <v>0.14899999999999999</v>
      </c>
      <c r="E81" s="7">
        <v>0.159</v>
      </c>
      <c r="F81" s="7">
        <v>0.06</v>
      </c>
      <c r="G81" s="7">
        <v>0.05</v>
      </c>
      <c r="H81" s="7">
        <v>0.08</v>
      </c>
      <c r="I81" s="7">
        <v>0.129</v>
      </c>
      <c r="J81" s="7">
        <v>5.0999999999999997E-2</v>
      </c>
      <c r="K81" s="7">
        <v>0.13</v>
      </c>
      <c r="L81" s="7">
        <v>0.14000000000000001</v>
      </c>
      <c r="M81" s="7">
        <v>0.08</v>
      </c>
      <c r="N81" s="7">
        <v>0.06</v>
      </c>
      <c r="O81" s="7">
        <v>6.3E-2</v>
      </c>
      <c r="P81" s="7">
        <v>4.5999999999999999E-2</v>
      </c>
      <c r="Q81" s="7">
        <v>3.5999999999999997E-2</v>
      </c>
      <c r="R81" s="7">
        <v>3.5999999999999997E-2</v>
      </c>
      <c r="S81" s="7">
        <v>4.2999999999999997E-2</v>
      </c>
      <c r="T81" s="7">
        <v>4.2000000000000003E-2</v>
      </c>
      <c r="U81" s="7">
        <v>4.3999999999999997E-2</v>
      </c>
      <c r="V81" s="7">
        <v>5.0999999999999997E-2</v>
      </c>
      <c r="W81" s="7">
        <v>5.2999999999999999E-2</v>
      </c>
      <c r="X81" s="7">
        <f>AVERAGE(Tabela3[[#This Row],[S1]:[S20]])</f>
        <v>7.51E-2</v>
      </c>
      <c r="Y81" s="7">
        <f>_xlfn.STDEV.S(Tabela3[[#This Row],[S1]:[S20]])</f>
        <v>4.1396541935414422E-2</v>
      </c>
    </row>
    <row r="82" spans="1:25" x14ac:dyDescent="0.35">
      <c r="A82" t="s">
        <v>95</v>
      </c>
      <c r="B82" s="1">
        <v>475.99</v>
      </c>
      <c r="C82">
        <v>476.08</v>
      </c>
      <c r="D82" s="7">
        <v>6.4000000000000001E-2</v>
      </c>
      <c r="E82" s="7">
        <v>8.5000000000000006E-2</v>
      </c>
      <c r="F82" s="7">
        <v>0.124</v>
      </c>
      <c r="G82" s="7">
        <v>7.9000000000000001E-2</v>
      </c>
      <c r="H82" s="7">
        <v>0.13</v>
      </c>
      <c r="I82" s="7">
        <v>8.3000000000000004E-2</v>
      </c>
      <c r="J82" s="7">
        <v>6.6000000000000003E-2</v>
      </c>
      <c r="K82" s="7">
        <v>9.6000000000000002E-2</v>
      </c>
      <c r="L82" s="7">
        <v>1.4999999999999999E-2</v>
      </c>
      <c r="M82" s="7">
        <v>1.0999999999999999E-2</v>
      </c>
      <c r="N82" s="7">
        <v>5.6000000000000001E-2</v>
      </c>
      <c r="O82" s="7">
        <v>4.1000000000000002E-2</v>
      </c>
      <c r="P82" s="7">
        <v>8.1000000000000003E-2</v>
      </c>
      <c r="Q82" s="7">
        <v>5.5E-2</v>
      </c>
      <c r="R82" s="7">
        <v>4.5999999999999999E-2</v>
      </c>
      <c r="S82" s="7">
        <v>5.6000000000000001E-2</v>
      </c>
      <c r="T82" s="7">
        <v>5.7000000000000002E-2</v>
      </c>
      <c r="U82" s="7">
        <v>3.7999999999999999E-2</v>
      </c>
      <c r="V82" s="7">
        <v>3.4000000000000002E-2</v>
      </c>
      <c r="W82" s="7">
        <v>4.7E-2</v>
      </c>
      <c r="X82" s="7">
        <f>AVERAGE(Tabela3[[#This Row],[S1]:[S20]])</f>
        <v>6.3200000000000006E-2</v>
      </c>
      <c r="Y82" s="7">
        <f>_xlfn.STDEV.S(Tabela3[[#This Row],[S1]:[S20]])</f>
        <v>3.1181303439890482E-2</v>
      </c>
    </row>
    <row r="83" spans="1:25" x14ac:dyDescent="0.35">
      <c r="A83" t="s">
        <v>96</v>
      </c>
      <c r="B83" s="1">
        <v>476.63</v>
      </c>
      <c r="C83">
        <v>476.75</v>
      </c>
      <c r="D83" s="7">
        <v>0.04</v>
      </c>
      <c r="E83" s="7">
        <v>8.7999999999999995E-2</v>
      </c>
      <c r="F83" s="7">
        <v>5.0000000000000001E-3</v>
      </c>
      <c r="G83" s="7">
        <v>0.04</v>
      </c>
      <c r="H83" s="7">
        <v>5.5E-2</v>
      </c>
      <c r="I83" s="7">
        <v>8.9999999999999993E-3</v>
      </c>
      <c r="J83" s="7">
        <v>3.1E-2</v>
      </c>
      <c r="K83" s="7">
        <v>3.9E-2</v>
      </c>
      <c r="L83" s="7">
        <v>0.06</v>
      </c>
      <c r="M83" s="7">
        <v>1.6E-2</v>
      </c>
      <c r="N83" s="7">
        <v>5.6000000000000001E-2</v>
      </c>
      <c r="O83" s="7">
        <v>4.2999999999999997E-2</v>
      </c>
      <c r="P83" s="7">
        <v>0.03</v>
      </c>
      <c r="Q83" s="7">
        <v>4.1000000000000002E-2</v>
      </c>
      <c r="R83" s="7">
        <v>4.9000000000000002E-2</v>
      </c>
      <c r="S83" s="7">
        <v>5.7000000000000002E-2</v>
      </c>
      <c r="T83" s="7">
        <v>2.4E-2</v>
      </c>
      <c r="U83" s="7">
        <v>2.9000000000000001E-2</v>
      </c>
      <c r="V83" s="7">
        <v>2.5000000000000001E-2</v>
      </c>
      <c r="W83" s="7">
        <v>2.3E-2</v>
      </c>
      <c r="X83" s="7">
        <f>AVERAGE(Tabela3[[#This Row],[S1]:[S20]])</f>
        <v>3.8000000000000013E-2</v>
      </c>
      <c r="Y83" s="7">
        <f>_xlfn.STDEV.S(Tabela3[[#This Row],[S1]:[S20]])</f>
        <v>1.9628121608924694E-2</v>
      </c>
    </row>
    <row r="84" spans="1:25" x14ac:dyDescent="0.35">
      <c r="A84" t="s">
        <v>97</v>
      </c>
      <c r="B84" s="1">
        <v>477.9</v>
      </c>
      <c r="C84">
        <v>478.12</v>
      </c>
      <c r="D84" s="7">
        <v>5.2999999999999999E-2</v>
      </c>
      <c r="E84" s="7">
        <v>0.04</v>
      </c>
      <c r="F84" s="7">
        <v>7.5999999999999998E-2</v>
      </c>
      <c r="G84" s="7">
        <v>8.4000000000000005E-2</v>
      </c>
      <c r="H84" s="7">
        <v>8.8999999999999996E-2</v>
      </c>
      <c r="I84" s="7">
        <v>0.03</v>
      </c>
      <c r="J84" s="7">
        <v>7.1999999999999995E-2</v>
      </c>
      <c r="K84" s="7">
        <v>4.1000000000000002E-2</v>
      </c>
      <c r="L84" s="7">
        <v>0.10100000000000001</v>
      </c>
      <c r="M84" s="7">
        <v>7.1999999999999995E-2</v>
      </c>
      <c r="N84" s="7">
        <v>5.0000000000000001E-3</v>
      </c>
      <c r="O84" s="7">
        <v>1.0999999999999999E-2</v>
      </c>
      <c r="P84" s="7">
        <v>2.1999999999999999E-2</v>
      </c>
      <c r="Q84" s="7">
        <v>2.8000000000000001E-2</v>
      </c>
      <c r="R84" s="7">
        <v>1.4E-2</v>
      </c>
      <c r="S84" s="7">
        <v>4.0000000000000001E-3</v>
      </c>
      <c r="T84" s="7">
        <v>1.2E-2</v>
      </c>
      <c r="U84" s="7">
        <v>1.4E-2</v>
      </c>
      <c r="V84" s="7">
        <v>6.0000000000000001E-3</v>
      </c>
      <c r="W84" s="7">
        <v>1.4999999999999999E-2</v>
      </c>
      <c r="X84" s="7">
        <f>AVERAGE(Tabela3[[#This Row],[S1]:[S20]])</f>
        <v>3.9449999999999999E-2</v>
      </c>
      <c r="Y84" s="7">
        <f>_xlfn.STDEV.S(Tabela3[[#This Row],[S1]:[S20]])</f>
        <v>3.1964577433876956E-2</v>
      </c>
    </row>
    <row r="85" spans="1:25" x14ac:dyDescent="0.35">
      <c r="A85" t="s">
        <v>98</v>
      </c>
      <c r="B85" s="1">
        <v>480.65</v>
      </c>
      <c r="C85">
        <v>480.79</v>
      </c>
      <c r="D85" s="7">
        <v>4.5999999999999999E-2</v>
      </c>
      <c r="E85" s="7">
        <v>4.2999999999999997E-2</v>
      </c>
      <c r="F85" s="7">
        <v>4.3999999999999997E-2</v>
      </c>
      <c r="G85" s="7">
        <v>2.5999999999999999E-2</v>
      </c>
      <c r="H85" s="7">
        <v>2.3E-2</v>
      </c>
      <c r="I85" s="7">
        <v>3.3000000000000002E-2</v>
      </c>
      <c r="J85" s="7">
        <v>2.9000000000000001E-2</v>
      </c>
      <c r="K85" s="7">
        <v>0.03</v>
      </c>
      <c r="L85" s="7">
        <v>1.7000000000000001E-2</v>
      </c>
      <c r="M85" s="7">
        <v>7.0000000000000007E-2</v>
      </c>
      <c r="N85" s="7">
        <v>5.0000000000000001E-3</v>
      </c>
      <c r="O85" s="7">
        <v>0.01</v>
      </c>
      <c r="P85" s="7">
        <v>1.2E-2</v>
      </c>
      <c r="Q85" s="7">
        <v>1.2999999999999999E-2</v>
      </c>
      <c r="R85" s="7">
        <v>1.4999999999999999E-2</v>
      </c>
      <c r="S85" s="7">
        <v>0.01</v>
      </c>
      <c r="T85" s="7">
        <v>8.9999999999999993E-3</v>
      </c>
      <c r="U85" s="7">
        <v>1.9E-2</v>
      </c>
      <c r="V85" s="7">
        <v>1.7999999999999999E-2</v>
      </c>
      <c r="W85" s="7">
        <v>1.9E-2</v>
      </c>
      <c r="X85" s="7">
        <f>AVERAGE(Tabela3[[#This Row],[S1]:[S20]])</f>
        <v>2.4550000000000009E-2</v>
      </c>
      <c r="Y85" s="7">
        <f>_xlfn.STDEV.S(Tabela3[[#This Row],[S1]:[S20]])</f>
        <v>1.6158670476835248E-2</v>
      </c>
    </row>
    <row r="86" spans="1:25" x14ac:dyDescent="0.35">
      <c r="A86" t="s">
        <v>99</v>
      </c>
      <c r="B86" s="1">
        <v>483.21</v>
      </c>
      <c r="C86">
        <v>483.5</v>
      </c>
      <c r="D86" s="7">
        <v>2.4E-2</v>
      </c>
      <c r="E86" s="7">
        <v>2.5999999999999999E-2</v>
      </c>
      <c r="F86" s="7">
        <v>3.5000000000000003E-2</v>
      </c>
      <c r="G86" s="7">
        <v>1.9E-2</v>
      </c>
      <c r="H86" s="7">
        <v>0.02</v>
      </c>
      <c r="I86" s="7">
        <v>2.9000000000000001E-2</v>
      </c>
      <c r="J86" s="7">
        <v>3.5000000000000003E-2</v>
      </c>
      <c r="K86" s="7">
        <v>1.7999999999999999E-2</v>
      </c>
      <c r="L86" s="7">
        <v>2.1999999999999999E-2</v>
      </c>
      <c r="M86" s="7">
        <v>0.01</v>
      </c>
      <c r="N86" s="7">
        <v>5.7000000000000002E-2</v>
      </c>
      <c r="O86" s="7">
        <v>1.2999999999999999E-2</v>
      </c>
      <c r="P86" s="7">
        <v>0</v>
      </c>
      <c r="Q86" s="7">
        <v>1.6E-2</v>
      </c>
      <c r="R86" s="7">
        <v>7.0000000000000001E-3</v>
      </c>
      <c r="S86" s="7">
        <v>1.9E-2</v>
      </c>
      <c r="T86" s="7">
        <v>1.2999999999999999E-2</v>
      </c>
      <c r="U86" s="7">
        <v>0</v>
      </c>
      <c r="V86" s="7">
        <v>2.1999999999999999E-2</v>
      </c>
      <c r="W86" s="7">
        <v>0</v>
      </c>
      <c r="X86" s="7">
        <f>AVERAGE(Tabela3[[#This Row],[S1]:[S20]])</f>
        <v>1.9250000000000007E-2</v>
      </c>
      <c r="Y86" s="7">
        <f>_xlfn.STDEV.S(Tabela3[[#This Row],[S1]:[S20]])</f>
        <v>1.3645415655854993E-2</v>
      </c>
    </row>
    <row r="87" spans="1:25" x14ac:dyDescent="0.35">
      <c r="A87" t="s">
        <v>100</v>
      </c>
      <c r="B87" s="1">
        <v>485.33</v>
      </c>
      <c r="C87">
        <v>485.5</v>
      </c>
      <c r="D87" s="7">
        <v>3.2000000000000001E-2</v>
      </c>
      <c r="E87" s="7">
        <v>4.1000000000000002E-2</v>
      </c>
      <c r="F87" s="7">
        <v>2.5999999999999999E-2</v>
      </c>
      <c r="G87" s="7">
        <v>4.1000000000000002E-2</v>
      </c>
      <c r="H87" s="7">
        <v>3.1E-2</v>
      </c>
      <c r="I87" s="7">
        <v>2.4E-2</v>
      </c>
      <c r="J87" s="7">
        <v>3.6999999999999998E-2</v>
      </c>
      <c r="K87" s="7">
        <v>5.3999999999999999E-2</v>
      </c>
      <c r="L87" s="7">
        <v>4.5999999999999999E-2</v>
      </c>
      <c r="M87" s="7">
        <v>1.9E-2</v>
      </c>
      <c r="N87" s="7">
        <v>2.8000000000000001E-2</v>
      </c>
      <c r="O87" s="7">
        <v>3.1E-2</v>
      </c>
      <c r="P87" s="7">
        <v>5.0999999999999997E-2</v>
      </c>
      <c r="Q87" s="7">
        <v>4.5999999999999999E-2</v>
      </c>
      <c r="R87" s="7">
        <v>7.9000000000000001E-2</v>
      </c>
      <c r="S87" s="7">
        <v>5.8999999999999997E-2</v>
      </c>
      <c r="T87" s="7">
        <v>6.5000000000000002E-2</v>
      </c>
      <c r="U87" s="7">
        <v>5.8000000000000003E-2</v>
      </c>
      <c r="V87" s="7">
        <v>6.0999999999999999E-2</v>
      </c>
      <c r="W87" s="7">
        <v>0.05</v>
      </c>
      <c r="X87" s="7">
        <f>AVERAGE(Tabela3[[#This Row],[S1]:[S20]])</f>
        <v>4.3950000000000003E-2</v>
      </c>
      <c r="Y87" s="7">
        <f>_xlfn.STDEV.S(Tabela3[[#This Row],[S1]:[S20]])</f>
        <v>1.5766303174475426E-2</v>
      </c>
    </row>
    <row r="88" spans="1:25" x14ac:dyDescent="0.35">
      <c r="A88" t="s">
        <v>101</v>
      </c>
      <c r="B88" s="1">
        <v>487.56</v>
      </c>
      <c r="C88">
        <v>487.72</v>
      </c>
      <c r="D88" s="7">
        <v>7.0999999999999994E-2</v>
      </c>
      <c r="E88" s="7">
        <v>1.0999999999999999E-2</v>
      </c>
      <c r="F88" s="7">
        <v>2.4E-2</v>
      </c>
      <c r="G88" s="7">
        <v>0.03</v>
      </c>
      <c r="H88" s="7">
        <v>5.8999999999999997E-2</v>
      </c>
      <c r="I88" s="7">
        <v>5.3999999999999999E-2</v>
      </c>
      <c r="J88" s="7">
        <v>2.5000000000000001E-2</v>
      </c>
      <c r="K88" s="7">
        <v>0.04</v>
      </c>
      <c r="L88" s="7">
        <v>6.6000000000000003E-2</v>
      </c>
      <c r="M88" s="7">
        <v>2.7E-2</v>
      </c>
      <c r="N88" s="7">
        <v>0</v>
      </c>
      <c r="O88" s="7">
        <v>0</v>
      </c>
      <c r="P88" s="7">
        <v>2.4E-2</v>
      </c>
      <c r="Q88" s="7">
        <v>2.8000000000000001E-2</v>
      </c>
      <c r="R88" s="7">
        <v>1.7999999999999999E-2</v>
      </c>
      <c r="S88" s="7">
        <v>2.1999999999999999E-2</v>
      </c>
      <c r="T88" s="7">
        <v>3.2000000000000001E-2</v>
      </c>
      <c r="U88" s="7">
        <v>0.11</v>
      </c>
      <c r="V88" s="7">
        <v>2.1000000000000001E-2</v>
      </c>
      <c r="W88" s="7">
        <v>1.9E-2</v>
      </c>
      <c r="X88" s="7">
        <f>AVERAGE(Tabela3[[#This Row],[S1]:[S20]])</f>
        <v>3.4050000000000004E-2</v>
      </c>
      <c r="Y88" s="7">
        <f>_xlfn.STDEV.S(Tabela3[[#This Row],[S1]:[S20]])</f>
        <v>2.6408680789706842E-2</v>
      </c>
    </row>
    <row r="89" spans="1:25" x14ac:dyDescent="0.35">
      <c r="A89" t="s">
        <v>102</v>
      </c>
      <c r="B89" s="1">
        <v>489.96</v>
      </c>
      <c r="C89">
        <v>490.1</v>
      </c>
      <c r="D89" s="7">
        <v>2.7E-2</v>
      </c>
      <c r="E89" s="7">
        <v>7.0999999999999994E-2</v>
      </c>
      <c r="F89" s="7">
        <v>0.11700000000000001</v>
      </c>
      <c r="G89" s="7">
        <v>3.5000000000000003E-2</v>
      </c>
      <c r="H89" s="7">
        <v>5.8999999999999997E-2</v>
      </c>
      <c r="I89" s="7">
        <v>4.9000000000000002E-2</v>
      </c>
      <c r="J89" s="7">
        <v>6.5000000000000002E-2</v>
      </c>
      <c r="K89" s="7">
        <v>7.0000000000000007E-2</v>
      </c>
      <c r="L89" s="7">
        <v>5.5E-2</v>
      </c>
      <c r="M89" s="7">
        <v>7.2999999999999995E-2</v>
      </c>
      <c r="N89" s="7">
        <v>3.1E-2</v>
      </c>
      <c r="O89" s="7">
        <v>0.04</v>
      </c>
      <c r="P89" s="7">
        <v>4.7E-2</v>
      </c>
      <c r="Q89" s="7">
        <v>7.9000000000000001E-2</v>
      </c>
      <c r="R89" s="7">
        <v>2.8000000000000001E-2</v>
      </c>
      <c r="S89" s="7">
        <v>0.01</v>
      </c>
      <c r="T89" s="7">
        <v>1.6E-2</v>
      </c>
      <c r="U89" s="7">
        <v>3.5999999999999997E-2</v>
      </c>
      <c r="V89" s="7">
        <v>2.1999999999999999E-2</v>
      </c>
      <c r="W89" s="7">
        <v>0.04</v>
      </c>
      <c r="X89" s="7">
        <f>AVERAGE(Tabela3[[#This Row],[S1]:[S20]])</f>
        <v>4.8500000000000008E-2</v>
      </c>
      <c r="Y89" s="7">
        <f>_xlfn.STDEV.S(Tabela3[[#This Row],[S1]:[S20]])</f>
        <v>2.568124443615364E-2</v>
      </c>
    </row>
    <row r="90" spans="1:25" x14ac:dyDescent="0.35">
      <c r="A90" t="s">
        <v>103</v>
      </c>
      <c r="B90" s="1">
        <v>496.78</v>
      </c>
      <c r="C90">
        <v>496.9</v>
      </c>
      <c r="D90" s="7">
        <v>8.1000000000000003E-2</v>
      </c>
      <c r="E90" s="7">
        <v>1.0200000000000001E-2</v>
      </c>
      <c r="F90" s="7">
        <v>6.4000000000000001E-2</v>
      </c>
      <c r="G90" s="7">
        <v>0.129</v>
      </c>
      <c r="H90" s="7">
        <v>4.3999999999999997E-2</v>
      </c>
      <c r="I90" s="7">
        <v>8.3000000000000004E-2</v>
      </c>
      <c r="J90" s="7">
        <v>6.0999999999999999E-2</v>
      </c>
      <c r="K90" s="7">
        <v>9.8000000000000004E-2</v>
      </c>
      <c r="L90" s="7">
        <v>7.9000000000000001E-2</v>
      </c>
      <c r="M90" s="7">
        <v>8.5000000000000006E-2</v>
      </c>
      <c r="N90" s="7">
        <v>7.2999999999999995E-2</v>
      </c>
      <c r="O90" s="7">
        <v>1.2E-2</v>
      </c>
      <c r="P90" s="7">
        <v>3.6999999999999998E-2</v>
      </c>
      <c r="Q90" s="7">
        <v>2.4E-2</v>
      </c>
      <c r="R90" s="7">
        <v>3.7999999999999999E-2</v>
      </c>
      <c r="S90" s="7">
        <v>5.0000000000000001E-3</v>
      </c>
      <c r="T90" s="7">
        <v>2.8000000000000001E-2</v>
      </c>
      <c r="U90" s="7">
        <v>2.5999999999999999E-2</v>
      </c>
      <c r="V90" s="7">
        <v>1.6E-2</v>
      </c>
      <c r="W90" s="7">
        <v>2.5000000000000001E-2</v>
      </c>
      <c r="X90" s="7">
        <f>AVERAGE(Tabela3[[#This Row],[S1]:[S20]])</f>
        <v>5.0909999999999997E-2</v>
      </c>
      <c r="Y90" s="7">
        <f>_xlfn.STDEV.S(Tabela3[[#This Row],[S1]:[S20]])</f>
        <v>3.4343066411232352E-2</v>
      </c>
    </row>
    <row r="91" spans="1:25" x14ac:dyDescent="0.35">
      <c r="A91" t="s">
        <v>104</v>
      </c>
      <c r="B91" s="1">
        <v>497.16</v>
      </c>
      <c r="C91">
        <v>497.3</v>
      </c>
      <c r="D91" s="7">
        <v>0.05</v>
      </c>
      <c r="E91" s="7">
        <v>0.08</v>
      </c>
      <c r="F91" s="7">
        <v>4.2999999999999997E-2</v>
      </c>
      <c r="G91" s="7">
        <v>0.06</v>
      </c>
      <c r="H91" s="7">
        <v>5.6000000000000001E-2</v>
      </c>
      <c r="I91" s="7">
        <v>0.04</v>
      </c>
      <c r="J91" s="7">
        <v>3.5999999999999997E-2</v>
      </c>
      <c r="K91" s="7">
        <v>5.6000000000000001E-2</v>
      </c>
      <c r="L91" s="7">
        <v>3.1E-2</v>
      </c>
      <c r="M91" s="7">
        <v>3.7999999999999999E-2</v>
      </c>
      <c r="N91" s="7">
        <v>3.4000000000000002E-2</v>
      </c>
      <c r="O91" s="7">
        <v>3.5999999999999997E-2</v>
      </c>
      <c r="P91" s="7">
        <v>3.3000000000000002E-2</v>
      </c>
      <c r="Q91" s="7">
        <v>3.9E-2</v>
      </c>
      <c r="R91" s="7">
        <v>0.04</v>
      </c>
      <c r="S91" s="7">
        <v>4.5999999999999999E-2</v>
      </c>
      <c r="T91" s="7">
        <v>3.5000000000000003E-2</v>
      </c>
      <c r="U91" s="7">
        <v>2.4E-2</v>
      </c>
      <c r="V91" s="7">
        <v>2.7E-2</v>
      </c>
      <c r="W91" s="7">
        <v>1.4999999999999999E-2</v>
      </c>
      <c r="X91" s="7">
        <f>AVERAGE(Tabela3[[#This Row],[S1]:[S20]])</f>
        <v>4.0950000000000007E-2</v>
      </c>
      <c r="Y91" s="7">
        <f>_xlfn.STDEV.S(Tabela3[[#This Row],[S1]:[S20]])</f>
        <v>1.4358107924023072E-2</v>
      </c>
    </row>
    <row r="92" spans="1:25" x14ac:dyDescent="0.35">
      <c r="A92" t="s">
        <v>105</v>
      </c>
      <c r="B92" s="1">
        <v>501.66</v>
      </c>
      <c r="C92">
        <v>501.77</v>
      </c>
      <c r="D92" s="7">
        <v>2.1000000000000001E-2</v>
      </c>
      <c r="E92" s="7">
        <v>1.2999999999999999E-2</v>
      </c>
      <c r="F92" s="7">
        <v>1.0999999999999999E-2</v>
      </c>
      <c r="G92" s="7">
        <v>3.0000000000000001E-3</v>
      </c>
      <c r="H92" s="7">
        <v>4.0000000000000001E-3</v>
      </c>
      <c r="I92" s="7">
        <v>1.2E-2</v>
      </c>
      <c r="J92" s="7">
        <v>1.6E-2</v>
      </c>
      <c r="K92" s="7">
        <v>1.6E-2</v>
      </c>
      <c r="L92" s="7">
        <v>2.1000000000000001E-2</v>
      </c>
      <c r="M92" s="7">
        <v>1.4999999999999999E-2</v>
      </c>
      <c r="N92" s="7">
        <v>3.5999999999999997E-2</v>
      </c>
      <c r="O92" s="7">
        <v>7.0000000000000001E-3</v>
      </c>
      <c r="P92" s="7">
        <v>2.5999999999999999E-2</v>
      </c>
      <c r="Q92" s="7">
        <v>4.1000000000000002E-2</v>
      </c>
      <c r="R92" s="7">
        <v>2.4E-2</v>
      </c>
      <c r="S92" s="7">
        <v>3.2000000000000001E-2</v>
      </c>
      <c r="T92" s="7">
        <v>0.03</v>
      </c>
      <c r="U92" s="7">
        <v>2.4E-2</v>
      </c>
      <c r="V92" s="7">
        <v>5.0999999999999997E-2</v>
      </c>
      <c r="W92" s="7">
        <v>3.5000000000000003E-2</v>
      </c>
      <c r="X92" s="7">
        <f>AVERAGE(Tabela3[[#This Row],[S1]:[S20]])</f>
        <v>2.1900000000000003E-2</v>
      </c>
      <c r="Y92" s="7">
        <f>_xlfn.STDEV.S(Tabela3[[#This Row],[S1]:[S20]])</f>
        <v>1.2752295974905023E-2</v>
      </c>
    </row>
    <row r="93" spans="1:25" x14ac:dyDescent="0.35">
      <c r="A93" t="s">
        <v>106</v>
      </c>
      <c r="B93" s="1">
        <v>505.76</v>
      </c>
      <c r="C93">
        <v>505.86</v>
      </c>
      <c r="D93" s="7">
        <v>4.0000000000000001E-3</v>
      </c>
      <c r="E93" s="7">
        <v>1.4E-2</v>
      </c>
      <c r="F93" s="7">
        <v>1.4999999999999999E-2</v>
      </c>
      <c r="G93" s="7">
        <v>2.3E-2</v>
      </c>
      <c r="H93" s="7">
        <v>8.0000000000000002E-3</v>
      </c>
      <c r="I93" s="7">
        <v>1.0999999999999999E-2</v>
      </c>
      <c r="J93" s="7">
        <v>7.0000000000000001E-3</v>
      </c>
      <c r="K93" s="7">
        <v>1.4E-2</v>
      </c>
      <c r="L93" s="7">
        <v>2.1000000000000001E-2</v>
      </c>
      <c r="M93" s="7">
        <v>7.0000000000000001E-3</v>
      </c>
      <c r="N93" s="7">
        <v>0.02</v>
      </c>
      <c r="O93" s="7">
        <v>3.4000000000000002E-2</v>
      </c>
      <c r="P93" s="7">
        <v>2.5000000000000001E-2</v>
      </c>
      <c r="Q93" s="7">
        <v>2.1999999999999999E-2</v>
      </c>
      <c r="R93" s="7">
        <v>1.7999999999999999E-2</v>
      </c>
      <c r="S93" s="7">
        <v>2.8000000000000001E-2</v>
      </c>
      <c r="T93" s="7">
        <v>0.02</v>
      </c>
      <c r="U93" s="7">
        <v>0.03</v>
      </c>
      <c r="V93" s="7">
        <v>2.7E-2</v>
      </c>
      <c r="W93" s="7">
        <v>0.02</v>
      </c>
      <c r="X93" s="7">
        <f>AVERAGE(Tabela3[[#This Row],[S1]:[S20]])</f>
        <v>1.8400000000000007E-2</v>
      </c>
      <c r="Y93" s="7">
        <f>_xlfn.STDEV.S(Tabela3[[#This Row],[S1]:[S20]])</f>
        <v>8.3249782677130429E-3</v>
      </c>
    </row>
    <row r="94" spans="1:25" x14ac:dyDescent="0.35">
      <c r="A94" t="s">
        <v>107</v>
      </c>
      <c r="B94" s="1">
        <v>507.15</v>
      </c>
      <c r="C94">
        <v>507.42</v>
      </c>
      <c r="D94" s="7">
        <v>1.9E-2</v>
      </c>
      <c r="E94" s="7">
        <v>0.08</v>
      </c>
      <c r="F94" s="7">
        <v>1E-3</v>
      </c>
      <c r="G94" s="7">
        <v>0</v>
      </c>
      <c r="H94" s="7">
        <v>8.0000000000000002E-3</v>
      </c>
      <c r="I94" s="7">
        <v>1.6E-2</v>
      </c>
      <c r="J94" s="7">
        <v>1.7000000000000001E-2</v>
      </c>
      <c r="K94" s="7">
        <v>1.0999999999999999E-2</v>
      </c>
      <c r="L94" s="7">
        <v>6.0000000000000001E-3</v>
      </c>
      <c r="M94" s="7">
        <v>4.0000000000000001E-3</v>
      </c>
      <c r="N94" s="7">
        <v>2.5999999999999999E-2</v>
      </c>
      <c r="O94" s="7">
        <v>2.3E-2</v>
      </c>
      <c r="P94" s="7">
        <v>3.3000000000000002E-2</v>
      </c>
      <c r="Q94" s="7">
        <v>1.9E-2</v>
      </c>
      <c r="R94" s="7">
        <v>2.1000000000000001E-2</v>
      </c>
      <c r="S94" s="7">
        <v>3.7999999999999999E-2</v>
      </c>
      <c r="T94" s="7">
        <v>2.7E-2</v>
      </c>
      <c r="U94" s="7">
        <v>1.4999999999999999E-2</v>
      </c>
      <c r="V94" s="7">
        <v>1.7000000000000001E-2</v>
      </c>
      <c r="W94" s="7">
        <v>2.4E-2</v>
      </c>
      <c r="X94" s="7">
        <f>AVERAGE(Tabela3[[#This Row],[S1]:[S20]])</f>
        <v>2.0250000000000004E-2</v>
      </c>
      <c r="Y94" s="7">
        <f>_xlfn.STDEV.S(Tabela3[[#This Row],[S1]:[S20]])</f>
        <v>1.7323166721565596E-2</v>
      </c>
    </row>
    <row r="95" spans="1:25" x14ac:dyDescent="0.35">
      <c r="A95" t="s">
        <v>108</v>
      </c>
      <c r="B95" s="1">
        <v>511.35</v>
      </c>
      <c r="C95">
        <v>511.6</v>
      </c>
      <c r="D95" s="7">
        <v>3.5999999999999997E-2</v>
      </c>
      <c r="E95" s="7">
        <v>3.6999999999999998E-2</v>
      </c>
      <c r="F95" s="7">
        <v>5.2999999999999999E-2</v>
      </c>
      <c r="G95" s="7">
        <v>1.4E-2</v>
      </c>
      <c r="H95" s="7">
        <v>2.1999999999999999E-2</v>
      </c>
      <c r="I95" s="7">
        <v>0.02</v>
      </c>
      <c r="J95" s="7">
        <v>2.8000000000000001E-2</v>
      </c>
      <c r="K95" s="7">
        <v>1.4999999999999999E-2</v>
      </c>
      <c r="L95" s="7">
        <v>0.02</v>
      </c>
      <c r="M95" s="7">
        <v>2.7E-2</v>
      </c>
      <c r="N95" s="7">
        <v>1.6E-2</v>
      </c>
      <c r="O95" s="7">
        <v>3.2000000000000001E-2</v>
      </c>
      <c r="P95" s="7">
        <v>5.6000000000000001E-2</v>
      </c>
      <c r="Q95" s="7">
        <v>4.4999999999999998E-2</v>
      </c>
      <c r="R95" s="7">
        <v>2.1000000000000001E-2</v>
      </c>
      <c r="S95" s="7">
        <v>0.03</v>
      </c>
      <c r="T95" s="7">
        <v>4.5999999999999999E-2</v>
      </c>
      <c r="U95" s="7">
        <v>2.7E-2</v>
      </c>
      <c r="V95" s="7">
        <v>5.3999999999999999E-2</v>
      </c>
      <c r="W95" s="7">
        <v>0.03</v>
      </c>
      <c r="X95" s="7">
        <f>AVERAGE(Tabela3[[#This Row],[S1]:[S20]])</f>
        <v>3.1450000000000006E-2</v>
      </c>
      <c r="Y95" s="7">
        <f>_xlfn.STDEV.S(Tabela3[[#This Row],[S1]:[S20]])</f>
        <v>1.3284240762331086E-2</v>
      </c>
    </row>
    <row r="96" spans="1:25" x14ac:dyDescent="0.35">
      <c r="A96" t="s">
        <v>109</v>
      </c>
      <c r="B96" s="1">
        <v>514.15</v>
      </c>
      <c r="C96">
        <v>514.5</v>
      </c>
      <c r="D96" s="7">
        <v>3.9E-2</v>
      </c>
      <c r="E96" s="7">
        <v>2.5000000000000001E-2</v>
      </c>
      <c r="F96" s="7">
        <v>2.5000000000000001E-2</v>
      </c>
      <c r="G96" s="7">
        <v>1.4E-2</v>
      </c>
      <c r="H96" s="7">
        <v>0.01</v>
      </c>
      <c r="I96" s="7">
        <v>7.0000000000000001E-3</v>
      </c>
      <c r="J96" s="7">
        <v>8.0000000000000002E-3</v>
      </c>
      <c r="K96" s="7">
        <v>1.2E-2</v>
      </c>
      <c r="L96" s="7">
        <v>8.9999999999999993E-3</v>
      </c>
      <c r="M96" s="7">
        <v>1.0999999999999999E-2</v>
      </c>
      <c r="N96" s="7">
        <v>6.0999999999999999E-2</v>
      </c>
      <c r="O96" s="7">
        <v>3.2000000000000001E-2</v>
      </c>
      <c r="P96" s="7">
        <v>3.7999999999999999E-2</v>
      </c>
      <c r="Q96" s="7">
        <v>3.5000000000000003E-2</v>
      </c>
      <c r="R96" s="7">
        <v>5.8999999999999997E-2</v>
      </c>
      <c r="S96" s="7">
        <v>5.0999999999999997E-2</v>
      </c>
      <c r="T96" s="7">
        <v>5.3999999999999999E-2</v>
      </c>
      <c r="U96" s="7">
        <v>4.7E-2</v>
      </c>
      <c r="V96" s="7">
        <v>0.03</v>
      </c>
      <c r="W96" s="7">
        <v>2.8000000000000001E-2</v>
      </c>
      <c r="X96" s="7">
        <f>AVERAGE(Tabela3[[#This Row],[S1]:[S20]])</f>
        <v>2.9749999999999999E-2</v>
      </c>
      <c r="Y96" s="7">
        <f>_xlfn.STDEV.S(Tabela3[[#This Row],[S1]:[S20]])</f>
        <v>1.7961581808199182E-2</v>
      </c>
    </row>
    <row r="97" spans="1:25" x14ac:dyDescent="0.35">
      <c r="A97" t="s">
        <v>110</v>
      </c>
      <c r="B97" s="1">
        <v>518.25</v>
      </c>
      <c r="C97">
        <v>518.41</v>
      </c>
      <c r="D97" s="7">
        <v>1.4999999999999999E-2</v>
      </c>
      <c r="E97" s="7">
        <v>2.5999999999999999E-2</v>
      </c>
      <c r="F97" s="7">
        <v>2.7E-2</v>
      </c>
      <c r="G97" s="7">
        <v>3.1E-2</v>
      </c>
      <c r="H97" s="7">
        <v>2.5000000000000001E-2</v>
      </c>
      <c r="I97" s="7">
        <v>1.9E-2</v>
      </c>
      <c r="J97" s="7">
        <v>2.5999999999999999E-2</v>
      </c>
      <c r="K97" s="7">
        <v>2.3E-2</v>
      </c>
      <c r="L97" s="7">
        <v>1.9E-2</v>
      </c>
      <c r="M97" s="7">
        <v>2.1000000000000001E-2</v>
      </c>
      <c r="N97" s="7">
        <v>3.6999999999999998E-2</v>
      </c>
      <c r="O97" s="7">
        <v>4.8000000000000001E-2</v>
      </c>
      <c r="P97" s="7">
        <v>4.5999999999999999E-2</v>
      </c>
      <c r="Q97" s="7">
        <v>2.1000000000000001E-2</v>
      </c>
      <c r="R97" s="7">
        <v>3.6999999999999998E-2</v>
      </c>
      <c r="S97" s="7">
        <v>4.7E-2</v>
      </c>
      <c r="T97" s="7">
        <v>2.4E-2</v>
      </c>
      <c r="U97" s="7">
        <v>0.02</v>
      </c>
      <c r="V97" s="7">
        <v>1.2E-2</v>
      </c>
      <c r="W97" s="7">
        <v>4.8000000000000001E-2</v>
      </c>
      <c r="X97" s="7">
        <f>AVERAGE(Tabela3[[#This Row],[S1]:[S20]])</f>
        <v>2.8599999999999997E-2</v>
      </c>
      <c r="Y97" s="7">
        <f>_xlfn.STDEV.S(Tabela3[[#This Row],[S1]:[S20]])</f>
        <v>1.1371247212064946E-2</v>
      </c>
    </row>
    <row r="98" spans="1:25" x14ac:dyDescent="0.35">
      <c r="A98" t="s">
        <v>111</v>
      </c>
      <c r="B98" s="1">
        <v>522.96</v>
      </c>
      <c r="C98">
        <v>523.08000000000004</v>
      </c>
      <c r="D98" s="7">
        <v>3.1E-2</v>
      </c>
      <c r="E98" s="7">
        <v>0.03</v>
      </c>
      <c r="F98" s="7">
        <v>2.4E-2</v>
      </c>
      <c r="G98" s="7">
        <v>2.4E-2</v>
      </c>
      <c r="H98" s="7">
        <v>2.1999999999999999E-2</v>
      </c>
      <c r="I98" s="7">
        <v>4.0000000000000001E-3</v>
      </c>
      <c r="J98" s="7">
        <v>1.7000000000000001E-2</v>
      </c>
      <c r="K98" s="7">
        <v>6.0000000000000001E-3</v>
      </c>
      <c r="L98" s="7">
        <v>6.0000000000000001E-3</v>
      </c>
      <c r="M98" s="7">
        <v>2.1000000000000001E-2</v>
      </c>
      <c r="N98" s="7">
        <v>2.8000000000000001E-2</v>
      </c>
      <c r="O98" s="7">
        <v>4.1000000000000002E-2</v>
      </c>
      <c r="P98" s="7">
        <v>3.6999999999999998E-2</v>
      </c>
      <c r="Q98" s="7">
        <v>4.3999999999999997E-2</v>
      </c>
      <c r="R98" s="7">
        <v>3.6999999999999998E-2</v>
      </c>
      <c r="S98" s="7">
        <v>0.04</v>
      </c>
      <c r="T98" s="7">
        <v>3.4000000000000002E-2</v>
      </c>
      <c r="U98" s="7">
        <v>5.7000000000000002E-2</v>
      </c>
      <c r="V98" s="7">
        <v>3.1E-2</v>
      </c>
      <c r="W98" s="7">
        <v>6.6000000000000003E-2</v>
      </c>
      <c r="X98" s="7">
        <f>AVERAGE(Tabela3[[#This Row],[S1]:[S20]])</f>
        <v>2.9999999999999992E-2</v>
      </c>
      <c r="Y98" s="7">
        <f>_xlfn.STDEV.S(Tabela3[[#This Row],[S1]:[S20]])</f>
        <v>1.5854602519540888E-2</v>
      </c>
    </row>
    <row r="99" spans="1:25" x14ac:dyDescent="0.35">
      <c r="A99" t="s">
        <v>112</v>
      </c>
      <c r="B99" s="1">
        <v>524.66999999999996</v>
      </c>
      <c r="C99">
        <v>524.84</v>
      </c>
      <c r="D99" s="7">
        <v>0.16700000000000001</v>
      </c>
      <c r="E99" s="7">
        <v>0.105</v>
      </c>
      <c r="F99" s="7">
        <v>8.5999999999999993E-2</v>
      </c>
      <c r="G99" s="7">
        <v>6.6000000000000003E-2</v>
      </c>
      <c r="H99" s="7">
        <v>5.7000000000000002E-2</v>
      </c>
      <c r="I99" s="7">
        <v>0.105</v>
      </c>
      <c r="J99" s="7">
        <v>7.5999999999999998E-2</v>
      </c>
      <c r="K99" s="7">
        <v>0.159</v>
      </c>
      <c r="L99" s="7">
        <v>0.17399999999999999</v>
      </c>
      <c r="M99" s="7">
        <v>0.17899999999999999</v>
      </c>
      <c r="N99" s="7">
        <v>0.20499999999999999</v>
      </c>
      <c r="O99" s="7">
        <v>0.25600000000000001</v>
      </c>
      <c r="P99" s="7">
        <v>0.30399999999999999</v>
      </c>
      <c r="Q99" s="7">
        <v>0.26500000000000001</v>
      </c>
      <c r="R99" s="7">
        <v>0.21</v>
      </c>
      <c r="S99" s="7">
        <v>0.23599999999999999</v>
      </c>
      <c r="T99" s="7">
        <v>0.24399999999999999</v>
      </c>
      <c r="U99" s="7">
        <v>0.315</v>
      </c>
      <c r="V99" s="7">
        <v>0.25600000000000001</v>
      </c>
      <c r="W99" s="7">
        <v>0.16200000000000001</v>
      </c>
      <c r="X99" s="7">
        <f>AVERAGE(Tabela3[[#This Row],[S1]:[S20]])</f>
        <v>0.18134999999999998</v>
      </c>
      <c r="Y99" s="7">
        <f>_xlfn.STDEV.S(Tabela3[[#This Row],[S1]:[S20]])</f>
        <v>7.9834219677898513E-2</v>
      </c>
    </row>
    <row r="100" spans="1:25" x14ac:dyDescent="0.35">
      <c r="A100" t="s">
        <v>113</v>
      </c>
      <c r="B100" s="1">
        <v>529.54999999999995</v>
      </c>
      <c r="C100">
        <v>529.65</v>
      </c>
      <c r="D100" s="7">
        <v>1.4E-2</v>
      </c>
      <c r="E100" s="7">
        <v>1.7000000000000001E-2</v>
      </c>
      <c r="F100" s="7">
        <v>8.9999999999999993E-3</v>
      </c>
      <c r="G100" s="7">
        <v>1.0999999999999999E-2</v>
      </c>
      <c r="H100" s="7">
        <v>8.9999999999999993E-3</v>
      </c>
      <c r="I100" s="7">
        <v>7.0000000000000001E-3</v>
      </c>
      <c r="J100" s="7">
        <v>1.2E-2</v>
      </c>
      <c r="K100" s="7">
        <v>8.9999999999999993E-3</v>
      </c>
      <c r="L100" s="7">
        <v>8.0000000000000002E-3</v>
      </c>
      <c r="M100" s="7">
        <v>1.2999999999999999E-2</v>
      </c>
      <c r="N100" s="7">
        <v>8.0000000000000002E-3</v>
      </c>
      <c r="O100" s="7">
        <v>0.03</v>
      </c>
      <c r="P100" s="7">
        <v>1.0999999999999999E-2</v>
      </c>
      <c r="Q100" s="7">
        <v>1.4999999999999999E-2</v>
      </c>
      <c r="R100" s="7">
        <v>4.0000000000000001E-3</v>
      </c>
      <c r="S100" s="7">
        <v>1.7999999999999999E-2</v>
      </c>
      <c r="T100" s="7">
        <v>2.4E-2</v>
      </c>
      <c r="U100" s="7">
        <v>1.4999999999999999E-2</v>
      </c>
      <c r="V100" s="7">
        <v>8.2000000000000003E-2</v>
      </c>
      <c r="W100" s="7">
        <v>1.4999999999999999E-2</v>
      </c>
      <c r="X100" s="7">
        <f>AVERAGE(Tabela3[[#This Row],[S1]:[S20]])</f>
        <v>1.6550000000000002E-2</v>
      </c>
      <c r="Y100" s="7">
        <f>_xlfn.STDEV.S(Tabela3[[#This Row],[S1]:[S20]])</f>
        <v>1.6538551454420861E-2</v>
      </c>
    </row>
    <row r="101" spans="1:25" x14ac:dyDescent="0.35">
      <c r="A101" t="s">
        <v>114</v>
      </c>
      <c r="B101" s="1">
        <v>537.09</v>
      </c>
      <c r="C101">
        <v>537.13</v>
      </c>
      <c r="D101" s="7">
        <v>2.1999999999999999E-2</v>
      </c>
      <c r="E101" s="7">
        <v>2.9000000000000001E-2</v>
      </c>
      <c r="F101" s="7">
        <v>2.4E-2</v>
      </c>
      <c r="G101" s="7">
        <v>3.4000000000000002E-2</v>
      </c>
      <c r="H101" s="7">
        <v>2.9000000000000001E-2</v>
      </c>
      <c r="I101" s="7">
        <v>2.4E-2</v>
      </c>
      <c r="J101" s="7">
        <v>2.1000000000000001E-2</v>
      </c>
      <c r="K101" s="7">
        <v>2.4E-2</v>
      </c>
      <c r="L101" s="7">
        <v>1.7000000000000001E-2</v>
      </c>
      <c r="M101" s="7">
        <v>3.1E-2</v>
      </c>
      <c r="N101" s="7">
        <v>2.3E-2</v>
      </c>
      <c r="O101" s="7">
        <v>4.2999999999999997E-2</v>
      </c>
      <c r="P101" s="7">
        <v>2.7E-2</v>
      </c>
      <c r="Q101" s="7">
        <v>1.9E-2</v>
      </c>
      <c r="R101" s="7">
        <v>0.03</v>
      </c>
      <c r="S101" s="7">
        <v>3.2000000000000001E-2</v>
      </c>
      <c r="T101" s="7">
        <v>1.9E-2</v>
      </c>
      <c r="U101" s="7">
        <v>1.9E-2</v>
      </c>
      <c r="V101" s="7">
        <v>2.3E-2</v>
      </c>
      <c r="W101" s="7">
        <v>3.7999999999999999E-2</v>
      </c>
      <c r="X101" s="7">
        <f>AVERAGE(Tabela3[[#This Row],[S1]:[S20]])</f>
        <v>2.6400000000000007E-2</v>
      </c>
      <c r="Y101" s="7">
        <f>_xlfn.STDEV.S(Tabela3[[#This Row],[S1]:[S20]])</f>
        <v>6.8395136792333928E-3</v>
      </c>
    </row>
    <row r="102" spans="1:25" x14ac:dyDescent="0.35">
      <c r="A102" t="s">
        <v>115</v>
      </c>
      <c r="B102" s="1">
        <v>540.54999999999995</v>
      </c>
      <c r="C102">
        <v>540.70000000000005</v>
      </c>
      <c r="D102" s="7">
        <v>1.9E-2</v>
      </c>
      <c r="E102" s="7">
        <v>2.1000000000000001E-2</v>
      </c>
      <c r="F102" s="7">
        <v>3.5000000000000003E-2</v>
      </c>
      <c r="G102" s="7">
        <v>2.8000000000000001E-2</v>
      </c>
      <c r="H102" s="7">
        <v>1.2999999999999999E-2</v>
      </c>
      <c r="I102" s="7">
        <v>3.6999999999999998E-2</v>
      </c>
      <c r="J102" s="7">
        <v>2.1999999999999999E-2</v>
      </c>
      <c r="K102" s="7">
        <v>2.1999999999999999E-2</v>
      </c>
      <c r="L102" s="7">
        <v>0.02</v>
      </c>
      <c r="M102" s="7">
        <v>3.5999999999999997E-2</v>
      </c>
      <c r="N102" s="7">
        <v>1.4E-2</v>
      </c>
      <c r="O102" s="7">
        <v>2.9000000000000001E-2</v>
      </c>
      <c r="P102" s="7">
        <v>2.1000000000000001E-2</v>
      </c>
      <c r="Q102" s="7">
        <v>0.02</v>
      </c>
      <c r="R102" s="7">
        <v>4.3999999999999997E-2</v>
      </c>
      <c r="S102" s="7">
        <v>0.02</v>
      </c>
      <c r="T102" s="7">
        <v>5.0999999999999997E-2</v>
      </c>
      <c r="U102" s="7">
        <v>0.03</v>
      </c>
      <c r="V102" s="7">
        <v>0</v>
      </c>
      <c r="W102" s="7">
        <v>3.6999999999999998E-2</v>
      </c>
      <c r="X102" s="7">
        <f>AVERAGE(Tabela3[[#This Row],[S1]:[S20]])</f>
        <v>2.5950000000000001E-2</v>
      </c>
      <c r="Y102" s="7">
        <f>_xlfn.STDEV.S(Tabela3[[#This Row],[S1]:[S20]])</f>
        <v>1.1762898855030762E-2</v>
      </c>
    </row>
    <row r="103" spans="1:25" x14ac:dyDescent="0.35">
      <c r="A103" t="s">
        <v>116</v>
      </c>
      <c r="B103" s="1">
        <v>542.91999999999996</v>
      </c>
      <c r="C103">
        <v>543.1</v>
      </c>
      <c r="D103" s="7">
        <v>3.5000000000000003E-2</v>
      </c>
      <c r="E103" s="7">
        <v>2.9000000000000001E-2</v>
      </c>
      <c r="F103" s="7">
        <v>2.5000000000000001E-2</v>
      </c>
      <c r="G103" s="7">
        <v>2.5000000000000001E-2</v>
      </c>
      <c r="H103" s="7">
        <v>0.03</v>
      </c>
      <c r="I103" s="7">
        <v>2.5999999999999999E-2</v>
      </c>
      <c r="J103" s="7">
        <v>2.9000000000000001E-2</v>
      </c>
      <c r="K103" s="7">
        <v>1.4999999999999999E-2</v>
      </c>
      <c r="L103" s="7">
        <v>2.4E-2</v>
      </c>
      <c r="M103" s="7">
        <v>1.9E-2</v>
      </c>
      <c r="N103" s="7">
        <v>1.9E-2</v>
      </c>
      <c r="O103" s="7">
        <v>5.2999999999999999E-2</v>
      </c>
      <c r="P103" s="7">
        <v>5.3999999999999999E-2</v>
      </c>
      <c r="Q103" s="7">
        <v>2.4E-2</v>
      </c>
      <c r="R103" s="7">
        <v>3.2000000000000001E-2</v>
      </c>
      <c r="S103" s="7">
        <v>3.3000000000000002E-2</v>
      </c>
      <c r="T103" s="7">
        <v>3.3000000000000002E-2</v>
      </c>
      <c r="U103" s="7">
        <v>2.7E-2</v>
      </c>
      <c r="V103" s="7">
        <v>0.03</v>
      </c>
      <c r="W103" s="7">
        <v>4.8000000000000001E-2</v>
      </c>
      <c r="X103" s="7">
        <f>AVERAGE(Tabela3[[#This Row],[S1]:[S20]])</f>
        <v>3.0500000000000006E-2</v>
      </c>
      <c r="Y103" s="7">
        <f>_xlfn.STDEV.S(Tabela3[[#This Row],[S1]:[S20]])</f>
        <v>1.0480558442333024E-2</v>
      </c>
    </row>
    <row r="104" spans="1:25" x14ac:dyDescent="0.35">
      <c r="A104" t="s">
        <v>117</v>
      </c>
      <c r="B104" s="1">
        <v>546.19000000000005</v>
      </c>
      <c r="C104">
        <v>546.37</v>
      </c>
      <c r="D104" s="7">
        <v>3.2000000000000001E-2</v>
      </c>
      <c r="E104" s="7">
        <v>3.5000000000000003E-2</v>
      </c>
      <c r="F104" s="7">
        <v>0.04</v>
      </c>
      <c r="G104" s="7">
        <v>2.7E-2</v>
      </c>
      <c r="H104" s="7">
        <v>0.04</v>
      </c>
      <c r="I104" s="7">
        <v>4.9000000000000002E-2</v>
      </c>
      <c r="J104" s="7">
        <v>2.1000000000000001E-2</v>
      </c>
      <c r="K104" s="7">
        <v>1.9E-2</v>
      </c>
      <c r="L104" s="7">
        <v>1.4999999999999999E-2</v>
      </c>
      <c r="M104" s="7">
        <v>2.8000000000000001E-2</v>
      </c>
      <c r="N104" s="7">
        <v>5.5E-2</v>
      </c>
      <c r="O104" s="7">
        <v>5.5E-2</v>
      </c>
      <c r="P104" s="7">
        <v>6.8000000000000005E-2</v>
      </c>
      <c r="Q104" s="7">
        <v>5.3999999999999999E-2</v>
      </c>
      <c r="R104" s="7">
        <v>0.06</v>
      </c>
      <c r="S104" s="7">
        <v>0.06</v>
      </c>
      <c r="T104" s="7">
        <v>7.6999999999999999E-2</v>
      </c>
      <c r="U104" s="7">
        <v>1.4999999999999999E-2</v>
      </c>
      <c r="V104" s="7">
        <v>2.5999999999999999E-2</v>
      </c>
      <c r="W104" s="7">
        <v>3.5000000000000003E-2</v>
      </c>
      <c r="X104" s="7">
        <f>AVERAGE(Tabela3[[#This Row],[S1]:[S20]])</f>
        <v>4.055000000000001E-2</v>
      </c>
      <c r="Y104" s="7">
        <f>_xlfn.STDEV.S(Tabela3[[#This Row],[S1]:[S20]])</f>
        <v>1.8279914199959856E-2</v>
      </c>
    </row>
    <row r="105" spans="1:25" x14ac:dyDescent="0.35">
      <c r="A105" t="s">
        <v>118</v>
      </c>
      <c r="B105" s="1">
        <v>548.91</v>
      </c>
      <c r="C105">
        <v>549.08000000000004</v>
      </c>
      <c r="D105" s="7">
        <v>9.9000000000000005E-2</v>
      </c>
      <c r="E105" s="7">
        <v>3.7999999999999999E-2</v>
      </c>
      <c r="F105" s="7">
        <v>9.0999999999999998E-2</v>
      </c>
      <c r="G105" s="7">
        <v>8.5000000000000006E-2</v>
      </c>
      <c r="H105" s="7">
        <v>1.01E-2</v>
      </c>
      <c r="I105" s="7">
        <v>4.8000000000000001E-2</v>
      </c>
      <c r="J105" s="7">
        <v>7.9000000000000001E-2</v>
      </c>
      <c r="K105" s="7">
        <v>0.106</v>
      </c>
      <c r="L105" s="7">
        <v>7.4999999999999997E-2</v>
      </c>
      <c r="M105" s="7">
        <v>7.5999999999999998E-2</v>
      </c>
      <c r="N105" s="7">
        <v>0.24</v>
      </c>
      <c r="O105" s="7">
        <v>0.24299999999999999</v>
      </c>
      <c r="P105" s="7">
        <v>0.32100000000000001</v>
      </c>
      <c r="Q105" s="7">
        <v>0.23699999999999999</v>
      </c>
      <c r="R105" s="7">
        <v>0.188</v>
      </c>
      <c r="S105" s="7">
        <v>0.27600000000000002</v>
      </c>
      <c r="T105" s="7">
        <v>0.23300000000000001</v>
      </c>
      <c r="U105" s="7">
        <v>0.16200000000000001</v>
      </c>
      <c r="V105" s="7">
        <v>0.19400000000000001</v>
      </c>
      <c r="W105" s="7">
        <v>0.21</v>
      </c>
      <c r="X105" s="7">
        <f>AVERAGE(Tabela3[[#This Row],[S1]:[S20]])</f>
        <v>0.15055499999999999</v>
      </c>
      <c r="Y105" s="7">
        <f>_xlfn.STDEV.S(Tabela3[[#This Row],[S1]:[S20]])</f>
        <v>9.0130563044601278E-2</v>
      </c>
    </row>
    <row r="106" spans="1:25" x14ac:dyDescent="0.35">
      <c r="A106" t="s">
        <v>119</v>
      </c>
      <c r="B106" s="1">
        <v>551.94000000000005</v>
      </c>
      <c r="C106">
        <v>552.05999999999995</v>
      </c>
      <c r="D106" s="7">
        <v>2.4E-2</v>
      </c>
      <c r="E106" s="7">
        <v>3.5000000000000003E-2</v>
      </c>
      <c r="F106" s="7">
        <v>2.5999999999999999E-2</v>
      </c>
      <c r="G106" s="7">
        <v>3.1E-2</v>
      </c>
      <c r="H106" s="7">
        <v>0.04</v>
      </c>
      <c r="I106" s="7">
        <v>3.7999999999999999E-2</v>
      </c>
      <c r="J106" s="7">
        <v>0.04</v>
      </c>
      <c r="K106" s="7">
        <v>3.6999999999999998E-2</v>
      </c>
      <c r="L106" s="7">
        <v>3.3000000000000002E-2</v>
      </c>
      <c r="M106" s="7">
        <v>3.5999999999999997E-2</v>
      </c>
      <c r="N106" s="7">
        <v>3.1E-2</v>
      </c>
      <c r="O106" s="7">
        <v>5.2999999999999999E-2</v>
      </c>
      <c r="P106" s="7">
        <v>0.06</v>
      </c>
      <c r="Q106" s="7">
        <v>5.1999999999999998E-2</v>
      </c>
      <c r="R106" s="7">
        <v>8.3000000000000004E-2</v>
      </c>
      <c r="S106" s="7">
        <v>7.0999999999999994E-2</v>
      </c>
      <c r="T106" s="7">
        <v>4.9000000000000002E-2</v>
      </c>
      <c r="U106" s="7">
        <v>4.1000000000000002E-2</v>
      </c>
      <c r="V106" s="7">
        <v>6.0999999999999999E-2</v>
      </c>
      <c r="W106" s="7">
        <v>4.1000000000000002E-2</v>
      </c>
      <c r="X106" s="7">
        <f>AVERAGE(Tabela3[[#This Row],[S1]:[S20]])</f>
        <v>4.41E-2</v>
      </c>
      <c r="Y106" s="7">
        <f>_xlfn.STDEV.S(Tabela3[[#This Row],[S1]:[S20]])</f>
        <v>1.5265716663922388E-2</v>
      </c>
    </row>
    <row r="107" spans="1:25" x14ac:dyDescent="0.35">
      <c r="A107" t="s">
        <v>120</v>
      </c>
      <c r="B107" s="1">
        <v>554.66</v>
      </c>
      <c r="C107">
        <v>554.76</v>
      </c>
      <c r="D107" s="7">
        <v>3.5999999999999997E-2</v>
      </c>
      <c r="E107" s="7">
        <v>0.03</v>
      </c>
      <c r="F107" s="7">
        <v>1.2E-2</v>
      </c>
      <c r="G107" s="7">
        <v>0.03</v>
      </c>
      <c r="H107" s="7">
        <v>3.3000000000000002E-2</v>
      </c>
      <c r="I107" s="7">
        <v>2.9000000000000001E-2</v>
      </c>
      <c r="J107" s="7">
        <v>3.7999999999999999E-2</v>
      </c>
      <c r="K107" s="7">
        <v>3.5000000000000003E-2</v>
      </c>
      <c r="L107" s="7">
        <v>3.0000000000000001E-3</v>
      </c>
      <c r="M107" s="7">
        <v>0.01</v>
      </c>
      <c r="N107" s="7">
        <v>0.05</v>
      </c>
      <c r="O107" s="7">
        <v>5.6000000000000001E-2</v>
      </c>
      <c r="P107" s="7">
        <v>7.3999999999999996E-2</v>
      </c>
      <c r="Q107" s="7">
        <v>8.1000000000000003E-2</v>
      </c>
      <c r="R107" s="7">
        <v>9.2999999999999999E-2</v>
      </c>
      <c r="S107" s="7">
        <v>8.3000000000000004E-2</v>
      </c>
      <c r="T107" s="7">
        <v>7.0999999999999994E-2</v>
      </c>
      <c r="U107" s="7">
        <v>9.7000000000000003E-2</v>
      </c>
      <c r="V107" s="7">
        <v>7.0999999999999994E-2</v>
      </c>
      <c r="W107" s="7">
        <v>5.6000000000000001E-2</v>
      </c>
      <c r="X107" s="7">
        <f>AVERAGE(Tabela3[[#This Row],[S1]:[S20]])</f>
        <v>4.9399999999999993E-2</v>
      </c>
      <c r="Y107" s="7">
        <f>_xlfn.STDEV.S(Tabela3[[#This Row],[S1]:[S20]])</f>
        <v>2.8077711707631063E-2</v>
      </c>
    </row>
    <row r="108" spans="1:25" x14ac:dyDescent="0.35">
      <c r="A108" t="s">
        <v>121</v>
      </c>
      <c r="B108" s="1">
        <v>559.29</v>
      </c>
      <c r="C108">
        <v>559.39</v>
      </c>
      <c r="D108" s="7">
        <v>4.9000000000000002E-2</v>
      </c>
      <c r="E108" s="7">
        <v>5.7000000000000002E-2</v>
      </c>
      <c r="F108" s="7">
        <v>5.3999999999999999E-2</v>
      </c>
      <c r="G108" s="7">
        <v>6.3E-2</v>
      </c>
      <c r="H108" s="7">
        <v>6.0999999999999999E-2</v>
      </c>
      <c r="I108" s="7">
        <v>5.3999999999999999E-2</v>
      </c>
      <c r="J108" s="7">
        <v>0.05</v>
      </c>
      <c r="K108" s="7">
        <v>5.7000000000000002E-2</v>
      </c>
      <c r="L108" s="7">
        <v>5.7000000000000002E-2</v>
      </c>
      <c r="M108" s="7">
        <v>4.9000000000000002E-2</v>
      </c>
      <c r="N108" s="7">
        <v>7.9000000000000001E-2</v>
      </c>
      <c r="O108" s="7">
        <v>0.08</v>
      </c>
      <c r="P108" s="7">
        <v>0.10199999999999999</v>
      </c>
      <c r="Q108" s="7">
        <v>8.2000000000000003E-2</v>
      </c>
      <c r="R108" s="7">
        <v>4.4999999999999998E-2</v>
      </c>
      <c r="S108" s="7">
        <v>0.04</v>
      </c>
      <c r="T108" s="7">
        <v>8.3000000000000004E-2</v>
      </c>
      <c r="U108" s="7">
        <v>0.08</v>
      </c>
      <c r="V108" s="7">
        <v>7.2999999999999995E-2</v>
      </c>
      <c r="W108" s="7">
        <v>5.7000000000000002E-2</v>
      </c>
      <c r="X108" s="7">
        <f>AVERAGE(Tabela3[[#This Row],[S1]:[S20]])</f>
        <v>6.3600000000000004E-2</v>
      </c>
      <c r="Y108" s="7">
        <f>_xlfn.STDEV.S(Tabela3[[#This Row],[S1]:[S20]])</f>
        <v>1.6112760552791039E-2</v>
      </c>
    </row>
    <row r="109" spans="1:25" x14ac:dyDescent="0.35">
      <c r="A109" t="s">
        <v>122</v>
      </c>
      <c r="B109" s="1">
        <v>564.29999999999995</v>
      </c>
      <c r="C109">
        <v>564.42999999999995</v>
      </c>
      <c r="D109" s="7">
        <v>3.4000000000000002E-2</v>
      </c>
      <c r="E109" s="7">
        <v>3.9E-2</v>
      </c>
      <c r="F109" s="7">
        <v>4.1000000000000002E-2</v>
      </c>
      <c r="G109" s="7">
        <v>3.6999999999999998E-2</v>
      </c>
      <c r="H109" s="7">
        <v>4.2000000000000003E-2</v>
      </c>
      <c r="I109" s="7">
        <v>3.7999999999999999E-2</v>
      </c>
      <c r="J109" s="7">
        <v>4.8000000000000001E-2</v>
      </c>
      <c r="K109" s="7">
        <v>3.5000000000000003E-2</v>
      </c>
      <c r="L109" s="7">
        <v>3.5999999999999997E-2</v>
      </c>
      <c r="M109" s="7">
        <v>4.3999999999999997E-2</v>
      </c>
      <c r="N109" s="7">
        <v>4.5999999999999999E-2</v>
      </c>
      <c r="O109" s="7">
        <v>3.5999999999999997E-2</v>
      </c>
      <c r="P109" s="7">
        <v>2.9000000000000001E-2</v>
      </c>
      <c r="Q109" s="7">
        <v>4.5999999999999999E-2</v>
      </c>
      <c r="R109" s="7">
        <v>2.4E-2</v>
      </c>
      <c r="S109" s="7">
        <v>5.2999999999999999E-2</v>
      </c>
      <c r="T109" s="7">
        <v>4.2000000000000003E-2</v>
      </c>
      <c r="U109" s="7">
        <v>5.3999999999999999E-2</v>
      </c>
      <c r="V109" s="7">
        <v>3.3000000000000002E-2</v>
      </c>
      <c r="W109" s="7">
        <v>3.4000000000000002E-2</v>
      </c>
      <c r="X109" s="7">
        <f>AVERAGE(Tabela3[[#This Row],[S1]:[S20]])</f>
        <v>3.9550000000000016E-2</v>
      </c>
      <c r="Y109" s="7">
        <f>_xlfn.STDEV.S(Tabela3[[#This Row],[S1]:[S20]])</f>
        <v>7.5774943782645262E-3</v>
      </c>
    </row>
    <row r="110" spans="1:25" x14ac:dyDescent="0.35">
      <c r="A110" t="s">
        <v>123</v>
      </c>
      <c r="B110" s="1">
        <v>567.9</v>
      </c>
      <c r="C110">
        <v>568.1</v>
      </c>
      <c r="D110" s="7">
        <v>4.5999999999999999E-2</v>
      </c>
      <c r="E110" s="7">
        <v>5.3999999999999999E-2</v>
      </c>
      <c r="F110" s="7">
        <v>6.2E-2</v>
      </c>
      <c r="G110" s="7">
        <v>7.9000000000000001E-2</v>
      </c>
      <c r="H110" s="7">
        <v>8.4000000000000005E-2</v>
      </c>
      <c r="I110" s="7">
        <v>5.0999999999999997E-2</v>
      </c>
      <c r="J110" s="7">
        <v>5.8999999999999997E-2</v>
      </c>
      <c r="K110" s="7">
        <v>6.4000000000000001E-2</v>
      </c>
      <c r="L110" s="7">
        <v>7.1999999999999995E-2</v>
      </c>
      <c r="M110" s="7">
        <v>8.5000000000000006E-2</v>
      </c>
      <c r="N110" s="7">
        <v>9.5000000000000001E-2</v>
      </c>
      <c r="O110" s="7">
        <v>8.2000000000000003E-2</v>
      </c>
      <c r="P110" s="7">
        <v>0.10100000000000001</v>
      </c>
      <c r="Q110" s="7">
        <v>0.13600000000000001</v>
      </c>
      <c r="R110" s="7">
        <v>0.14000000000000001</v>
      </c>
      <c r="S110" s="7">
        <v>0.20300000000000001</v>
      </c>
      <c r="T110" s="7">
        <v>0.161</v>
      </c>
      <c r="U110" s="7">
        <v>0.14799999999999999</v>
      </c>
      <c r="V110" s="7">
        <v>0.151</v>
      </c>
      <c r="W110" s="7">
        <v>0.121</v>
      </c>
      <c r="X110" s="7">
        <f>AVERAGE(Tabela3[[#This Row],[S1]:[S20]])</f>
        <v>9.9699999999999997E-2</v>
      </c>
      <c r="Y110" s="7">
        <f>_xlfn.STDEV.S(Tabela3[[#This Row],[S1]:[S20]])</f>
        <v>4.3817924714844594E-2</v>
      </c>
    </row>
    <row r="111" spans="1:25" x14ac:dyDescent="0.35">
      <c r="A111" t="s">
        <v>124</v>
      </c>
      <c r="B111" s="1">
        <v>569.83000000000004</v>
      </c>
      <c r="C111">
        <v>570</v>
      </c>
      <c r="D111" s="7">
        <v>4.1000000000000002E-2</v>
      </c>
      <c r="E111" s="7">
        <v>6.2E-2</v>
      </c>
      <c r="F111" s="7">
        <v>3.7999999999999999E-2</v>
      </c>
      <c r="G111" s="7">
        <v>0.06</v>
      </c>
      <c r="H111" s="7">
        <v>0.04</v>
      </c>
      <c r="I111" s="7">
        <v>3.7999999999999999E-2</v>
      </c>
      <c r="J111" s="7">
        <v>6.0999999999999999E-2</v>
      </c>
      <c r="K111" s="7">
        <v>3.5000000000000003E-2</v>
      </c>
      <c r="L111" s="7">
        <v>4.5999999999999999E-2</v>
      </c>
      <c r="M111" s="7">
        <v>4.1000000000000002E-2</v>
      </c>
      <c r="N111" s="7">
        <v>9.8000000000000004E-2</v>
      </c>
      <c r="O111" s="7">
        <v>8.5999999999999993E-2</v>
      </c>
      <c r="P111" s="7">
        <v>0.11799999999999999</v>
      </c>
      <c r="Q111" s="7">
        <v>6.8000000000000005E-2</v>
      </c>
      <c r="R111" s="7">
        <v>8.8999999999999996E-2</v>
      </c>
      <c r="S111" s="7">
        <v>7.3999999999999996E-2</v>
      </c>
      <c r="T111" s="7">
        <v>5.0999999999999997E-2</v>
      </c>
      <c r="U111" s="7">
        <v>0.09</v>
      </c>
      <c r="V111" s="7">
        <v>4.1000000000000002E-2</v>
      </c>
      <c r="W111" s="7">
        <v>8.4000000000000005E-2</v>
      </c>
      <c r="X111" s="7">
        <f>AVERAGE(Tabela3[[#This Row],[S1]:[S20]])</f>
        <v>6.3049999999999995E-2</v>
      </c>
      <c r="Y111" s="7">
        <f>_xlfn.STDEV.S(Tabela3[[#This Row],[S1]:[S20]])</f>
        <v>2.4314767009717443E-2</v>
      </c>
    </row>
    <row r="112" spans="1:25" x14ac:dyDescent="0.35">
      <c r="A112" t="s">
        <v>125</v>
      </c>
      <c r="B112" s="1">
        <v>576.92999999999995</v>
      </c>
      <c r="C112">
        <v>577.15</v>
      </c>
      <c r="D112" s="7">
        <v>5.3999999999999999E-2</v>
      </c>
      <c r="E112" s="7">
        <v>5.7000000000000002E-2</v>
      </c>
      <c r="F112" s="7">
        <v>5.7000000000000002E-2</v>
      </c>
      <c r="G112" s="7">
        <v>4.2000000000000003E-2</v>
      </c>
      <c r="H112" s="7">
        <v>0.04</v>
      </c>
      <c r="I112" s="7">
        <v>0.06</v>
      </c>
      <c r="J112" s="7">
        <v>5.2999999999999999E-2</v>
      </c>
      <c r="K112" s="7">
        <v>5.3999999999999999E-2</v>
      </c>
      <c r="L112" s="7">
        <v>3.2000000000000001E-2</v>
      </c>
      <c r="M112" s="7">
        <v>0.02</v>
      </c>
      <c r="N112" s="7">
        <v>5.8999999999999997E-2</v>
      </c>
      <c r="O112" s="7">
        <v>9.2999999999999999E-2</v>
      </c>
      <c r="P112" s="7">
        <v>0.10299999999999999</v>
      </c>
      <c r="Q112" s="7">
        <v>7.5999999999999998E-2</v>
      </c>
      <c r="R112" s="7">
        <v>8.4000000000000005E-2</v>
      </c>
      <c r="S112" s="7">
        <v>8.7999999999999995E-2</v>
      </c>
      <c r="T112" s="7">
        <v>4.2000000000000003E-2</v>
      </c>
      <c r="U112" s="7">
        <v>9.9000000000000005E-2</v>
      </c>
      <c r="V112" s="7">
        <v>0.106</v>
      </c>
      <c r="W112" s="7">
        <v>0.113</v>
      </c>
      <c r="X112" s="7">
        <f>AVERAGE(Tabela3[[#This Row],[S1]:[S20]])</f>
        <v>6.6599999999999993E-2</v>
      </c>
      <c r="Y112" s="7">
        <f>_xlfn.STDEV.S(Tabela3[[#This Row],[S1]:[S20]])</f>
        <v>2.685320719843546E-2</v>
      </c>
    </row>
    <row r="113" spans="1:25" x14ac:dyDescent="0.35">
      <c r="A113" t="s">
        <v>126</v>
      </c>
      <c r="B113" s="1">
        <v>580.85</v>
      </c>
      <c r="C113">
        <v>581</v>
      </c>
      <c r="D113" s="7">
        <v>2.1999999999999999E-2</v>
      </c>
      <c r="E113" s="7">
        <v>2.5000000000000001E-2</v>
      </c>
      <c r="F113" s="7">
        <v>1.9E-2</v>
      </c>
      <c r="G113" s="7">
        <v>1.4999999999999999E-2</v>
      </c>
      <c r="H113" s="7">
        <v>1.4999999999999999E-2</v>
      </c>
      <c r="I113" s="7">
        <v>1.7000000000000001E-2</v>
      </c>
      <c r="J113" s="7">
        <v>2.8000000000000001E-2</v>
      </c>
      <c r="K113" s="7">
        <v>1.7000000000000001E-2</v>
      </c>
      <c r="L113" s="7">
        <v>2.1999999999999999E-2</v>
      </c>
      <c r="M113" s="7">
        <v>1.4E-2</v>
      </c>
      <c r="N113" s="7">
        <v>1.7999999999999999E-2</v>
      </c>
      <c r="O113" s="7">
        <v>3.5000000000000003E-2</v>
      </c>
      <c r="P113" s="7">
        <v>3.5000000000000003E-2</v>
      </c>
      <c r="Q113" s="7">
        <v>4.3999999999999997E-2</v>
      </c>
      <c r="R113" s="7">
        <v>5.0999999999999997E-2</v>
      </c>
      <c r="S113" s="7">
        <v>3.5999999999999997E-2</v>
      </c>
      <c r="T113" s="7">
        <v>0.02</v>
      </c>
      <c r="U113" s="7">
        <v>2.5999999999999999E-2</v>
      </c>
      <c r="V113" s="7">
        <v>3.4000000000000002E-2</v>
      </c>
      <c r="W113" s="7">
        <v>3.5000000000000003E-2</v>
      </c>
      <c r="X113" s="7">
        <f>AVERAGE(Tabela3[[#This Row],[S1]:[S20]])</f>
        <v>2.64E-2</v>
      </c>
      <c r="Y113" s="7">
        <f>_xlfn.STDEV.S(Tabela3[[#This Row],[S1]:[S20]])</f>
        <v>1.0480056247337999E-2</v>
      </c>
    </row>
    <row r="114" spans="1:25" x14ac:dyDescent="0.35">
      <c r="A114" t="s">
        <v>127</v>
      </c>
      <c r="B114" s="1">
        <v>583.79999999999995</v>
      </c>
      <c r="C114">
        <v>583.92999999999995</v>
      </c>
      <c r="D114" s="7">
        <v>2.7E-2</v>
      </c>
      <c r="E114" s="7">
        <v>2.4E-2</v>
      </c>
      <c r="F114" s="7">
        <v>3.3000000000000002E-2</v>
      </c>
      <c r="G114" s="7">
        <v>2.9000000000000001E-2</v>
      </c>
      <c r="H114" s="7">
        <v>0.02</v>
      </c>
      <c r="I114" s="7">
        <v>2.5000000000000001E-2</v>
      </c>
      <c r="J114" s="7">
        <v>1.0999999999999999E-2</v>
      </c>
      <c r="K114" s="7">
        <v>2.9000000000000001E-2</v>
      </c>
      <c r="L114" s="7">
        <v>3.5000000000000003E-2</v>
      </c>
      <c r="M114" s="7">
        <v>1.7000000000000001E-2</v>
      </c>
      <c r="N114" s="7">
        <v>0.03</v>
      </c>
      <c r="O114" s="7">
        <v>0.03</v>
      </c>
      <c r="P114" s="7">
        <v>4.5999999999999999E-2</v>
      </c>
      <c r="Q114" s="7">
        <v>3.1E-2</v>
      </c>
      <c r="R114" s="7">
        <v>4.4999999999999998E-2</v>
      </c>
      <c r="S114" s="7">
        <v>3.7999999999999999E-2</v>
      </c>
      <c r="T114" s="7">
        <v>0.04</v>
      </c>
      <c r="U114" s="7">
        <v>1.7999999999999999E-2</v>
      </c>
      <c r="V114" s="7">
        <v>2.5999999999999999E-2</v>
      </c>
      <c r="W114" s="7">
        <v>3.5999999999999997E-2</v>
      </c>
      <c r="X114" s="7">
        <f>AVERAGE(Tabela3[[#This Row],[S1]:[S20]])</f>
        <v>2.9500000000000005E-2</v>
      </c>
      <c r="Y114" s="7">
        <f>_xlfn.STDEV.S(Tabela3[[#This Row],[S1]:[S20]])</f>
        <v>9.0988721105536158E-3</v>
      </c>
    </row>
    <row r="115" spans="1:25" x14ac:dyDescent="0.35">
      <c r="A115" t="s">
        <v>145</v>
      </c>
      <c r="B115" s="1">
        <v>588.38</v>
      </c>
      <c r="C115">
        <v>588.45000000000005</v>
      </c>
      <c r="D115" s="7">
        <v>3.3000000000000002E-2</v>
      </c>
      <c r="E115" s="7">
        <v>2.9000000000000001E-2</v>
      </c>
      <c r="F115" s="7">
        <v>1.7999999999999999E-2</v>
      </c>
      <c r="G115" s="7">
        <v>2.7E-2</v>
      </c>
      <c r="H115" s="7">
        <v>0.03</v>
      </c>
      <c r="I115" s="7">
        <v>0.02</v>
      </c>
      <c r="J115" s="7">
        <v>2.5000000000000001E-2</v>
      </c>
      <c r="K115" s="7">
        <v>3.4000000000000002E-2</v>
      </c>
      <c r="L115" s="7">
        <v>2.5999999999999999E-2</v>
      </c>
      <c r="M115" s="7">
        <v>2.8000000000000001E-2</v>
      </c>
      <c r="N115" s="7">
        <v>4.7E-2</v>
      </c>
      <c r="O115" s="7">
        <v>5.3999999999999999E-2</v>
      </c>
      <c r="P115" s="7">
        <v>1.0999999999999999E-2</v>
      </c>
      <c r="Q115" s="7">
        <v>1.9E-2</v>
      </c>
      <c r="R115" s="7">
        <v>2.7E-2</v>
      </c>
      <c r="S115" s="7">
        <v>2.3E-2</v>
      </c>
      <c r="T115" s="7">
        <v>2.8000000000000001E-2</v>
      </c>
      <c r="U115" s="7">
        <v>3.7999999999999999E-2</v>
      </c>
      <c r="V115" s="7">
        <v>2.5000000000000001E-2</v>
      </c>
      <c r="W115" s="7">
        <v>4.4999999999999998E-2</v>
      </c>
      <c r="X115" s="7">
        <f>AVERAGE(Tabela3[[#This Row],[S1]:[S20]])</f>
        <v>2.9350000000000008E-2</v>
      </c>
      <c r="Y115" s="7">
        <f>_xlfn.STDEV.S(Tabela3[[#This Row],[S1]:[S20]])</f>
        <v>1.0358190250384347E-2</v>
      </c>
    </row>
    <row r="116" spans="1:25" x14ac:dyDescent="0.35">
      <c r="A116" t="s">
        <v>128</v>
      </c>
      <c r="B116" s="1">
        <v>591.9</v>
      </c>
      <c r="C116">
        <v>592.05999999999995</v>
      </c>
      <c r="D116" s="7">
        <v>1.6E-2</v>
      </c>
      <c r="E116" s="7">
        <v>1.9E-2</v>
      </c>
      <c r="F116" s="7">
        <v>2.1000000000000001E-2</v>
      </c>
      <c r="G116" s="7">
        <v>2.1000000000000001E-2</v>
      </c>
      <c r="H116" s="7">
        <v>4.3999999999999997E-2</v>
      </c>
      <c r="I116" s="7">
        <v>8.9999999999999993E-3</v>
      </c>
      <c r="J116" s="7">
        <v>8.9999999999999993E-3</v>
      </c>
      <c r="K116" s="7">
        <v>1.9E-2</v>
      </c>
      <c r="L116" s="7">
        <v>3.5000000000000003E-2</v>
      </c>
      <c r="M116" s="7">
        <v>2.1999999999999999E-2</v>
      </c>
      <c r="N116" s="7">
        <v>1.6E-2</v>
      </c>
      <c r="O116" s="7">
        <v>1.2E-2</v>
      </c>
      <c r="P116" s="7">
        <v>2.8000000000000001E-2</v>
      </c>
      <c r="Q116" s="7">
        <v>3.5999999999999997E-2</v>
      </c>
      <c r="R116" s="7">
        <v>4.5999999999999999E-2</v>
      </c>
      <c r="S116" s="7">
        <v>2.5999999999999999E-2</v>
      </c>
      <c r="T116" s="7">
        <v>2.8000000000000001E-2</v>
      </c>
      <c r="U116" s="7">
        <v>2.8000000000000001E-2</v>
      </c>
      <c r="V116" s="7">
        <v>2.4E-2</v>
      </c>
      <c r="W116" s="7">
        <v>3.4000000000000002E-2</v>
      </c>
      <c r="X116" s="7">
        <f>AVERAGE(Tabela3[[#This Row],[S1]:[S20]])</f>
        <v>2.4650000000000005E-2</v>
      </c>
      <c r="Y116" s="7">
        <f>_xlfn.STDEV.S(Tabela3[[#This Row],[S1]:[S20]])</f>
        <v>1.0479428469751166E-2</v>
      </c>
    </row>
    <row r="117" spans="1:25" x14ac:dyDescent="0.35">
      <c r="A117" t="s">
        <v>129</v>
      </c>
      <c r="B117" s="1">
        <v>597.78</v>
      </c>
      <c r="C117">
        <v>597.95000000000005</v>
      </c>
      <c r="D117" s="7">
        <v>5.3999999999999999E-2</v>
      </c>
      <c r="E117" s="7">
        <v>5.8000000000000003E-2</v>
      </c>
      <c r="F117" s="7">
        <v>0.05</v>
      </c>
      <c r="G117" s="7">
        <v>6.2E-2</v>
      </c>
      <c r="H117" s="7">
        <v>6.4000000000000001E-2</v>
      </c>
      <c r="I117" s="7">
        <v>8.5999999999999993E-2</v>
      </c>
      <c r="J117" s="7">
        <v>0.1</v>
      </c>
      <c r="K117" s="7">
        <v>5.5E-2</v>
      </c>
      <c r="L117" s="7">
        <v>4.1000000000000002E-2</v>
      </c>
      <c r="M117" s="7">
        <v>4.2999999999999997E-2</v>
      </c>
      <c r="N117" s="7">
        <v>5.6000000000000001E-2</v>
      </c>
      <c r="O117" s="7">
        <v>0.08</v>
      </c>
      <c r="P117" s="7">
        <v>5.3999999999999999E-2</v>
      </c>
      <c r="Q117" s="7">
        <v>9.9000000000000005E-2</v>
      </c>
      <c r="R117" s="7">
        <v>0.10100000000000001</v>
      </c>
      <c r="S117" s="7">
        <v>6.3E-2</v>
      </c>
      <c r="T117" s="7">
        <v>7.9000000000000001E-2</v>
      </c>
      <c r="U117" s="7">
        <v>7.9000000000000001E-2</v>
      </c>
      <c r="V117" s="7">
        <v>7.8E-2</v>
      </c>
      <c r="W117" s="7">
        <v>3.5999999999999997E-2</v>
      </c>
      <c r="X117" s="7">
        <f>AVERAGE(Tabela3[[#This Row],[S1]:[S20]])</f>
        <v>6.6900000000000001E-2</v>
      </c>
      <c r="Y117" s="7">
        <f>_xlfn.STDEV.S(Tabela3[[#This Row],[S1]:[S20]])</f>
        <v>1.9793406664049044E-2</v>
      </c>
    </row>
    <row r="118" spans="1:25" x14ac:dyDescent="0.35">
      <c r="A118" t="s">
        <v>130</v>
      </c>
      <c r="B118" s="1">
        <v>598.79999999999995</v>
      </c>
      <c r="C118">
        <v>598.92999999999995</v>
      </c>
      <c r="D118" s="7">
        <v>6.4000000000000001E-2</v>
      </c>
      <c r="E118" s="7">
        <v>6.4000000000000001E-2</v>
      </c>
      <c r="F118" s="7">
        <v>5.0999999999999997E-2</v>
      </c>
      <c r="G118" s="7">
        <v>5.3999999999999999E-2</v>
      </c>
      <c r="H118" s="7">
        <v>4.9000000000000002E-2</v>
      </c>
      <c r="I118" s="7">
        <v>5.2999999999999999E-2</v>
      </c>
      <c r="J118" s="7">
        <v>3.9E-2</v>
      </c>
      <c r="K118" s="7">
        <v>3.5000000000000003E-2</v>
      </c>
      <c r="L118" s="7">
        <v>3.4000000000000002E-2</v>
      </c>
      <c r="M118" s="7">
        <v>6.3E-2</v>
      </c>
      <c r="N118" s="7">
        <v>7.8E-2</v>
      </c>
      <c r="O118" s="7">
        <v>0.13900000000000001</v>
      </c>
      <c r="P118" s="7">
        <v>6.8000000000000005E-2</v>
      </c>
      <c r="Q118" s="7">
        <v>0.08</v>
      </c>
      <c r="R118" s="7">
        <v>8.3000000000000004E-2</v>
      </c>
      <c r="S118" s="7">
        <v>6.0999999999999999E-2</v>
      </c>
      <c r="T118" s="7">
        <v>5.7000000000000002E-2</v>
      </c>
      <c r="U118" s="7">
        <v>9.1999999999999998E-2</v>
      </c>
      <c r="V118" s="7">
        <v>8.2000000000000003E-2</v>
      </c>
      <c r="W118" s="7">
        <v>9.1999999999999998E-2</v>
      </c>
      <c r="X118" s="7">
        <f>AVERAGE(Tabela3[[#This Row],[S1]:[S20]])</f>
        <v>6.6900000000000001E-2</v>
      </c>
      <c r="Y118" s="7">
        <f>_xlfn.STDEV.S(Tabela3[[#This Row],[S1]:[S20]])</f>
        <v>2.4298364683982117E-2</v>
      </c>
    </row>
    <row r="119" spans="1:25" x14ac:dyDescent="0.35">
      <c r="A119" t="s">
        <v>131</v>
      </c>
      <c r="B119" s="1">
        <v>601.75</v>
      </c>
      <c r="C119">
        <v>601.89</v>
      </c>
      <c r="D119" s="7">
        <v>4.7E-2</v>
      </c>
      <c r="E119" s="7">
        <v>8.2000000000000003E-2</v>
      </c>
      <c r="F119" s="7">
        <v>6.8000000000000005E-2</v>
      </c>
      <c r="G119" s="7">
        <v>6.9000000000000006E-2</v>
      </c>
      <c r="H119" s="7">
        <v>4.5999999999999999E-2</v>
      </c>
      <c r="I119" s="7">
        <v>0.05</v>
      </c>
      <c r="J119" s="7">
        <v>6.0999999999999999E-2</v>
      </c>
      <c r="K119" s="7">
        <v>4.5999999999999999E-2</v>
      </c>
      <c r="L119" s="7">
        <v>6.8000000000000005E-2</v>
      </c>
      <c r="M119" s="7">
        <v>6.7000000000000004E-2</v>
      </c>
      <c r="N119" s="7">
        <v>0.311</v>
      </c>
      <c r="O119" s="7">
        <v>0.11</v>
      </c>
      <c r="P119" s="7">
        <v>0.106</v>
      </c>
      <c r="Q119" s="7">
        <v>8.5999999999999993E-2</v>
      </c>
      <c r="R119" s="7">
        <v>0.12</v>
      </c>
      <c r="S119" s="7">
        <v>8.3000000000000004E-2</v>
      </c>
      <c r="T119" s="7">
        <v>0.14699999999999999</v>
      </c>
      <c r="U119" s="7">
        <v>0.113</v>
      </c>
      <c r="V119" s="7">
        <v>9.4E-2</v>
      </c>
      <c r="W119" s="7">
        <v>0.111</v>
      </c>
      <c r="X119" s="7">
        <f>AVERAGE(Tabela3[[#This Row],[S1]:[S20]])</f>
        <v>9.4250000000000014E-2</v>
      </c>
      <c r="Y119" s="7">
        <f>_xlfn.STDEV.S(Tabela3[[#This Row],[S1]:[S20]])</f>
        <v>5.8264257347112242E-2</v>
      </c>
    </row>
    <row r="120" spans="1:25" x14ac:dyDescent="0.35">
      <c r="A120" t="s">
        <v>132</v>
      </c>
      <c r="B120" s="1">
        <v>602.75</v>
      </c>
      <c r="C120">
        <v>602.86</v>
      </c>
      <c r="D120" s="7">
        <v>6.7000000000000004E-2</v>
      </c>
      <c r="E120" s="7">
        <v>5.6000000000000001E-2</v>
      </c>
      <c r="F120" s="7">
        <v>5.1999999999999998E-2</v>
      </c>
      <c r="G120" s="7">
        <v>3.9E-2</v>
      </c>
      <c r="H120" s="7">
        <v>0.03</v>
      </c>
      <c r="I120" s="7">
        <v>0</v>
      </c>
      <c r="J120" s="7">
        <v>4.9000000000000002E-2</v>
      </c>
      <c r="K120" s="7">
        <v>6.0999999999999999E-2</v>
      </c>
      <c r="L120" s="7">
        <v>7.0000000000000007E-2</v>
      </c>
      <c r="M120" s="7">
        <v>4.4999999999999998E-2</v>
      </c>
      <c r="N120" s="7">
        <v>8.2000000000000003E-2</v>
      </c>
      <c r="O120" s="7">
        <v>8.3000000000000004E-2</v>
      </c>
      <c r="P120" s="7">
        <v>6.5000000000000002E-2</v>
      </c>
      <c r="Q120" s="7">
        <v>0.11600000000000001</v>
      </c>
      <c r="R120" s="7">
        <v>7.6999999999999999E-2</v>
      </c>
      <c r="S120" s="7">
        <v>8.8999999999999996E-2</v>
      </c>
      <c r="T120" s="7">
        <v>8.1000000000000003E-2</v>
      </c>
      <c r="U120" s="7">
        <v>9.1999999999999998E-2</v>
      </c>
      <c r="V120" s="7">
        <v>0.114</v>
      </c>
      <c r="W120" s="7">
        <v>0.08</v>
      </c>
      <c r="X120" s="7">
        <f>AVERAGE(Tabela3[[#This Row],[S1]:[S20]])</f>
        <v>6.7400000000000002E-2</v>
      </c>
      <c r="Y120" s="7">
        <f>_xlfn.STDEV.S(Tabela3[[#This Row],[S1]:[S20]])</f>
        <v>2.7631789472882199E-2</v>
      </c>
    </row>
    <row r="121" spans="1:25" x14ac:dyDescent="0.35">
      <c r="A121" t="s">
        <v>133</v>
      </c>
      <c r="B121" s="1">
        <v>604.54999999999995</v>
      </c>
      <c r="C121">
        <v>604.64</v>
      </c>
      <c r="D121" s="7">
        <v>6.0999999999999999E-2</v>
      </c>
      <c r="E121" s="7">
        <v>6.9000000000000006E-2</v>
      </c>
      <c r="F121" s="7">
        <v>6.0999999999999999E-2</v>
      </c>
      <c r="G121" s="7">
        <v>3.6999999999999998E-2</v>
      </c>
      <c r="H121" s="7">
        <v>3.4000000000000002E-2</v>
      </c>
      <c r="I121" s="7">
        <v>2.4E-2</v>
      </c>
      <c r="J121" s="7">
        <v>5.8999999999999997E-2</v>
      </c>
      <c r="K121" s="7">
        <v>0.05</v>
      </c>
      <c r="L121" s="7">
        <v>5.0999999999999997E-2</v>
      </c>
      <c r="M121" s="7">
        <v>6.0999999999999999E-2</v>
      </c>
      <c r="N121" s="7">
        <v>0.187</v>
      </c>
      <c r="O121" s="7">
        <v>0.17399999999999999</v>
      </c>
      <c r="P121" s="7">
        <v>0.111</v>
      </c>
      <c r="Q121" s="7">
        <v>0.14099999999999999</v>
      </c>
      <c r="R121" s="7">
        <v>0.10299999999999999</v>
      </c>
      <c r="S121" s="7">
        <v>7.4999999999999997E-2</v>
      </c>
      <c r="T121" s="7">
        <v>3.7999999999999999E-2</v>
      </c>
      <c r="U121" s="7">
        <v>0.108</v>
      </c>
      <c r="V121" s="7">
        <v>0.09</v>
      </c>
      <c r="W121" s="7">
        <v>0.189</v>
      </c>
      <c r="X121" s="7">
        <f>AVERAGE(Tabela3[[#This Row],[S1]:[S20]])</f>
        <v>8.6150000000000004E-2</v>
      </c>
      <c r="Y121" s="7">
        <f>_xlfn.STDEV.S(Tabela3[[#This Row],[S1]:[S20]])</f>
        <v>5.1186218334317503E-2</v>
      </c>
    </row>
    <row r="122" spans="1:25" x14ac:dyDescent="0.35">
      <c r="A122" t="s">
        <v>134</v>
      </c>
      <c r="B122" s="1">
        <v>608.9</v>
      </c>
      <c r="C122">
        <v>609.03</v>
      </c>
      <c r="D122" s="7">
        <v>4.8000000000000001E-2</v>
      </c>
      <c r="E122" s="7">
        <v>2.5999999999999999E-2</v>
      </c>
      <c r="F122" s="7">
        <v>4.9000000000000002E-2</v>
      </c>
      <c r="G122" s="7">
        <v>3.2000000000000001E-2</v>
      </c>
      <c r="H122" s="7">
        <v>3.1E-2</v>
      </c>
      <c r="I122" s="7">
        <v>2.9000000000000001E-2</v>
      </c>
      <c r="J122" s="7">
        <v>3.3000000000000002E-2</v>
      </c>
      <c r="K122" s="7">
        <v>3.3000000000000002E-2</v>
      </c>
      <c r="L122" s="7">
        <v>3.2000000000000001E-2</v>
      </c>
      <c r="M122" s="7">
        <v>4.5999999999999999E-2</v>
      </c>
      <c r="N122" s="7">
        <v>0.09</v>
      </c>
      <c r="O122" s="7">
        <v>4.4999999999999998E-2</v>
      </c>
      <c r="P122" s="7">
        <v>5.8999999999999997E-2</v>
      </c>
      <c r="Q122" s="7">
        <v>0.08</v>
      </c>
      <c r="R122" s="7">
        <v>8.4000000000000005E-2</v>
      </c>
      <c r="S122" s="7">
        <v>4.7E-2</v>
      </c>
      <c r="T122" s="7">
        <v>6.6000000000000003E-2</v>
      </c>
      <c r="U122" s="7">
        <v>8.6999999999999994E-2</v>
      </c>
      <c r="V122" s="7">
        <v>6.5000000000000002E-2</v>
      </c>
      <c r="W122" s="7">
        <v>8.4000000000000005E-2</v>
      </c>
      <c r="X122" s="7">
        <f>AVERAGE(Tabela3[[#This Row],[S1]:[S20]])</f>
        <v>5.33E-2</v>
      </c>
      <c r="Y122" s="7">
        <f>_xlfn.STDEV.S(Tabela3[[#This Row],[S1]:[S20]])</f>
        <v>2.1985880636636344E-2</v>
      </c>
    </row>
    <row r="123" spans="1:25" x14ac:dyDescent="0.35">
      <c r="A123" t="s">
        <v>135</v>
      </c>
      <c r="B123" s="1">
        <v>613.04</v>
      </c>
      <c r="C123">
        <v>613.17999999999995</v>
      </c>
      <c r="D123" s="7">
        <v>2.1999999999999999E-2</v>
      </c>
      <c r="E123" s="7">
        <v>3.4000000000000002E-2</v>
      </c>
      <c r="F123" s="7">
        <v>3.9E-2</v>
      </c>
      <c r="G123" s="7">
        <v>4.9000000000000002E-2</v>
      </c>
      <c r="H123" s="7">
        <v>4.2999999999999997E-2</v>
      </c>
      <c r="I123" s="7">
        <v>2.9000000000000001E-2</v>
      </c>
      <c r="J123" s="7">
        <v>3.4000000000000002E-2</v>
      </c>
      <c r="K123" s="7">
        <v>3.9E-2</v>
      </c>
      <c r="L123" s="7">
        <v>2.8000000000000001E-2</v>
      </c>
      <c r="M123" s="7">
        <v>0.03</v>
      </c>
      <c r="N123" s="7">
        <v>1.2999999999999999E-2</v>
      </c>
      <c r="O123" s="7">
        <v>0.111</v>
      </c>
      <c r="P123" s="7">
        <v>5.1999999999999998E-2</v>
      </c>
      <c r="Q123" s="7">
        <v>3.6999999999999998E-2</v>
      </c>
      <c r="R123" s="7">
        <v>4.3999999999999997E-2</v>
      </c>
      <c r="S123" s="7">
        <v>5.8000000000000003E-2</v>
      </c>
      <c r="T123" s="7">
        <v>1.9E-2</v>
      </c>
      <c r="U123" s="7">
        <v>3.5000000000000003E-2</v>
      </c>
      <c r="V123" s="7">
        <v>3.6999999999999998E-2</v>
      </c>
      <c r="W123" s="7">
        <v>0</v>
      </c>
      <c r="X123" s="7">
        <f>AVERAGE(Tabela3[[#This Row],[S1]:[S20]])</f>
        <v>3.765000000000001E-2</v>
      </c>
      <c r="Y123" s="7">
        <f>_xlfn.STDEV.S(Tabela3[[#This Row],[S1]:[S20]])</f>
        <v>2.1861465737926297E-2</v>
      </c>
    </row>
    <row r="124" spans="1:25" x14ac:dyDescent="0.35">
      <c r="A124" t="s">
        <v>136</v>
      </c>
      <c r="B124" s="1">
        <v>616.72</v>
      </c>
      <c r="C124">
        <v>616.91999999999996</v>
      </c>
      <c r="D124" s="7">
        <v>6.7000000000000004E-2</v>
      </c>
      <c r="E124" s="7">
        <v>0.03</v>
      </c>
      <c r="F124" s="7">
        <v>5.0999999999999997E-2</v>
      </c>
      <c r="G124" s="7">
        <v>2.5999999999999999E-2</v>
      </c>
      <c r="H124" s="7">
        <v>2.3E-2</v>
      </c>
      <c r="I124" s="7">
        <v>4.9000000000000002E-2</v>
      </c>
      <c r="J124" s="7">
        <v>3.4000000000000002E-2</v>
      </c>
      <c r="K124" s="7">
        <v>3.5999999999999997E-2</v>
      </c>
      <c r="L124" s="7">
        <v>0.04</v>
      </c>
      <c r="M124" s="7">
        <v>1.7000000000000001E-2</v>
      </c>
      <c r="N124" s="7">
        <v>3.5999999999999997E-2</v>
      </c>
      <c r="O124" s="7">
        <v>6.2E-2</v>
      </c>
      <c r="P124" s="7">
        <v>7.0000000000000007E-2</v>
      </c>
      <c r="Q124" s="7">
        <v>4.2000000000000003E-2</v>
      </c>
      <c r="R124" s="7">
        <v>7.9000000000000001E-2</v>
      </c>
      <c r="S124" s="7">
        <v>5.7000000000000002E-2</v>
      </c>
      <c r="T124" s="7">
        <v>6.9000000000000006E-2</v>
      </c>
      <c r="U124" s="7">
        <v>2.5999999999999999E-2</v>
      </c>
      <c r="V124" s="7">
        <v>3.2000000000000001E-2</v>
      </c>
      <c r="W124" s="7">
        <v>4.9000000000000002E-2</v>
      </c>
      <c r="X124" s="7">
        <f>AVERAGE(Tabela3[[#This Row],[S1]:[S20]])</f>
        <v>4.4750000000000005E-2</v>
      </c>
      <c r="Y124" s="7">
        <f>_xlfn.STDEV.S(Tabela3[[#This Row],[S1]:[S20]])</f>
        <v>1.7832185567261887E-2</v>
      </c>
    </row>
    <row r="125" spans="1:25" x14ac:dyDescent="0.35">
      <c r="A125" t="s">
        <v>137</v>
      </c>
      <c r="B125" s="1">
        <v>619.74</v>
      </c>
      <c r="C125">
        <v>619.88</v>
      </c>
      <c r="D125" s="7">
        <v>3.1E-2</v>
      </c>
      <c r="E125" s="7">
        <v>2.8000000000000001E-2</v>
      </c>
      <c r="F125" s="7">
        <v>2.1000000000000001E-2</v>
      </c>
      <c r="G125" s="7">
        <v>1.7999999999999999E-2</v>
      </c>
      <c r="H125" s="7">
        <v>2.1999999999999999E-2</v>
      </c>
      <c r="I125" s="7">
        <v>2.8000000000000001E-2</v>
      </c>
      <c r="J125" s="7">
        <v>2.4E-2</v>
      </c>
      <c r="K125" s="7">
        <v>8.9999999999999993E-3</v>
      </c>
      <c r="L125" s="7">
        <v>1.6E-2</v>
      </c>
      <c r="M125" s="7">
        <v>2.1999999999999999E-2</v>
      </c>
      <c r="N125" s="7">
        <v>4.7E-2</v>
      </c>
      <c r="O125" s="7">
        <v>0.02</v>
      </c>
      <c r="P125" s="7">
        <v>0.01</v>
      </c>
      <c r="Q125" s="7">
        <v>0.04</v>
      </c>
      <c r="R125" s="7">
        <v>4.7E-2</v>
      </c>
      <c r="S125" s="7">
        <v>7.1999999999999995E-2</v>
      </c>
      <c r="T125" s="7">
        <v>3.5999999999999997E-2</v>
      </c>
      <c r="U125" s="7">
        <v>1.2E-2</v>
      </c>
      <c r="V125" s="7">
        <v>5.8000000000000003E-2</v>
      </c>
      <c r="W125" s="7">
        <v>4.9000000000000002E-2</v>
      </c>
      <c r="X125" s="7">
        <f>AVERAGE(Tabela3[[#This Row],[S1]:[S20]])</f>
        <v>3.0500000000000006E-2</v>
      </c>
      <c r="Y125" s="7">
        <f>_xlfn.STDEV.S(Tabela3[[#This Row],[S1]:[S20]])</f>
        <v>1.6978314341969777E-2</v>
      </c>
    </row>
    <row r="126" spans="1:25" x14ac:dyDescent="0.35">
      <c r="A126" t="s">
        <v>166</v>
      </c>
      <c r="B126" s="1">
        <v>621.20000000000005</v>
      </c>
      <c r="C126">
        <v>621.37</v>
      </c>
      <c r="D126" s="7">
        <v>1.2999999999999999E-2</v>
      </c>
      <c r="E126" s="7">
        <v>1.2E-2</v>
      </c>
      <c r="F126" s="7">
        <v>1.9E-2</v>
      </c>
      <c r="G126" s="7">
        <v>1.5E-3</v>
      </c>
      <c r="H126" s="7">
        <v>2.4E-2</v>
      </c>
      <c r="I126" s="7">
        <v>3.9E-2</v>
      </c>
      <c r="J126" s="7">
        <v>3.0999999999999999E-3</v>
      </c>
      <c r="K126" s="7">
        <v>1.6000000000000001E-3</v>
      </c>
      <c r="L126" s="7">
        <v>2.1999999999999999E-2</v>
      </c>
      <c r="M126" s="7">
        <v>2.9000000000000001E-2</v>
      </c>
      <c r="N126" s="7">
        <v>1.4E-2</v>
      </c>
      <c r="O126" s="7">
        <v>2.4E-2</v>
      </c>
      <c r="P126" s="7">
        <v>6.9000000000000006E-2</v>
      </c>
      <c r="Q126" s="7">
        <v>2.3E-2</v>
      </c>
      <c r="R126" s="7">
        <v>2.1999999999999999E-2</v>
      </c>
      <c r="S126" s="7">
        <v>2.5999999999999999E-2</v>
      </c>
      <c r="T126" s="7">
        <v>5.0999999999999997E-2</v>
      </c>
      <c r="U126" s="7">
        <v>1.7999999999999999E-2</v>
      </c>
      <c r="V126" s="7">
        <v>2.3E-2</v>
      </c>
      <c r="W126" s="7">
        <v>3.7999999999999999E-2</v>
      </c>
      <c r="X126" s="7">
        <f>AVERAGE(Tabela3[[#This Row],[S1]:[S20]])</f>
        <v>2.3610000000000003E-2</v>
      </c>
      <c r="Y126" s="7">
        <f>_xlfn.STDEV.S(Tabela3[[#This Row],[S1]:[S20]])</f>
        <v>1.6354265498639789E-2</v>
      </c>
    </row>
    <row r="127" spans="1:25" x14ac:dyDescent="0.35">
      <c r="A127" t="s">
        <v>167</v>
      </c>
      <c r="B127" s="1">
        <v>624.48</v>
      </c>
      <c r="C127">
        <v>624.59</v>
      </c>
      <c r="D127" s="7">
        <v>1.0999999999999999E-2</v>
      </c>
      <c r="E127" s="7">
        <v>6.0000000000000001E-3</v>
      </c>
      <c r="F127" s="7">
        <v>7.0000000000000001E-3</v>
      </c>
      <c r="G127" s="7">
        <v>2.3E-2</v>
      </c>
      <c r="H127" s="7">
        <v>8.9999999999999993E-3</v>
      </c>
      <c r="I127" s="7">
        <v>1.4E-2</v>
      </c>
      <c r="J127" s="7">
        <v>5.0000000000000001E-3</v>
      </c>
      <c r="K127" s="7">
        <v>7.0000000000000001E-3</v>
      </c>
      <c r="L127" s="7">
        <v>2E-3</v>
      </c>
      <c r="M127" s="7">
        <v>3.2000000000000001E-2</v>
      </c>
      <c r="N127" s="7">
        <v>1.7999999999999999E-2</v>
      </c>
      <c r="O127" s="7">
        <v>7.0000000000000001E-3</v>
      </c>
      <c r="P127" s="7">
        <v>8.9999999999999993E-3</v>
      </c>
      <c r="Q127" s="7">
        <v>2.1999999999999999E-2</v>
      </c>
      <c r="R127" s="7">
        <v>1.9E-2</v>
      </c>
      <c r="S127" s="7">
        <v>1.4E-2</v>
      </c>
      <c r="T127" s="7">
        <v>1.6E-2</v>
      </c>
      <c r="U127" s="7">
        <v>2.3E-2</v>
      </c>
      <c r="V127" s="7">
        <v>1.0999999999999999E-2</v>
      </c>
      <c r="W127" s="7">
        <v>2.5999999999999999E-2</v>
      </c>
      <c r="X127" s="7">
        <f>AVERAGE(Tabela3[[#This Row],[S1]:[S20]])</f>
        <v>1.4050000000000002E-2</v>
      </c>
      <c r="Y127" s="7">
        <f>_xlfn.STDEV.S(Tabela3[[#This Row],[S1]:[S20]])</f>
        <v>8.0881654936475859E-3</v>
      </c>
    </row>
    <row r="128" spans="1:25" x14ac:dyDescent="0.35">
      <c r="A128" t="s">
        <v>168</v>
      </c>
      <c r="B128" s="1">
        <v>628.26</v>
      </c>
      <c r="C128">
        <v>628.45000000000005</v>
      </c>
      <c r="D128" s="7">
        <v>4.5999999999999999E-2</v>
      </c>
      <c r="E128" s="7">
        <v>5.1999999999999998E-2</v>
      </c>
      <c r="F128" s="7">
        <v>6.5000000000000002E-2</v>
      </c>
      <c r="G128" s="7">
        <v>4.7E-2</v>
      </c>
      <c r="H128" s="7">
        <v>6.7000000000000004E-2</v>
      </c>
      <c r="I128" s="7">
        <v>4.1000000000000002E-2</v>
      </c>
      <c r="J128" s="7">
        <v>7.0999999999999994E-2</v>
      </c>
      <c r="K128" s="7">
        <v>4.9000000000000002E-2</v>
      </c>
      <c r="L128" s="7">
        <v>0.04</v>
      </c>
      <c r="M128" s="7">
        <v>4.3999999999999997E-2</v>
      </c>
      <c r="N128" s="7">
        <v>5.3999999999999999E-2</v>
      </c>
      <c r="O128" s="7">
        <v>6.7000000000000004E-2</v>
      </c>
      <c r="P128" s="7">
        <v>0.114</v>
      </c>
      <c r="Q128" s="7">
        <v>6.7000000000000004E-2</v>
      </c>
      <c r="R128" s="7">
        <v>6.4000000000000001E-2</v>
      </c>
      <c r="S128" s="7">
        <v>0.123</v>
      </c>
      <c r="T128" s="7">
        <v>0.14499999999999999</v>
      </c>
      <c r="U128" s="7">
        <v>8.5999999999999993E-2</v>
      </c>
      <c r="V128" s="7">
        <v>0.13700000000000001</v>
      </c>
      <c r="W128" s="7">
        <v>5.8000000000000003E-2</v>
      </c>
      <c r="X128" s="7">
        <f>AVERAGE(Tabela3[[#This Row],[S1]:[S20]])</f>
        <v>7.1850000000000011E-2</v>
      </c>
      <c r="Y128" s="7">
        <f>_xlfn.STDEV.S(Tabela3[[#This Row],[S1]:[S20]])</f>
        <v>3.230003258919651E-2</v>
      </c>
    </row>
    <row r="129" spans="1:25" x14ac:dyDescent="0.35">
      <c r="A129" t="s">
        <v>169</v>
      </c>
      <c r="B129" s="1">
        <v>628.70000000000005</v>
      </c>
      <c r="C129">
        <v>628.88</v>
      </c>
      <c r="D129" s="7">
        <v>4.1000000000000002E-2</v>
      </c>
      <c r="E129" s="7">
        <v>4.7E-2</v>
      </c>
      <c r="F129" s="7">
        <v>2.9000000000000001E-2</v>
      </c>
      <c r="G129" s="7">
        <v>7.1999999999999995E-2</v>
      </c>
      <c r="H129" s="7">
        <v>4.5999999999999999E-2</v>
      </c>
      <c r="I129" s="7">
        <v>3.4000000000000002E-2</v>
      </c>
      <c r="J129" s="7">
        <v>4.2999999999999997E-2</v>
      </c>
      <c r="K129" s="7">
        <v>2.3E-2</v>
      </c>
      <c r="L129" s="7">
        <v>3.9E-2</v>
      </c>
      <c r="M129" s="7">
        <v>2.9000000000000001E-2</v>
      </c>
      <c r="N129" s="7">
        <v>1.2999999999999999E-2</v>
      </c>
      <c r="O129" s="7">
        <v>4.7E-2</v>
      </c>
      <c r="P129" s="7">
        <v>5.1999999999999998E-2</v>
      </c>
      <c r="Q129" s="7">
        <v>3.5000000000000003E-2</v>
      </c>
      <c r="R129" s="7">
        <v>4.8000000000000001E-2</v>
      </c>
      <c r="S129" s="7">
        <v>4.1000000000000002E-2</v>
      </c>
      <c r="T129" s="7">
        <v>7.0999999999999994E-2</v>
      </c>
      <c r="U129" s="7">
        <v>3.9E-2</v>
      </c>
      <c r="V129" s="7">
        <v>3.6999999999999998E-2</v>
      </c>
      <c r="W129" s="7">
        <v>6.7000000000000004E-2</v>
      </c>
      <c r="X129" s="7">
        <f>AVERAGE(Tabela3[[#This Row],[S1]:[S20]])</f>
        <v>4.2650000000000007E-2</v>
      </c>
      <c r="Y129" s="7">
        <f>_xlfn.STDEV.S(Tabela3[[#This Row],[S1]:[S20]])</f>
        <v>1.4971112534688753E-2</v>
      </c>
    </row>
    <row r="130" spans="1:25" x14ac:dyDescent="0.35">
      <c r="A130" t="s">
        <v>170</v>
      </c>
      <c r="B130" s="1">
        <v>631.1</v>
      </c>
      <c r="C130">
        <v>631.24</v>
      </c>
      <c r="D130" s="7">
        <v>1.2E-2</v>
      </c>
      <c r="E130" s="7">
        <v>1.6E-2</v>
      </c>
      <c r="F130" s="7">
        <v>1.7000000000000001E-2</v>
      </c>
      <c r="G130" s="7">
        <v>1.7999999999999999E-2</v>
      </c>
      <c r="H130" s="7">
        <v>1.2E-2</v>
      </c>
      <c r="I130" s="7">
        <v>1.4E-2</v>
      </c>
      <c r="J130" s="7">
        <v>2.1000000000000001E-2</v>
      </c>
      <c r="K130" s="7">
        <v>1.4E-2</v>
      </c>
      <c r="L130" s="7">
        <v>1.2E-2</v>
      </c>
      <c r="M130" s="7">
        <v>6.0000000000000001E-3</v>
      </c>
      <c r="N130" s="7">
        <v>1.4999999999999999E-2</v>
      </c>
      <c r="O130" s="7">
        <v>3.4000000000000002E-2</v>
      </c>
      <c r="P130" s="7">
        <v>2.1000000000000001E-2</v>
      </c>
      <c r="Q130" s="7">
        <v>1.7000000000000001E-2</v>
      </c>
      <c r="R130" s="7">
        <v>1.7000000000000001E-2</v>
      </c>
      <c r="S130" s="7">
        <v>4.2999999999999997E-2</v>
      </c>
      <c r="T130" s="7">
        <v>4.3999999999999997E-2</v>
      </c>
      <c r="U130" s="7">
        <v>4.4999999999999998E-2</v>
      </c>
      <c r="V130" s="7">
        <v>3.3000000000000002E-2</v>
      </c>
      <c r="W130" s="7">
        <v>4.2000000000000003E-2</v>
      </c>
      <c r="X130" s="7">
        <f>AVERAGE(Tabela3[[#This Row],[S1]:[S20]])</f>
        <v>2.265E-2</v>
      </c>
      <c r="Y130" s="7">
        <f>_xlfn.STDEV.S(Tabela3[[#This Row],[S1]:[S20]])</f>
        <v>1.2507997441637088E-2</v>
      </c>
    </row>
    <row r="131" spans="1:25" x14ac:dyDescent="0.35">
      <c r="B131" s="1">
        <v>632.87</v>
      </c>
      <c r="C131">
        <v>632.95000000000005</v>
      </c>
      <c r="D131" s="7">
        <v>2.5999999999999999E-2</v>
      </c>
      <c r="E131" s="7">
        <v>2.5000000000000001E-2</v>
      </c>
      <c r="F131" s="7">
        <v>3.2000000000000001E-2</v>
      </c>
      <c r="G131" s="7">
        <v>2.5999999999999999E-2</v>
      </c>
      <c r="H131" s="7">
        <v>3.2000000000000001E-2</v>
      </c>
      <c r="I131" s="7">
        <v>2.5999999999999999E-2</v>
      </c>
      <c r="J131" s="7">
        <v>2.5000000000000001E-2</v>
      </c>
      <c r="K131" s="7">
        <v>2.4E-2</v>
      </c>
      <c r="L131" s="7">
        <v>2.7E-2</v>
      </c>
      <c r="M131" s="7">
        <v>8.9999999999999993E-3</v>
      </c>
      <c r="N131" s="7">
        <v>4.3999999999999997E-2</v>
      </c>
      <c r="O131" s="7">
        <v>0.03</v>
      </c>
      <c r="P131" s="7">
        <v>3.3000000000000002E-2</v>
      </c>
      <c r="Q131" s="7">
        <v>6.0999999999999999E-2</v>
      </c>
      <c r="R131" s="7">
        <v>4.1000000000000002E-2</v>
      </c>
      <c r="S131" s="7">
        <v>5.1999999999999998E-2</v>
      </c>
      <c r="T131" s="7">
        <v>3.1E-2</v>
      </c>
      <c r="U131" s="7">
        <v>3.5000000000000003E-2</v>
      </c>
      <c r="V131" s="7">
        <v>4.5999999999999999E-2</v>
      </c>
      <c r="W131" s="7">
        <v>4.2999999999999997E-2</v>
      </c>
      <c r="X131" s="7">
        <f>AVERAGE(Tabela3[[#This Row],[S1]:[S20]])</f>
        <v>3.3400000000000006E-2</v>
      </c>
      <c r="Y131" s="7">
        <f>_xlfn.STDEV.S(Tabela3[[#This Row],[S1]:[S20]])</f>
        <v>1.1659195602839107E-2</v>
      </c>
    </row>
    <row r="132" spans="1:25" x14ac:dyDescent="0.35">
      <c r="B132" s="1">
        <v>635.09</v>
      </c>
      <c r="C132">
        <v>635.20000000000005</v>
      </c>
      <c r="D132" s="7">
        <v>2.7E-2</v>
      </c>
      <c r="E132" s="7">
        <v>3.1E-2</v>
      </c>
      <c r="F132" s="7">
        <v>0.03</v>
      </c>
      <c r="G132" s="7">
        <v>1.9E-2</v>
      </c>
      <c r="H132" s="7">
        <v>1.7999999999999999E-2</v>
      </c>
      <c r="I132" s="7">
        <v>2.5999999999999999E-2</v>
      </c>
      <c r="J132" s="7">
        <v>2.9000000000000001E-2</v>
      </c>
      <c r="K132" s="7">
        <v>2.3E-2</v>
      </c>
      <c r="L132" s="7">
        <v>2.3E-2</v>
      </c>
      <c r="M132" s="7">
        <v>2.4E-2</v>
      </c>
      <c r="N132" s="7">
        <v>2.1999999999999999E-2</v>
      </c>
      <c r="O132" s="7">
        <v>3.1E-2</v>
      </c>
      <c r="P132" s="7">
        <v>2.8000000000000001E-2</v>
      </c>
      <c r="Q132" s="7">
        <v>2.9000000000000001E-2</v>
      </c>
      <c r="R132" s="7">
        <v>0.02</v>
      </c>
      <c r="S132" s="7">
        <v>4.7E-2</v>
      </c>
      <c r="T132" s="7">
        <v>3.4000000000000002E-2</v>
      </c>
      <c r="U132" s="7">
        <v>4.2000000000000003E-2</v>
      </c>
      <c r="V132" s="7">
        <v>2.5999999999999999E-2</v>
      </c>
      <c r="W132" s="7">
        <v>2.7E-2</v>
      </c>
      <c r="X132" s="7">
        <f>AVERAGE(Tabela3[[#This Row],[S1]:[S20]])</f>
        <v>2.7800000000000002E-2</v>
      </c>
      <c r="Y132" s="7">
        <f>_xlfn.STDEV.S(Tabela3[[#This Row],[S1]:[S20]])</f>
        <v>7.1568884741610153E-3</v>
      </c>
    </row>
    <row r="133" spans="1:25" x14ac:dyDescent="0.35">
      <c r="B133" s="1">
        <v>636.20000000000005</v>
      </c>
      <c r="C133">
        <v>636.34</v>
      </c>
      <c r="D133" s="7">
        <v>2.4E-2</v>
      </c>
      <c r="E133" s="7">
        <v>2.5000000000000001E-2</v>
      </c>
      <c r="F133" s="7">
        <v>3.2000000000000001E-2</v>
      </c>
      <c r="G133" s="7">
        <v>1.7999999999999999E-2</v>
      </c>
      <c r="H133" s="7">
        <v>5.0000000000000001E-3</v>
      </c>
      <c r="I133" s="7">
        <v>0</v>
      </c>
      <c r="J133" s="7">
        <v>0.05</v>
      </c>
      <c r="K133" s="7">
        <v>1.2999999999999999E-2</v>
      </c>
      <c r="L133" s="7">
        <v>2.8000000000000001E-2</v>
      </c>
      <c r="M133" s="7">
        <v>3.5000000000000003E-2</v>
      </c>
      <c r="N133" s="7">
        <v>2.5999999999999999E-2</v>
      </c>
      <c r="O133" s="7">
        <v>2.5000000000000001E-2</v>
      </c>
      <c r="P133" s="7">
        <v>3.5000000000000003E-2</v>
      </c>
      <c r="Q133" s="7">
        <v>4.9000000000000002E-2</v>
      </c>
      <c r="R133" s="7">
        <v>3.5000000000000003E-2</v>
      </c>
      <c r="S133" s="7">
        <v>0.03</v>
      </c>
      <c r="T133" s="7">
        <v>4.8000000000000001E-2</v>
      </c>
      <c r="U133" s="7">
        <v>0.06</v>
      </c>
      <c r="V133" s="7">
        <v>4.9000000000000002E-2</v>
      </c>
      <c r="W133" s="7">
        <v>2.9000000000000001E-2</v>
      </c>
      <c r="X133" s="7">
        <f>AVERAGE(Tabela3[[#This Row],[S1]:[S20]])</f>
        <v>3.0800000000000004E-2</v>
      </c>
      <c r="Y133" s="7">
        <f>_xlfn.STDEV.S(Tabela3[[#This Row],[S1]:[S20]])</f>
        <v>1.5350638594636959E-2</v>
      </c>
    </row>
    <row r="134" spans="1:25" x14ac:dyDescent="0.35">
      <c r="B134" s="1">
        <v>638.16999999999996</v>
      </c>
      <c r="C134">
        <v>638.27</v>
      </c>
      <c r="D134" s="7">
        <v>3.5999999999999997E-2</v>
      </c>
      <c r="E134" s="7">
        <v>1.4999999999999999E-2</v>
      </c>
      <c r="F134" s="7">
        <v>1.7999999999999999E-2</v>
      </c>
      <c r="G134" s="7">
        <v>0.02</v>
      </c>
      <c r="H134" s="7">
        <v>2.4E-2</v>
      </c>
      <c r="I134" s="7">
        <v>8.9999999999999993E-3</v>
      </c>
      <c r="J134" s="7">
        <v>4.1000000000000002E-2</v>
      </c>
      <c r="K134" s="7">
        <v>3.2000000000000001E-2</v>
      </c>
      <c r="L134" s="7">
        <v>3.2000000000000001E-2</v>
      </c>
      <c r="M134" s="7">
        <v>3.5999999999999997E-2</v>
      </c>
      <c r="N134" s="7">
        <v>3.2000000000000001E-2</v>
      </c>
      <c r="O134" s="7">
        <v>6.0999999999999999E-2</v>
      </c>
      <c r="P134" s="7">
        <v>0.04</v>
      </c>
      <c r="Q134" s="7">
        <v>4.9000000000000002E-2</v>
      </c>
      <c r="R134" s="7">
        <v>6.2E-2</v>
      </c>
      <c r="S134" s="7">
        <v>0.08</v>
      </c>
      <c r="T134" s="7">
        <v>5.2999999999999999E-2</v>
      </c>
      <c r="U134" s="7">
        <v>6.8000000000000005E-2</v>
      </c>
      <c r="V134" s="7">
        <v>0.10299999999999999</v>
      </c>
      <c r="W134" s="7">
        <v>6.8000000000000005E-2</v>
      </c>
      <c r="X134" s="7">
        <f>AVERAGE(Tabela3[[#This Row],[S1]:[S20]])</f>
        <v>4.3950000000000003E-2</v>
      </c>
      <c r="Y134" s="7">
        <f>_xlfn.STDEV.S(Tabela3[[#This Row],[S1]:[S20]])</f>
        <v>2.4007619404549138E-2</v>
      </c>
    </row>
    <row r="135" spans="1:25" x14ac:dyDescent="0.35">
      <c r="B135" s="1">
        <v>644</v>
      </c>
      <c r="C135">
        <v>644.09</v>
      </c>
      <c r="D135" s="7">
        <v>1.6E-2</v>
      </c>
      <c r="E135" s="7">
        <v>7.0000000000000001E-3</v>
      </c>
      <c r="F135" s="7">
        <v>1.9E-2</v>
      </c>
      <c r="G135" s="7">
        <v>1.6E-2</v>
      </c>
      <c r="H135" s="7">
        <v>2.5999999999999999E-2</v>
      </c>
      <c r="I135" s="7">
        <v>1.6E-2</v>
      </c>
      <c r="J135" s="7">
        <v>8.9999999999999993E-3</v>
      </c>
      <c r="K135" s="7">
        <v>1.2999999999999999E-2</v>
      </c>
      <c r="L135" s="7">
        <v>4.0000000000000001E-3</v>
      </c>
      <c r="M135" s="7">
        <v>1.2999999999999999E-2</v>
      </c>
      <c r="N135" s="7">
        <v>2.1999999999999999E-2</v>
      </c>
      <c r="O135" s="7">
        <v>6.0000000000000001E-3</v>
      </c>
      <c r="P135" s="7">
        <v>0.04</v>
      </c>
      <c r="Q135" s="7">
        <v>2.9000000000000001E-2</v>
      </c>
      <c r="R135" s="7">
        <v>1.7999999999999999E-2</v>
      </c>
      <c r="S135" s="7">
        <v>3.7999999999999999E-2</v>
      </c>
      <c r="T135" s="7">
        <v>3.2000000000000001E-2</v>
      </c>
      <c r="U135" s="7">
        <v>2.5000000000000001E-2</v>
      </c>
      <c r="V135" s="7">
        <v>3.3999999999999998E-3</v>
      </c>
      <c r="W135" s="7" t="s">
        <v>407</v>
      </c>
      <c r="X135" s="7">
        <f>AVERAGE(Tabela3[[#This Row],[S1]:[S20]])</f>
        <v>1.8547368421052632E-2</v>
      </c>
      <c r="Y135" s="7">
        <f>_xlfn.STDEV.S(Tabela3[[#This Row],[S1]:[S20]])</f>
        <v>1.0909902149528233E-2</v>
      </c>
    </row>
    <row r="136" spans="1:25" x14ac:dyDescent="0.35">
      <c r="B136" s="1">
        <v>649.79999999999995</v>
      </c>
      <c r="C136">
        <v>649.92999999999995</v>
      </c>
      <c r="D136" s="7">
        <v>1.2999999999999999E-2</v>
      </c>
      <c r="E136" s="7">
        <v>2.3E-2</v>
      </c>
      <c r="F136" s="7">
        <v>2.7E-2</v>
      </c>
      <c r="G136" s="7">
        <v>3.6999999999999998E-2</v>
      </c>
      <c r="H136" s="7">
        <v>1.2E-2</v>
      </c>
      <c r="I136" s="7">
        <v>1.9E-2</v>
      </c>
      <c r="J136" s="7">
        <v>2.7E-2</v>
      </c>
      <c r="K136" s="7">
        <v>0.08</v>
      </c>
      <c r="L136" s="7">
        <v>3.2000000000000001E-2</v>
      </c>
      <c r="M136" s="7">
        <v>0.02</v>
      </c>
      <c r="N136" s="7">
        <v>3.4000000000000002E-2</v>
      </c>
      <c r="O136" s="7">
        <v>2.8000000000000001E-2</v>
      </c>
      <c r="P136" s="7">
        <v>8.0000000000000002E-3</v>
      </c>
      <c r="Q136" s="7">
        <v>3.2000000000000001E-2</v>
      </c>
      <c r="R136" s="7">
        <v>3.3000000000000002E-2</v>
      </c>
      <c r="S136" s="7">
        <v>5.6000000000000001E-2</v>
      </c>
      <c r="T136" s="7">
        <v>2.8000000000000001E-2</v>
      </c>
      <c r="U136" s="7">
        <v>4.2000000000000003E-2</v>
      </c>
      <c r="V136" s="7">
        <v>5.3999999999999999E-2</v>
      </c>
      <c r="W136" s="7">
        <v>2.8000000000000001E-2</v>
      </c>
      <c r="X136" s="7">
        <f>AVERAGE(Tabela3[[#This Row],[S1]:[S20]])</f>
        <v>3.1650000000000011E-2</v>
      </c>
      <c r="Y136" s="7">
        <f>_xlfn.STDEV.S(Tabela3[[#This Row],[S1]:[S20]])</f>
        <v>1.6734065476399343E-2</v>
      </c>
    </row>
    <row r="137" spans="1:25" x14ac:dyDescent="0.35">
      <c r="B137" s="1">
        <v>658.21</v>
      </c>
      <c r="C137">
        <v>658.3</v>
      </c>
      <c r="D137" s="7">
        <v>1E-3</v>
      </c>
      <c r="E137" s="7">
        <v>1.2E-2</v>
      </c>
      <c r="F137" s="7">
        <v>1.2999999999999999E-2</v>
      </c>
      <c r="G137" s="7">
        <v>1.4E-2</v>
      </c>
      <c r="H137" s="7">
        <v>1.2999999999999999E-2</v>
      </c>
      <c r="I137" s="7">
        <v>8.9999999999999993E-3</v>
      </c>
      <c r="J137" s="7">
        <v>8.0000000000000002E-3</v>
      </c>
      <c r="K137" s="7">
        <v>1.7999999999999999E-2</v>
      </c>
      <c r="L137" s="7">
        <v>2E-3</v>
      </c>
      <c r="M137" s="7">
        <v>0</v>
      </c>
      <c r="N137" s="7">
        <v>1.4E-2</v>
      </c>
      <c r="O137" s="7">
        <v>1.0999999999999999E-2</v>
      </c>
      <c r="P137" s="7">
        <v>1.6E-2</v>
      </c>
      <c r="Q137" s="7">
        <v>1.4E-2</v>
      </c>
      <c r="R137" s="7">
        <v>0.01</v>
      </c>
      <c r="S137" s="7">
        <v>0.01</v>
      </c>
      <c r="T137" s="7">
        <v>0</v>
      </c>
      <c r="U137" s="7">
        <v>2.8000000000000001E-2</v>
      </c>
      <c r="V137" s="7">
        <v>1.6E-2</v>
      </c>
      <c r="W137" s="7">
        <v>1.4E-2</v>
      </c>
      <c r="X137" s="7">
        <f>AVERAGE(Tabela3[[#This Row],[S1]:[S20]])</f>
        <v>1.1150000000000002E-2</v>
      </c>
      <c r="Y137" s="7">
        <f>_xlfn.STDEV.S(Tabela3[[#This Row],[S1]:[S20]])</f>
        <v>6.7689305693463533E-3</v>
      </c>
    </row>
    <row r="138" spans="1:25" x14ac:dyDescent="0.35">
      <c r="B138" s="1">
        <v>662.51</v>
      </c>
      <c r="C138">
        <v>662.61</v>
      </c>
      <c r="D138" s="7">
        <v>2.5000000000000001E-2</v>
      </c>
      <c r="E138" s="7">
        <v>1.9E-2</v>
      </c>
      <c r="F138" s="7">
        <v>2.3E-2</v>
      </c>
      <c r="G138" s="7">
        <v>2.8000000000000001E-2</v>
      </c>
      <c r="H138" s="7">
        <v>2.4E-2</v>
      </c>
      <c r="I138" s="7">
        <v>2.8000000000000001E-2</v>
      </c>
      <c r="J138" s="7">
        <v>2E-3</v>
      </c>
      <c r="K138" s="7">
        <v>6.0000000000000001E-3</v>
      </c>
      <c r="L138" s="7">
        <v>2.1000000000000001E-2</v>
      </c>
      <c r="M138" s="7">
        <v>2.3E-2</v>
      </c>
      <c r="N138" s="7">
        <v>3.5999999999999997E-2</v>
      </c>
      <c r="O138" s="7">
        <v>8.0000000000000002E-3</v>
      </c>
      <c r="P138" s="7">
        <v>1.0999999999999999E-2</v>
      </c>
      <c r="Q138" s="7">
        <v>0.01</v>
      </c>
      <c r="R138" s="7">
        <v>2E-3</v>
      </c>
      <c r="S138" s="7">
        <v>1.4999999999999999E-2</v>
      </c>
      <c r="T138" s="7">
        <v>0.02</v>
      </c>
      <c r="U138" s="7">
        <v>2.3E-2</v>
      </c>
      <c r="V138" s="7">
        <v>1.2E-2</v>
      </c>
      <c r="W138" s="7">
        <v>6.0000000000000001E-3</v>
      </c>
      <c r="X138" s="7">
        <f>AVERAGE(Tabela3[[#This Row],[S1]:[S20]])</f>
        <v>1.7100000000000004E-2</v>
      </c>
      <c r="Y138" s="7">
        <f>_xlfn.STDEV.S(Tabela3[[#This Row],[S1]:[S20]])</f>
        <v>9.5691389922307728E-3</v>
      </c>
    </row>
    <row r="139" spans="1:25" x14ac:dyDescent="0.35">
      <c r="B139" s="1">
        <v>668.35</v>
      </c>
      <c r="C139">
        <v>668.46</v>
      </c>
      <c r="D139" s="7">
        <v>2.4E-2</v>
      </c>
      <c r="E139" s="7">
        <v>8.9999999999999993E-3</v>
      </c>
      <c r="F139" s="7">
        <v>1.4E-2</v>
      </c>
      <c r="G139" s="7">
        <v>3.1E-2</v>
      </c>
      <c r="H139" s="7">
        <v>1.7000000000000001E-2</v>
      </c>
      <c r="I139" s="7">
        <v>1.7999999999999999E-2</v>
      </c>
      <c r="J139" s="7">
        <v>0.01</v>
      </c>
      <c r="K139" s="7">
        <v>3.2000000000000001E-2</v>
      </c>
      <c r="L139" s="7">
        <v>2.9000000000000001E-2</v>
      </c>
      <c r="M139" s="7">
        <v>2.1000000000000001E-2</v>
      </c>
      <c r="N139" s="7">
        <v>7.0000000000000001E-3</v>
      </c>
      <c r="O139" s="7">
        <v>3.5000000000000003E-2</v>
      </c>
      <c r="P139" s="7">
        <v>2.4E-2</v>
      </c>
      <c r="Q139" s="7">
        <v>1.9E-2</v>
      </c>
      <c r="R139" s="7">
        <v>2.1999999999999999E-2</v>
      </c>
      <c r="S139" s="7">
        <v>1.0999999999999999E-2</v>
      </c>
      <c r="T139" s="7">
        <v>1.7999999999999999E-2</v>
      </c>
      <c r="U139" s="7">
        <v>1.4E-2</v>
      </c>
      <c r="V139" s="7">
        <v>2.5000000000000001E-2</v>
      </c>
      <c r="W139" s="7">
        <v>1.4999999999999999E-2</v>
      </c>
      <c r="X139" s="7">
        <f>AVERAGE(Tabela3[[#This Row],[S1]:[S20]])</f>
        <v>1.9750000000000007E-2</v>
      </c>
      <c r="Y139" s="7">
        <f>_xlfn.STDEV.S(Tabela3[[#This Row],[S1]:[S20]])</f>
        <v>8.0057545092987754E-3</v>
      </c>
    </row>
    <row r="140" spans="1:25" x14ac:dyDescent="0.35">
      <c r="B140" s="1">
        <v>673.63</v>
      </c>
      <c r="C140">
        <v>673.75</v>
      </c>
      <c r="D140" s="7">
        <v>2.9000000000000001E-2</v>
      </c>
      <c r="E140" s="7">
        <v>0.03</v>
      </c>
      <c r="F140" s="7">
        <v>2.7E-2</v>
      </c>
      <c r="G140" s="7">
        <v>2.5000000000000001E-2</v>
      </c>
      <c r="H140" s="7">
        <v>2.1999999999999999E-2</v>
      </c>
      <c r="I140" s="7">
        <v>2.8000000000000001E-2</v>
      </c>
      <c r="J140" s="7">
        <v>1.4999999999999999E-2</v>
      </c>
      <c r="K140" s="7">
        <v>2.5000000000000001E-2</v>
      </c>
      <c r="L140" s="7">
        <v>2.5999999999999999E-2</v>
      </c>
      <c r="M140" s="7">
        <v>1.6E-2</v>
      </c>
      <c r="N140" s="7">
        <v>0.126</v>
      </c>
      <c r="O140" s="7">
        <v>2.5000000000000001E-2</v>
      </c>
      <c r="P140" s="7">
        <v>2.8000000000000001E-2</v>
      </c>
      <c r="Q140" s="7">
        <v>1.4999999999999999E-2</v>
      </c>
      <c r="R140" s="7">
        <v>2.9000000000000001E-2</v>
      </c>
      <c r="S140" s="7">
        <v>2.9000000000000001E-2</v>
      </c>
      <c r="T140" s="7">
        <v>3.2000000000000001E-2</v>
      </c>
      <c r="U140" s="7">
        <v>2.5000000000000001E-2</v>
      </c>
      <c r="V140" s="7">
        <v>3.5000000000000003E-2</v>
      </c>
      <c r="W140" s="7">
        <v>2.5999999999999999E-2</v>
      </c>
      <c r="X140" s="7">
        <f>AVERAGE(Tabela3[[#This Row],[S1]:[S20]])</f>
        <v>3.0650000000000011E-2</v>
      </c>
      <c r="Y140" s="7">
        <f>_xlfn.STDEV.S(Tabela3[[#This Row],[S1]:[S20]])</f>
        <v>2.3054340840261454E-2</v>
      </c>
    </row>
    <row r="141" spans="1:25" x14ac:dyDescent="0.35">
      <c r="B141" s="1">
        <v>679.9</v>
      </c>
      <c r="C141">
        <v>680</v>
      </c>
      <c r="D141" s="7">
        <v>2.1999999999999999E-2</v>
      </c>
      <c r="E141" s="7">
        <v>2.7E-2</v>
      </c>
      <c r="F141" s="7">
        <v>2E-3</v>
      </c>
      <c r="G141" s="7">
        <v>2.9000000000000001E-2</v>
      </c>
      <c r="H141" s="7">
        <v>2.4E-2</v>
      </c>
      <c r="I141" s="7">
        <v>2.1000000000000001E-2</v>
      </c>
      <c r="J141" s="7">
        <v>2.1999999999999999E-2</v>
      </c>
      <c r="K141" s="7">
        <v>1.7000000000000001E-2</v>
      </c>
      <c r="L141" s="7">
        <v>1.6E-2</v>
      </c>
      <c r="M141" s="7">
        <v>2.1000000000000001E-2</v>
      </c>
      <c r="N141" s="7">
        <v>3.2000000000000001E-2</v>
      </c>
      <c r="O141" s="7">
        <v>3.6999999999999998E-2</v>
      </c>
      <c r="P141" s="7">
        <v>3.5999999999999997E-2</v>
      </c>
      <c r="Q141" s="7">
        <v>4.1000000000000002E-2</v>
      </c>
      <c r="R141" s="7">
        <v>5.8000000000000003E-2</v>
      </c>
      <c r="S141" s="7">
        <v>3.1E-2</v>
      </c>
      <c r="T141" s="7">
        <v>2.8000000000000001E-2</v>
      </c>
      <c r="U141" s="7">
        <v>4.5999999999999999E-2</v>
      </c>
      <c r="V141" s="7">
        <v>0.08</v>
      </c>
      <c r="W141" s="7">
        <v>7.0999999999999994E-2</v>
      </c>
      <c r="X141" s="7">
        <f>AVERAGE(Tabela3[[#This Row],[S1]:[S20]])</f>
        <v>3.3049999999999996E-2</v>
      </c>
      <c r="Y141" s="7">
        <f>_xlfn.STDEV.S(Tabela3[[#This Row],[S1]:[S20]])</f>
        <v>1.8827401643125886E-2</v>
      </c>
    </row>
    <row r="142" spans="1:25" x14ac:dyDescent="0.35">
      <c r="B142" s="1">
        <v>684.6</v>
      </c>
      <c r="C142">
        <v>684.69</v>
      </c>
      <c r="D142" s="7">
        <v>2.1000000000000001E-2</v>
      </c>
      <c r="E142" s="7">
        <v>1.6E-2</v>
      </c>
      <c r="F142" s="7">
        <v>8.0000000000000002E-3</v>
      </c>
      <c r="G142" s="7">
        <v>1.0999999999999999E-2</v>
      </c>
      <c r="H142" s="7">
        <v>0.02</v>
      </c>
      <c r="I142" s="7">
        <v>2.5000000000000001E-2</v>
      </c>
      <c r="J142" s="7">
        <v>1.2999999999999999E-2</v>
      </c>
      <c r="K142" s="7">
        <v>4.0000000000000001E-3</v>
      </c>
      <c r="L142" s="7">
        <v>1.2E-2</v>
      </c>
      <c r="M142" s="7">
        <v>2.1000000000000001E-2</v>
      </c>
      <c r="N142" s="7">
        <v>2.1999999999999999E-2</v>
      </c>
      <c r="O142" s="7">
        <v>4.4999999999999998E-2</v>
      </c>
      <c r="P142" s="7">
        <v>4.4999999999999998E-2</v>
      </c>
      <c r="Q142" s="7">
        <v>6.5000000000000002E-2</v>
      </c>
      <c r="R142" s="7">
        <v>4.1000000000000002E-2</v>
      </c>
      <c r="S142" s="7">
        <v>3.4000000000000002E-2</v>
      </c>
      <c r="T142" s="7">
        <v>3.9E-2</v>
      </c>
      <c r="U142" s="7">
        <v>0.04</v>
      </c>
      <c r="V142" s="7">
        <v>0.04</v>
      </c>
      <c r="W142" s="7">
        <v>4.2999999999999997E-2</v>
      </c>
      <c r="X142" s="7">
        <f>AVERAGE(Tabela3[[#This Row],[S1]:[S20]])</f>
        <v>2.8249999999999997E-2</v>
      </c>
      <c r="Y142" s="7">
        <f>_xlfn.STDEV.S(Tabela3[[#This Row],[S1]:[S20]])</f>
        <v>1.6029167493239196E-2</v>
      </c>
    </row>
    <row r="143" spans="1:25" x14ac:dyDescent="0.35">
      <c r="B143" s="1">
        <v>691.3</v>
      </c>
      <c r="C143">
        <v>691.4</v>
      </c>
      <c r="D143" s="7">
        <v>0.02</v>
      </c>
      <c r="E143" s="7">
        <v>2.1999999999999999E-2</v>
      </c>
      <c r="F143" s="7">
        <v>2.9000000000000001E-2</v>
      </c>
      <c r="G143" s="7">
        <v>2.5000000000000001E-2</v>
      </c>
      <c r="H143" s="7">
        <v>3.3000000000000002E-2</v>
      </c>
      <c r="I143" s="7">
        <v>1.6E-2</v>
      </c>
      <c r="J143" s="7">
        <v>1.2999999999999999E-2</v>
      </c>
      <c r="K143" s="7">
        <v>2.1999999999999999E-2</v>
      </c>
      <c r="L143" s="7">
        <v>1.4999999999999999E-2</v>
      </c>
      <c r="M143" s="7">
        <v>1.4E-2</v>
      </c>
      <c r="N143" s="7">
        <v>2.9000000000000001E-2</v>
      </c>
      <c r="O143" s="7">
        <v>4.4999999999999998E-2</v>
      </c>
      <c r="P143" s="7">
        <v>4.5999999999999999E-2</v>
      </c>
      <c r="Q143" s="7">
        <v>4.3999999999999997E-2</v>
      </c>
      <c r="R143" s="7">
        <v>1.7000000000000001E-2</v>
      </c>
      <c r="S143" s="7">
        <v>3.7999999999999999E-2</v>
      </c>
      <c r="T143" s="7">
        <v>4.9000000000000002E-2</v>
      </c>
      <c r="U143" s="7">
        <v>4.1000000000000002E-2</v>
      </c>
      <c r="V143" s="7">
        <v>4.3999999999999997E-2</v>
      </c>
      <c r="W143" s="7">
        <v>4.2000000000000003E-2</v>
      </c>
      <c r="X143" s="7">
        <f>AVERAGE(Tabela3[[#This Row],[S1]:[S20]])</f>
        <v>3.0200000000000005E-2</v>
      </c>
      <c r="Y143" s="7">
        <f>_xlfn.STDEV.S(Tabela3[[#This Row],[S1]:[S20]])</f>
        <v>1.2484095144580846E-2</v>
      </c>
    </row>
    <row r="144" spans="1:25" x14ac:dyDescent="0.35">
      <c r="B144" s="1">
        <v>695.7</v>
      </c>
      <c r="C144">
        <v>695.81</v>
      </c>
      <c r="D144" s="7">
        <v>2.4E-2</v>
      </c>
      <c r="E144" s="7">
        <v>2.1000000000000001E-2</v>
      </c>
      <c r="F144" s="7">
        <v>1.7000000000000001E-2</v>
      </c>
      <c r="G144" s="7">
        <v>2.4E-2</v>
      </c>
      <c r="H144" s="7">
        <v>2.5999999999999999E-2</v>
      </c>
      <c r="I144" s="7">
        <v>1.6E-2</v>
      </c>
      <c r="J144" s="7">
        <v>2.1000000000000001E-2</v>
      </c>
      <c r="K144" s="7">
        <v>0.01</v>
      </c>
      <c r="L144" s="7">
        <v>1.2999999999999999E-2</v>
      </c>
      <c r="M144" s="7">
        <v>2.4E-2</v>
      </c>
      <c r="N144" s="7">
        <v>2.9000000000000001E-2</v>
      </c>
      <c r="O144" s="7">
        <v>5.0999999999999997E-2</v>
      </c>
      <c r="P144" s="7">
        <v>4.5999999999999999E-2</v>
      </c>
      <c r="Q144" s="7">
        <v>3.9E-2</v>
      </c>
      <c r="R144" s="7">
        <v>4.4999999999999998E-2</v>
      </c>
      <c r="S144" s="7">
        <v>4.4999999999999998E-2</v>
      </c>
      <c r="T144" s="7">
        <v>4.1000000000000002E-2</v>
      </c>
      <c r="U144" s="7">
        <v>5.5E-2</v>
      </c>
      <c r="V144" s="7">
        <v>4.4999999999999998E-2</v>
      </c>
      <c r="W144" s="7">
        <v>0.03</v>
      </c>
      <c r="X144" s="7">
        <f>AVERAGE(Tabela3[[#This Row],[S1]:[S20]])</f>
        <v>3.1099999999999999E-2</v>
      </c>
      <c r="Y144" s="7">
        <f>_xlfn.STDEV.S(Tabela3[[#This Row],[S1]:[S20]])</f>
        <v>1.3603018240933065E-2</v>
      </c>
    </row>
    <row r="145" spans="2:25" x14ac:dyDescent="0.35">
      <c r="B145" s="1">
        <v>700.86</v>
      </c>
      <c r="C145">
        <v>700.96</v>
      </c>
      <c r="D145" s="7">
        <v>0.05</v>
      </c>
      <c r="E145" s="7">
        <v>4.4999999999999998E-2</v>
      </c>
      <c r="F145" s="7">
        <v>4.5999999999999999E-2</v>
      </c>
      <c r="G145" s="7">
        <v>2.1999999999999999E-2</v>
      </c>
      <c r="H145" s="7">
        <v>4.3999999999999997E-2</v>
      </c>
      <c r="I145" s="7">
        <v>3.4000000000000002E-2</v>
      </c>
      <c r="J145" s="7">
        <v>4.1000000000000002E-2</v>
      </c>
      <c r="K145" s="7">
        <v>4.7E-2</v>
      </c>
      <c r="L145" s="7">
        <v>3.6999999999999998E-2</v>
      </c>
      <c r="M145" s="7">
        <v>2.7E-2</v>
      </c>
      <c r="N145" s="7">
        <v>1.2999999999999999E-2</v>
      </c>
      <c r="O145" s="7">
        <v>6.8000000000000005E-2</v>
      </c>
      <c r="P145" s="7">
        <v>7.0000000000000007E-2</v>
      </c>
      <c r="Q145" s="7">
        <v>6.3E-2</v>
      </c>
      <c r="R145" s="7">
        <v>6.8000000000000005E-2</v>
      </c>
      <c r="S145" s="7">
        <v>7.2999999999999995E-2</v>
      </c>
      <c r="T145" s="7">
        <v>7.9000000000000001E-2</v>
      </c>
      <c r="U145" s="7">
        <v>5.1999999999999998E-2</v>
      </c>
      <c r="V145" s="7">
        <v>5.6000000000000001E-2</v>
      </c>
      <c r="W145" s="7">
        <v>7.5999999999999998E-2</v>
      </c>
      <c r="X145" s="7">
        <f>AVERAGE(Tabela3[[#This Row],[S1]:[S20]])</f>
        <v>5.0550000000000005E-2</v>
      </c>
      <c r="Y145" s="7">
        <f>_xlfn.STDEV.S(Tabela3[[#This Row],[S1]:[S20]])</f>
        <v>1.8596759763039639E-2</v>
      </c>
    </row>
    <row r="146" spans="2:25" x14ac:dyDescent="0.35">
      <c r="B146" s="1">
        <v>707.43</v>
      </c>
      <c r="C146">
        <v>707.63</v>
      </c>
      <c r="D146" s="7">
        <v>1.0999999999999999E-2</v>
      </c>
      <c r="E146" s="7">
        <v>1.4999999999999999E-2</v>
      </c>
      <c r="F146" s="7">
        <v>3.5000000000000003E-2</v>
      </c>
      <c r="G146" s="7">
        <v>6.5000000000000002E-2</v>
      </c>
      <c r="H146" s="7">
        <v>5.6000000000000001E-2</v>
      </c>
      <c r="I146" s="7">
        <v>5.6000000000000001E-2</v>
      </c>
      <c r="J146" s="7">
        <v>0.06</v>
      </c>
      <c r="K146" s="7">
        <v>4.9000000000000002E-2</v>
      </c>
      <c r="L146" s="7">
        <v>5.2999999999999999E-2</v>
      </c>
      <c r="M146" s="7">
        <v>4.4999999999999998E-2</v>
      </c>
      <c r="N146" s="7">
        <v>3.7999999999999999E-2</v>
      </c>
      <c r="O146" s="7">
        <v>5.8999999999999997E-2</v>
      </c>
      <c r="P146" s="7">
        <v>7.0999999999999994E-2</v>
      </c>
      <c r="Q146" s="7">
        <v>3.7999999999999999E-2</v>
      </c>
      <c r="R146" s="7">
        <v>2.5999999999999999E-2</v>
      </c>
      <c r="S146" s="7">
        <v>4.3999999999999997E-2</v>
      </c>
      <c r="T146" s="7">
        <v>3.5000000000000003E-2</v>
      </c>
      <c r="U146" s="7">
        <v>4.9000000000000002E-2</v>
      </c>
      <c r="V146" s="7">
        <v>7.1999999999999995E-2</v>
      </c>
      <c r="W146" s="7">
        <v>4.7E-2</v>
      </c>
      <c r="X146" s="7">
        <f>AVERAGE(Tabela3[[#This Row],[S1]:[S20]])</f>
        <v>4.6200000000000005E-2</v>
      </c>
      <c r="Y146" s="7">
        <f>_xlfn.STDEV.S(Tabela3[[#This Row],[S1]:[S20]])</f>
        <v>1.6630979336293164E-2</v>
      </c>
    </row>
    <row r="147" spans="2:25" x14ac:dyDescent="0.35">
      <c r="B147" s="1">
        <v>714.65</v>
      </c>
      <c r="C147">
        <v>714.75</v>
      </c>
      <c r="D147" s="7">
        <v>1.0999999999999999E-2</v>
      </c>
      <c r="E147" s="7">
        <v>0.02</v>
      </c>
      <c r="F147" s="7">
        <v>4.3999999999999997E-2</v>
      </c>
      <c r="G147" s="7">
        <v>2.3E-2</v>
      </c>
      <c r="H147" s="7">
        <v>8.0000000000000002E-3</v>
      </c>
      <c r="I147" s="7">
        <v>2.4E-2</v>
      </c>
      <c r="J147" s="7">
        <v>0.01</v>
      </c>
      <c r="K147" s="7">
        <v>1.2E-2</v>
      </c>
      <c r="L147" s="7">
        <v>4.1000000000000002E-2</v>
      </c>
      <c r="M147" s="7">
        <v>1.6E-2</v>
      </c>
      <c r="N147" s="7">
        <v>1.6E-2</v>
      </c>
      <c r="O147" s="7">
        <v>0.01</v>
      </c>
      <c r="P147" s="7">
        <v>1.2E-2</v>
      </c>
      <c r="Q147" s="7">
        <v>1.4999999999999999E-2</v>
      </c>
      <c r="R147" s="7">
        <v>1.4E-2</v>
      </c>
      <c r="S147" s="7">
        <v>7.0000000000000001E-3</v>
      </c>
      <c r="T147" s="7">
        <v>1.0999999999999999E-2</v>
      </c>
      <c r="U147" s="7">
        <v>1.7999999999999999E-2</v>
      </c>
      <c r="V147" s="7">
        <v>1.7999999999999999E-2</v>
      </c>
      <c r="W147" s="7">
        <v>1.4999999999999999E-2</v>
      </c>
      <c r="X147" s="7">
        <f>AVERAGE(Tabela3[[#This Row],[S1]:[S20]])</f>
        <v>1.7250000000000008E-2</v>
      </c>
      <c r="Y147" s="7">
        <f>_xlfn.STDEV.S(Tabela3[[#This Row],[S1]:[S20]])</f>
        <v>9.7865374770382124E-3</v>
      </c>
    </row>
    <row r="148" spans="2:25" x14ac:dyDescent="0.35">
      <c r="B148" s="1">
        <v>718.94</v>
      </c>
      <c r="C148">
        <v>719.02</v>
      </c>
      <c r="D148" s="7">
        <v>0.03</v>
      </c>
      <c r="E148" s="7">
        <v>3.9E-2</v>
      </c>
      <c r="F148" s="7">
        <v>4.4999999999999998E-2</v>
      </c>
      <c r="G148" s="7">
        <v>0.04</v>
      </c>
      <c r="H148" s="7">
        <v>0.03</v>
      </c>
      <c r="I148" s="7">
        <v>2.5000000000000001E-2</v>
      </c>
      <c r="J148" s="7">
        <v>2.3E-2</v>
      </c>
      <c r="K148" s="7">
        <v>6.3E-2</v>
      </c>
      <c r="L148" s="7">
        <v>5.6000000000000001E-2</v>
      </c>
      <c r="M148" s="7">
        <v>0.05</v>
      </c>
      <c r="N148" s="7">
        <v>2.8000000000000001E-2</v>
      </c>
      <c r="O148" s="7">
        <v>2.3E-2</v>
      </c>
      <c r="P148" s="7">
        <v>1.9E-2</v>
      </c>
      <c r="Q148" s="7">
        <v>2.5999999999999999E-2</v>
      </c>
      <c r="R148" s="7">
        <v>2.5999999999999999E-2</v>
      </c>
      <c r="S148" s="7">
        <v>4.8000000000000001E-2</v>
      </c>
      <c r="T148" s="7">
        <v>2.1999999999999999E-2</v>
      </c>
      <c r="U148" s="7">
        <v>0.02</v>
      </c>
      <c r="V148" s="7">
        <v>1.9E-2</v>
      </c>
      <c r="W148" s="7">
        <v>3.5000000000000003E-2</v>
      </c>
      <c r="X148" s="7">
        <f>AVERAGE(Tabela3[[#This Row],[S1]:[S20]])</f>
        <v>3.3350000000000005E-2</v>
      </c>
      <c r="Y148" s="7">
        <f>_xlfn.STDEV.S(Tabela3[[#This Row],[S1]:[S20]])</f>
        <v>1.3099919646197895E-2</v>
      </c>
    </row>
    <row r="149" spans="2:25" x14ac:dyDescent="0.35">
      <c r="B149" s="1">
        <v>722.75</v>
      </c>
      <c r="C149">
        <v>722.85</v>
      </c>
      <c r="D149" s="7">
        <v>2.5000000000000001E-2</v>
      </c>
      <c r="E149" s="7">
        <v>3.4000000000000002E-2</v>
      </c>
      <c r="F149" s="7">
        <v>4.8000000000000001E-2</v>
      </c>
      <c r="G149" s="7">
        <v>3.9E-2</v>
      </c>
      <c r="H149" s="7">
        <v>2.4E-2</v>
      </c>
      <c r="I149" s="7">
        <v>3.4000000000000002E-2</v>
      </c>
      <c r="J149" s="7">
        <v>2.3E-2</v>
      </c>
      <c r="K149" s="7">
        <v>2.5999999999999999E-2</v>
      </c>
      <c r="L149" s="7">
        <v>4.2999999999999997E-2</v>
      </c>
      <c r="M149" s="7">
        <v>3.3000000000000002E-2</v>
      </c>
      <c r="N149" s="7">
        <v>2.1000000000000001E-2</v>
      </c>
      <c r="O149" s="7">
        <v>2.1000000000000001E-2</v>
      </c>
      <c r="P149" s="7">
        <v>1.7000000000000001E-2</v>
      </c>
      <c r="Q149" s="7">
        <v>0.04</v>
      </c>
      <c r="R149" s="7">
        <v>2.7E-2</v>
      </c>
      <c r="S149" s="7">
        <v>4.4999999999999998E-2</v>
      </c>
      <c r="T149" s="7">
        <v>2.5000000000000001E-2</v>
      </c>
      <c r="U149" s="7">
        <v>1.9E-2</v>
      </c>
      <c r="V149" s="7">
        <v>2.1999999999999999E-2</v>
      </c>
      <c r="W149" s="7">
        <v>2.1000000000000001E-2</v>
      </c>
      <c r="X149" s="7">
        <f>AVERAGE(Tabela3[[#This Row],[S1]:[S20]])</f>
        <v>2.9350000000000005E-2</v>
      </c>
      <c r="Y149" s="7">
        <f>_xlfn.STDEV.S(Tabela3[[#This Row],[S1]:[S20]])</f>
        <v>9.4271444579776542E-3</v>
      </c>
    </row>
    <row r="150" spans="2:25" x14ac:dyDescent="0.35">
      <c r="B150" s="1">
        <v>729.03</v>
      </c>
      <c r="C150">
        <v>729.2</v>
      </c>
      <c r="D150" s="7">
        <v>2.1000000000000001E-2</v>
      </c>
      <c r="E150" s="7">
        <v>2.5999999999999999E-2</v>
      </c>
      <c r="F150" s="7">
        <v>3.6999999999999998E-2</v>
      </c>
      <c r="G150" s="7">
        <v>4.1000000000000002E-2</v>
      </c>
      <c r="H150" s="7">
        <v>3.5000000000000003E-2</v>
      </c>
      <c r="I150" s="7">
        <v>0.03</v>
      </c>
      <c r="J150" s="7">
        <v>3.3000000000000002E-2</v>
      </c>
      <c r="K150" s="7">
        <v>2.8000000000000001E-2</v>
      </c>
      <c r="L150" s="7">
        <v>2.1000000000000001E-2</v>
      </c>
      <c r="M150" s="7">
        <v>2.8000000000000001E-2</v>
      </c>
      <c r="N150" s="7">
        <v>4.1000000000000002E-2</v>
      </c>
      <c r="O150" s="7">
        <v>2.5999999999999999E-2</v>
      </c>
      <c r="P150" s="7">
        <v>4.8000000000000001E-2</v>
      </c>
      <c r="Q150" s="7">
        <v>4.2999999999999997E-2</v>
      </c>
      <c r="R150" s="7">
        <v>3.1E-2</v>
      </c>
      <c r="S150" s="7">
        <v>5.6000000000000001E-2</v>
      </c>
      <c r="T150" s="7">
        <v>4.1000000000000002E-2</v>
      </c>
      <c r="U150" s="7">
        <v>2.8000000000000001E-2</v>
      </c>
      <c r="V150" s="7">
        <v>5.3999999999999999E-2</v>
      </c>
      <c r="W150" s="7">
        <v>8.3000000000000004E-2</v>
      </c>
      <c r="X150" s="7">
        <f>AVERAGE(Tabela3[[#This Row],[S1]:[S20]])</f>
        <v>3.7550000000000007E-2</v>
      </c>
      <c r="Y150" s="7">
        <f>_xlfn.STDEV.S(Tabela3[[#This Row],[S1]:[S20]])</f>
        <v>1.4630447703334291E-2</v>
      </c>
    </row>
    <row r="151" spans="2:25" x14ac:dyDescent="0.35">
      <c r="B151" s="1">
        <v>738.08</v>
      </c>
      <c r="C151">
        <v>738.28</v>
      </c>
      <c r="D151" s="7">
        <v>0.17499999999999999</v>
      </c>
      <c r="E151" s="7">
        <v>0.17100000000000001</v>
      </c>
      <c r="F151" s="7">
        <v>0.19900000000000001</v>
      </c>
      <c r="G151" s="7">
        <v>0.21</v>
      </c>
      <c r="H151" s="7">
        <v>0.17399999999999999</v>
      </c>
      <c r="I151" s="7">
        <v>0.20200000000000001</v>
      </c>
      <c r="J151" s="7">
        <v>0.255</v>
      </c>
      <c r="K151" s="7">
        <v>0.26200000000000001</v>
      </c>
      <c r="L151" s="7">
        <v>0.18</v>
      </c>
      <c r="M151" s="7">
        <v>0.255</v>
      </c>
      <c r="N151" s="7">
        <v>0.30099999999999999</v>
      </c>
      <c r="O151" s="7">
        <v>0.29399999999999998</v>
      </c>
      <c r="P151" s="7">
        <v>0.24299999999999999</v>
      </c>
      <c r="Q151" s="7">
        <v>0.39200000000000002</v>
      </c>
      <c r="R151" s="7">
        <v>0.25</v>
      </c>
      <c r="S151" s="7">
        <v>0.29599999999999999</v>
      </c>
      <c r="T151" s="7">
        <v>0.50900000000000001</v>
      </c>
      <c r="U151" s="7">
        <v>0.57299999999999995</v>
      </c>
      <c r="V151" s="7">
        <v>0.222</v>
      </c>
      <c r="W151" s="7">
        <v>0.24399999999999999</v>
      </c>
      <c r="X151" s="7">
        <f>AVERAGE(Tabela3[[#This Row],[S1]:[S20]])</f>
        <v>0.27034999999999998</v>
      </c>
      <c r="Y151" s="7">
        <f>_xlfn.STDEV.S(Tabela3[[#This Row],[S1]:[S20]])</f>
        <v>0.1076188571815026</v>
      </c>
    </row>
    <row r="152" spans="2:25" x14ac:dyDescent="0.35">
      <c r="B152" s="1">
        <v>743</v>
      </c>
      <c r="C152">
        <v>743.19</v>
      </c>
      <c r="D152" s="7">
        <v>7.1999999999999995E-2</v>
      </c>
      <c r="E152" s="7">
        <v>5.2999999999999999E-2</v>
      </c>
      <c r="F152" s="7">
        <v>4.7E-2</v>
      </c>
      <c r="G152" s="7">
        <v>4.4999999999999998E-2</v>
      </c>
      <c r="H152" s="7">
        <v>2.9000000000000001E-2</v>
      </c>
      <c r="I152" s="7">
        <v>3.4000000000000002E-2</v>
      </c>
      <c r="J152" s="7">
        <v>3.1E-2</v>
      </c>
      <c r="K152" s="7">
        <v>0.05</v>
      </c>
      <c r="L152" s="7">
        <v>3.9E-2</v>
      </c>
      <c r="M152" s="7">
        <v>1.2999999999999999E-2</v>
      </c>
      <c r="N152" s="7">
        <v>6.0999999999999999E-2</v>
      </c>
      <c r="O152" s="7">
        <v>4.3999999999999997E-2</v>
      </c>
      <c r="P152" s="7">
        <v>6.9000000000000006E-2</v>
      </c>
      <c r="Q152" s="7">
        <v>3.3000000000000002E-2</v>
      </c>
      <c r="R152" s="7">
        <v>8.4000000000000005E-2</v>
      </c>
      <c r="S152" s="7">
        <v>7.0000000000000007E-2</v>
      </c>
      <c r="T152" s="7">
        <v>7.0999999999999994E-2</v>
      </c>
      <c r="U152" s="7">
        <v>8.7999999999999995E-2</v>
      </c>
      <c r="V152" s="7">
        <v>5.0999999999999997E-2</v>
      </c>
      <c r="W152" s="7">
        <v>3.4000000000000002E-2</v>
      </c>
      <c r="X152" s="7">
        <f>AVERAGE(Tabela3[[#This Row],[S1]:[S20]])</f>
        <v>5.0900000000000001E-2</v>
      </c>
      <c r="Y152" s="7">
        <f>_xlfn.STDEV.S(Tabela3[[#This Row],[S1]:[S20]])</f>
        <v>1.9952311566385109E-2</v>
      </c>
    </row>
    <row r="153" spans="2:25" x14ac:dyDescent="0.35">
      <c r="B153" s="1">
        <v>744.74</v>
      </c>
      <c r="C153">
        <v>744.9</v>
      </c>
      <c r="D153" s="7">
        <v>2.3E-2</v>
      </c>
      <c r="E153" s="7">
        <v>7.2999999999999995E-2</v>
      </c>
      <c r="F153" s="7">
        <v>7.2999999999999995E-2</v>
      </c>
      <c r="G153" s="7">
        <v>6.8000000000000005E-2</v>
      </c>
      <c r="H153" s="7">
        <v>4.5999999999999999E-2</v>
      </c>
      <c r="I153" s="7">
        <v>4.9000000000000002E-2</v>
      </c>
      <c r="J153" s="7">
        <v>4.5999999999999999E-2</v>
      </c>
      <c r="K153" s="7">
        <v>6.9000000000000006E-2</v>
      </c>
      <c r="L153" s="7">
        <v>4.3999999999999997E-2</v>
      </c>
      <c r="M153" s="7">
        <v>6.3E-2</v>
      </c>
      <c r="N153" s="7">
        <v>8.5000000000000006E-2</v>
      </c>
      <c r="O153" s="7">
        <v>5.8999999999999997E-2</v>
      </c>
      <c r="P153" s="7">
        <v>0.13400000000000001</v>
      </c>
      <c r="Q153" s="7">
        <v>0.127</v>
      </c>
      <c r="R153" s="7">
        <v>0.22600000000000001</v>
      </c>
      <c r="S153" s="7">
        <v>0.157</v>
      </c>
      <c r="T153" s="7">
        <v>0.13200000000000001</v>
      </c>
      <c r="U153" s="7">
        <v>8.7999999999999995E-2</v>
      </c>
      <c r="V153" s="7">
        <v>4.7E-2</v>
      </c>
      <c r="W153" s="7">
        <v>4.2000000000000003E-2</v>
      </c>
      <c r="X153" s="7">
        <f>AVERAGE(Tabela3[[#This Row],[S1]:[S20]])</f>
        <v>8.2550000000000012E-2</v>
      </c>
      <c r="Y153" s="7">
        <f>_xlfn.STDEV.S(Tabela3[[#This Row],[S1]:[S20]])</f>
        <v>4.945862172723671E-2</v>
      </c>
    </row>
    <row r="154" spans="2:25" x14ac:dyDescent="0.35">
      <c r="B154" s="1">
        <v>752.66</v>
      </c>
      <c r="C154">
        <v>752.86</v>
      </c>
      <c r="D154" s="7">
        <v>3.6999999999999998E-2</v>
      </c>
      <c r="E154" s="7">
        <v>5.8999999999999997E-2</v>
      </c>
      <c r="F154" s="7">
        <v>4.9000000000000002E-2</v>
      </c>
      <c r="G154" s="7">
        <v>5.5E-2</v>
      </c>
      <c r="H154" s="7">
        <v>4.8000000000000001E-2</v>
      </c>
      <c r="I154" s="7">
        <v>4.5999999999999999E-2</v>
      </c>
      <c r="J154" s="7">
        <v>4.1000000000000002E-2</v>
      </c>
      <c r="K154" s="7">
        <v>3.9E-2</v>
      </c>
      <c r="L154" s="7">
        <v>4.4999999999999998E-2</v>
      </c>
      <c r="M154" s="7">
        <v>1.6E-2</v>
      </c>
      <c r="N154" s="7">
        <v>4.8000000000000001E-2</v>
      </c>
      <c r="O154" s="7">
        <v>6.8000000000000005E-2</v>
      </c>
      <c r="P154" s="7">
        <v>5.1999999999999998E-2</v>
      </c>
      <c r="Q154" s="7">
        <v>9.5000000000000001E-2</v>
      </c>
      <c r="R154" s="7">
        <v>8.5000000000000006E-2</v>
      </c>
      <c r="S154" s="7">
        <v>8.1000000000000003E-2</v>
      </c>
      <c r="T154" s="7">
        <v>0.09</v>
      </c>
      <c r="U154" s="7">
        <v>3.2000000000000001E-2</v>
      </c>
      <c r="V154" s="7">
        <v>6.9000000000000006E-2</v>
      </c>
      <c r="W154" s="7">
        <v>0.09</v>
      </c>
      <c r="X154" s="7">
        <f>AVERAGE(Tabela3[[#This Row],[S1]:[S20]])</f>
        <v>5.7250000000000002E-2</v>
      </c>
      <c r="Y154" s="7">
        <f>_xlfn.STDEV.S(Tabela3[[#This Row],[S1]:[S20]])</f>
        <v>2.1831592270208578E-2</v>
      </c>
    </row>
    <row r="155" spans="2:25" x14ac:dyDescent="0.35">
      <c r="B155" s="1">
        <v>756.27</v>
      </c>
      <c r="C155">
        <v>756.45</v>
      </c>
      <c r="D155" s="7">
        <v>2.8000000000000001E-2</v>
      </c>
      <c r="E155" s="7">
        <v>4.2999999999999997E-2</v>
      </c>
      <c r="F155" s="7">
        <v>0.04</v>
      </c>
      <c r="G155" s="7">
        <v>3.1E-2</v>
      </c>
      <c r="H155" s="7">
        <v>4.2000000000000003E-2</v>
      </c>
      <c r="I155" s="7">
        <v>2.5999999999999999E-2</v>
      </c>
      <c r="J155" s="7">
        <v>1.4999999999999999E-2</v>
      </c>
      <c r="K155" s="7">
        <v>3.2000000000000001E-2</v>
      </c>
      <c r="L155" s="7">
        <v>3.5999999999999997E-2</v>
      </c>
      <c r="M155" s="7">
        <v>3.1E-2</v>
      </c>
      <c r="N155" s="7">
        <v>4.1000000000000002E-2</v>
      </c>
      <c r="O155" s="7">
        <v>4.5999999999999999E-2</v>
      </c>
      <c r="P155" s="7">
        <v>4.8000000000000001E-2</v>
      </c>
      <c r="Q155" s="7">
        <v>5.1999999999999998E-2</v>
      </c>
      <c r="R155" s="7">
        <v>5.5E-2</v>
      </c>
      <c r="S155" s="7">
        <v>6.4000000000000001E-2</v>
      </c>
      <c r="T155" s="7">
        <v>0.08</v>
      </c>
      <c r="U155" s="7">
        <v>2.4E-2</v>
      </c>
      <c r="V155" s="7">
        <v>4.4999999999999998E-2</v>
      </c>
      <c r="W155" s="7">
        <v>0</v>
      </c>
      <c r="X155" s="7">
        <f>AVERAGE(Tabela3[[#This Row],[S1]:[S20]])</f>
        <v>3.8949999999999999E-2</v>
      </c>
      <c r="Y155" s="7">
        <f>_xlfn.STDEV.S(Tabela3[[#This Row],[S1]:[S20]])</f>
        <v>1.7358374287206074E-2</v>
      </c>
    </row>
    <row r="156" spans="2:25" x14ac:dyDescent="0.35">
      <c r="B156" s="1">
        <v>761</v>
      </c>
      <c r="C156">
        <v>761.1</v>
      </c>
      <c r="D156" s="7">
        <v>2.5000000000000001E-2</v>
      </c>
      <c r="E156" s="7">
        <v>1.4999999999999999E-2</v>
      </c>
      <c r="F156" s="7">
        <v>1.6E-2</v>
      </c>
      <c r="G156" s="7">
        <v>1.4999999999999999E-2</v>
      </c>
      <c r="H156" s="7">
        <v>0.02</v>
      </c>
      <c r="I156" s="7">
        <v>1.2E-2</v>
      </c>
      <c r="J156" s="7">
        <v>1.4999999999999999E-2</v>
      </c>
      <c r="K156" s="7">
        <v>0.01</v>
      </c>
      <c r="L156" s="7">
        <v>3.7999999999999999E-2</v>
      </c>
      <c r="M156" s="7">
        <v>2.3E-2</v>
      </c>
      <c r="N156" s="7">
        <v>7.0000000000000001E-3</v>
      </c>
      <c r="O156" s="7">
        <v>3.3000000000000002E-2</v>
      </c>
      <c r="P156" s="7">
        <v>1.2999999999999999E-2</v>
      </c>
      <c r="Q156" s="7">
        <v>0</v>
      </c>
      <c r="R156" s="7">
        <v>8.0000000000000002E-3</v>
      </c>
      <c r="S156" s="7">
        <v>0.01</v>
      </c>
      <c r="T156" s="7">
        <v>2.1000000000000001E-2</v>
      </c>
      <c r="U156" s="7">
        <v>2.3E-2</v>
      </c>
      <c r="V156" s="7">
        <v>1.7000000000000001E-2</v>
      </c>
      <c r="W156" s="7">
        <v>1.4E-2</v>
      </c>
      <c r="X156" s="7">
        <f>AVERAGE(Tabela3[[#This Row],[S1]:[S20]])</f>
        <v>1.6750000000000004E-2</v>
      </c>
      <c r="Y156" s="7">
        <f>_xlfn.STDEV.S(Tabela3[[#This Row],[S1]:[S20]])</f>
        <v>8.8488774191389525E-3</v>
      </c>
    </row>
    <row r="157" spans="2:25" x14ac:dyDescent="0.35">
      <c r="B157" s="1">
        <v>769.7</v>
      </c>
      <c r="C157">
        <v>769.85</v>
      </c>
      <c r="D157" s="7">
        <v>2.8000000000000001E-2</v>
      </c>
      <c r="E157" s="7">
        <v>2.1000000000000001E-2</v>
      </c>
      <c r="F157" s="7">
        <v>3.5000000000000003E-2</v>
      </c>
      <c r="G157" s="7">
        <v>1.7999999999999999E-2</v>
      </c>
      <c r="H157" s="7">
        <v>2.1999999999999999E-2</v>
      </c>
      <c r="I157" s="7">
        <v>1.9E-2</v>
      </c>
      <c r="J157" s="7">
        <v>3.1E-2</v>
      </c>
      <c r="K157" s="7">
        <v>2.9000000000000001E-2</v>
      </c>
      <c r="L157" s="7">
        <v>2.5000000000000001E-2</v>
      </c>
      <c r="M157" s="7">
        <v>2.5999999999999999E-2</v>
      </c>
      <c r="N157" s="7">
        <v>1.4999999999999999E-2</v>
      </c>
      <c r="O157" s="7">
        <v>2.4E-2</v>
      </c>
      <c r="P157" s="7">
        <v>3.3000000000000002E-2</v>
      </c>
      <c r="Q157" s="7">
        <v>5.0999999999999997E-2</v>
      </c>
      <c r="R157" s="7">
        <v>2.5000000000000001E-2</v>
      </c>
      <c r="S157" s="7">
        <v>7.0000000000000007E-2</v>
      </c>
      <c r="T157" s="7">
        <v>0.01</v>
      </c>
      <c r="U157" s="7">
        <v>1.2E-2</v>
      </c>
      <c r="V157" s="7">
        <v>3.5999999999999997E-2</v>
      </c>
      <c r="W157" s="7">
        <v>6.0999999999999999E-2</v>
      </c>
      <c r="X157" s="7">
        <f>AVERAGE(Tabela3[[#This Row],[S1]:[S20]])</f>
        <v>2.955000000000001E-2</v>
      </c>
      <c r="Y157" s="7">
        <f>_xlfn.STDEV.S(Tabela3[[#This Row],[S1]:[S20]])</f>
        <v>1.5449322928444718E-2</v>
      </c>
    </row>
    <row r="158" spans="2:25" x14ac:dyDescent="0.35">
      <c r="B158" s="1">
        <v>775.8</v>
      </c>
      <c r="C158">
        <v>775.89</v>
      </c>
      <c r="D158" s="7">
        <v>2.5999999999999999E-2</v>
      </c>
      <c r="E158" s="7">
        <v>1.7000000000000001E-2</v>
      </c>
      <c r="F158" s="7">
        <v>2.1999999999999999E-2</v>
      </c>
      <c r="G158" s="7">
        <v>1.7000000000000001E-2</v>
      </c>
      <c r="H158" s="7">
        <v>2.7E-2</v>
      </c>
      <c r="I158" s="7">
        <v>3.9E-2</v>
      </c>
      <c r="J158" s="7">
        <v>2.8000000000000001E-2</v>
      </c>
      <c r="K158" s="7">
        <v>2.1000000000000001E-2</v>
      </c>
      <c r="L158" s="7">
        <v>2.7E-2</v>
      </c>
      <c r="M158" s="7">
        <v>2.8000000000000001E-2</v>
      </c>
      <c r="N158" s="7">
        <v>3.2000000000000001E-2</v>
      </c>
      <c r="O158" s="7">
        <v>1.6E-2</v>
      </c>
      <c r="P158" s="7">
        <v>1.4999999999999999E-2</v>
      </c>
      <c r="Q158" s="7">
        <v>2.5999999999999999E-2</v>
      </c>
      <c r="R158" s="7">
        <v>3.9E-2</v>
      </c>
      <c r="S158" s="7">
        <v>0.02</v>
      </c>
      <c r="T158" s="7">
        <v>3.5000000000000003E-2</v>
      </c>
      <c r="U158" s="7">
        <v>2.1999999999999999E-2</v>
      </c>
      <c r="V158" s="7">
        <v>6.3E-2</v>
      </c>
      <c r="W158" s="7">
        <v>3.5999999999999997E-2</v>
      </c>
      <c r="X158" s="7">
        <f>AVERAGE(Tabela3[[#This Row],[S1]:[S20]])</f>
        <v>2.7800000000000002E-2</v>
      </c>
      <c r="Y158" s="7">
        <f>_xlfn.STDEV.S(Tabela3[[#This Row],[S1]:[S20]])</f>
        <v>1.1109976550261849E-2</v>
      </c>
    </row>
    <row r="159" spans="2:25" x14ac:dyDescent="0.35">
      <c r="B159" s="1">
        <v>781.54</v>
      </c>
      <c r="C159">
        <v>781.65</v>
      </c>
      <c r="D159" s="7">
        <v>0.03</v>
      </c>
      <c r="E159" s="7">
        <v>2.1999999999999999E-2</v>
      </c>
      <c r="F159" s="7">
        <v>0.03</v>
      </c>
      <c r="G159" s="7">
        <v>1.2E-2</v>
      </c>
      <c r="H159" s="7">
        <v>1.7000000000000001E-2</v>
      </c>
      <c r="I159" s="7">
        <v>1.9E-2</v>
      </c>
      <c r="J159" s="7">
        <v>3.1E-2</v>
      </c>
      <c r="K159" s="7">
        <v>1.0999999999999999E-2</v>
      </c>
      <c r="L159" s="7">
        <v>8.9999999999999993E-3</v>
      </c>
      <c r="M159" s="7">
        <v>1.4999999999999999E-2</v>
      </c>
      <c r="N159" s="7">
        <v>4.7E-2</v>
      </c>
      <c r="O159" s="7">
        <v>7.3999999999999996E-2</v>
      </c>
      <c r="P159" s="7">
        <v>6.4000000000000001E-2</v>
      </c>
      <c r="Q159" s="7">
        <v>8.3000000000000004E-2</v>
      </c>
      <c r="R159" s="7">
        <v>3.2000000000000001E-2</v>
      </c>
      <c r="S159" s="7">
        <v>5.5E-2</v>
      </c>
      <c r="T159" s="7">
        <v>5.6000000000000001E-2</v>
      </c>
      <c r="U159" s="7">
        <v>5.8000000000000003E-2</v>
      </c>
      <c r="V159" s="7">
        <v>2.9000000000000001E-2</v>
      </c>
      <c r="W159" s="7">
        <v>2.5999999999999999E-2</v>
      </c>
      <c r="X159" s="7">
        <f>AVERAGE(Tabela3[[#This Row],[S1]:[S20]])</f>
        <v>3.6000000000000011E-2</v>
      </c>
      <c r="Y159" s="7">
        <f>_xlfn.STDEV.S(Tabela3[[#This Row],[S1]:[S20]])</f>
        <v>2.2102631422287102E-2</v>
      </c>
    </row>
    <row r="160" spans="2:25" x14ac:dyDescent="0.35">
      <c r="B160" s="1">
        <v>786.59</v>
      </c>
      <c r="C160">
        <v>786.75</v>
      </c>
      <c r="D160" s="7">
        <v>8.8999999999999996E-2</v>
      </c>
      <c r="E160" s="7">
        <v>7.5999999999999998E-2</v>
      </c>
      <c r="F160" s="7">
        <v>5.7000000000000002E-2</v>
      </c>
      <c r="G160" s="7">
        <v>6.5000000000000002E-2</v>
      </c>
      <c r="H160" s="7">
        <v>5.8000000000000003E-2</v>
      </c>
      <c r="I160" s="7">
        <v>4.2999999999999997E-2</v>
      </c>
      <c r="J160" s="7">
        <v>0.04</v>
      </c>
      <c r="K160" s="7">
        <v>7.0000000000000001E-3</v>
      </c>
      <c r="L160" s="7">
        <v>4.3999999999999997E-2</v>
      </c>
      <c r="M160" s="7">
        <v>1.4E-2</v>
      </c>
      <c r="N160" s="7">
        <v>0.20300000000000001</v>
      </c>
      <c r="O160" s="7">
        <v>0.157</v>
      </c>
      <c r="P160" s="7">
        <v>0.188</v>
      </c>
      <c r="Q160" s="7">
        <v>0.10299999999999999</v>
      </c>
      <c r="R160" s="7">
        <v>0.161</v>
      </c>
      <c r="S160" s="7">
        <v>0.14499999999999999</v>
      </c>
      <c r="T160" s="7">
        <v>0.152</v>
      </c>
      <c r="U160" s="7">
        <v>0.14499999999999999</v>
      </c>
      <c r="V160" s="7">
        <v>0.27700000000000002</v>
      </c>
      <c r="W160" s="7">
        <v>0.13900000000000001</v>
      </c>
      <c r="X160" s="7">
        <f>AVERAGE(Tabela3[[#This Row],[S1]:[S20]])</f>
        <v>0.10815000000000001</v>
      </c>
      <c r="Y160" s="7">
        <f>_xlfn.STDEV.S(Tabela3[[#This Row],[S1]:[S20]])</f>
        <v>7.0774865446338805E-2</v>
      </c>
    </row>
    <row r="161" spans="2:25" x14ac:dyDescent="0.35">
      <c r="B161" s="1">
        <v>791.7</v>
      </c>
      <c r="C161">
        <v>791.8</v>
      </c>
      <c r="D161" s="7">
        <v>2.3E-2</v>
      </c>
      <c r="E161" s="7">
        <v>2.7E-2</v>
      </c>
      <c r="F161" s="7">
        <v>3.9E-2</v>
      </c>
      <c r="G161" s="7">
        <v>2.4E-2</v>
      </c>
      <c r="H161" s="7">
        <v>3.4000000000000002E-2</v>
      </c>
      <c r="I161" s="7">
        <v>0.03</v>
      </c>
      <c r="J161" s="7">
        <v>1.9E-2</v>
      </c>
      <c r="K161" s="7">
        <v>2.5000000000000001E-2</v>
      </c>
      <c r="L161" s="7">
        <v>1.9E-2</v>
      </c>
      <c r="M161" s="7">
        <v>0.01</v>
      </c>
      <c r="N161" s="7">
        <v>6.4000000000000001E-2</v>
      </c>
      <c r="O161" s="7">
        <v>5.8999999999999997E-2</v>
      </c>
      <c r="P161" s="7">
        <v>4.5999999999999999E-2</v>
      </c>
      <c r="Q161" s="7">
        <v>6.9000000000000006E-2</v>
      </c>
      <c r="R161" s="7">
        <v>5.3999999999999999E-2</v>
      </c>
      <c r="S161" s="7">
        <v>5.2999999999999999E-2</v>
      </c>
      <c r="T161" s="7">
        <v>7.5999999999999998E-2</v>
      </c>
      <c r="U161" s="7">
        <v>0.09</v>
      </c>
      <c r="V161" s="7">
        <v>8.5999999999999993E-2</v>
      </c>
      <c r="W161" s="7">
        <v>3.9E-2</v>
      </c>
      <c r="X161" s="7">
        <f>AVERAGE(Tabela3[[#This Row],[S1]:[S20]])</f>
        <v>4.4299999999999992E-2</v>
      </c>
      <c r="Y161" s="7">
        <f>_xlfn.STDEV.S(Tabela3[[#This Row],[S1]:[S20]])</f>
        <v>2.3597725135676692E-2</v>
      </c>
    </row>
    <row r="162" spans="2:25" x14ac:dyDescent="0.35">
      <c r="B162" s="1">
        <v>797.29</v>
      </c>
      <c r="C162">
        <v>797.4</v>
      </c>
      <c r="D162" s="7">
        <v>9.9000000000000005E-2</v>
      </c>
      <c r="E162" s="7">
        <v>5.7000000000000002E-2</v>
      </c>
      <c r="F162" s="7">
        <v>4.7E-2</v>
      </c>
      <c r="G162" s="7">
        <v>4.4999999999999998E-2</v>
      </c>
      <c r="H162" s="7">
        <v>4.5999999999999999E-2</v>
      </c>
      <c r="I162" s="7">
        <v>9.4E-2</v>
      </c>
      <c r="J162" s="7">
        <v>3.5000000000000003E-2</v>
      </c>
      <c r="K162" s="7">
        <v>2.4E-2</v>
      </c>
      <c r="L162" s="7">
        <v>7.9000000000000001E-2</v>
      </c>
      <c r="M162" s="7">
        <v>3.5000000000000003E-2</v>
      </c>
      <c r="N162" s="7">
        <v>7.9000000000000001E-2</v>
      </c>
      <c r="O162" s="7">
        <v>0.113</v>
      </c>
      <c r="P162" s="7">
        <v>0.187</v>
      </c>
      <c r="Q162" s="7">
        <v>0.189</v>
      </c>
      <c r="R162" s="7">
        <v>0.188</v>
      </c>
      <c r="S162" s="7">
        <v>0.19800000000000001</v>
      </c>
      <c r="T162" s="7">
        <v>0.245</v>
      </c>
      <c r="U162" s="7">
        <v>0.156</v>
      </c>
      <c r="V162" s="7">
        <v>0.19700000000000001</v>
      </c>
      <c r="W162" s="7">
        <v>0.184</v>
      </c>
      <c r="X162" s="7">
        <f>AVERAGE(Tabela3[[#This Row],[S1]:[S20]])</f>
        <v>0.11484999999999998</v>
      </c>
      <c r="Y162" s="7">
        <f>_xlfn.STDEV.S(Tabela3[[#This Row],[S1]:[S20]])</f>
        <v>7.0698228221676221E-2</v>
      </c>
    </row>
    <row r="163" spans="2:25" x14ac:dyDescent="0.35">
      <c r="B163" s="1">
        <v>805.1</v>
      </c>
      <c r="C163" t="s">
        <v>269</v>
      </c>
      <c r="D163" s="7">
        <v>0.626</v>
      </c>
      <c r="E163" s="7">
        <v>0.50700000000000001</v>
      </c>
      <c r="F163" s="7">
        <v>0.41299999999999998</v>
      </c>
      <c r="G163" s="7">
        <v>0.253</v>
      </c>
      <c r="H163" s="7">
        <v>0.27800000000000002</v>
      </c>
      <c r="I163" s="7">
        <v>0.215</v>
      </c>
      <c r="J163" s="7">
        <v>0.46700000000000003</v>
      </c>
      <c r="K163" s="7">
        <v>0.623</v>
      </c>
      <c r="L163" s="7">
        <v>0.29299999999999998</v>
      </c>
      <c r="M163" s="7">
        <v>0.16400000000000001</v>
      </c>
      <c r="N163" s="7">
        <v>0.59</v>
      </c>
      <c r="O163" s="7">
        <v>0.57299999999999995</v>
      </c>
      <c r="P163" s="7">
        <v>0.94899999999999995</v>
      </c>
      <c r="Q163" s="7">
        <v>0.38400000000000001</v>
      </c>
      <c r="R163" s="7">
        <v>0.56499999999999995</v>
      </c>
      <c r="S163" s="7">
        <v>0.69</v>
      </c>
      <c r="T163" s="7">
        <v>0.59899999999999998</v>
      </c>
      <c r="U163" s="7">
        <v>0.75</v>
      </c>
      <c r="V163" s="7">
        <v>0.57199999999999995</v>
      </c>
      <c r="W163" s="7">
        <v>0.86399999999999999</v>
      </c>
      <c r="X163" s="7">
        <f>AVERAGE(Tabela3[[#This Row],[S1]:[S20]])</f>
        <v>0.51875000000000004</v>
      </c>
      <c r="Y163" s="7">
        <f>_xlfn.STDEV.S(Tabela3[[#This Row],[S1]:[S20]])</f>
        <v>0.21259496330123295</v>
      </c>
    </row>
    <row r="164" spans="2:25" x14ac:dyDescent="0.35">
      <c r="B164" s="1">
        <v>807.37</v>
      </c>
      <c r="C164" t="s">
        <v>270</v>
      </c>
      <c r="D164" s="7">
        <v>0.504</v>
      </c>
      <c r="E164" s="7">
        <v>0.48899999999999999</v>
      </c>
      <c r="F164" s="7">
        <v>0.42399999999999999</v>
      </c>
      <c r="G164" s="7">
        <v>0.13300000000000001</v>
      </c>
      <c r="H164" s="7">
        <v>0.51</v>
      </c>
      <c r="I164" s="7">
        <v>0.23200000000000001</v>
      </c>
      <c r="J164" s="7">
        <v>0.627</v>
      </c>
      <c r="K164" s="7">
        <v>0.65600000000000003</v>
      </c>
      <c r="L164" s="7">
        <v>0.44900000000000001</v>
      </c>
      <c r="M164" s="7">
        <v>0.24</v>
      </c>
      <c r="N164" s="7">
        <v>0.77</v>
      </c>
      <c r="O164" s="7">
        <v>0.71599999999999997</v>
      </c>
      <c r="P164" s="7">
        <v>1.19</v>
      </c>
      <c r="Q164" s="7">
        <v>1.47</v>
      </c>
      <c r="R164" s="7">
        <v>1.1299999999999999</v>
      </c>
      <c r="S164" s="7">
        <v>1.1399999999999999</v>
      </c>
      <c r="T164" s="7">
        <v>0.96299999999999997</v>
      </c>
      <c r="U164" s="7">
        <v>0.68799999999999994</v>
      </c>
      <c r="V164" s="7">
        <v>0.71399999999999997</v>
      </c>
      <c r="W164" s="7">
        <v>1.62</v>
      </c>
      <c r="X164" s="7">
        <f>AVERAGE(Tabela3[[#This Row],[S1]:[S20]])</f>
        <v>0.73325000000000018</v>
      </c>
      <c r="Y164" s="7">
        <f>_xlfn.STDEV.S(Tabela3[[#This Row],[S1]:[S20]])</f>
        <v>0.405751139052135</v>
      </c>
    </row>
    <row r="165" spans="2:25" x14ac:dyDescent="0.35">
      <c r="B165" s="1">
        <v>815.33</v>
      </c>
      <c r="C165" t="s">
        <v>271</v>
      </c>
      <c r="D165" s="7">
        <v>3.5000000000000003E-2</v>
      </c>
      <c r="E165" s="7">
        <v>0.14899999999999999</v>
      </c>
      <c r="F165" s="7">
        <v>5.8999999999999997E-2</v>
      </c>
      <c r="G165" s="7">
        <v>1.4999999999999999E-2</v>
      </c>
      <c r="H165" s="7">
        <v>4.8000000000000001E-2</v>
      </c>
      <c r="I165" s="7">
        <v>0.16700000000000001</v>
      </c>
      <c r="J165" s="7">
        <v>0.06</v>
      </c>
      <c r="K165" s="7">
        <v>1.4999999999999999E-2</v>
      </c>
      <c r="L165" s="7">
        <v>0.15</v>
      </c>
      <c r="M165" s="7">
        <v>0.184</v>
      </c>
      <c r="N165" s="7">
        <v>0.24399999999999999</v>
      </c>
      <c r="O165" s="7">
        <v>0.13700000000000001</v>
      </c>
      <c r="P165" s="7">
        <v>0.158</v>
      </c>
      <c r="Q165" s="7">
        <v>0.14699999999999999</v>
      </c>
      <c r="R165" s="7">
        <v>9.5000000000000001E-2</v>
      </c>
      <c r="S165" s="7">
        <v>0.25</v>
      </c>
      <c r="T165" s="7">
        <v>0.17499999999999999</v>
      </c>
      <c r="U165" s="7">
        <v>0.17</v>
      </c>
      <c r="V165" s="7">
        <v>0.18099999999999999</v>
      </c>
      <c r="W165" s="7">
        <v>0.17699999999999999</v>
      </c>
      <c r="X165" s="7">
        <f>AVERAGE(Tabela3[[#This Row],[S1]:[S20]])</f>
        <v>0.13079999999999997</v>
      </c>
      <c r="Y165" s="7">
        <f>_xlfn.STDEV.S(Tabela3[[#This Row],[S1]:[S20]])</f>
        <v>7.0841260650318191E-2</v>
      </c>
    </row>
    <row r="166" spans="2:25" x14ac:dyDescent="0.35">
      <c r="B166" s="1">
        <v>821.99</v>
      </c>
      <c r="C166" t="s">
        <v>272</v>
      </c>
      <c r="D166" s="7">
        <v>0.16400000000000001</v>
      </c>
      <c r="E166" s="7">
        <v>0.109</v>
      </c>
      <c r="F166" s="7">
        <v>2.1999999999999999E-2</v>
      </c>
      <c r="G166" s="7">
        <v>6.6000000000000003E-2</v>
      </c>
      <c r="H166" s="7">
        <v>0.184</v>
      </c>
      <c r="I166" s="7">
        <v>0.23300000000000001</v>
      </c>
      <c r="J166" s="7">
        <v>0.19400000000000001</v>
      </c>
      <c r="K166" s="7">
        <v>0.187</v>
      </c>
      <c r="L166" s="7">
        <v>6.9000000000000006E-2</v>
      </c>
      <c r="M166" s="7">
        <v>0.13300000000000001</v>
      </c>
      <c r="N166" s="7">
        <v>6.6000000000000003E-2</v>
      </c>
      <c r="O166" s="7">
        <v>0.13</v>
      </c>
      <c r="P166" s="7">
        <v>0.20200000000000001</v>
      </c>
      <c r="Q166" s="7">
        <v>0.109</v>
      </c>
      <c r="R166" s="7">
        <v>9.0999999999999998E-2</v>
      </c>
      <c r="S166" s="7">
        <v>8.7999999999999995E-2</v>
      </c>
      <c r="T166" s="7">
        <v>7.9000000000000001E-2</v>
      </c>
      <c r="U166" s="7">
        <v>0.155</v>
      </c>
      <c r="V166" s="7">
        <v>7.0000000000000007E-2</v>
      </c>
      <c r="W166" s="7">
        <v>5.8000000000000003E-2</v>
      </c>
      <c r="X166" s="7">
        <f>AVERAGE(Tabela3[[#This Row],[S1]:[S20]])</f>
        <v>0.12044999999999997</v>
      </c>
      <c r="Y166" s="7">
        <f>_xlfn.STDEV.S(Tabela3[[#This Row],[S1]:[S20]])</f>
        <v>5.8556742611446236E-2</v>
      </c>
    </row>
    <row r="167" spans="2:25" x14ac:dyDescent="0.35">
      <c r="B167" s="1">
        <v>826.77</v>
      </c>
      <c r="C167" t="s">
        <v>273</v>
      </c>
      <c r="D167" s="7">
        <v>0.186</v>
      </c>
      <c r="E167" s="7">
        <v>8.6999999999999994E-2</v>
      </c>
      <c r="F167" s="7">
        <v>0.151</v>
      </c>
      <c r="G167" s="7">
        <v>0.20599999999999999</v>
      </c>
      <c r="H167" s="7">
        <v>0.217</v>
      </c>
      <c r="I167" s="7">
        <v>6.5000000000000002E-2</v>
      </c>
      <c r="J167" s="7">
        <v>0.16300000000000001</v>
      </c>
      <c r="K167" s="7">
        <v>2.1999999999999999E-2</v>
      </c>
      <c r="L167" s="7">
        <v>3.1E-2</v>
      </c>
      <c r="M167" s="7">
        <v>0.20499999999999999</v>
      </c>
      <c r="N167" s="7">
        <v>0.2</v>
      </c>
      <c r="O167" s="7">
        <v>0.2</v>
      </c>
      <c r="P167" s="7">
        <v>0.22800000000000001</v>
      </c>
      <c r="Q167" s="7">
        <v>0.311</v>
      </c>
      <c r="R167" s="7">
        <v>0.214</v>
      </c>
      <c r="S167" s="7">
        <v>0.25</v>
      </c>
      <c r="T167" s="7">
        <v>0.191</v>
      </c>
      <c r="U167" s="7">
        <v>0.14000000000000001</v>
      </c>
      <c r="V167" s="7">
        <v>0.20499999999999999</v>
      </c>
      <c r="W167" s="7">
        <v>0.215</v>
      </c>
      <c r="X167" s="7">
        <f>AVERAGE(Tabela3[[#This Row],[S1]:[S20]])</f>
        <v>0.17434999999999998</v>
      </c>
      <c r="Y167" s="7">
        <f>_xlfn.STDEV.S(Tabela3[[#This Row],[S1]:[S20]])</f>
        <v>7.331566573458409E-2</v>
      </c>
    </row>
    <row r="168" spans="2:25" x14ac:dyDescent="0.35">
      <c r="B168" s="1">
        <v>828.8</v>
      </c>
      <c r="C168" t="s">
        <v>274</v>
      </c>
      <c r="D168" s="7">
        <v>0.27300000000000002</v>
      </c>
      <c r="E168" s="7">
        <v>0.34699999999999998</v>
      </c>
      <c r="F168" s="7">
        <v>0.26900000000000002</v>
      </c>
      <c r="G168" s="7">
        <v>0.27600000000000002</v>
      </c>
      <c r="H168" s="7">
        <v>0.23799999999999999</v>
      </c>
      <c r="I168" s="7">
        <v>0.17199999999999999</v>
      </c>
      <c r="J168" s="7">
        <v>0.26</v>
      </c>
      <c r="K168" s="7">
        <v>0.26700000000000002</v>
      </c>
      <c r="L168" s="7">
        <v>0.23400000000000001</v>
      </c>
      <c r="M168" s="7">
        <v>0.21</v>
      </c>
      <c r="N168" s="7">
        <v>0.25900000000000001</v>
      </c>
      <c r="O168" s="7">
        <v>0.251</v>
      </c>
      <c r="P168" s="7">
        <v>0.26</v>
      </c>
      <c r="Q168" s="7">
        <v>0.30099999999999999</v>
      </c>
      <c r="R168" s="7">
        <v>0.43</v>
      </c>
      <c r="S168" s="7">
        <v>0.28799999999999998</v>
      </c>
      <c r="T168" s="7">
        <v>0.192</v>
      </c>
      <c r="U168" s="7">
        <v>0.255</v>
      </c>
      <c r="V168" s="7">
        <v>0.33700000000000002</v>
      </c>
      <c r="W168" s="7">
        <v>0.38300000000000001</v>
      </c>
      <c r="X168" s="7">
        <f>AVERAGE(Tabela3[[#This Row],[S1]:[S20]])</f>
        <v>0.27510000000000001</v>
      </c>
      <c r="Y168" s="7">
        <f>_xlfn.STDEV.S(Tabela3[[#This Row],[S1]:[S20]])</f>
        <v>6.1610747524488862E-2</v>
      </c>
    </row>
    <row r="169" spans="2:25" x14ac:dyDescent="0.35">
      <c r="B169" s="1">
        <v>829.35</v>
      </c>
      <c r="C169" t="s">
        <v>275</v>
      </c>
      <c r="D169" s="7">
        <v>8.1000000000000003E-2</v>
      </c>
      <c r="E169" s="7">
        <v>0.16900000000000001</v>
      </c>
      <c r="F169" s="7">
        <v>0.23300000000000001</v>
      </c>
      <c r="G169" s="7">
        <v>0.28299999999999997</v>
      </c>
      <c r="H169" s="7">
        <v>0.27</v>
      </c>
      <c r="I169" s="7">
        <v>0.33700000000000002</v>
      </c>
      <c r="J169" s="7">
        <v>0.23100000000000001</v>
      </c>
      <c r="K169" s="7">
        <v>0.219</v>
      </c>
      <c r="L169" s="7">
        <v>0.28899999999999998</v>
      </c>
      <c r="M169" s="7">
        <v>0.20599999999999999</v>
      </c>
      <c r="N169" s="7">
        <v>0.34799999999999998</v>
      </c>
      <c r="O169" s="7">
        <v>0.315</v>
      </c>
      <c r="P169" s="7">
        <v>0.33900000000000002</v>
      </c>
      <c r="Q169" s="7">
        <v>0.34599999999999997</v>
      </c>
      <c r="R169" s="7">
        <v>0.23799999999999999</v>
      </c>
      <c r="S169" s="7">
        <v>0.33600000000000002</v>
      </c>
      <c r="T169" s="7">
        <v>0.15</v>
      </c>
      <c r="U169" s="7">
        <v>0.19500000000000001</v>
      </c>
      <c r="V169" s="7">
        <v>0.19800000000000001</v>
      </c>
      <c r="W169" s="7">
        <v>0.19600000000000001</v>
      </c>
      <c r="X169" s="7">
        <f>AVERAGE(Tabela3[[#This Row],[S1]:[S20]])</f>
        <v>0.24895000000000006</v>
      </c>
      <c r="Y169" s="7">
        <f>_xlfn.STDEV.S(Tabela3[[#This Row],[S1]:[S20]])</f>
        <v>7.4825041544293452E-2</v>
      </c>
    </row>
    <row r="170" spans="2:25" x14ac:dyDescent="0.35">
      <c r="B170" s="1">
        <v>831.53</v>
      </c>
      <c r="C170" t="s">
        <v>276</v>
      </c>
      <c r="D170" s="7">
        <v>0.17399999999999999</v>
      </c>
      <c r="E170" s="7">
        <v>0.20499999999999999</v>
      </c>
      <c r="F170" s="7">
        <v>3.6999999999999998E-2</v>
      </c>
      <c r="G170" s="7">
        <v>0.20300000000000001</v>
      </c>
      <c r="H170" s="7">
        <v>0.217</v>
      </c>
      <c r="I170" s="7">
        <v>0.16200000000000001</v>
      </c>
      <c r="J170" s="7">
        <v>0.14299999999999999</v>
      </c>
      <c r="K170" s="7">
        <v>0.152</v>
      </c>
      <c r="L170" s="7">
        <v>0.152</v>
      </c>
      <c r="M170" s="7">
        <v>0.19500000000000001</v>
      </c>
      <c r="N170" s="7">
        <v>0.245</v>
      </c>
      <c r="O170" s="7">
        <v>0.13600000000000001</v>
      </c>
      <c r="P170" s="7">
        <v>0.24299999999999999</v>
      </c>
      <c r="Q170" s="7">
        <v>0.26100000000000001</v>
      </c>
      <c r="R170" s="7">
        <v>0.155</v>
      </c>
      <c r="S170" s="7">
        <v>0.16200000000000001</v>
      </c>
      <c r="T170" s="7">
        <v>0.14299999999999999</v>
      </c>
      <c r="U170" s="7">
        <v>0.13200000000000001</v>
      </c>
      <c r="V170" s="7">
        <v>0.124</v>
      </c>
      <c r="W170" s="7">
        <v>9.4E-2</v>
      </c>
      <c r="X170" s="7">
        <f>AVERAGE(Tabela3[[#This Row],[S1]:[S20]])</f>
        <v>0.16674999999999998</v>
      </c>
      <c r="Y170" s="7">
        <f>_xlfn.STDEV.S(Tabela3[[#This Row],[S1]:[S20]])</f>
        <v>5.3718442388360335E-2</v>
      </c>
    </row>
    <row r="171" spans="2:25" x14ac:dyDescent="0.35">
      <c r="B171" s="1">
        <v>832.92</v>
      </c>
      <c r="C171" t="s">
        <v>277</v>
      </c>
      <c r="D171" s="7">
        <v>0.13</v>
      </c>
      <c r="E171" s="7">
        <v>8.6999999999999994E-2</v>
      </c>
      <c r="F171" s="7">
        <v>0.192</v>
      </c>
      <c r="G171" s="7">
        <v>0.16500000000000001</v>
      </c>
      <c r="H171" s="7">
        <v>0.17699999999999999</v>
      </c>
      <c r="I171" s="7">
        <v>3.6999999999999998E-2</v>
      </c>
      <c r="J171" s="7">
        <v>0</v>
      </c>
      <c r="K171" s="7">
        <v>5.7000000000000002E-2</v>
      </c>
      <c r="L171" s="7">
        <v>0.13800000000000001</v>
      </c>
      <c r="M171" s="7">
        <v>0.13600000000000001</v>
      </c>
      <c r="N171" s="7">
        <v>0.27600000000000002</v>
      </c>
      <c r="O171" s="7">
        <v>0.14899999999999999</v>
      </c>
      <c r="P171" s="7">
        <v>0.21299999999999999</v>
      </c>
      <c r="Q171" s="7">
        <v>0.17599999999999999</v>
      </c>
      <c r="R171" s="7">
        <v>0.17799999999999999</v>
      </c>
      <c r="S171" s="7">
        <v>0.158</v>
      </c>
      <c r="T171" s="7">
        <v>0.156</v>
      </c>
      <c r="U171" s="7">
        <v>0.126</v>
      </c>
      <c r="V171" s="7">
        <v>0.10299999999999999</v>
      </c>
      <c r="W171" s="7">
        <v>9.6000000000000002E-2</v>
      </c>
      <c r="X171" s="7">
        <f>AVERAGE(Tabela3[[#This Row],[S1]:[S20]])</f>
        <v>0.13750000000000001</v>
      </c>
      <c r="Y171" s="7">
        <f>_xlfn.STDEV.S(Tabela3[[#This Row],[S1]:[S20]])</f>
        <v>6.2964902504239723E-2</v>
      </c>
    </row>
    <row r="172" spans="2:25" x14ac:dyDescent="0.35">
      <c r="B172" s="1">
        <v>837.2</v>
      </c>
      <c r="C172" t="s">
        <v>278</v>
      </c>
      <c r="D172" s="7">
        <v>7.6999999999999999E-2</v>
      </c>
      <c r="E172" s="7">
        <v>1.7999999999999999E-2</v>
      </c>
      <c r="F172" s="7">
        <v>0.05</v>
      </c>
      <c r="G172" s="7">
        <v>3.6999999999999998E-2</v>
      </c>
      <c r="H172" s="7">
        <v>1E-3</v>
      </c>
      <c r="I172" s="7">
        <v>8.8999999999999996E-2</v>
      </c>
      <c r="J172" s="7">
        <v>0</v>
      </c>
      <c r="K172" s="7">
        <v>0.16800000000000001</v>
      </c>
      <c r="L172" s="7">
        <v>0.14799999999999999</v>
      </c>
      <c r="M172" s="7">
        <v>8.1000000000000003E-2</v>
      </c>
      <c r="N172" s="7">
        <v>9.5000000000000001E-2</v>
      </c>
      <c r="O172" s="7">
        <v>9.1999999999999998E-2</v>
      </c>
      <c r="P172" s="7">
        <v>8.7999999999999995E-2</v>
      </c>
      <c r="Q172" s="7">
        <v>9.2999999999999999E-2</v>
      </c>
      <c r="R172" s="7">
        <v>8.1000000000000003E-2</v>
      </c>
      <c r="S172" s="7">
        <v>0.28199999999999997</v>
      </c>
      <c r="T172" s="7">
        <v>6.5000000000000002E-2</v>
      </c>
      <c r="U172" s="7">
        <v>0.14000000000000001</v>
      </c>
      <c r="V172" s="7">
        <v>9.5000000000000001E-2</v>
      </c>
      <c r="W172" s="7">
        <v>8.5000000000000006E-2</v>
      </c>
      <c r="X172" s="7">
        <f>AVERAGE(Tabela3[[#This Row],[S1]:[S20]])</f>
        <v>8.9249999999999996E-2</v>
      </c>
      <c r="Y172" s="7">
        <f>_xlfn.STDEV.S(Tabela3[[#This Row],[S1]:[S20]])</f>
        <v>6.302203040040423E-2</v>
      </c>
    </row>
    <row r="173" spans="2:25" x14ac:dyDescent="0.35">
      <c r="B173" s="1">
        <v>839.68</v>
      </c>
      <c r="C173" t="s">
        <v>279</v>
      </c>
      <c r="D173" s="7">
        <v>5.3999999999999999E-2</v>
      </c>
      <c r="E173" s="7">
        <v>4.9000000000000002E-2</v>
      </c>
      <c r="F173" s="7">
        <v>1.7999999999999999E-2</v>
      </c>
      <c r="G173" s="7">
        <v>6.0999999999999999E-2</v>
      </c>
      <c r="H173" s="7">
        <v>1.2999999999999999E-2</v>
      </c>
      <c r="I173" s="7">
        <v>3.2000000000000001E-2</v>
      </c>
      <c r="J173" s="7">
        <v>0.13600000000000001</v>
      </c>
      <c r="K173" s="7">
        <v>9.0999999999999998E-2</v>
      </c>
      <c r="L173" s="7">
        <v>5.2999999999999999E-2</v>
      </c>
      <c r="M173" s="7">
        <v>0.125</v>
      </c>
      <c r="N173" s="7">
        <v>5.6000000000000001E-2</v>
      </c>
      <c r="O173" s="7">
        <v>5.1999999999999998E-2</v>
      </c>
      <c r="P173" s="7">
        <v>4.3999999999999997E-2</v>
      </c>
      <c r="Q173" s="7">
        <v>3.2000000000000001E-2</v>
      </c>
      <c r="R173" s="7">
        <v>5.3999999999999999E-2</v>
      </c>
      <c r="S173" s="7">
        <v>7.2999999999999995E-2</v>
      </c>
      <c r="T173" s="7">
        <v>7.4999999999999997E-2</v>
      </c>
      <c r="U173" s="7">
        <v>6.0999999999999999E-2</v>
      </c>
      <c r="V173" s="7">
        <v>0</v>
      </c>
      <c r="W173" s="7">
        <v>6.6000000000000003E-2</v>
      </c>
      <c r="X173" s="7">
        <f>AVERAGE(Tabela3[[#This Row],[S1]:[S20]])</f>
        <v>5.7250000000000009E-2</v>
      </c>
      <c r="Y173" s="7">
        <f>_xlfn.STDEV.S(Tabela3[[#This Row],[S1]:[S20]])</f>
        <v>3.3215207360484722E-2</v>
      </c>
    </row>
    <row r="174" spans="2:25" x14ac:dyDescent="0.35">
      <c r="B174" s="1">
        <v>844.42</v>
      </c>
      <c r="C174" t="s">
        <v>280</v>
      </c>
      <c r="D174" s="7">
        <v>5.5E-2</v>
      </c>
      <c r="E174" s="7">
        <v>0.154</v>
      </c>
      <c r="F174" s="7">
        <v>0.14299999999999999</v>
      </c>
      <c r="G174" s="7">
        <v>7.3999999999999996E-2</v>
      </c>
      <c r="H174" s="7">
        <v>5.8999999999999997E-2</v>
      </c>
      <c r="I174" s="7">
        <v>0.02</v>
      </c>
      <c r="J174" s="7">
        <v>8.9999999999999993E-3</v>
      </c>
      <c r="K174" s="7">
        <v>1.2999999999999999E-2</v>
      </c>
      <c r="L174" s="7">
        <v>3.4000000000000002E-2</v>
      </c>
      <c r="M174" s="7">
        <v>4.3999999999999997E-2</v>
      </c>
      <c r="N174" s="7">
        <v>6.6000000000000003E-2</v>
      </c>
      <c r="O174" s="7">
        <v>0.113</v>
      </c>
      <c r="P174" s="7">
        <v>0.14599999999999999</v>
      </c>
      <c r="Q174" s="7">
        <v>0.17899999999999999</v>
      </c>
      <c r="R174" s="7">
        <v>0.16400000000000001</v>
      </c>
      <c r="S174" s="7">
        <v>0.123</v>
      </c>
      <c r="T174" s="7">
        <v>0.104</v>
      </c>
      <c r="U174" s="7">
        <v>0.15</v>
      </c>
      <c r="V174" s="7">
        <v>0.121</v>
      </c>
      <c r="W174" s="7">
        <v>0.158</v>
      </c>
      <c r="X174" s="7">
        <f>AVERAGE(Tabela3[[#This Row],[S1]:[S20]])</f>
        <v>9.6449999999999994E-2</v>
      </c>
      <c r="Y174" s="7">
        <f>_xlfn.STDEV.S(Tabela3[[#This Row],[S1]:[S20]])</f>
        <v>5.5849869245476698E-2</v>
      </c>
    </row>
    <row r="175" spans="2:25" x14ac:dyDescent="0.35">
      <c r="B175" s="1">
        <v>844.79</v>
      </c>
      <c r="C175" t="s">
        <v>281</v>
      </c>
      <c r="D175" s="7">
        <v>9.0999999999999998E-2</v>
      </c>
      <c r="E175" s="7">
        <v>0.128</v>
      </c>
      <c r="F175" s="7">
        <v>7.9000000000000001E-2</v>
      </c>
      <c r="G175" s="7">
        <v>7.6999999999999999E-2</v>
      </c>
      <c r="H175" s="7">
        <v>5.0999999999999997E-2</v>
      </c>
      <c r="I175" s="7">
        <v>5.8999999999999997E-2</v>
      </c>
      <c r="J175" s="7">
        <v>0.14099999999999999</v>
      </c>
      <c r="K175" s="7">
        <v>0.16</v>
      </c>
      <c r="L175" s="7">
        <v>2.8000000000000001E-2</v>
      </c>
      <c r="M175" s="7">
        <v>3.4000000000000002E-2</v>
      </c>
      <c r="N175" s="7">
        <v>0.105</v>
      </c>
      <c r="O175" s="7">
        <v>0.126</v>
      </c>
      <c r="P175" s="7">
        <v>0.11799999999999999</v>
      </c>
      <c r="Q175" s="7">
        <v>8.1000000000000003E-2</v>
      </c>
      <c r="R175" s="7">
        <v>5.8000000000000003E-2</v>
      </c>
      <c r="S175" s="7">
        <v>9.9000000000000005E-2</v>
      </c>
      <c r="T175" s="7">
        <v>0.129</v>
      </c>
      <c r="U175" s="7">
        <v>0.09</v>
      </c>
      <c r="V175" s="7">
        <v>8.7999999999999995E-2</v>
      </c>
      <c r="W175" s="7">
        <v>8.1000000000000003E-2</v>
      </c>
      <c r="X175" s="7">
        <f>AVERAGE(Tabela3[[#This Row],[S1]:[S20]])</f>
        <v>9.1150000000000009E-2</v>
      </c>
      <c r="Y175" s="7">
        <f>_xlfn.STDEV.S(Tabela3[[#This Row],[S1]:[S20]])</f>
        <v>3.5369143554650477E-2</v>
      </c>
    </row>
    <row r="176" spans="2:25" x14ac:dyDescent="0.35">
      <c r="B176" s="1">
        <v>846.24</v>
      </c>
      <c r="C176" t="s">
        <v>282</v>
      </c>
      <c r="D176" s="7">
        <v>7.3999999999999996E-2</v>
      </c>
      <c r="E176" s="7">
        <v>6.7000000000000004E-2</v>
      </c>
      <c r="F176" s="7">
        <v>7.6999999999999999E-2</v>
      </c>
      <c r="G176" s="7">
        <v>1.2E-2</v>
      </c>
      <c r="H176" s="7">
        <v>8.2000000000000003E-2</v>
      </c>
      <c r="I176" s="7">
        <v>7.9000000000000001E-2</v>
      </c>
      <c r="J176" s="7">
        <v>6.9000000000000006E-2</v>
      </c>
      <c r="K176" s="7">
        <v>0.03</v>
      </c>
      <c r="L176" s="7">
        <v>0.03</v>
      </c>
      <c r="M176" s="7">
        <v>2E-3</v>
      </c>
      <c r="N176" s="7">
        <v>8.4000000000000005E-2</v>
      </c>
      <c r="O176" s="7">
        <v>9.6000000000000002E-2</v>
      </c>
      <c r="P176" s="7">
        <v>9.1999999999999998E-2</v>
      </c>
      <c r="Q176" s="7">
        <v>0.16900000000000001</v>
      </c>
      <c r="R176" s="7">
        <v>7.0000000000000007E-2</v>
      </c>
      <c r="S176" s="7">
        <v>0.113</v>
      </c>
      <c r="T176" s="7">
        <v>0.17499999999999999</v>
      </c>
      <c r="U176" s="7">
        <v>0.15</v>
      </c>
      <c r="V176" s="7">
        <v>0.17199999999999999</v>
      </c>
      <c r="W176" s="7">
        <v>7.1999999999999995E-2</v>
      </c>
      <c r="X176" s="7">
        <f>AVERAGE(Tabela3[[#This Row],[S1]:[S20]])</f>
        <v>8.5750000000000007E-2</v>
      </c>
      <c r="Y176" s="7">
        <f>_xlfn.STDEV.S(Tabela3[[#This Row],[S1]:[S20]])</f>
        <v>4.9929292109204944E-2</v>
      </c>
    </row>
    <row r="177" spans="2:25" x14ac:dyDescent="0.35">
      <c r="B177" s="1">
        <v>847.66</v>
      </c>
      <c r="C177" t="s">
        <v>283</v>
      </c>
      <c r="D177" s="7">
        <v>0.19800000000000001</v>
      </c>
      <c r="E177" s="7">
        <v>0.20200000000000001</v>
      </c>
      <c r="F177" s="7">
        <v>0.14899999999999999</v>
      </c>
      <c r="G177" s="7">
        <v>8.3000000000000004E-2</v>
      </c>
      <c r="H177" s="7">
        <v>1.4999999999999999E-2</v>
      </c>
      <c r="I177" s="7">
        <v>0.112</v>
      </c>
      <c r="J177" s="7">
        <v>0.21</v>
      </c>
      <c r="K177" s="7">
        <v>0.182</v>
      </c>
      <c r="L177" s="7">
        <v>0.13600000000000001</v>
      </c>
      <c r="M177" s="7">
        <v>0.14799999999999999</v>
      </c>
      <c r="N177" s="7">
        <v>8.5000000000000006E-2</v>
      </c>
      <c r="O177" s="7">
        <v>6.9000000000000006E-2</v>
      </c>
      <c r="P177" s="7">
        <v>0.1</v>
      </c>
      <c r="Q177" s="7">
        <v>2.5999999999999999E-2</v>
      </c>
      <c r="R177" s="7">
        <v>5.5E-2</v>
      </c>
      <c r="S177" s="7">
        <v>0.111</v>
      </c>
      <c r="T177" s="7">
        <v>8.5000000000000006E-2</v>
      </c>
      <c r="U177" s="7">
        <v>5.1999999999999998E-2</v>
      </c>
      <c r="V177" s="7">
        <v>4.2999999999999997E-2</v>
      </c>
      <c r="W177" s="7">
        <v>0.10100000000000001</v>
      </c>
      <c r="X177" s="7">
        <f>AVERAGE(Tabela3[[#This Row],[S1]:[S20]])</f>
        <v>0.1081</v>
      </c>
      <c r="Y177" s="7">
        <f>_xlfn.STDEV.S(Tabela3[[#This Row],[S1]:[S20]])</f>
        <v>5.8833305998701513E-2</v>
      </c>
    </row>
    <row r="178" spans="2:25" x14ac:dyDescent="0.35">
      <c r="B178" s="1">
        <v>848.12</v>
      </c>
      <c r="C178" t="s">
        <v>284</v>
      </c>
      <c r="D178" s="7">
        <v>0.183</v>
      </c>
      <c r="E178" s="7">
        <v>0.14199999999999999</v>
      </c>
      <c r="F178" s="7">
        <v>0.17599999999999999</v>
      </c>
      <c r="G178" s="7">
        <v>6.2E-2</v>
      </c>
      <c r="H178" s="7">
        <v>0.04</v>
      </c>
      <c r="I178" s="7">
        <v>4.4999999999999998E-2</v>
      </c>
      <c r="J178" s="7">
        <v>6.3E-2</v>
      </c>
      <c r="K178" s="7">
        <v>0.219</v>
      </c>
      <c r="L178" s="7">
        <v>0.16600000000000001</v>
      </c>
      <c r="M178" s="7">
        <v>8.5999999999999993E-2</v>
      </c>
      <c r="N178" s="7">
        <v>0.20100000000000001</v>
      </c>
      <c r="O178" s="7">
        <v>8.9999999999999993E-3</v>
      </c>
      <c r="P178" s="7">
        <v>0.153</v>
      </c>
      <c r="Q178" s="7">
        <v>0.154</v>
      </c>
      <c r="R178" s="7">
        <v>0.20499999999999999</v>
      </c>
      <c r="S178" s="7">
        <v>0.113</v>
      </c>
      <c r="T178" s="7">
        <v>0.15</v>
      </c>
      <c r="U178" s="7">
        <v>0.11600000000000001</v>
      </c>
      <c r="V178" s="7">
        <v>0.15</v>
      </c>
      <c r="W178" s="7">
        <v>0.16700000000000001</v>
      </c>
      <c r="X178" s="7">
        <f>AVERAGE(Tabela3[[#This Row],[S1]:[S20]])</f>
        <v>0.13</v>
      </c>
      <c r="Y178" s="7">
        <f>_xlfn.STDEV.S(Tabela3[[#This Row],[S1]:[S20]])</f>
        <v>6.0578787324311892E-2</v>
      </c>
    </row>
    <row r="179" spans="2:25" x14ac:dyDescent="0.35">
      <c r="B179" s="1">
        <v>849.95</v>
      </c>
      <c r="C179" t="s">
        <v>285</v>
      </c>
      <c r="D179" s="7">
        <v>6.9000000000000006E-2</v>
      </c>
      <c r="E179" s="7">
        <v>0.185</v>
      </c>
      <c r="F179" s="7">
        <v>0.187</v>
      </c>
      <c r="G179" s="7">
        <v>0.18099999999999999</v>
      </c>
      <c r="H179" s="7">
        <v>0.14499999999999999</v>
      </c>
      <c r="I179" s="7">
        <v>0.161</v>
      </c>
      <c r="J179" s="7">
        <v>8.2000000000000003E-2</v>
      </c>
      <c r="K179" s="7">
        <v>7.4999999999999997E-2</v>
      </c>
      <c r="L179" s="7">
        <v>0.13600000000000001</v>
      </c>
      <c r="M179" s="7">
        <v>1.4999999999999999E-2</v>
      </c>
      <c r="N179" s="7">
        <v>0.11899999999999999</v>
      </c>
      <c r="O179" s="7">
        <v>0.14099999999999999</v>
      </c>
      <c r="P179" s="7">
        <v>0.13400000000000001</v>
      </c>
      <c r="Q179" s="7">
        <v>0.106</v>
      </c>
      <c r="R179" s="7">
        <v>0.10199999999999999</v>
      </c>
      <c r="S179" s="7">
        <v>9.7000000000000003E-2</v>
      </c>
      <c r="T179" s="7">
        <v>0.11799999999999999</v>
      </c>
      <c r="U179" s="7">
        <v>0.10199999999999999</v>
      </c>
      <c r="V179" s="7">
        <v>0.13600000000000001</v>
      </c>
      <c r="W179" s="7">
        <v>6.9000000000000006E-2</v>
      </c>
      <c r="X179" s="7">
        <f>AVERAGE(Tabela3[[#This Row],[S1]:[S20]])</f>
        <v>0.11799999999999999</v>
      </c>
      <c r="Y179" s="7">
        <f>_xlfn.STDEV.S(Tabela3[[#This Row],[S1]:[S20]])</f>
        <v>4.4059768019075456E-2</v>
      </c>
    </row>
    <row r="180" spans="2:25" x14ac:dyDescent="0.35">
      <c r="B180" s="1"/>
      <c r="C180" s="1"/>
      <c r="X180" s="7"/>
    </row>
    <row r="181" spans="2:25" x14ac:dyDescent="0.35">
      <c r="B181" s="1"/>
      <c r="C181" s="1"/>
      <c r="X181" s="7"/>
    </row>
    <row r="182" spans="2:25" x14ac:dyDescent="0.35">
      <c r="B182" s="1"/>
      <c r="C182" s="1"/>
      <c r="X182" s="7"/>
    </row>
    <row r="183" spans="2:25" x14ac:dyDescent="0.35">
      <c r="B183" s="1"/>
      <c r="C183" s="1"/>
      <c r="X183" s="7"/>
    </row>
    <row r="184" spans="2:25" x14ac:dyDescent="0.35">
      <c r="B184" s="1"/>
      <c r="C184" s="1"/>
      <c r="X184" s="7"/>
    </row>
    <row r="185" spans="2:25" x14ac:dyDescent="0.35">
      <c r="B185" s="1"/>
      <c r="C185" s="1"/>
      <c r="X185" s="7"/>
    </row>
    <row r="186" spans="2:25" x14ac:dyDescent="0.35">
      <c r="B186" s="1"/>
      <c r="C186" s="1"/>
      <c r="X186" s="7"/>
    </row>
    <row r="187" spans="2:25" x14ac:dyDescent="0.35">
      <c r="B187" s="1"/>
      <c r="C187" s="1"/>
      <c r="X187" s="7"/>
    </row>
    <row r="188" spans="2:25" x14ac:dyDescent="0.35">
      <c r="B188" s="1"/>
      <c r="C188" s="1"/>
      <c r="X188" s="7"/>
    </row>
    <row r="189" spans="2:25" x14ac:dyDescent="0.35">
      <c r="B189" s="1"/>
      <c r="C189" s="1"/>
      <c r="X189" s="7"/>
    </row>
    <row r="190" spans="2:25" x14ac:dyDescent="0.35">
      <c r="B190" s="1"/>
      <c r="C190" s="1"/>
      <c r="X190" s="7"/>
    </row>
    <row r="191" spans="2:25" x14ac:dyDescent="0.35">
      <c r="B191" s="1"/>
      <c r="C191" s="1"/>
      <c r="X191" s="7"/>
    </row>
    <row r="192" spans="2:25" x14ac:dyDescent="0.35">
      <c r="B192" s="1"/>
      <c r="C192" s="1"/>
      <c r="X192" s="7"/>
    </row>
  </sheetData>
  <phoneticPr fontId="3" type="noConversion"/>
  <conditionalFormatting sqref="X180:X19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{31A6AD1A-C291-4309-A63A-A6E4B8978B41}</x14:id>
        </ext>
      </extLst>
    </cfRule>
  </conditionalFormatting>
  <conditionalFormatting sqref="Y2:Y17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{02138B27-D961-4291-81AF-1805D78DC460}</x14:id>
        </ext>
      </extLst>
    </cfRule>
  </conditionalFormatting>
  <conditionalFormatting sqref="X2:X17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{93651BF3-0BBF-4BE8-A8DE-B36BBD1EAB33}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A6AD1A-C291-4309-A63A-A6E4B8978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X180:X192</xm:sqref>
        </x14:conditionalFormatting>
        <x14:conditionalFormatting xmlns:xm="http://schemas.microsoft.com/office/excel/2006/main">
          <x14:cfRule type="dataBar" id="{02138B27-D961-4291-81AF-1805D78DC4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Y2:Y179</xm:sqref>
        </x14:conditionalFormatting>
        <x14:conditionalFormatting xmlns:xm="http://schemas.microsoft.com/office/excel/2006/main">
          <x14:cfRule type="dataBar" id="{93651BF3-0BBF-4BE8-A8DE-B36BBD1EAB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X2:X179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44B8-7880-458D-849A-8B631860B613}">
  <sheetPr>
    <tabColor theme="9" tint="-0.499984740745262"/>
  </sheetPr>
  <dimension ref="A1:O192"/>
  <sheetViews>
    <sheetView workbookViewId="0">
      <selection activeCell="E27" sqref="E27"/>
    </sheetView>
  </sheetViews>
  <sheetFormatPr defaultRowHeight="14.5" x14ac:dyDescent="0.35"/>
  <cols>
    <col min="4" max="12" width="5.54296875" bestFit="1" customWidth="1"/>
    <col min="13" max="13" width="6.54296875" bestFit="1" customWidth="1"/>
    <col min="14" max="14" width="7.26953125" bestFit="1" customWidth="1"/>
    <col min="15" max="15" width="255.6328125" bestFit="1" customWidth="1"/>
  </cols>
  <sheetData>
    <row r="1" spans="1:15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5" x14ac:dyDescent="0.35">
      <c r="A2" t="s">
        <v>15</v>
      </c>
      <c r="B2" s="1">
        <v>13.1</v>
      </c>
      <c r="C2">
        <v>13.23</v>
      </c>
      <c r="D2">
        <v>0.2</v>
      </c>
      <c r="E2">
        <v>0</v>
      </c>
      <c r="F2">
        <v>0</v>
      </c>
      <c r="G2">
        <v>0.3</v>
      </c>
      <c r="H2">
        <v>1</v>
      </c>
      <c r="I2">
        <v>0.5</v>
      </c>
      <c r="J2">
        <v>1.1000000000000001</v>
      </c>
      <c r="K2">
        <v>0.8</v>
      </c>
      <c r="L2">
        <v>1.2</v>
      </c>
      <c r="M2">
        <v>0</v>
      </c>
      <c r="N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0.51</v>
      </c>
      <c r="O2" t="s">
        <v>286</v>
      </c>
    </row>
    <row r="3" spans="1:15" x14ac:dyDescent="0.35">
      <c r="A3" t="s">
        <v>16</v>
      </c>
      <c r="B3" s="1">
        <v>15.85</v>
      </c>
      <c r="C3">
        <v>15.98</v>
      </c>
      <c r="D3">
        <v>0.2</v>
      </c>
      <c r="E3">
        <v>0</v>
      </c>
      <c r="F3">
        <v>0.3</v>
      </c>
      <c r="G3">
        <v>0.6</v>
      </c>
      <c r="H3">
        <v>0</v>
      </c>
      <c r="I3">
        <v>0</v>
      </c>
      <c r="J3">
        <v>0.5</v>
      </c>
      <c r="K3">
        <v>0.3</v>
      </c>
      <c r="L3">
        <v>0.2</v>
      </c>
      <c r="M3">
        <v>0.8</v>
      </c>
      <c r="N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0.29000000000000004</v>
      </c>
      <c r="O3" t="s">
        <v>287</v>
      </c>
    </row>
    <row r="4" spans="1:15" x14ac:dyDescent="0.35">
      <c r="A4" t="s">
        <v>17</v>
      </c>
      <c r="B4" s="1">
        <v>20</v>
      </c>
      <c r="C4">
        <v>20.16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0.3</v>
      </c>
      <c r="N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0.03</v>
      </c>
      <c r="O4" t="s">
        <v>288</v>
      </c>
    </row>
    <row r="5" spans="1:15" x14ac:dyDescent="0.35">
      <c r="A5" t="s">
        <v>18</v>
      </c>
      <c r="B5" s="1">
        <v>25.85</v>
      </c>
      <c r="C5">
        <v>26.05</v>
      </c>
      <c r="D5">
        <v>0</v>
      </c>
      <c r="E5">
        <v>0.4</v>
      </c>
      <c r="F5">
        <v>0</v>
      </c>
      <c r="G5">
        <v>0</v>
      </c>
      <c r="H5">
        <v>0</v>
      </c>
      <c r="I5">
        <v>0.9</v>
      </c>
      <c r="J5">
        <v>0</v>
      </c>
      <c r="K5">
        <v>0</v>
      </c>
      <c r="L5">
        <v>0</v>
      </c>
      <c r="M5">
        <v>0.1</v>
      </c>
      <c r="N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0.14000000000000001</v>
      </c>
      <c r="O5" t="s">
        <v>289</v>
      </c>
    </row>
    <row r="6" spans="1:15" x14ac:dyDescent="0.35">
      <c r="A6" t="s">
        <v>19</v>
      </c>
      <c r="B6" s="1">
        <v>98.36</v>
      </c>
      <c r="C6">
        <v>98.51</v>
      </c>
      <c r="D6">
        <v>2.2000000000000002</v>
      </c>
      <c r="E6">
        <v>1.3</v>
      </c>
      <c r="F6">
        <v>0</v>
      </c>
      <c r="G6">
        <v>0</v>
      </c>
      <c r="H6">
        <v>0.7</v>
      </c>
      <c r="I6">
        <v>0</v>
      </c>
      <c r="J6">
        <v>0</v>
      </c>
      <c r="K6">
        <v>2.4</v>
      </c>
      <c r="L6">
        <v>0</v>
      </c>
      <c r="M6">
        <v>1.7</v>
      </c>
      <c r="N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0.82999999999999985</v>
      </c>
      <c r="O6" t="s">
        <v>290</v>
      </c>
    </row>
    <row r="7" spans="1:15" x14ac:dyDescent="0.35">
      <c r="A7" t="s">
        <v>20</v>
      </c>
      <c r="B7" s="1">
        <v>101.71</v>
      </c>
      <c r="C7">
        <v>101.85</v>
      </c>
      <c r="D7">
        <v>0</v>
      </c>
      <c r="E7">
        <v>0</v>
      </c>
      <c r="F7">
        <v>0</v>
      </c>
      <c r="G7">
        <v>0.5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0.25</v>
      </c>
      <c r="O7" t="s">
        <v>291</v>
      </c>
    </row>
    <row r="8" spans="1:15" x14ac:dyDescent="0.35">
      <c r="A8" t="s">
        <v>21</v>
      </c>
      <c r="B8" s="1">
        <v>108</v>
      </c>
      <c r="C8">
        <v>108.17</v>
      </c>
      <c r="D8">
        <v>0</v>
      </c>
      <c r="E8">
        <v>2.2999999999999998</v>
      </c>
      <c r="F8">
        <v>2</v>
      </c>
      <c r="G8">
        <v>0</v>
      </c>
      <c r="H8">
        <v>0</v>
      </c>
      <c r="I8">
        <v>0</v>
      </c>
      <c r="J8">
        <v>0</v>
      </c>
      <c r="K8">
        <v>1.2</v>
      </c>
      <c r="L8">
        <v>0</v>
      </c>
      <c r="M8">
        <v>0</v>
      </c>
      <c r="N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0.55000000000000004</v>
      </c>
      <c r="O8" t="s">
        <v>291</v>
      </c>
    </row>
    <row r="9" spans="1:15" x14ac:dyDescent="0.35">
      <c r="A9" t="s">
        <v>22</v>
      </c>
      <c r="B9" s="1">
        <v>112.78</v>
      </c>
      <c r="C9">
        <v>112.97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1.3</v>
      </c>
      <c r="K9">
        <v>0</v>
      </c>
      <c r="L9">
        <v>0.2</v>
      </c>
      <c r="M9">
        <v>3</v>
      </c>
      <c r="N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0.45</v>
      </c>
      <c r="O9" t="s">
        <v>292</v>
      </c>
    </row>
    <row r="10" spans="1:15" x14ac:dyDescent="0.35">
      <c r="A10" t="s">
        <v>23</v>
      </c>
      <c r="B10" s="1">
        <v>225.13</v>
      </c>
      <c r="C10">
        <v>225.44</v>
      </c>
      <c r="D10">
        <v>0</v>
      </c>
      <c r="E10">
        <v>0</v>
      </c>
      <c r="F10">
        <v>0</v>
      </c>
      <c r="G10">
        <v>8.3000000000000007</v>
      </c>
      <c r="H10">
        <v>10</v>
      </c>
      <c r="I10">
        <v>3.7</v>
      </c>
      <c r="J10">
        <v>9.6999999999999993</v>
      </c>
      <c r="K10">
        <v>2.6</v>
      </c>
      <c r="L10">
        <v>10.1</v>
      </c>
      <c r="M10">
        <v>2.1</v>
      </c>
      <c r="N1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4.6500000000000004</v>
      </c>
      <c r="O10" t="s">
        <v>293</v>
      </c>
    </row>
    <row r="11" spans="1:15" x14ac:dyDescent="0.35">
      <c r="A11" t="s">
        <v>24</v>
      </c>
      <c r="B11" s="1">
        <v>229.28</v>
      </c>
      <c r="C11">
        <v>229.53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</v>
      </c>
      <c r="O11" t="s">
        <v>293</v>
      </c>
    </row>
    <row r="12" spans="1:15" x14ac:dyDescent="0.35">
      <c r="A12" t="s">
        <v>25</v>
      </c>
      <c r="B12" s="1">
        <v>234.22</v>
      </c>
      <c r="C12">
        <v>234.55</v>
      </c>
      <c r="D12">
        <v>0.8</v>
      </c>
      <c r="E12">
        <v>10.7</v>
      </c>
      <c r="F12">
        <v>0.2</v>
      </c>
      <c r="G12">
        <v>0</v>
      </c>
      <c r="H12">
        <v>0</v>
      </c>
      <c r="I12">
        <v>0.5</v>
      </c>
      <c r="J12">
        <v>0</v>
      </c>
      <c r="K12">
        <v>1.9</v>
      </c>
      <c r="L12">
        <v>2.8</v>
      </c>
      <c r="M12">
        <v>0.2</v>
      </c>
      <c r="N1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1.7099999999999997</v>
      </c>
    </row>
    <row r="13" spans="1:15" x14ac:dyDescent="0.35">
      <c r="A13" t="s">
        <v>26</v>
      </c>
      <c r="B13" s="1">
        <v>238.1</v>
      </c>
      <c r="C13">
        <v>238.26</v>
      </c>
      <c r="D13">
        <v>0.9</v>
      </c>
      <c r="E13">
        <v>0</v>
      </c>
      <c r="F13">
        <v>0</v>
      </c>
      <c r="G13">
        <v>0.4</v>
      </c>
      <c r="H13">
        <v>0.1</v>
      </c>
      <c r="I13">
        <v>0</v>
      </c>
      <c r="J13">
        <v>0.3</v>
      </c>
      <c r="K13">
        <v>0</v>
      </c>
      <c r="L13">
        <v>0.1</v>
      </c>
      <c r="M13">
        <v>0.1</v>
      </c>
      <c r="N1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0.19000000000000003</v>
      </c>
      <c r="O13" t="s">
        <v>294</v>
      </c>
    </row>
    <row r="14" spans="1:15" x14ac:dyDescent="0.35">
      <c r="A14" t="s">
        <v>27</v>
      </c>
      <c r="B14" s="1">
        <v>242.57</v>
      </c>
      <c r="C14">
        <v>242.74</v>
      </c>
      <c r="D14">
        <v>0</v>
      </c>
      <c r="E14">
        <v>0.6</v>
      </c>
      <c r="F14">
        <v>0</v>
      </c>
      <c r="G14">
        <v>0</v>
      </c>
      <c r="H14">
        <v>0</v>
      </c>
      <c r="I14">
        <v>1.2</v>
      </c>
      <c r="J14">
        <v>0.3</v>
      </c>
      <c r="K14">
        <v>0.7</v>
      </c>
      <c r="L14">
        <v>0.9</v>
      </c>
      <c r="M14">
        <v>0</v>
      </c>
      <c r="N1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0.37</v>
      </c>
    </row>
    <row r="15" spans="1:15" x14ac:dyDescent="0.35">
      <c r="A15" t="s">
        <v>28</v>
      </c>
      <c r="B15" s="1">
        <v>244.57</v>
      </c>
      <c r="C15">
        <v>244.77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</v>
      </c>
    </row>
    <row r="16" spans="1:15" x14ac:dyDescent="0.35">
      <c r="A16" t="s">
        <v>29</v>
      </c>
      <c r="B16" s="1">
        <v>248.9</v>
      </c>
      <c r="C16">
        <v>249.05</v>
      </c>
      <c r="D16">
        <v>0.1</v>
      </c>
      <c r="E16">
        <v>0.5</v>
      </c>
      <c r="F16">
        <v>0</v>
      </c>
      <c r="G16">
        <v>2</v>
      </c>
      <c r="H16">
        <v>0.2</v>
      </c>
      <c r="I16">
        <v>0</v>
      </c>
      <c r="J16">
        <v>0</v>
      </c>
      <c r="K16">
        <v>0.4</v>
      </c>
      <c r="L16">
        <v>0</v>
      </c>
      <c r="M16">
        <v>0</v>
      </c>
      <c r="N1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0.32</v>
      </c>
      <c r="O16" t="s">
        <v>295</v>
      </c>
    </row>
    <row r="17" spans="1:15" x14ac:dyDescent="0.35">
      <c r="A17" t="s">
        <v>30</v>
      </c>
      <c r="B17" s="1">
        <v>249.35</v>
      </c>
      <c r="C17">
        <v>249.65</v>
      </c>
      <c r="D17">
        <v>1.1000000000000001</v>
      </c>
      <c r="E17">
        <v>1.4</v>
      </c>
      <c r="F17">
        <v>0.9</v>
      </c>
      <c r="G17">
        <v>0.1</v>
      </c>
      <c r="H17">
        <v>0</v>
      </c>
      <c r="I17">
        <v>0.9</v>
      </c>
      <c r="J17">
        <v>0.7</v>
      </c>
      <c r="K17">
        <v>1.1000000000000001</v>
      </c>
      <c r="L17">
        <v>0.9</v>
      </c>
      <c r="M17">
        <v>0.9</v>
      </c>
      <c r="N1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0.80000000000000016</v>
      </c>
      <c r="O17" t="s">
        <v>295</v>
      </c>
    </row>
    <row r="18" spans="1:15" x14ac:dyDescent="0.35">
      <c r="A18" t="s">
        <v>31</v>
      </c>
      <c r="B18" s="1">
        <v>251.45</v>
      </c>
      <c r="C18">
        <v>251.65</v>
      </c>
      <c r="D18">
        <v>0</v>
      </c>
      <c r="E18">
        <v>0.6</v>
      </c>
      <c r="F18">
        <v>0.3</v>
      </c>
      <c r="G18">
        <v>0</v>
      </c>
      <c r="H18">
        <v>0.6</v>
      </c>
      <c r="I18">
        <v>0</v>
      </c>
      <c r="J18">
        <v>0.8</v>
      </c>
      <c r="K18">
        <v>0.1</v>
      </c>
      <c r="L18">
        <v>0.2</v>
      </c>
      <c r="M18">
        <v>0</v>
      </c>
      <c r="N1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0.26</v>
      </c>
      <c r="O18" t="s">
        <v>296</v>
      </c>
    </row>
    <row r="19" spans="1:15" x14ac:dyDescent="0.35">
      <c r="A19" t="s">
        <v>32</v>
      </c>
      <c r="B19" s="1">
        <v>257.89999999999998</v>
      </c>
      <c r="C19">
        <v>258.05</v>
      </c>
      <c r="D19">
        <v>0</v>
      </c>
      <c r="E19">
        <v>0</v>
      </c>
      <c r="F19">
        <v>0</v>
      </c>
      <c r="G19">
        <v>0</v>
      </c>
      <c r="H19">
        <v>0.5</v>
      </c>
      <c r="I19">
        <v>0.3</v>
      </c>
      <c r="J19">
        <v>0</v>
      </c>
      <c r="K19">
        <v>0.1</v>
      </c>
      <c r="L19">
        <v>0.3</v>
      </c>
      <c r="M19">
        <v>0.2</v>
      </c>
      <c r="N1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0.13999999999999999</v>
      </c>
      <c r="O19" t="s">
        <v>297</v>
      </c>
    </row>
    <row r="20" spans="1:15" x14ac:dyDescent="0.35">
      <c r="A20" t="s">
        <v>33</v>
      </c>
      <c r="B20" s="1">
        <v>263.60000000000002</v>
      </c>
      <c r="C20">
        <v>263.75</v>
      </c>
      <c r="D20">
        <v>0.2</v>
      </c>
      <c r="E20">
        <v>0</v>
      </c>
      <c r="F20">
        <v>0</v>
      </c>
      <c r="G20">
        <v>0.7</v>
      </c>
      <c r="H20">
        <v>0.9</v>
      </c>
      <c r="I20">
        <v>0</v>
      </c>
      <c r="J20">
        <v>0.5</v>
      </c>
      <c r="K20">
        <v>1</v>
      </c>
      <c r="L20">
        <v>0</v>
      </c>
      <c r="M20">
        <v>0.7</v>
      </c>
      <c r="N2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</v>
      </c>
      <c r="O20" t="s">
        <v>297</v>
      </c>
    </row>
    <row r="21" spans="1:15" x14ac:dyDescent="0.35">
      <c r="A21" t="s">
        <v>34</v>
      </c>
      <c r="B21" s="1">
        <v>272.42</v>
      </c>
      <c r="C21">
        <v>272.5</v>
      </c>
      <c r="D21">
        <v>0</v>
      </c>
      <c r="E21">
        <v>0.6</v>
      </c>
      <c r="F21">
        <v>0</v>
      </c>
      <c r="G21">
        <v>0.1</v>
      </c>
      <c r="H21">
        <v>1</v>
      </c>
      <c r="I21">
        <v>0</v>
      </c>
      <c r="K21">
        <v>0</v>
      </c>
      <c r="L21">
        <v>0.5</v>
      </c>
      <c r="M21">
        <v>0.4</v>
      </c>
      <c r="N2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0.28888888888888892</v>
      </c>
      <c r="O21" t="s">
        <v>297</v>
      </c>
    </row>
    <row r="22" spans="1:15" x14ac:dyDescent="0.35">
      <c r="A22" t="s">
        <v>35</v>
      </c>
      <c r="B22" s="1">
        <v>277.77</v>
      </c>
      <c r="C22">
        <v>277.85000000000002</v>
      </c>
      <c r="D22">
        <v>0</v>
      </c>
      <c r="E22">
        <v>0.2</v>
      </c>
      <c r="F22">
        <v>0.4</v>
      </c>
      <c r="G22">
        <v>0</v>
      </c>
      <c r="H22">
        <v>0</v>
      </c>
      <c r="I22">
        <v>0.5</v>
      </c>
      <c r="J22">
        <v>0</v>
      </c>
      <c r="K22">
        <v>0.6</v>
      </c>
      <c r="L22">
        <v>0</v>
      </c>
      <c r="M22">
        <v>0</v>
      </c>
      <c r="N2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0.17</v>
      </c>
      <c r="O22" t="s">
        <v>297</v>
      </c>
    </row>
    <row r="23" spans="1:15" x14ac:dyDescent="0.35">
      <c r="A23" t="s">
        <v>36</v>
      </c>
      <c r="B23" s="1">
        <v>278.49</v>
      </c>
      <c r="C23">
        <v>278.64999999999998</v>
      </c>
      <c r="D23">
        <v>0.7</v>
      </c>
      <c r="E23">
        <v>0.3</v>
      </c>
      <c r="F23">
        <v>0.2</v>
      </c>
      <c r="G23">
        <v>0.1</v>
      </c>
      <c r="H23">
        <v>1</v>
      </c>
      <c r="I23">
        <v>0.1</v>
      </c>
      <c r="J23">
        <v>0.5</v>
      </c>
      <c r="K23">
        <v>0.5</v>
      </c>
      <c r="L23">
        <v>0.4</v>
      </c>
      <c r="M23">
        <v>0.9</v>
      </c>
      <c r="N2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0.47000000000000003</v>
      </c>
      <c r="O23" t="s">
        <v>297</v>
      </c>
    </row>
    <row r="24" spans="1:15" x14ac:dyDescent="0.35">
      <c r="A24" t="s">
        <v>37</v>
      </c>
      <c r="B24" s="1">
        <v>286.70999999999998</v>
      </c>
      <c r="C24">
        <v>286.86</v>
      </c>
      <c r="D24">
        <v>0.7</v>
      </c>
      <c r="E24">
        <v>0.5</v>
      </c>
      <c r="F24">
        <v>0</v>
      </c>
      <c r="G24">
        <v>0</v>
      </c>
      <c r="H24">
        <v>0</v>
      </c>
      <c r="I24">
        <v>0.5</v>
      </c>
      <c r="J24">
        <v>1.2</v>
      </c>
      <c r="K24">
        <v>0</v>
      </c>
      <c r="L24">
        <v>0.6</v>
      </c>
      <c r="M24">
        <v>0</v>
      </c>
      <c r="N2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0.35</v>
      </c>
      <c r="O24" t="s">
        <v>297</v>
      </c>
    </row>
    <row r="25" spans="1:15" x14ac:dyDescent="0.35">
      <c r="A25" t="s">
        <v>38</v>
      </c>
      <c r="B25" s="1">
        <v>290.67</v>
      </c>
      <c r="C25">
        <v>290.85000000000002</v>
      </c>
      <c r="D25">
        <v>1.2</v>
      </c>
      <c r="E25">
        <v>0.3</v>
      </c>
      <c r="F25">
        <v>0.5</v>
      </c>
      <c r="G25">
        <v>0.3</v>
      </c>
      <c r="H25">
        <v>0.4</v>
      </c>
      <c r="I25">
        <v>0.1</v>
      </c>
      <c r="J25">
        <v>0.3</v>
      </c>
      <c r="K25">
        <v>0</v>
      </c>
      <c r="L25">
        <v>0.1</v>
      </c>
      <c r="M25">
        <v>0.4</v>
      </c>
      <c r="N2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0.36</v>
      </c>
      <c r="O25" t="s">
        <v>298</v>
      </c>
    </row>
    <row r="26" spans="1:15" x14ac:dyDescent="0.35">
      <c r="A26" t="s">
        <v>39</v>
      </c>
      <c r="B26" s="1">
        <v>293.13</v>
      </c>
      <c r="C26">
        <v>293.27</v>
      </c>
      <c r="D26">
        <v>2.6</v>
      </c>
      <c r="E26">
        <v>4.5999999999999996</v>
      </c>
      <c r="F26">
        <v>1.5</v>
      </c>
      <c r="G26">
        <v>2.1</v>
      </c>
      <c r="H26">
        <v>3.1</v>
      </c>
      <c r="I26">
        <v>3.2</v>
      </c>
      <c r="J26">
        <v>1.6</v>
      </c>
      <c r="K26">
        <v>3.2</v>
      </c>
      <c r="L26">
        <v>1.8</v>
      </c>
      <c r="M26">
        <v>2.1</v>
      </c>
      <c r="N2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2.58</v>
      </c>
      <c r="O26" t="s">
        <v>299</v>
      </c>
    </row>
    <row r="27" spans="1:15" x14ac:dyDescent="0.35">
      <c r="A27" t="s">
        <v>40</v>
      </c>
      <c r="B27" s="1">
        <v>295.2</v>
      </c>
      <c r="C27">
        <v>295.38</v>
      </c>
      <c r="D27">
        <v>0.8</v>
      </c>
      <c r="E27">
        <v>0</v>
      </c>
      <c r="F27">
        <v>0</v>
      </c>
      <c r="G27">
        <v>0.6</v>
      </c>
      <c r="H27">
        <v>0.3</v>
      </c>
      <c r="I27">
        <v>0</v>
      </c>
      <c r="J27">
        <v>0</v>
      </c>
      <c r="K27">
        <v>0</v>
      </c>
      <c r="L27">
        <v>0.4</v>
      </c>
      <c r="M27">
        <v>0.4</v>
      </c>
      <c r="N2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0.25</v>
      </c>
      <c r="O27" t="s">
        <v>300</v>
      </c>
    </row>
    <row r="28" spans="1:15" x14ac:dyDescent="0.35">
      <c r="A28" t="s">
        <v>41</v>
      </c>
      <c r="B28" s="1">
        <v>297.64999999999998</v>
      </c>
      <c r="C28">
        <v>297.82</v>
      </c>
      <c r="D28">
        <v>0.6</v>
      </c>
      <c r="E28">
        <v>1.2</v>
      </c>
      <c r="F28">
        <v>0</v>
      </c>
      <c r="G28">
        <v>0.5</v>
      </c>
      <c r="H28">
        <v>0</v>
      </c>
      <c r="I28">
        <v>0.4</v>
      </c>
      <c r="J28">
        <v>0.2</v>
      </c>
      <c r="K28">
        <v>0</v>
      </c>
      <c r="L28">
        <v>0.5</v>
      </c>
      <c r="M28">
        <v>0.4</v>
      </c>
      <c r="N2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0.38</v>
      </c>
      <c r="O28" t="s">
        <v>301</v>
      </c>
    </row>
    <row r="29" spans="1:15" x14ac:dyDescent="0.35">
      <c r="A29" t="s">
        <v>42</v>
      </c>
      <c r="B29" s="1">
        <v>301.45</v>
      </c>
      <c r="C29">
        <v>301.62</v>
      </c>
      <c r="D29">
        <v>0.5</v>
      </c>
      <c r="E29">
        <v>0</v>
      </c>
      <c r="F29">
        <v>0.6</v>
      </c>
      <c r="G29">
        <v>0.4</v>
      </c>
      <c r="H29">
        <v>0</v>
      </c>
      <c r="I29">
        <v>0</v>
      </c>
      <c r="J29">
        <v>0</v>
      </c>
      <c r="K29">
        <v>0</v>
      </c>
      <c r="L29">
        <v>0.7</v>
      </c>
      <c r="M29">
        <v>0</v>
      </c>
      <c r="N2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0.22000000000000003</v>
      </c>
      <c r="O29" t="s">
        <v>302</v>
      </c>
    </row>
    <row r="30" spans="1:15" x14ac:dyDescent="0.35">
      <c r="A30" t="s">
        <v>43</v>
      </c>
      <c r="B30" s="1">
        <v>303.5</v>
      </c>
      <c r="C30">
        <v>303.95</v>
      </c>
      <c r="D30">
        <v>0</v>
      </c>
      <c r="E30">
        <v>0.2</v>
      </c>
      <c r="F30">
        <v>0</v>
      </c>
      <c r="G30">
        <v>0</v>
      </c>
      <c r="H30">
        <v>0.3</v>
      </c>
      <c r="I30">
        <v>0</v>
      </c>
      <c r="J30">
        <v>0.6</v>
      </c>
      <c r="K30">
        <v>0.1</v>
      </c>
      <c r="L30">
        <v>0</v>
      </c>
      <c r="M30">
        <v>0</v>
      </c>
      <c r="N3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0.12000000000000002</v>
      </c>
      <c r="O30" t="s">
        <v>303</v>
      </c>
    </row>
    <row r="31" spans="1:15" x14ac:dyDescent="0.35">
      <c r="A31" t="s">
        <v>44</v>
      </c>
      <c r="B31" s="1">
        <v>305.8</v>
      </c>
      <c r="C31">
        <v>306.04000000000002</v>
      </c>
      <c r="D31">
        <v>0</v>
      </c>
      <c r="E31">
        <v>0</v>
      </c>
      <c r="F31">
        <v>0</v>
      </c>
      <c r="G31">
        <v>0.7</v>
      </c>
      <c r="H31">
        <v>0.1</v>
      </c>
      <c r="I31">
        <v>0.1</v>
      </c>
      <c r="J31">
        <v>0</v>
      </c>
      <c r="K31">
        <v>0</v>
      </c>
      <c r="L31">
        <v>1</v>
      </c>
      <c r="M31">
        <v>0.5</v>
      </c>
      <c r="N3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0.24</v>
      </c>
      <c r="O31" t="s">
        <v>304</v>
      </c>
    </row>
    <row r="32" spans="1:15" x14ac:dyDescent="0.35">
      <c r="A32" t="s">
        <v>45</v>
      </c>
      <c r="B32" s="1">
        <v>308.10000000000002</v>
      </c>
      <c r="C32">
        <v>308.25</v>
      </c>
      <c r="D32">
        <v>0.8</v>
      </c>
      <c r="E32">
        <v>0.8</v>
      </c>
      <c r="F32">
        <v>0.2</v>
      </c>
      <c r="G32">
        <v>0</v>
      </c>
      <c r="H32">
        <v>0</v>
      </c>
      <c r="I32">
        <v>0.1</v>
      </c>
      <c r="J32">
        <v>0</v>
      </c>
      <c r="K32">
        <v>0</v>
      </c>
      <c r="L32">
        <v>0</v>
      </c>
      <c r="M32">
        <v>1.1000000000000001</v>
      </c>
      <c r="N3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</v>
      </c>
      <c r="O32" t="s">
        <v>305</v>
      </c>
    </row>
    <row r="33" spans="1:15" x14ac:dyDescent="0.35">
      <c r="A33" t="s">
        <v>46</v>
      </c>
      <c r="B33" s="1">
        <v>311.75</v>
      </c>
      <c r="C33">
        <v>311.91000000000003</v>
      </c>
      <c r="D33">
        <v>0</v>
      </c>
      <c r="E33">
        <v>0</v>
      </c>
      <c r="F33">
        <v>0.3</v>
      </c>
      <c r="G33">
        <v>0.7</v>
      </c>
      <c r="H33">
        <v>1</v>
      </c>
      <c r="I33">
        <v>0</v>
      </c>
      <c r="J33">
        <v>1</v>
      </c>
      <c r="K33">
        <v>0.3</v>
      </c>
      <c r="L33">
        <v>0</v>
      </c>
      <c r="M33">
        <v>0</v>
      </c>
      <c r="N3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0.32999999999999996</v>
      </c>
      <c r="O33" t="s">
        <v>298</v>
      </c>
    </row>
    <row r="34" spans="1:15" x14ac:dyDescent="0.35">
      <c r="A34" t="s">
        <v>47</v>
      </c>
      <c r="B34" s="1">
        <v>312</v>
      </c>
      <c r="C34">
        <v>312.2</v>
      </c>
      <c r="D34">
        <v>0.3</v>
      </c>
      <c r="E34">
        <v>0</v>
      </c>
      <c r="F34">
        <v>0</v>
      </c>
      <c r="G34">
        <v>0.7</v>
      </c>
      <c r="H34">
        <v>0</v>
      </c>
      <c r="I34">
        <v>0.1</v>
      </c>
      <c r="J34">
        <v>0.2</v>
      </c>
      <c r="K34">
        <v>0</v>
      </c>
      <c r="L34">
        <v>0</v>
      </c>
      <c r="M34">
        <v>0.1</v>
      </c>
      <c r="N3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0.14000000000000001</v>
      </c>
      <c r="O34" t="s">
        <v>306</v>
      </c>
    </row>
    <row r="35" spans="1:15" x14ac:dyDescent="0.35">
      <c r="A35" t="s">
        <v>48</v>
      </c>
      <c r="B35" s="1">
        <v>320.57</v>
      </c>
      <c r="C35">
        <v>320.72000000000003</v>
      </c>
      <c r="D35">
        <v>0</v>
      </c>
      <c r="E35">
        <v>0</v>
      </c>
      <c r="F35">
        <v>0</v>
      </c>
      <c r="G35">
        <v>0.2</v>
      </c>
      <c r="H35">
        <v>0.8</v>
      </c>
      <c r="I35">
        <v>0.8</v>
      </c>
      <c r="J35">
        <v>0</v>
      </c>
      <c r="K35">
        <v>0.3</v>
      </c>
      <c r="L35">
        <v>0.2</v>
      </c>
      <c r="M35">
        <v>0.7</v>
      </c>
      <c r="N3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</v>
      </c>
      <c r="O35" t="s">
        <v>307</v>
      </c>
    </row>
    <row r="36" spans="1:15" x14ac:dyDescent="0.35">
      <c r="A36" t="s">
        <v>49</v>
      </c>
      <c r="B36" s="1">
        <v>324.85000000000002</v>
      </c>
      <c r="C36">
        <v>324.95999999999998</v>
      </c>
      <c r="D36">
        <v>0</v>
      </c>
      <c r="E36">
        <v>0</v>
      </c>
      <c r="F36">
        <v>0.7</v>
      </c>
      <c r="G36">
        <v>0</v>
      </c>
      <c r="H36">
        <v>0.3</v>
      </c>
      <c r="I36">
        <v>0</v>
      </c>
      <c r="J36">
        <v>0.6</v>
      </c>
      <c r="K36">
        <v>0</v>
      </c>
      <c r="L36">
        <v>0.6</v>
      </c>
      <c r="M36">
        <v>0.2</v>
      </c>
      <c r="N3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0.24000000000000005</v>
      </c>
      <c r="O36" t="s">
        <v>308</v>
      </c>
    </row>
    <row r="37" spans="1:15" x14ac:dyDescent="0.35">
      <c r="A37" t="s">
        <v>50</v>
      </c>
      <c r="B37" s="1">
        <v>328</v>
      </c>
      <c r="C37">
        <v>328.28</v>
      </c>
      <c r="D37">
        <v>0.77800000000000002</v>
      </c>
      <c r="E37">
        <v>0</v>
      </c>
      <c r="F37">
        <v>0.1</v>
      </c>
      <c r="G37">
        <v>0</v>
      </c>
      <c r="H37">
        <v>0.3</v>
      </c>
      <c r="I37">
        <v>0</v>
      </c>
      <c r="J37">
        <v>0.5</v>
      </c>
      <c r="K37">
        <v>0</v>
      </c>
      <c r="L37">
        <v>0</v>
      </c>
      <c r="M37">
        <v>0</v>
      </c>
      <c r="N3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0.1678</v>
      </c>
      <c r="O37" t="s">
        <v>291</v>
      </c>
    </row>
    <row r="38" spans="1:15" x14ac:dyDescent="0.35">
      <c r="A38" t="s">
        <v>51</v>
      </c>
      <c r="B38" s="1">
        <v>331</v>
      </c>
      <c r="C38">
        <v>331.16</v>
      </c>
      <c r="D38">
        <v>0</v>
      </c>
      <c r="E38">
        <v>0</v>
      </c>
      <c r="F38">
        <v>0</v>
      </c>
      <c r="G38">
        <v>0</v>
      </c>
      <c r="H38">
        <v>0</v>
      </c>
      <c r="I38">
        <v>0.3</v>
      </c>
      <c r="J38">
        <v>0</v>
      </c>
      <c r="K38">
        <v>0</v>
      </c>
      <c r="L38">
        <v>0</v>
      </c>
      <c r="M38">
        <v>0.6</v>
      </c>
      <c r="N3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0.09</v>
      </c>
      <c r="O38" t="s">
        <v>291</v>
      </c>
    </row>
    <row r="39" spans="1:15" x14ac:dyDescent="0.35">
      <c r="A39" t="s">
        <v>52</v>
      </c>
      <c r="B39" s="1">
        <v>332.92</v>
      </c>
      <c r="C39">
        <v>333.42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0.01</v>
      </c>
      <c r="O39" t="s">
        <v>309</v>
      </c>
    </row>
    <row r="40" spans="1:15" x14ac:dyDescent="0.35">
      <c r="A40" t="s">
        <v>53</v>
      </c>
      <c r="B40" s="1">
        <v>339.85</v>
      </c>
      <c r="C40">
        <v>340</v>
      </c>
      <c r="D40">
        <v>0.1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0.3</v>
      </c>
      <c r="N4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0.04</v>
      </c>
      <c r="O40" t="s">
        <v>310</v>
      </c>
    </row>
    <row r="41" spans="1:15" x14ac:dyDescent="0.35">
      <c r="A41" t="s">
        <v>54</v>
      </c>
      <c r="B41" s="1">
        <v>350.85</v>
      </c>
      <c r="C41">
        <v>350.95</v>
      </c>
      <c r="D41">
        <v>0</v>
      </c>
      <c r="E41">
        <v>0</v>
      </c>
      <c r="F41">
        <v>0</v>
      </c>
      <c r="G41">
        <v>0</v>
      </c>
      <c r="H41">
        <v>0</v>
      </c>
      <c r="I41">
        <v>0.4</v>
      </c>
      <c r="J41">
        <v>0.1</v>
      </c>
      <c r="K41">
        <v>0.3</v>
      </c>
      <c r="L41">
        <v>0</v>
      </c>
      <c r="M41">
        <v>0</v>
      </c>
      <c r="N4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0.08</v>
      </c>
      <c r="O41" t="s">
        <v>305</v>
      </c>
    </row>
    <row r="42" spans="1:15" x14ac:dyDescent="0.35">
      <c r="A42" t="s">
        <v>55</v>
      </c>
      <c r="B42" s="1">
        <v>356.56</v>
      </c>
      <c r="C42">
        <v>356.8</v>
      </c>
      <c r="D42">
        <v>0</v>
      </c>
      <c r="E42">
        <v>0</v>
      </c>
      <c r="F42">
        <v>0</v>
      </c>
      <c r="G42">
        <v>0</v>
      </c>
      <c r="H42">
        <v>0.5</v>
      </c>
      <c r="I42">
        <v>0</v>
      </c>
      <c r="J42">
        <v>0.9</v>
      </c>
      <c r="K42">
        <v>0</v>
      </c>
      <c r="L42">
        <v>0.2</v>
      </c>
      <c r="M42">
        <v>1.1000000000000001</v>
      </c>
      <c r="N4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0.27</v>
      </c>
      <c r="O42" t="s">
        <v>311</v>
      </c>
    </row>
    <row r="43" spans="1:15" x14ac:dyDescent="0.35">
      <c r="A43" t="s">
        <v>56</v>
      </c>
      <c r="B43" s="1">
        <v>360.12</v>
      </c>
      <c r="C43">
        <v>360.25</v>
      </c>
      <c r="D43">
        <v>0.4</v>
      </c>
      <c r="E43">
        <v>0</v>
      </c>
      <c r="F43">
        <v>0.5</v>
      </c>
      <c r="G43">
        <v>0.7</v>
      </c>
      <c r="H43">
        <v>0.4</v>
      </c>
      <c r="I43">
        <v>1.2</v>
      </c>
      <c r="J43">
        <v>1.2</v>
      </c>
      <c r="K43">
        <v>0.7</v>
      </c>
      <c r="L43">
        <v>0.2</v>
      </c>
      <c r="M43">
        <v>0</v>
      </c>
      <c r="N4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0.53</v>
      </c>
      <c r="O43" t="s">
        <v>312</v>
      </c>
    </row>
    <row r="44" spans="1:15" x14ac:dyDescent="0.35">
      <c r="A44" t="s">
        <v>57</v>
      </c>
      <c r="B44" s="1">
        <v>364.84</v>
      </c>
      <c r="C44">
        <v>365.09</v>
      </c>
      <c r="D44">
        <v>0.3</v>
      </c>
      <c r="E44">
        <v>0</v>
      </c>
      <c r="F44">
        <v>0.9</v>
      </c>
      <c r="G44">
        <v>0.1</v>
      </c>
      <c r="H44">
        <v>0.8</v>
      </c>
      <c r="I44">
        <v>0</v>
      </c>
      <c r="J44">
        <v>0</v>
      </c>
      <c r="K44">
        <v>0.7</v>
      </c>
      <c r="L44">
        <v>1.8</v>
      </c>
      <c r="M44">
        <v>1.1000000000000001</v>
      </c>
      <c r="N4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0.56999999999999995</v>
      </c>
      <c r="O44" t="s">
        <v>313</v>
      </c>
    </row>
    <row r="45" spans="1:15" x14ac:dyDescent="0.35">
      <c r="A45" t="s">
        <v>58</v>
      </c>
      <c r="B45" s="1">
        <v>371.29</v>
      </c>
      <c r="C45">
        <v>371.52</v>
      </c>
      <c r="D45">
        <v>0.3</v>
      </c>
      <c r="E45">
        <v>1.3</v>
      </c>
      <c r="F45">
        <v>0</v>
      </c>
      <c r="G45">
        <v>0.9</v>
      </c>
      <c r="H45">
        <v>0</v>
      </c>
      <c r="I45">
        <v>0.3</v>
      </c>
      <c r="J45">
        <v>1.1000000000000001</v>
      </c>
      <c r="K45">
        <v>0.6</v>
      </c>
      <c r="L45">
        <v>0</v>
      </c>
      <c r="M45">
        <v>0.2</v>
      </c>
      <c r="N4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0.47000000000000003</v>
      </c>
      <c r="O45" t="s">
        <v>314</v>
      </c>
    </row>
    <row r="46" spans="1:15" x14ac:dyDescent="0.35">
      <c r="A46" t="s">
        <v>59</v>
      </c>
      <c r="B46" s="1">
        <v>374.2</v>
      </c>
      <c r="C46">
        <v>374.5</v>
      </c>
      <c r="D46">
        <v>0</v>
      </c>
      <c r="E46">
        <v>1.2</v>
      </c>
      <c r="F46">
        <v>1</v>
      </c>
      <c r="G46">
        <v>0</v>
      </c>
      <c r="H46">
        <v>0.8</v>
      </c>
      <c r="I46">
        <v>0.8</v>
      </c>
      <c r="J46">
        <v>0</v>
      </c>
      <c r="K46">
        <v>0.2</v>
      </c>
      <c r="L46">
        <v>0.7</v>
      </c>
      <c r="M46">
        <v>0.6</v>
      </c>
      <c r="N4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0.53</v>
      </c>
      <c r="O46" t="s">
        <v>313</v>
      </c>
    </row>
    <row r="47" spans="1:15" x14ac:dyDescent="0.35">
      <c r="A47" t="s">
        <v>60</v>
      </c>
      <c r="B47" s="1">
        <v>378.48</v>
      </c>
      <c r="C47">
        <v>378.57</v>
      </c>
      <c r="D47">
        <v>0.5</v>
      </c>
      <c r="E47">
        <v>0.9</v>
      </c>
      <c r="F47">
        <v>0.9</v>
      </c>
      <c r="G47">
        <v>0.5</v>
      </c>
      <c r="H47">
        <v>1.2</v>
      </c>
      <c r="I47">
        <v>0.5</v>
      </c>
      <c r="J47">
        <v>0.2</v>
      </c>
      <c r="K47">
        <v>0</v>
      </c>
      <c r="L47">
        <v>0</v>
      </c>
      <c r="M47">
        <v>0</v>
      </c>
      <c r="N4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0.47000000000000003</v>
      </c>
      <c r="O47" t="s">
        <v>315</v>
      </c>
    </row>
    <row r="48" spans="1:15" x14ac:dyDescent="0.35">
      <c r="A48" t="s">
        <v>61</v>
      </c>
      <c r="B48" s="1">
        <v>382.01</v>
      </c>
      <c r="C48">
        <v>382.21</v>
      </c>
      <c r="D48">
        <v>0.3</v>
      </c>
      <c r="E48">
        <v>0.9</v>
      </c>
      <c r="F48">
        <v>0.3</v>
      </c>
      <c r="G48">
        <v>0.9</v>
      </c>
      <c r="H48">
        <v>1.7</v>
      </c>
      <c r="I48">
        <v>0.6</v>
      </c>
      <c r="J48">
        <v>0.4</v>
      </c>
      <c r="K48">
        <v>0.2</v>
      </c>
      <c r="L48">
        <v>0.7</v>
      </c>
      <c r="M48">
        <v>0</v>
      </c>
      <c r="N4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</v>
      </c>
      <c r="O48" t="s">
        <v>316</v>
      </c>
    </row>
    <row r="49" spans="1:15" x14ac:dyDescent="0.35">
      <c r="A49" t="s">
        <v>62</v>
      </c>
      <c r="B49" s="1">
        <v>384.76</v>
      </c>
      <c r="C49">
        <v>384.9</v>
      </c>
      <c r="D49">
        <v>0.6</v>
      </c>
      <c r="E49">
        <v>0.5</v>
      </c>
      <c r="F49">
        <v>0.7</v>
      </c>
      <c r="G49">
        <v>0</v>
      </c>
      <c r="H49">
        <v>0.7</v>
      </c>
      <c r="I49">
        <v>0.7</v>
      </c>
      <c r="J49">
        <v>0</v>
      </c>
      <c r="K49">
        <v>0.5</v>
      </c>
      <c r="L49">
        <v>0.8</v>
      </c>
      <c r="M49">
        <v>0.9</v>
      </c>
      <c r="N4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0.54</v>
      </c>
      <c r="O49" t="s">
        <v>317</v>
      </c>
    </row>
    <row r="50" spans="1:15" x14ac:dyDescent="0.35">
      <c r="A50" t="s">
        <v>63</v>
      </c>
      <c r="B50" s="1">
        <v>387.75</v>
      </c>
      <c r="C50">
        <v>388.03</v>
      </c>
      <c r="D50">
        <v>0.2</v>
      </c>
      <c r="E50">
        <v>0</v>
      </c>
      <c r="F50">
        <v>0.9</v>
      </c>
      <c r="G50">
        <v>0</v>
      </c>
      <c r="H50">
        <v>1.1000000000000001</v>
      </c>
      <c r="I50">
        <v>0.3</v>
      </c>
      <c r="J50">
        <v>0.6</v>
      </c>
      <c r="K50">
        <v>1.4</v>
      </c>
      <c r="L50">
        <v>0</v>
      </c>
      <c r="M50">
        <v>0</v>
      </c>
      <c r="N5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0.45</v>
      </c>
      <c r="O50" t="s">
        <v>318</v>
      </c>
    </row>
    <row r="51" spans="1:15" x14ac:dyDescent="0.35">
      <c r="A51" t="s">
        <v>64</v>
      </c>
      <c r="B51" s="1">
        <v>392.9</v>
      </c>
      <c r="C51">
        <v>393</v>
      </c>
      <c r="D51">
        <v>0.4</v>
      </c>
      <c r="E51">
        <v>0.5</v>
      </c>
      <c r="F51">
        <v>1</v>
      </c>
      <c r="G51">
        <v>0.1</v>
      </c>
      <c r="H51">
        <v>0.9</v>
      </c>
      <c r="I51">
        <v>0.9</v>
      </c>
      <c r="J51">
        <v>0</v>
      </c>
      <c r="K51">
        <v>0.4</v>
      </c>
      <c r="L51">
        <v>0.1</v>
      </c>
      <c r="M51">
        <v>0.6</v>
      </c>
      <c r="N5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0.48999999999999994</v>
      </c>
      <c r="O51" t="s">
        <v>319</v>
      </c>
    </row>
    <row r="52" spans="1:15" x14ac:dyDescent="0.35">
      <c r="A52" t="s">
        <v>65</v>
      </c>
      <c r="B52" s="1">
        <v>396</v>
      </c>
      <c r="C52">
        <v>396.13</v>
      </c>
      <c r="D52">
        <v>0.1</v>
      </c>
      <c r="E52">
        <v>0</v>
      </c>
      <c r="F52">
        <v>0.4</v>
      </c>
      <c r="G52">
        <v>0.6</v>
      </c>
      <c r="H52">
        <v>0.5</v>
      </c>
      <c r="I52">
        <v>0.5</v>
      </c>
      <c r="J52">
        <v>0.6</v>
      </c>
      <c r="K52">
        <v>0</v>
      </c>
      <c r="L52">
        <v>0.5</v>
      </c>
      <c r="M52">
        <v>1.1000000000000001</v>
      </c>
      <c r="N5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0.43000000000000005</v>
      </c>
      <c r="O52" t="s">
        <v>319</v>
      </c>
    </row>
    <row r="53" spans="1:15" x14ac:dyDescent="0.35">
      <c r="A53" t="s">
        <v>66</v>
      </c>
      <c r="B53" s="1">
        <v>400.15</v>
      </c>
      <c r="C53">
        <v>400.34</v>
      </c>
      <c r="D53">
        <v>1</v>
      </c>
      <c r="E53">
        <v>0.9</v>
      </c>
      <c r="F53">
        <v>0</v>
      </c>
      <c r="G53">
        <v>0.4</v>
      </c>
      <c r="H53">
        <v>0</v>
      </c>
      <c r="I53">
        <v>0.8</v>
      </c>
      <c r="J53">
        <v>0.1</v>
      </c>
      <c r="K53">
        <v>0</v>
      </c>
      <c r="L53">
        <v>0.6</v>
      </c>
      <c r="M53">
        <v>0.7</v>
      </c>
      <c r="N5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0.45</v>
      </c>
      <c r="O53" t="s">
        <v>320</v>
      </c>
    </row>
    <row r="54" spans="1:15" x14ac:dyDescent="0.35">
      <c r="A54" t="s">
        <v>67</v>
      </c>
      <c r="B54" s="1">
        <v>402.25</v>
      </c>
      <c r="C54">
        <v>402.49</v>
      </c>
      <c r="D54">
        <v>0.2</v>
      </c>
      <c r="E54">
        <v>0.8</v>
      </c>
      <c r="F54">
        <v>0.5</v>
      </c>
      <c r="G54">
        <v>0.6</v>
      </c>
      <c r="H54">
        <v>0.1</v>
      </c>
      <c r="I54">
        <v>0.7</v>
      </c>
      <c r="J54">
        <v>0.7</v>
      </c>
      <c r="K54">
        <v>0.9</v>
      </c>
      <c r="L54">
        <v>1</v>
      </c>
      <c r="M54">
        <v>1.2</v>
      </c>
      <c r="N5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0.67000000000000015</v>
      </c>
      <c r="O54" t="s">
        <v>321</v>
      </c>
    </row>
    <row r="55" spans="1:15" x14ac:dyDescent="0.35">
      <c r="A55" t="s">
        <v>68</v>
      </c>
      <c r="B55" s="1">
        <v>405.46</v>
      </c>
      <c r="C55">
        <v>405.64</v>
      </c>
      <c r="D55">
        <v>0.8</v>
      </c>
      <c r="E55">
        <v>0.5</v>
      </c>
      <c r="F55">
        <v>0.5</v>
      </c>
      <c r="G55">
        <v>1.1000000000000001</v>
      </c>
      <c r="H55">
        <v>0.6</v>
      </c>
      <c r="I55">
        <v>0.9</v>
      </c>
      <c r="J55">
        <v>0.7</v>
      </c>
      <c r="K55">
        <v>1.2</v>
      </c>
      <c r="L55">
        <v>1.2</v>
      </c>
      <c r="M55">
        <v>0.7</v>
      </c>
      <c r="N5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0.82000000000000006</v>
      </c>
      <c r="O55" t="s">
        <v>322</v>
      </c>
    </row>
    <row r="56" spans="1:15" x14ac:dyDescent="0.35">
      <c r="A56" t="s">
        <v>69</v>
      </c>
      <c r="B56" s="1">
        <v>408.3</v>
      </c>
      <c r="C56">
        <v>408.57</v>
      </c>
      <c r="D56">
        <v>0</v>
      </c>
      <c r="E56">
        <v>0.5</v>
      </c>
      <c r="F56">
        <v>1.2</v>
      </c>
      <c r="G56">
        <v>2.1</v>
      </c>
      <c r="H56">
        <v>0.5</v>
      </c>
      <c r="I56">
        <v>1.2</v>
      </c>
      <c r="J56">
        <v>1</v>
      </c>
      <c r="K56">
        <v>0.3</v>
      </c>
      <c r="L56">
        <v>0.7</v>
      </c>
      <c r="M56">
        <v>0</v>
      </c>
      <c r="N5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0.75</v>
      </c>
      <c r="O56" t="s">
        <v>323</v>
      </c>
    </row>
    <row r="57" spans="1:15" x14ac:dyDescent="0.35">
      <c r="A57" t="s">
        <v>70</v>
      </c>
      <c r="B57" s="1">
        <v>409.8</v>
      </c>
      <c r="C57">
        <v>410.1</v>
      </c>
      <c r="D57">
        <v>0.2</v>
      </c>
      <c r="E57">
        <v>1.2</v>
      </c>
      <c r="F57">
        <v>0.1</v>
      </c>
      <c r="G57">
        <v>0.6</v>
      </c>
      <c r="H57">
        <v>0.9</v>
      </c>
      <c r="I57">
        <v>0</v>
      </c>
      <c r="J57">
        <v>0.5</v>
      </c>
      <c r="K57">
        <v>0.2</v>
      </c>
      <c r="L57">
        <v>0</v>
      </c>
      <c r="M57">
        <v>0.1</v>
      </c>
      <c r="N5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0.38</v>
      </c>
      <c r="O57" t="s">
        <v>323</v>
      </c>
    </row>
    <row r="58" spans="1:15" x14ac:dyDescent="0.35">
      <c r="A58" t="s">
        <v>71</v>
      </c>
      <c r="B58" s="1">
        <v>411.68</v>
      </c>
      <c r="C58">
        <v>411.98</v>
      </c>
      <c r="D58">
        <v>0</v>
      </c>
      <c r="E58">
        <v>0</v>
      </c>
      <c r="F58">
        <v>0.4</v>
      </c>
      <c r="G58">
        <v>0</v>
      </c>
      <c r="H58">
        <v>0.6</v>
      </c>
      <c r="I58">
        <v>0.3</v>
      </c>
      <c r="J58">
        <v>0</v>
      </c>
      <c r="K58">
        <v>0.4</v>
      </c>
      <c r="L58">
        <v>1</v>
      </c>
      <c r="M58">
        <v>0.3</v>
      </c>
      <c r="N5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</v>
      </c>
      <c r="O58" t="s">
        <v>324</v>
      </c>
    </row>
    <row r="59" spans="1:15" x14ac:dyDescent="0.35">
      <c r="A59" t="s">
        <v>72</v>
      </c>
      <c r="B59" s="1">
        <v>413.76</v>
      </c>
      <c r="C59">
        <v>414.04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0.9</v>
      </c>
      <c r="J59">
        <v>0.5</v>
      </c>
      <c r="K59">
        <v>0.4</v>
      </c>
      <c r="L59">
        <v>0.7</v>
      </c>
      <c r="M59">
        <v>0</v>
      </c>
      <c r="N5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0.36</v>
      </c>
      <c r="O59" t="s">
        <v>325</v>
      </c>
    </row>
    <row r="60" spans="1:15" x14ac:dyDescent="0.35">
      <c r="A60" t="s">
        <v>73</v>
      </c>
      <c r="B60" s="1">
        <v>415.9</v>
      </c>
      <c r="C60">
        <v>416</v>
      </c>
      <c r="D60">
        <v>0</v>
      </c>
      <c r="E60">
        <v>1</v>
      </c>
      <c r="F60">
        <v>0</v>
      </c>
      <c r="G60">
        <v>0.3</v>
      </c>
      <c r="H60">
        <v>0.6</v>
      </c>
      <c r="I60">
        <v>0.9</v>
      </c>
      <c r="J60">
        <v>0</v>
      </c>
      <c r="K60">
        <v>0</v>
      </c>
      <c r="L60">
        <v>0.5</v>
      </c>
      <c r="M60">
        <v>0.8</v>
      </c>
      <c r="N6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0.41</v>
      </c>
      <c r="O60" t="s">
        <v>305</v>
      </c>
    </row>
    <row r="61" spans="1:15" x14ac:dyDescent="0.35">
      <c r="A61" t="s">
        <v>74</v>
      </c>
      <c r="B61" s="1">
        <v>418.1</v>
      </c>
      <c r="C61">
        <v>418.28</v>
      </c>
      <c r="D61">
        <v>1.6</v>
      </c>
      <c r="E61">
        <v>0.3</v>
      </c>
      <c r="F61">
        <v>1.3</v>
      </c>
      <c r="G61">
        <v>0.4</v>
      </c>
      <c r="H61">
        <v>0.4</v>
      </c>
      <c r="I61">
        <v>0.5</v>
      </c>
      <c r="J61">
        <v>0.5</v>
      </c>
      <c r="K61">
        <v>0</v>
      </c>
      <c r="L61">
        <v>0.8</v>
      </c>
      <c r="M61">
        <v>0.3</v>
      </c>
      <c r="N6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</v>
      </c>
      <c r="O61" t="s">
        <v>326</v>
      </c>
    </row>
    <row r="62" spans="1:15" x14ac:dyDescent="0.35">
      <c r="A62" t="s">
        <v>75</v>
      </c>
      <c r="B62" s="1">
        <v>420.82</v>
      </c>
      <c r="C62">
        <v>421</v>
      </c>
      <c r="D62">
        <v>1</v>
      </c>
      <c r="E62">
        <v>0</v>
      </c>
      <c r="F62">
        <v>0.2</v>
      </c>
      <c r="G62">
        <v>0.2</v>
      </c>
      <c r="H62">
        <v>1.1000000000000001</v>
      </c>
      <c r="I62">
        <v>0.3</v>
      </c>
      <c r="J62">
        <v>0.5</v>
      </c>
      <c r="K62">
        <v>0</v>
      </c>
      <c r="L62">
        <v>0.3</v>
      </c>
      <c r="M62">
        <v>0.2</v>
      </c>
      <c r="N6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0.38</v>
      </c>
      <c r="O62" t="s">
        <v>327</v>
      </c>
    </row>
    <row r="63" spans="1:15" x14ac:dyDescent="0.35">
      <c r="A63" t="s">
        <v>76</v>
      </c>
      <c r="B63" s="1">
        <v>422.06</v>
      </c>
      <c r="C63">
        <v>422.16</v>
      </c>
      <c r="D63">
        <v>0.1</v>
      </c>
      <c r="E63">
        <v>0</v>
      </c>
      <c r="F63">
        <v>0</v>
      </c>
      <c r="G63">
        <v>0</v>
      </c>
      <c r="H63">
        <v>0</v>
      </c>
      <c r="I63">
        <v>0.4</v>
      </c>
      <c r="J63">
        <v>0</v>
      </c>
      <c r="K63">
        <v>0.6</v>
      </c>
      <c r="L63">
        <v>0</v>
      </c>
      <c r="M63">
        <v>0</v>
      </c>
      <c r="N6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0.11000000000000001</v>
      </c>
      <c r="O63" t="s">
        <v>328</v>
      </c>
    </row>
    <row r="64" spans="1:15" x14ac:dyDescent="0.35">
      <c r="A64" t="s">
        <v>77</v>
      </c>
      <c r="B64" s="1">
        <v>423.9</v>
      </c>
      <c r="C64">
        <v>424.15</v>
      </c>
      <c r="D64">
        <v>0</v>
      </c>
      <c r="E64">
        <v>0.9</v>
      </c>
      <c r="F64">
        <v>0</v>
      </c>
      <c r="G64">
        <v>0.2</v>
      </c>
      <c r="H64">
        <v>0</v>
      </c>
      <c r="I64">
        <v>0.6</v>
      </c>
      <c r="J64">
        <v>0.2</v>
      </c>
      <c r="K64">
        <v>0.2</v>
      </c>
      <c r="L64">
        <v>0</v>
      </c>
      <c r="M64">
        <v>0.6</v>
      </c>
      <c r="N6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0.27</v>
      </c>
      <c r="O64" t="s">
        <v>329</v>
      </c>
    </row>
    <row r="65" spans="1:15" x14ac:dyDescent="0.35">
      <c r="A65" t="s">
        <v>78</v>
      </c>
      <c r="B65" s="1">
        <v>427.7</v>
      </c>
      <c r="C65">
        <v>427.86</v>
      </c>
      <c r="D65">
        <v>0</v>
      </c>
      <c r="E65">
        <v>0.1</v>
      </c>
      <c r="F65">
        <v>0</v>
      </c>
      <c r="G65">
        <v>0.9</v>
      </c>
      <c r="H65">
        <v>0.9</v>
      </c>
      <c r="I65">
        <v>0</v>
      </c>
      <c r="J65">
        <v>0.4</v>
      </c>
      <c r="K65">
        <v>0.5</v>
      </c>
      <c r="L65">
        <v>0.1</v>
      </c>
      <c r="M65">
        <v>0.5</v>
      </c>
      <c r="N6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0.33999999999999997</v>
      </c>
      <c r="O65" t="s">
        <v>330</v>
      </c>
    </row>
    <row r="66" spans="1:15" x14ac:dyDescent="0.35">
      <c r="A66" t="s">
        <v>79</v>
      </c>
      <c r="B66" s="1">
        <v>432.52</v>
      </c>
      <c r="C66">
        <v>432.65</v>
      </c>
      <c r="D66">
        <v>0</v>
      </c>
      <c r="E66">
        <v>0</v>
      </c>
      <c r="F66">
        <v>0.7</v>
      </c>
      <c r="G66">
        <v>0.2</v>
      </c>
      <c r="H66">
        <v>0</v>
      </c>
      <c r="I66">
        <v>0.5</v>
      </c>
      <c r="J66">
        <v>0</v>
      </c>
      <c r="K66">
        <v>0.6</v>
      </c>
      <c r="L66">
        <v>0</v>
      </c>
      <c r="M66">
        <v>0.1</v>
      </c>
      <c r="N6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0.21000000000000002</v>
      </c>
      <c r="O66" t="s">
        <v>331</v>
      </c>
    </row>
    <row r="67" spans="1:15" x14ac:dyDescent="0.35">
      <c r="A67" t="s">
        <v>80</v>
      </c>
      <c r="B67" s="1">
        <v>435.75</v>
      </c>
      <c r="C67">
        <v>435.94</v>
      </c>
      <c r="D67">
        <v>0</v>
      </c>
      <c r="E67">
        <v>0.5</v>
      </c>
      <c r="F67">
        <v>1.1000000000000001</v>
      </c>
      <c r="G67">
        <v>0.1</v>
      </c>
      <c r="H67">
        <v>0.5</v>
      </c>
      <c r="I67">
        <v>0</v>
      </c>
      <c r="J67">
        <v>0.9</v>
      </c>
      <c r="K67">
        <v>0</v>
      </c>
      <c r="L67">
        <v>0</v>
      </c>
      <c r="M67">
        <v>1</v>
      </c>
      <c r="N6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0.41</v>
      </c>
      <c r="O67" t="s">
        <v>332</v>
      </c>
    </row>
    <row r="68" spans="1:15" x14ac:dyDescent="0.35">
      <c r="A68" t="s">
        <v>81</v>
      </c>
      <c r="B68" s="1">
        <v>439.18</v>
      </c>
      <c r="C68">
        <v>439.3</v>
      </c>
      <c r="D68">
        <v>0</v>
      </c>
      <c r="E68">
        <v>0.4</v>
      </c>
      <c r="F68">
        <v>0</v>
      </c>
      <c r="G68">
        <v>0.7</v>
      </c>
      <c r="H68">
        <v>0.7</v>
      </c>
      <c r="I68">
        <v>0</v>
      </c>
      <c r="J68">
        <v>0.6</v>
      </c>
      <c r="K68">
        <v>0</v>
      </c>
      <c r="L68">
        <v>0.5</v>
      </c>
      <c r="M68">
        <v>0.6</v>
      </c>
      <c r="N6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0.35</v>
      </c>
      <c r="O68" t="s">
        <v>333</v>
      </c>
    </row>
    <row r="69" spans="1:15" x14ac:dyDescent="0.35">
      <c r="A69" t="s">
        <v>82</v>
      </c>
      <c r="B69" s="1">
        <v>443.39</v>
      </c>
      <c r="C69">
        <v>443.53</v>
      </c>
      <c r="D69">
        <v>0</v>
      </c>
      <c r="E69">
        <v>0</v>
      </c>
      <c r="F69">
        <v>0.5</v>
      </c>
      <c r="G69">
        <v>0.5</v>
      </c>
      <c r="H69">
        <v>0</v>
      </c>
      <c r="I69">
        <v>0.2</v>
      </c>
      <c r="J69">
        <v>0.4</v>
      </c>
      <c r="K69">
        <v>0.1</v>
      </c>
      <c r="L69">
        <v>0</v>
      </c>
      <c r="M69">
        <v>0.5</v>
      </c>
      <c r="N6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0.22000000000000003</v>
      </c>
      <c r="O69" t="s">
        <v>334</v>
      </c>
    </row>
    <row r="70" spans="1:15" x14ac:dyDescent="0.35">
      <c r="A70" t="s">
        <v>83</v>
      </c>
      <c r="B70" s="1">
        <v>447.1</v>
      </c>
      <c r="C70">
        <v>447.27</v>
      </c>
      <c r="D70">
        <v>0.9</v>
      </c>
      <c r="E70">
        <v>0.5</v>
      </c>
      <c r="F70">
        <v>0</v>
      </c>
      <c r="G70">
        <v>0.5</v>
      </c>
      <c r="H70">
        <v>0</v>
      </c>
      <c r="I70">
        <v>0.1</v>
      </c>
      <c r="J70">
        <v>0</v>
      </c>
      <c r="K70">
        <v>0</v>
      </c>
      <c r="L70">
        <v>0.4</v>
      </c>
      <c r="M70">
        <v>0</v>
      </c>
      <c r="N7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0.24</v>
      </c>
      <c r="O70" t="s">
        <v>335</v>
      </c>
    </row>
    <row r="71" spans="1:15" x14ac:dyDescent="0.35">
      <c r="A71" t="s">
        <v>84</v>
      </c>
      <c r="B71" s="1">
        <v>449.75</v>
      </c>
      <c r="C71">
        <v>450</v>
      </c>
      <c r="D71">
        <v>0.8</v>
      </c>
      <c r="E71">
        <v>0.2</v>
      </c>
      <c r="F71">
        <v>0.7</v>
      </c>
      <c r="G71">
        <v>0.3</v>
      </c>
      <c r="H71">
        <v>0</v>
      </c>
      <c r="I71">
        <v>0</v>
      </c>
      <c r="J71">
        <v>0</v>
      </c>
      <c r="K71">
        <v>0.8</v>
      </c>
      <c r="L71">
        <v>0</v>
      </c>
      <c r="M71">
        <v>0.1</v>
      </c>
      <c r="N7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0.28999999999999998</v>
      </c>
      <c r="O71" t="s">
        <v>336</v>
      </c>
    </row>
    <row r="72" spans="1:15" x14ac:dyDescent="0.35">
      <c r="A72" t="s">
        <v>85</v>
      </c>
      <c r="B72" s="1">
        <v>450.73</v>
      </c>
      <c r="C72">
        <v>450.98</v>
      </c>
      <c r="D72">
        <v>0</v>
      </c>
      <c r="E72">
        <v>0.6</v>
      </c>
      <c r="F72">
        <v>0</v>
      </c>
      <c r="G72">
        <v>0.6</v>
      </c>
      <c r="H72">
        <v>0.3</v>
      </c>
      <c r="I72">
        <v>0.9</v>
      </c>
      <c r="J72">
        <v>0</v>
      </c>
      <c r="K72">
        <v>0</v>
      </c>
      <c r="L72">
        <v>0.3</v>
      </c>
      <c r="M72">
        <v>0.3</v>
      </c>
      <c r="N7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0.29999999999999993</v>
      </c>
      <c r="O72" t="s">
        <v>337</v>
      </c>
    </row>
    <row r="73" spans="1:15" x14ac:dyDescent="0.35">
      <c r="A73" t="s">
        <v>86</v>
      </c>
      <c r="B73" s="1">
        <v>453.48</v>
      </c>
      <c r="C73">
        <v>453.65</v>
      </c>
      <c r="D73">
        <v>0</v>
      </c>
      <c r="E73">
        <v>0</v>
      </c>
      <c r="F73">
        <v>0</v>
      </c>
      <c r="G73">
        <v>0</v>
      </c>
      <c r="H73">
        <v>0.4</v>
      </c>
      <c r="I73">
        <v>0.2</v>
      </c>
      <c r="J73">
        <v>0.5</v>
      </c>
      <c r="K73">
        <v>0.7</v>
      </c>
      <c r="L73">
        <v>0.6</v>
      </c>
      <c r="M73">
        <v>0</v>
      </c>
      <c r="N7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0.24</v>
      </c>
      <c r="O73" t="s">
        <v>338</v>
      </c>
    </row>
    <row r="74" spans="1:15" x14ac:dyDescent="0.35">
      <c r="A74" t="s">
        <v>87</v>
      </c>
      <c r="B74" s="1">
        <v>455.62</v>
      </c>
      <c r="C74">
        <v>455.73</v>
      </c>
      <c r="D74">
        <v>0.7</v>
      </c>
      <c r="E74">
        <v>0</v>
      </c>
      <c r="F74">
        <v>0</v>
      </c>
      <c r="G74">
        <v>0.1</v>
      </c>
      <c r="H74">
        <v>0.9</v>
      </c>
      <c r="I74">
        <v>0.1</v>
      </c>
      <c r="J74">
        <v>0.8</v>
      </c>
      <c r="K74">
        <v>0.7</v>
      </c>
      <c r="L74">
        <v>0</v>
      </c>
      <c r="M74">
        <v>0</v>
      </c>
      <c r="N7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0.32999999999999996</v>
      </c>
      <c r="O74" t="s">
        <v>333</v>
      </c>
    </row>
    <row r="75" spans="1:15" x14ac:dyDescent="0.35">
      <c r="A75" t="s">
        <v>88</v>
      </c>
      <c r="B75" s="1">
        <v>459.68</v>
      </c>
      <c r="C75">
        <v>459.83</v>
      </c>
      <c r="D75">
        <v>0</v>
      </c>
      <c r="E75">
        <v>0.4</v>
      </c>
      <c r="F75">
        <v>0</v>
      </c>
      <c r="G75">
        <v>0.4</v>
      </c>
      <c r="H75">
        <v>0.8</v>
      </c>
      <c r="I75">
        <v>0</v>
      </c>
      <c r="J75">
        <v>0</v>
      </c>
      <c r="K75">
        <v>0</v>
      </c>
      <c r="L75">
        <v>0.9</v>
      </c>
      <c r="M75">
        <v>0</v>
      </c>
      <c r="N7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0.25</v>
      </c>
      <c r="O75" t="s">
        <v>339</v>
      </c>
    </row>
    <row r="76" spans="1:15" x14ac:dyDescent="0.35">
      <c r="A76" t="s">
        <v>89</v>
      </c>
      <c r="B76" s="1">
        <v>461.68</v>
      </c>
      <c r="C76">
        <v>461.84</v>
      </c>
      <c r="D76">
        <v>0.2</v>
      </c>
      <c r="E76">
        <v>0.5</v>
      </c>
      <c r="F76">
        <v>0</v>
      </c>
      <c r="G76">
        <v>0.8</v>
      </c>
      <c r="H76">
        <v>0</v>
      </c>
      <c r="I76">
        <v>0.4</v>
      </c>
      <c r="J76">
        <v>0</v>
      </c>
      <c r="K76">
        <v>0</v>
      </c>
      <c r="L76">
        <v>0</v>
      </c>
      <c r="M76">
        <v>0</v>
      </c>
      <c r="N7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0.19</v>
      </c>
      <c r="O76" t="s">
        <v>340</v>
      </c>
    </row>
    <row r="77" spans="1:15" x14ac:dyDescent="0.35">
      <c r="A77" t="s">
        <v>90</v>
      </c>
      <c r="B77" s="1">
        <v>464.08</v>
      </c>
      <c r="C77">
        <v>464.2</v>
      </c>
      <c r="D77">
        <v>0.8</v>
      </c>
      <c r="E77">
        <v>0</v>
      </c>
      <c r="F77">
        <v>0.5</v>
      </c>
      <c r="G77">
        <v>0.6</v>
      </c>
      <c r="H77">
        <v>0</v>
      </c>
      <c r="I77">
        <v>0.6</v>
      </c>
      <c r="J77">
        <v>0</v>
      </c>
      <c r="K77">
        <v>0.1</v>
      </c>
      <c r="L77">
        <v>0.1</v>
      </c>
      <c r="M77">
        <v>0</v>
      </c>
      <c r="N7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0.27</v>
      </c>
      <c r="O77" t="s">
        <v>319</v>
      </c>
    </row>
    <row r="78" spans="1:15" x14ac:dyDescent="0.35">
      <c r="A78" t="s">
        <v>91</v>
      </c>
      <c r="B78" s="1">
        <v>469.01</v>
      </c>
      <c r="C78">
        <v>469.21</v>
      </c>
      <c r="D78">
        <v>0.5</v>
      </c>
      <c r="E78">
        <v>1.8</v>
      </c>
      <c r="F78">
        <v>0.1</v>
      </c>
      <c r="G78">
        <v>0.7</v>
      </c>
      <c r="H78">
        <v>1.4</v>
      </c>
      <c r="I78">
        <v>0.7</v>
      </c>
      <c r="J78">
        <v>0.7</v>
      </c>
      <c r="K78">
        <v>0.6</v>
      </c>
      <c r="L78">
        <v>1.8</v>
      </c>
      <c r="M78">
        <v>0.2</v>
      </c>
      <c r="N7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0.85</v>
      </c>
      <c r="O78" t="s">
        <v>341</v>
      </c>
    </row>
    <row r="79" spans="1:15" x14ac:dyDescent="0.35">
      <c r="A79" t="s">
        <v>92</v>
      </c>
      <c r="B79" s="1">
        <v>469.84</v>
      </c>
      <c r="C79">
        <v>469.95</v>
      </c>
      <c r="D79">
        <v>0.5</v>
      </c>
      <c r="E79">
        <v>0.7</v>
      </c>
      <c r="F79">
        <v>0.2</v>
      </c>
      <c r="G79">
        <v>0</v>
      </c>
      <c r="H79">
        <v>1.5</v>
      </c>
      <c r="I79">
        <v>0.5</v>
      </c>
      <c r="J79">
        <v>0.3</v>
      </c>
      <c r="K79">
        <v>0.2</v>
      </c>
      <c r="L79">
        <v>0.1</v>
      </c>
      <c r="M79">
        <v>0.5</v>
      </c>
      <c r="N7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0.45</v>
      </c>
      <c r="O79" t="s">
        <v>342</v>
      </c>
    </row>
    <row r="80" spans="1:15" x14ac:dyDescent="0.35">
      <c r="A80" t="s">
        <v>93</v>
      </c>
      <c r="B80" s="1">
        <v>471.6</v>
      </c>
      <c r="C80">
        <v>471.86</v>
      </c>
      <c r="D80">
        <v>0.5</v>
      </c>
      <c r="E80">
        <v>1</v>
      </c>
      <c r="F80">
        <v>0</v>
      </c>
      <c r="G80">
        <v>0</v>
      </c>
      <c r="H80">
        <v>0.3</v>
      </c>
      <c r="I80">
        <v>0.7</v>
      </c>
      <c r="J80">
        <v>0.1</v>
      </c>
      <c r="K80">
        <v>0.7</v>
      </c>
      <c r="L80">
        <v>0</v>
      </c>
      <c r="M80">
        <v>0.6</v>
      </c>
      <c r="N8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0.39</v>
      </c>
      <c r="O80" t="s">
        <v>343</v>
      </c>
    </row>
    <row r="81" spans="1:15" x14ac:dyDescent="0.35">
      <c r="A81" t="s">
        <v>94</v>
      </c>
      <c r="B81" s="1">
        <v>474.6</v>
      </c>
      <c r="C81">
        <v>474.7</v>
      </c>
      <c r="D81">
        <v>0</v>
      </c>
      <c r="E81">
        <v>1</v>
      </c>
      <c r="F81">
        <v>0.1</v>
      </c>
      <c r="G81">
        <v>0.8</v>
      </c>
      <c r="H81">
        <v>0</v>
      </c>
      <c r="I81">
        <v>0.3</v>
      </c>
      <c r="J81">
        <v>0.6</v>
      </c>
      <c r="K81">
        <v>0.3</v>
      </c>
      <c r="L81">
        <v>0.3</v>
      </c>
      <c r="M81">
        <v>0</v>
      </c>
      <c r="N8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0.33999999999999997</v>
      </c>
      <c r="O81" t="s">
        <v>344</v>
      </c>
    </row>
    <row r="82" spans="1:15" x14ac:dyDescent="0.35">
      <c r="A82" t="s">
        <v>95</v>
      </c>
      <c r="B82" s="1">
        <v>475.99</v>
      </c>
      <c r="C82">
        <v>476.08</v>
      </c>
      <c r="D82">
        <v>0.1</v>
      </c>
      <c r="E82">
        <v>0.3</v>
      </c>
      <c r="F82">
        <v>0</v>
      </c>
      <c r="G82">
        <v>0</v>
      </c>
      <c r="H82">
        <v>0.1</v>
      </c>
      <c r="I82">
        <v>0</v>
      </c>
      <c r="J82">
        <v>0.3</v>
      </c>
      <c r="K82">
        <v>0.4</v>
      </c>
      <c r="L82">
        <v>0</v>
      </c>
      <c r="M82">
        <v>0</v>
      </c>
      <c r="N8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0.12000000000000002</v>
      </c>
      <c r="O82" t="s">
        <v>345</v>
      </c>
    </row>
    <row r="83" spans="1:15" x14ac:dyDescent="0.35">
      <c r="A83" t="s">
        <v>96</v>
      </c>
      <c r="B83" s="1">
        <v>476.63</v>
      </c>
      <c r="C83">
        <v>476.75</v>
      </c>
      <c r="D83">
        <v>0</v>
      </c>
      <c r="E83">
        <v>0.5</v>
      </c>
      <c r="F83">
        <v>0</v>
      </c>
      <c r="G83">
        <v>0.7</v>
      </c>
      <c r="H83">
        <v>0.1</v>
      </c>
      <c r="I83">
        <v>1</v>
      </c>
      <c r="J83">
        <v>0</v>
      </c>
      <c r="K83">
        <v>1.2</v>
      </c>
      <c r="L83">
        <v>0.3</v>
      </c>
      <c r="M83">
        <v>0.7</v>
      </c>
      <c r="N8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0.45</v>
      </c>
      <c r="O83" t="s">
        <v>346</v>
      </c>
    </row>
    <row r="84" spans="1:15" x14ac:dyDescent="0.35">
      <c r="A84" t="s">
        <v>97</v>
      </c>
      <c r="B84" s="1">
        <v>477.9</v>
      </c>
      <c r="C84">
        <v>478.12</v>
      </c>
      <c r="D84">
        <v>0.4</v>
      </c>
      <c r="E84">
        <v>0</v>
      </c>
      <c r="F84">
        <v>0.1</v>
      </c>
      <c r="G84">
        <v>0</v>
      </c>
      <c r="H84">
        <v>0.1</v>
      </c>
      <c r="I84">
        <v>0</v>
      </c>
      <c r="J84">
        <v>0.2</v>
      </c>
      <c r="K84">
        <v>1.6</v>
      </c>
      <c r="L84">
        <v>0.6</v>
      </c>
      <c r="M84">
        <v>0.1</v>
      </c>
      <c r="N8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0.31000000000000005</v>
      </c>
      <c r="O84" t="s">
        <v>347</v>
      </c>
    </row>
    <row r="85" spans="1:15" x14ac:dyDescent="0.35">
      <c r="A85" t="s">
        <v>98</v>
      </c>
      <c r="B85" s="1">
        <v>480.65</v>
      </c>
      <c r="C85">
        <v>480.79</v>
      </c>
      <c r="D85">
        <v>0.7</v>
      </c>
      <c r="E85">
        <v>0.5</v>
      </c>
      <c r="F85">
        <v>0</v>
      </c>
      <c r="G85">
        <v>0</v>
      </c>
      <c r="H85">
        <v>0.4</v>
      </c>
      <c r="I85">
        <v>0.2</v>
      </c>
      <c r="J85">
        <v>0</v>
      </c>
      <c r="K85">
        <v>0.7</v>
      </c>
      <c r="L85">
        <v>0.4</v>
      </c>
      <c r="M85">
        <v>0.4</v>
      </c>
      <c r="N8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0.32999999999999996</v>
      </c>
      <c r="O85" t="s">
        <v>348</v>
      </c>
    </row>
    <row r="86" spans="1:15" x14ac:dyDescent="0.35">
      <c r="A86" t="s">
        <v>99</v>
      </c>
      <c r="B86" s="1">
        <v>483.21</v>
      </c>
      <c r="C86">
        <v>483.5</v>
      </c>
      <c r="D86">
        <v>0.1</v>
      </c>
      <c r="E86">
        <v>0</v>
      </c>
      <c r="F86">
        <v>0</v>
      </c>
      <c r="G86">
        <v>0</v>
      </c>
      <c r="H86">
        <v>0</v>
      </c>
      <c r="I86">
        <v>0.3</v>
      </c>
      <c r="J86">
        <v>0.7</v>
      </c>
      <c r="K86">
        <v>0</v>
      </c>
      <c r="L86">
        <v>0</v>
      </c>
      <c r="M86">
        <v>0</v>
      </c>
      <c r="N8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0.11000000000000001</v>
      </c>
      <c r="O86" t="s">
        <v>349</v>
      </c>
    </row>
    <row r="87" spans="1:15" x14ac:dyDescent="0.35">
      <c r="A87" t="s">
        <v>100</v>
      </c>
      <c r="B87" s="1">
        <v>485.33</v>
      </c>
      <c r="C87">
        <v>485.5</v>
      </c>
      <c r="D87">
        <v>0.3</v>
      </c>
      <c r="E87">
        <v>0</v>
      </c>
      <c r="F87">
        <v>0.1</v>
      </c>
      <c r="G87">
        <v>0</v>
      </c>
      <c r="H87">
        <v>0</v>
      </c>
      <c r="I87">
        <v>1.1000000000000001</v>
      </c>
      <c r="J87">
        <v>0.3</v>
      </c>
      <c r="K87">
        <v>0.9</v>
      </c>
      <c r="L87">
        <v>0.4</v>
      </c>
      <c r="M87">
        <v>1.5</v>
      </c>
      <c r="N8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0.45999999999999996</v>
      </c>
      <c r="O87" t="s">
        <v>350</v>
      </c>
    </row>
    <row r="88" spans="1:15" x14ac:dyDescent="0.35">
      <c r="A88" t="s">
        <v>101</v>
      </c>
      <c r="B88" s="1">
        <v>487.56</v>
      </c>
      <c r="C88">
        <v>487.72</v>
      </c>
      <c r="D88">
        <v>1.1000000000000001</v>
      </c>
      <c r="E88">
        <v>0.7</v>
      </c>
      <c r="F88">
        <v>0.8</v>
      </c>
      <c r="G88">
        <v>0</v>
      </c>
      <c r="H88">
        <v>0.8</v>
      </c>
      <c r="I88">
        <v>0.1</v>
      </c>
      <c r="J88">
        <v>1.3</v>
      </c>
      <c r="K88">
        <v>0.6</v>
      </c>
      <c r="L88">
        <v>0.1</v>
      </c>
      <c r="M88">
        <v>0.8</v>
      </c>
      <c r="N8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0.63</v>
      </c>
      <c r="O88" t="s">
        <v>351</v>
      </c>
    </row>
    <row r="89" spans="1:15" x14ac:dyDescent="0.35">
      <c r="A89" t="s">
        <v>102</v>
      </c>
      <c r="B89" s="1">
        <v>489.96</v>
      </c>
      <c r="C89">
        <v>490.1</v>
      </c>
      <c r="D89">
        <v>0.7</v>
      </c>
      <c r="E89">
        <v>0.2</v>
      </c>
      <c r="F89">
        <v>0.7</v>
      </c>
      <c r="G89">
        <v>0.7</v>
      </c>
      <c r="H89">
        <v>0.3</v>
      </c>
      <c r="I89">
        <v>1.2</v>
      </c>
      <c r="J89">
        <v>1.1000000000000001</v>
      </c>
      <c r="K89">
        <v>0.8</v>
      </c>
      <c r="L89">
        <v>1.1000000000000001</v>
      </c>
      <c r="M89">
        <v>0.7</v>
      </c>
      <c r="N8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0.75000000000000011</v>
      </c>
      <c r="O89" t="s">
        <v>352</v>
      </c>
    </row>
    <row r="90" spans="1:15" x14ac:dyDescent="0.35">
      <c r="A90" t="s">
        <v>103</v>
      </c>
      <c r="B90" s="1">
        <v>496.78</v>
      </c>
      <c r="C90">
        <v>496.9</v>
      </c>
      <c r="D90">
        <v>0.6</v>
      </c>
      <c r="E90">
        <v>0.4</v>
      </c>
      <c r="F90">
        <v>0.3</v>
      </c>
      <c r="G90">
        <v>0.3</v>
      </c>
      <c r="H90">
        <v>0</v>
      </c>
      <c r="I90">
        <v>0.5</v>
      </c>
      <c r="J90">
        <v>0.9</v>
      </c>
      <c r="K90">
        <v>0</v>
      </c>
      <c r="L90">
        <v>0.3</v>
      </c>
      <c r="M90">
        <v>0</v>
      </c>
      <c r="N9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0.32999999999999996</v>
      </c>
      <c r="O90" t="s">
        <v>353</v>
      </c>
    </row>
    <row r="91" spans="1:15" x14ac:dyDescent="0.35">
      <c r="A91" t="s">
        <v>104</v>
      </c>
      <c r="B91" s="1">
        <v>497.16</v>
      </c>
      <c r="C91">
        <v>497.3</v>
      </c>
      <c r="D91">
        <v>0.7</v>
      </c>
      <c r="E91">
        <v>0.4</v>
      </c>
      <c r="F91">
        <v>0</v>
      </c>
      <c r="G91">
        <v>0.1</v>
      </c>
      <c r="H91">
        <v>0</v>
      </c>
      <c r="I91">
        <v>1</v>
      </c>
      <c r="J91">
        <v>1.3</v>
      </c>
      <c r="K91">
        <v>1</v>
      </c>
      <c r="L91">
        <v>0.3</v>
      </c>
      <c r="M91">
        <v>0</v>
      </c>
      <c r="N9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0.48</v>
      </c>
      <c r="O91" t="s">
        <v>354</v>
      </c>
    </row>
    <row r="92" spans="1:15" x14ac:dyDescent="0.35">
      <c r="A92" t="s">
        <v>105</v>
      </c>
      <c r="B92" s="1">
        <v>501.66</v>
      </c>
      <c r="C92">
        <v>501.77</v>
      </c>
      <c r="D92">
        <v>0.3</v>
      </c>
      <c r="E92">
        <v>0.1</v>
      </c>
      <c r="F92">
        <v>0</v>
      </c>
      <c r="G92">
        <v>0.1</v>
      </c>
      <c r="H92">
        <v>0.4</v>
      </c>
      <c r="I92">
        <v>0</v>
      </c>
      <c r="J92">
        <v>0.2</v>
      </c>
      <c r="K92">
        <v>0.5</v>
      </c>
      <c r="L92">
        <v>0</v>
      </c>
      <c r="M92">
        <v>0.7</v>
      </c>
      <c r="N9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0.22999999999999998</v>
      </c>
      <c r="O92" t="s">
        <v>355</v>
      </c>
    </row>
    <row r="93" spans="1:15" x14ac:dyDescent="0.35">
      <c r="A93" t="s">
        <v>106</v>
      </c>
      <c r="B93" s="1">
        <v>505.76</v>
      </c>
      <c r="C93">
        <v>505.86</v>
      </c>
      <c r="D93">
        <v>0.5</v>
      </c>
      <c r="E93">
        <v>0.5</v>
      </c>
      <c r="F93">
        <v>0</v>
      </c>
      <c r="G93">
        <v>0</v>
      </c>
      <c r="H93">
        <v>0.2</v>
      </c>
      <c r="I93">
        <v>0.3</v>
      </c>
      <c r="J93">
        <v>0.3</v>
      </c>
      <c r="K93">
        <v>0.3</v>
      </c>
      <c r="L93">
        <v>0.5</v>
      </c>
      <c r="M93">
        <v>0.9</v>
      </c>
      <c r="N9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0.35</v>
      </c>
      <c r="O93" t="s">
        <v>356</v>
      </c>
    </row>
    <row r="94" spans="1:15" x14ac:dyDescent="0.35">
      <c r="A94" t="s">
        <v>107</v>
      </c>
      <c r="B94" s="1">
        <v>507.15</v>
      </c>
      <c r="C94">
        <v>507.42</v>
      </c>
      <c r="D94">
        <v>0.3</v>
      </c>
      <c r="E94">
        <v>0</v>
      </c>
      <c r="F94">
        <v>0</v>
      </c>
      <c r="G94">
        <v>0.8</v>
      </c>
      <c r="H94">
        <v>0</v>
      </c>
      <c r="I94">
        <v>0</v>
      </c>
      <c r="J94">
        <v>0.8</v>
      </c>
      <c r="K94">
        <v>0.4</v>
      </c>
      <c r="L94">
        <v>0</v>
      </c>
      <c r="M94">
        <v>0</v>
      </c>
      <c r="N9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0.23000000000000004</v>
      </c>
      <c r="O94" t="s">
        <v>357</v>
      </c>
    </row>
    <row r="95" spans="1:15" x14ac:dyDescent="0.35">
      <c r="A95" t="s">
        <v>108</v>
      </c>
      <c r="B95" s="1">
        <v>511.35</v>
      </c>
      <c r="C95">
        <v>511.6</v>
      </c>
      <c r="D95">
        <v>0.3</v>
      </c>
      <c r="E95">
        <v>1</v>
      </c>
      <c r="F95">
        <v>0</v>
      </c>
      <c r="G95">
        <v>0.8</v>
      </c>
      <c r="H95">
        <v>0.8</v>
      </c>
      <c r="I95">
        <v>0</v>
      </c>
      <c r="J95">
        <v>0</v>
      </c>
      <c r="K95">
        <v>0</v>
      </c>
      <c r="L95">
        <v>0</v>
      </c>
      <c r="M95">
        <v>0.8</v>
      </c>
      <c r="N9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0.37</v>
      </c>
      <c r="O95" t="s">
        <v>358</v>
      </c>
    </row>
    <row r="96" spans="1:15" x14ac:dyDescent="0.35">
      <c r="A96" t="s">
        <v>109</v>
      </c>
      <c r="B96" s="1">
        <v>514.15</v>
      </c>
      <c r="C96">
        <v>514.5</v>
      </c>
      <c r="D96">
        <v>0</v>
      </c>
      <c r="E96">
        <v>1.7</v>
      </c>
      <c r="F96">
        <v>0.6</v>
      </c>
      <c r="G96">
        <v>0</v>
      </c>
      <c r="H96">
        <v>0.4</v>
      </c>
      <c r="I96">
        <v>0.1</v>
      </c>
      <c r="J96">
        <v>0.7</v>
      </c>
      <c r="K96">
        <v>0.2</v>
      </c>
      <c r="L96">
        <v>0</v>
      </c>
      <c r="M96">
        <v>0.5</v>
      </c>
      <c r="N9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0.42000000000000004</v>
      </c>
      <c r="O96" t="s">
        <v>358</v>
      </c>
    </row>
    <row r="97" spans="1:15" x14ac:dyDescent="0.35">
      <c r="A97" t="s">
        <v>110</v>
      </c>
      <c r="B97" s="1">
        <v>518.25</v>
      </c>
      <c r="C97">
        <v>518.41</v>
      </c>
      <c r="D97">
        <v>0</v>
      </c>
      <c r="E97">
        <v>0</v>
      </c>
      <c r="F97">
        <v>0.3</v>
      </c>
      <c r="G97">
        <v>0</v>
      </c>
      <c r="H97">
        <v>0.7</v>
      </c>
      <c r="I97">
        <v>0.8</v>
      </c>
      <c r="J97">
        <v>0</v>
      </c>
      <c r="K97">
        <v>0.8</v>
      </c>
      <c r="L97">
        <v>0.6</v>
      </c>
      <c r="M97">
        <v>0.4</v>
      </c>
      <c r="N9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0.36</v>
      </c>
      <c r="O97" t="s">
        <v>358</v>
      </c>
    </row>
    <row r="98" spans="1:15" x14ac:dyDescent="0.35">
      <c r="A98" t="s">
        <v>111</v>
      </c>
      <c r="B98" s="1">
        <v>522.96</v>
      </c>
      <c r="C98">
        <v>523.08000000000004</v>
      </c>
      <c r="D98">
        <v>0</v>
      </c>
      <c r="E98">
        <v>0</v>
      </c>
      <c r="F98">
        <v>0.7</v>
      </c>
      <c r="G98">
        <v>0</v>
      </c>
      <c r="H98">
        <v>0.2</v>
      </c>
      <c r="I98">
        <v>0.1</v>
      </c>
      <c r="J98">
        <v>0</v>
      </c>
      <c r="K98">
        <v>0.8</v>
      </c>
      <c r="L98">
        <v>0</v>
      </c>
      <c r="M98">
        <v>0.2</v>
      </c>
      <c r="N9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0.19999999999999998</v>
      </c>
      <c r="O98" t="s">
        <v>358</v>
      </c>
    </row>
    <row r="99" spans="1:15" x14ac:dyDescent="0.35">
      <c r="A99" t="s">
        <v>112</v>
      </c>
      <c r="B99" s="1">
        <v>524.66999999999996</v>
      </c>
      <c r="C99">
        <v>524.84</v>
      </c>
      <c r="D99">
        <v>0.4</v>
      </c>
      <c r="E99">
        <v>0.1</v>
      </c>
      <c r="F99">
        <v>0.6</v>
      </c>
      <c r="G99">
        <v>0</v>
      </c>
      <c r="H99">
        <v>0</v>
      </c>
      <c r="I99">
        <v>0</v>
      </c>
      <c r="J99">
        <v>0</v>
      </c>
      <c r="K99">
        <v>1.6</v>
      </c>
      <c r="L99">
        <v>0.6</v>
      </c>
      <c r="M99">
        <v>0.1</v>
      </c>
      <c r="N9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0.34</v>
      </c>
      <c r="O99" t="s">
        <v>359</v>
      </c>
    </row>
    <row r="100" spans="1:15" x14ac:dyDescent="0.35">
      <c r="A100" t="s">
        <v>113</v>
      </c>
      <c r="B100" s="1">
        <v>529.54999999999995</v>
      </c>
      <c r="C100">
        <v>529.65</v>
      </c>
      <c r="D100">
        <v>0.3</v>
      </c>
      <c r="E100">
        <v>0.4</v>
      </c>
      <c r="F100">
        <v>0.6</v>
      </c>
      <c r="G100">
        <v>1.1000000000000001</v>
      </c>
      <c r="H100">
        <v>0</v>
      </c>
      <c r="I100">
        <v>0.9</v>
      </c>
      <c r="J100">
        <v>0</v>
      </c>
      <c r="K100">
        <v>0.6</v>
      </c>
      <c r="L100">
        <v>0.1</v>
      </c>
      <c r="M100">
        <v>0</v>
      </c>
      <c r="N10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</v>
      </c>
      <c r="O100" t="s">
        <v>360</v>
      </c>
    </row>
    <row r="101" spans="1:15" x14ac:dyDescent="0.35">
      <c r="A101" t="s">
        <v>114</v>
      </c>
      <c r="B101" s="1">
        <v>537.09</v>
      </c>
      <c r="C101">
        <v>537.13</v>
      </c>
      <c r="D101">
        <v>0.6</v>
      </c>
      <c r="E101">
        <v>0</v>
      </c>
      <c r="F101">
        <v>0</v>
      </c>
      <c r="G101">
        <v>0.1</v>
      </c>
      <c r="H101">
        <v>0</v>
      </c>
      <c r="I101">
        <v>0.4</v>
      </c>
      <c r="J101">
        <v>0.9</v>
      </c>
      <c r="K101">
        <v>0</v>
      </c>
      <c r="L101">
        <v>0.8</v>
      </c>
      <c r="M101">
        <v>0.8</v>
      </c>
      <c r="N10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0.36</v>
      </c>
      <c r="O101" t="s">
        <v>358</v>
      </c>
    </row>
    <row r="102" spans="1:15" x14ac:dyDescent="0.35">
      <c r="A102" t="s">
        <v>115</v>
      </c>
      <c r="B102" s="1">
        <v>540.54999999999995</v>
      </c>
      <c r="C102">
        <v>540.70000000000005</v>
      </c>
      <c r="D102">
        <v>0</v>
      </c>
      <c r="E102">
        <v>0</v>
      </c>
      <c r="F102">
        <v>0.3</v>
      </c>
      <c r="G102">
        <v>0</v>
      </c>
      <c r="H102">
        <v>1.3</v>
      </c>
      <c r="I102">
        <v>1.2</v>
      </c>
      <c r="J102">
        <v>0.2</v>
      </c>
      <c r="K102">
        <v>0.5</v>
      </c>
      <c r="L102">
        <v>0</v>
      </c>
      <c r="M102">
        <v>0</v>
      </c>
      <c r="N10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0.35</v>
      </c>
      <c r="O102" t="s">
        <v>358</v>
      </c>
    </row>
    <row r="103" spans="1:15" x14ac:dyDescent="0.35">
      <c r="A103" t="s">
        <v>116</v>
      </c>
      <c r="B103" s="1">
        <v>542.91999999999996</v>
      </c>
      <c r="C103">
        <v>543.1</v>
      </c>
      <c r="D103">
        <v>0</v>
      </c>
      <c r="E103">
        <v>0.2</v>
      </c>
      <c r="F103">
        <v>0.4</v>
      </c>
      <c r="G103">
        <v>0.2</v>
      </c>
      <c r="H103">
        <v>0.1</v>
      </c>
      <c r="I103">
        <v>0.6</v>
      </c>
      <c r="J103">
        <v>0.3</v>
      </c>
      <c r="K103">
        <v>0</v>
      </c>
      <c r="L103">
        <v>0</v>
      </c>
      <c r="M103">
        <v>0</v>
      </c>
      <c r="N10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0.18</v>
      </c>
      <c r="O103" t="s">
        <v>333</v>
      </c>
    </row>
    <row r="104" spans="1:15" x14ac:dyDescent="0.35">
      <c r="A104" t="s">
        <v>117</v>
      </c>
      <c r="B104" s="1">
        <v>546.19000000000005</v>
      </c>
      <c r="C104">
        <v>546.37</v>
      </c>
      <c r="D104">
        <v>0.6</v>
      </c>
      <c r="E104">
        <v>0.4</v>
      </c>
      <c r="F104">
        <v>0</v>
      </c>
      <c r="G104">
        <v>1</v>
      </c>
      <c r="H104">
        <v>0.1</v>
      </c>
      <c r="I104">
        <v>0</v>
      </c>
      <c r="J104">
        <v>0</v>
      </c>
      <c r="K104">
        <v>0.7</v>
      </c>
      <c r="L104">
        <v>0.6</v>
      </c>
      <c r="M104">
        <v>0.5</v>
      </c>
      <c r="N10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0.39</v>
      </c>
      <c r="O104" t="s">
        <v>361</v>
      </c>
    </row>
    <row r="105" spans="1:15" x14ac:dyDescent="0.35">
      <c r="A105" t="s">
        <v>118</v>
      </c>
      <c r="B105" s="1">
        <v>548.91</v>
      </c>
      <c r="C105">
        <v>549.08000000000004</v>
      </c>
      <c r="D105">
        <v>0.7</v>
      </c>
      <c r="E105">
        <v>1.2</v>
      </c>
      <c r="F105">
        <v>1.2</v>
      </c>
      <c r="G105">
        <v>0.8</v>
      </c>
      <c r="H105">
        <v>0.6</v>
      </c>
      <c r="I105">
        <v>0</v>
      </c>
      <c r="J105">
        <v>0</v>
      </c>
      <c r="K105">
        <v>0.6</v>
      </c>
      <c r="L105">
        <v>0.3</v>
      </c>
      <c r="M105">
        <v>0</v>
      </c>
      <c r="N10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0.53999999999999981</v>
      </c>
      <c r="O105" t="s">
        <v>362</v>
      </c>
    </row>
    <row r="106" spans="1:15" x14ac:dyDescent="0.35">
      <c r="A106" t="s">
        <v>119</v>
      </c>
      <c r="B106" s="1">
        <v>551.94000000000005</v>
      </c>
      <c r="C106">
        <v>552.05999999999995</v>
      </c>
      <c r="D106">
        <v>1.1000000000000001</v>
      </c>
      <c r="E106">
        <v>0.8</v>
      </c>
      <c r="F106">
        <v>0.9</v>
      </c>
      <c r="G106">
        <v>0</v>
      </c>
      <c r="H106">
        <v>1.1000000000000001</v>
      </c>
      <c r="I106">
        <v>0.2</v>
      </c>
      <c r="J106">
        <v>0.4</v>
      </c>
      <c r="K106">
        <v>1.2</v>
      </c>
      <c r="L106">
        <v>0</v>
      </c>
      <c r="M106">
        <v>0</v>
      </c>
      <c r="N10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0.57000000000000006</v>
      </c>
      <c r="O106" t="s">
        <v>362</v>
      </c>
    </row>
    <row r="107" spans="1:15" x14ac:dyDescent="0.35">
      <c r="A107" t="s">
        <v>120</v>
      </c>
      <c r="B107" s="1">
        <v>554.66</v>
      </c>
      <c r="C107">
        <v>554.76</v>
      </c>
      <c r="D107">
        <v>0.2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0.5</v>
      </c>
      <c r="L107">
        <v>0</v>
      </c>
      <c r="M107">
        <v>0.8</v>
      </c>
      <c r="N10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0.25</v>
      </c>
      <c r="O107" t="s">
        <v>363</v>
      </c>
    </row>
    <row r="108" spans="1:15" x14ac:dyDescent="0.35">
      <c r="A108" t="s">
        <v>121</v>
      </c>
      <c r="B108" s="1">
        <v>559.29</v>
      </c>
      <c r="C108">
        <v>559.39</v>
      </c>
      <c r="D108">
        <v>0</v>
      </c>
      <c r="E108">
        <v>0</v>
      </c>
      <c r="F108">
        <v>0</v>
      </c>
      <c r="G108">
        <v>0.3</v>
      </c>
      <c r="H108">
        <v>0</v>
      </c>
      <c r="I108">
        <v>0.2</v>
      </c>
      <c r="J108">
        <v>0</v>
      </c>
      <c r="K108">
        <v>0.2</v>
      </c>
      <c r="L108">
        <v>0</v>
      </c>
      <c r="M108">
        <v>0</v>
      </c>
      <c r="N10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6.9999999999999993E-2</v>
      </c>
      <c r="O108" t="s">
        <v>364</v>
      </c>
    </row>
    <row r="109" spans="1:15" x14ac:dyDescent="0.35">
      <c r="A109" t="s">
        <v>122</v>
      </c>
      <c r="B109" s="1">
        <v>564.29999999999995</v>
      </c>
      <c r="C109">
        <v>564.42999999999995</v>
      </c>
      <c r="D109">
        <v>0</v>
      </c>
      <c r="E109">
        <v>0</v>
      </c>
      <c r="F109">
        <v>0.8</v>
      </c>
      <c r="G109">
        <v>0.8</v>
      </c>
      <c r="H109">
        <v>0.5</v>
      </c>
      <c r="I109">
        <v>0</v>
      </c>
      <c r="J109">
        <v>0.7</v>
      </c>
      <c r="K109">
        <v>0.7</v>
      </c>
      <c r="L109">
        <v>0.6</v>
      </c>
      <c r="M109">
        <v>0.8</v>
      </c>
      <c r="N10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0.48999999999999994</v>
      </c>
      <c r="O109" t="s">
        <v>365</v>
      </c>
    </row>
    <row r="110" spans="1:15" x14ac:dyDescent="0.35">
      <c r="A110" t="s">
        <v>123</v>
      </c>
      <c r="B110" s="1">
        <v>567.9</v>
      </c>
      <c r="C110">
        <v>568.1</v>
      </c>
      <c r="D110">
        <v>0</v>
      </c>
      <c r="E110">
        <v>1</v>
      </c>
      <c r="F110">
        <v>0</v>
      </c>
      <c r="G110">
        <v>0.2</v>
      </c>
      <c r="H110">
        <v>0.5</v>
      </c>
      <c r="I110">
        <v>0.5</v>
      </c>
      <c r="J110">
        <v>1.2</v>
      </c>
      <c r="K110">
        <v>0</v>
      </c>
      <c r="L110">
        <v>0.1</v>
      </c>
      <c r="M110">
        <v>0.6</v>
      </c>
      <c r="N11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0.41000000000000003</v>
      </c>
      <c r="O110" t="s">
        <v>366</v>
      </c>
    </row>
    <row r="111" spans="1:15" x14ac:dyDescent="0.35">
      <c r="A111" t="s">
        <v>124</v>
      </c>
      <c r="B111" s="1">
        <v>569.83000000000004</v>
      </c>
      <c r="C111">
        <v>570</v>
      </c>
      <c r="D111">
        <v>0</v>
      </c>
      <c r="E111">
        <v>0.3</v>
      </c>
      <c r="F111">
        <v>0.3</v>
      </c>
      <c r="G111">
        <v>0</v>
      </c>
      <c r="H111">
        <v>0.4</v>
      </c>
      <c r="I111">
        <v>0</v>
      </c>
      <c r="J111">
        <v>0.6</v>
      </c>
      <c r="K111">
        <v>0</v>
      </c>
      <c r="L111">
        <v>0</v>
      </c>
      <c r="M111">
        <v>0.4</v>
      </c>
      <c r="N11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</v>
      </c>
      <c r="O111" t="s">
        <v>333</v>
      </c>
    </row>
    <row r="112" spans="1:15" x14ac:dyDescent="0.35">
      <c r="A112" t="s">
        <v>125</v>
      </c>
      <c r="B112" s="1">
        <v>576.92999999999995</v>
      </c>
      <c r="C112">
        <v>577.15</v>
      </c>
      <c r="D112">
        <v>1.6</v>
      </c>
      <c r="E112">
        <v>0.7</v>
      </c>
      <c r="F112">
        <v>1.3</v>
      </c>
      <c r="G112">
        <v>1</v>
      </c>
      <c r="H112">
        <v>0</v>
      </c>
      <c r="I112">
        <v>0</v>
      </c>
      <c r="J112">
        <v>1.4</v>
      </c>
      <c r="K112">
        <v>0</v>
      </c>
      <c r="L112">
        <v>0</v>
      </c>
      <c r="M112">
        <v>0.3</v>
      </c>
      <c r="N11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0.63</v>
      </c>
      <c r="O112" t="s">
        <v>367</v>
      </c>
    </row>
    <row r="113" spans="1:15" x14ac:dyDescent="0.35">
      <c r="A113" t="s">
        <v>126</v>
      </c>
      <c r="B113" s="1">
        <v>580.85</v>
      </c>
      <c r="C113">
        <v>581</v>
      </c>
      <c r="D113">
        <v>0</v>
      </c>
      <c r="E113">
        <v>0.8</v>
      </c>
      <c r="F113">
        <v>0.6</v>
      </c>
      <c r="G113">
        <v>0</v>
      </c>
      <c r="H113">
        <v>1</v>
      </c>
      <c r="I113">
        <v>0.8</v>
      </c>
      <c r="J113">
        <v>0.7</v>
      </c>
      <c r="K113">
        <v>0.8</v>
      </c>
      <c r="L113">
        <v>0</v>
      </c>
      <c r="M113">
        <v>0</v>
      </c>
      <c r="N11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0.47000000000000003</v>
      </c>
      <c r="O113" t="s">
        <v>368</v>
      </c>
    </row>
    <row r="114" spans="1:15" x14ac:dyDescent="0.35">
      <c r="A114" t="s">
        <v>127</v>
      </c>
      <c r="B114" s="1">
        <v>583.79999999999995</v>
      </c>
      <c r="C114">
        <v>583.92999999999995</v>
      </c>
      <c r="D114">
        <v>0</v>
      </c>
      <c r="E114">
        <v>0</v>
      </c>
      <c r="F114">
        <v>0.6</v>
      </c>
      <c r="G114">
        <v>0.3</v>
      </c>
      <c r="H114">
        <v>0.6</v>
      </c>
      <c r="I114">
        <v>0</v>
      </c>
      <c r="J114">
        <v>0.3</v>
      </c>
      <c r="K114">
        <v>0</v>
      </c>
      <c r="L114">
        <v>0</v>
      </c>
      <c r="M114">
        <v>0</v>
      </c>
      <c r="N11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0.18</v>
      </c>
      <c r="O114" t="s">
        <v>369</v>
      </c>
    </row>
    <row r="115" spans="1:15" x14ac:dyDescent="0.35">
      <c r="A115" t="s">
        <v>145</v>
      </c>
      <c r="B115" s="1">
        <v>588.38</v>
      </c>
      <c r="C115">
        <v>588.45000000000005</v>
      </c>
      <c r="D115">
        <v>0.1</v>
      </c>
      <c r="E115">
        <v>0.8</v>
      </c>
      <c r="F115">
        <v>0</v>
      </c>
      <c r="G115">
        <v>0.1</v>
      </c>
      <c r="H115">
        <v>0.4</v>
      </c>
      <c r="I115">
        <v>0</v>
      </c>
      <c r="J115">
        <v>0.1</v>
      </c>
      <c r="K115">
        <v>0</v>
      </c>
      <c r="L115">
        <v>0</v>
      </c>
      <c r="M115">
        <v>0.5</v>
      </c>
      <c r="N11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</v>
      </c>
      <c r="O115" t="s">
        <v>349</v>
      </c>
    </row>
    <row r="116" spans="1:15" x14ac:dyDescent="0.35">
      <c r="A116" t="s">
        <v>128</v>
      </c>
      <c r="B116" s="1">
        <v>591.9</v>
      </c>
      <c r="C116">
        <v>592.05999999999995</v>
      </c>
      <c r="D116">
        <v>0</v>
      </c>
      <c r="E116">
        <v>0.2</v>
      </c>
      <c r="F116">
        <v>0</v>
      </c>
      <c r="G116">
        <v>0</v>
      </c>
      <c r="H116">
        <v>0.1</v>
      </c>
      <c r="I116">
        <v>0.4</v>
      </c>
      <c r="J116">
        <v>0</v>
      </c>
      <c r="K116">
        <v>0.1</v>
      </c>
      <c r="L116">
        <v>0.4</v>
      </c>
      <c r="M116">
        <v>0.9</v>
      </c>
      <c r="N11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0.21000000000000002</v>
      </c>
      <c r="O116" t="s">
        <v>333</v>
      </c>
    </row>
    <row r="117" spans="1:15" x14ac:dyDescent="0.35">
      <c r="A117" t="s">
        <v>129</v>
      </c>
      <c r="B117" s="1">
        <v>597.78</v>
      </c>
      <c r="C117">
        <v>597.95000000000005</v>
      </c>
      <c r="D117">
        <v>1.3</v>
      </c>
      <c r="E117">
        <v>0.5</v>
      </c>
      <c r="F117">
        <v>0.3</v>
      </c>
      <c r="G117">
        <v>0.9</v>
      </c>
      <c r="H117">
        <v>0.3</v>
      </c>
      <c r="I117">
        <v>0.5</v>
      </c>
      <c r="J117">
        <v>0.2</v>
      </c>
      <c r="K117">
        <v>0.8</v>
      </c>
      <c r="L117">
        <v>0.7</v>
      </c>
      <c r="M117">
        <v>0.6</v>
      </c>
      <c r="N11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</v>
      </c>
      <c r="O117" t="s">
        <v>370</v>
      </c>
    </row>
    <row r="118" spans="1:15" x14ac:dyDescent="0.35">
      <c r="A118" t="s">
        <v>130</v>
      </c>
      <c r="B118" s="1">
        <v>598.79999999999995</v>
      </c>
      <c r="C118">
        <v>598.92999999999995</v>
      </c>
      <c r="D118">
        <v>0.7</v>
      </c>
      <c r="E118">
        <v>0.7</v>
      </c>
      <c r="F118">
        <v>0.4</v>
      </c>
      <c r="G118">
        <v>0.2</v>
      </c>
      <c r="H118">
        <v>0.3</v>
      </c>
      <c r="I118">
        <v>0.2</v>
      </c>
      <c r="J118">
        <v>0.9</v>
      </c>
      <c r="K118">
        <v>0.6</v>
      </c>
      <c r="L118">
        <v>0.8</v>
      </c>
      <c r="M118">
        <v>1.1000000000000001</v>
      </c>
      <c r="N11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0.59000000000000008</v>
      </c>
      <c r="O118" t="s">
        <v>370</v>
      </c>
    </row>
    <row r="119" spans="1:15" x14ac:dyDescent="0.35">
      <c r="A119" t="s">
        <v>131</v>
      </c>
      <c r="B119" s="1">
        <v>601.75</v>
      </c>
      <c r="C119">
        <v>601.89</v>
      </c>
      <c r="D119">
        <v>0.2</v>
      </c>
      <c r="E119">
        <v>0.8</v>
      </c>
      <c r="F119">
        <v>0.5</v>
      </c>
      <c r="G119">
        <v>0.2</v>
      </c>
      <c r="H119">
        <v>0.8</v>
      </c>
      <c r="I119">
        <v>0.7</v>
      </c>
      <c r="J119">
        <v>0.2</v>
      </c>
      <c r="K119">
        <v>0.1</v>
      </c>
      <c r="L119">
        <v>0.4</v>
      </c>
      <c r="M119">
        <v>0.9</v>
      </c>
      <c r="N11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0.48000000000000009</v>
      </c>
      <c r="O119" t="s">
        <v>371</v>
      </c>
    </row>
    <row r="120" spans="1:15" x14ac:dyDescent="0.35">
      <c r="A120" t="s">
        <v>132</v>
      </c>
      <c r="B120" s="1">
        <v>602.75</v>
      </c>
      <c r="C120">
        <v>602.86</v>
      </c>
      <c r="D120">
        <v>0.7</v>
      </c>
      <c r="E120">
        <v>0.3</v>
      </c>
      <c r="F120">
        <v>0.3</v>
      </c>
      <c r="G120">
        <v>0</v>
      </c>
      <c r="H120">
        <v>0.4</v>
      </c>
      <c r="I120">
        <v>0.2</v>
      </c>
      <c r="J120">
        <v>1.3</v>
      </c>
      <c r="K120">
        <v>0</v>
      </c>
      <c r="L120">
        <v>0</v>
      </c>
      <c r="M120">
        <v>0</v>
      </c>
      <c r="N12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0.32</v>
      </c>
      <c r="O120" t="s">
        <v>372</v>
      </c>
    </row>
    <row r="121" spans="1:15" x14ac:dyDescent="0.35">
      <c r="A121" t="s">
        <v>133</v>
      </c>
      <c r="B121" s="1">
        <v>604.54999999999995</v>
      </c>
      <c r="C121">
        <v>604.64</v>
      </c>
      <c r="D121">
        <v>0.5</v>
      </c>
      <c r="E121">
        <v>0.1</v>
      </c>
      <c r="F121">
        <v>0.5</v>
      </c>
      <c r="G121">
        <v>0.5</v>
      </c>
      <c r="H121">
        <v>1</v>
      </c>
      <c r="I121">
        <v>1</v>
      </c>
      <c r="J121">
        <v>0.2</v>
      </c>
      <c r="K121">
        <v>0.3</v>
      </c>
      <c r="L121">
        <v>0.3</v>
      </c>
      <c r="M121">
        <v>0.7</v>
      </c>
      <c r="N12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0.51</v>
      </c>
      <c r="O121" t="s">
        <v>370</v>
      </c>
    </row>
    <row r="122" spans="1:15" x14ac:dyDescent="0.35">
      <c r="A122" t="s">
        <v>134</v>
      </c>
      <c r="B122" s="1">
        <v>608.9</v>
      </c>
      <c r="C122">
        <v>609.03</v>
      </c>
      <c r="D122">
        <v>0.3</v>
      </c>
      <c r="E122">
        <v>0</v>
      </c>
      <c r="F122">
        <v>0.4</v>
      </c>
      <c r="G122">
        <v>0</v>
      </c>
      <c r="H122">
        <v>0.5</v>
      </c>
      <c r="I122">
        <v>0</v>
      </c>
      <c r="J122">
        <v>0</v>
      </c>
      <c r="K122">
        <v>0.4</v>
      </c>
      <c r="L122">
        <v>0.1</v>
      </c>
      <c r="M122">
        <v>0.8</v>
      </c>
      <c r="N12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0.25</v>
      </c>
      <c r="O122" t="s">
        <v>373</v>
      </c>
    </row>
    <row r="123" spans="1:15" x14ac:dyDescent="0.35">
      <c r="A123" t="s">
        <v>135</v>
      </c>
      <c r="B123" s="1">
        <v>613.04</v>
      </c>
      <c r="C123">
        <v>613.17999999999995</v>
      </c>
      <c r="D123">
        <v>0</v>
      </c>
      <c r="E123">
        <v>0</v>
      </c>
      <c r="F123">
        <v>0.8</v>
      </c>
      <c r="G123">
        <v>0.3</v>
      </c>
      <c r="H123">
        <v>1.5</v>
      </c>
      <c r="I123">
        <v>0.6</v>
      </c>
      <c r="J123">
        <v>0.5</v>
      </c>
      <c r="K123">
        <v>0</v>
      </c>
      <c r="L123">
        <v>0</v>
      </c>
      <c r="M123">
        <v>0.2</v>
      </c>
      <c r="N12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0.39</v>
      </c>
      <c r="O123" t="s">
        <v>374</v>
      </c>
    </row>
    <row r="124" spans="1:15" x14ac:dyDescent="0.35">
      <c r="A124" t="s">
        <v>136</v>
      </c>
      <c r="B124" s="1">
        <v>616.72</v>
      </c>
      <c r="C124">
        <v>616.91999999999996</v>
      </c>
      <c r="D124">
        <v>0</v>
      </c>
      <c r="E124">
        <v>0.4</v>
      </c>
      <c r="F124">
        <v>0</v>
      </c>
      <c r="G124">
        <v>0.1</v>
      </c>
      <c r="H124">
        <v>0</v>
      </c>
      <c r="I124">
        <v>0.6</v>
      </c>
      <c r="J124">
        <v>0.6</v>
      </c>
      <c r="K124">
        <v>0</v>
      </c>
      <c r="L124">
        <v>0.2</v>
      </c>
      <c r="M124">
        <v>0</v>
      </c>
      <c r="N12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0.19</v>
      </c>
      <c r="O124" t="s">
        <v>375</v>
      </c>
    </row>
    <row r="125" spans="1:15" x14ac:dyDescent="0.35">
      <c r="A125" t="s">
        <v>137</v>
      </c>
      <c r="B125" s="1">
        <v>619.74</v>
      </c>
      <c r="C125">
        <v>619.88</v>
      </c>
      <c r="D125">
        <v>1.1000000000000001</v>
      </c>
      <c r="E125">
        <v>0</v>
      </c>
      <c r="F125">
        <v>0</v>
      </c>
      <c r="G125">
        <v>0</v>
      </c>
      <c r="H125">
        <v>0.7</v>
      </c>
      <c r="I125">
        <v>0</v>
      </c>
      <c r="J125">
        <v>0.8</v>
      </c>
      <c r="K125">
        <v>0.3</v>
      </c>
      <c r="L125">
        <v>0.7</v>
      </c>
      <c r="M125">
        <v>1.1000000000000001</v>
      </c>
      <c r="N12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0.46999999999999992</v>
      </c>
      <c r="O125" t="s">
        <v>376</v>
      </c>
    </row>
    <row r="126" spans="1:15" x14ac:dyDescent="0.35">
      <c r="A126" t="s">
        <v>166</v>
      </c>
      <c r="B126" s="1">
        <v>621.20000000000005</v>
      </c>
      <c r="C126">
        <v>621.37</v>
      </c>
      <c r="D126">
        <v>1.3</v>
      </c>
      <c r="E126">
        <v>1.1000000000000001</v>
      </c>
      <c r="F126">
        <v>0</v>
      </c>
      <c r="G126">
        <v>0</v>
      </c>
      <c r="H126">
        <v>0.9</v>
      </c>
      <c r="I126">
        <v>0</v>
      </c>
      <c r="J126">
        <v>0</v>
      </c>
      <c r="K126">
        <v>0</v>
      </c>
      <c r="L126">
        <v>0</v>
      </c>
      <c r="M126">
        <v>1.7</v>
      </c>
      <c r="N12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</v>
      </c>
      <c r="O126" t="s">
        <v>377</v>
      </c>
    </row>
    <row r="127" spans="1:15" x14ac:dyDescent="0.35">
      <c r="A127" t="s">
        <v>167</v>
      </c>
      <c r="B127" s="1">
        <v>624.48</v>
      </c>
      <c r="C127">
        <v>624.59</v>
      </c>
      <c r="D127">
        <v>0.9</v>
      </c>
      <c r="E127">
        <v>0</v>
      </c>
      <c r="F127">
        <v>0</v>
      </c>
      <c r="G127">
        <v>0.3</v>
      </c>
      <c r="H127">
        <v>0.1</v>
      </c>
      <c r="I127">
        <v>0.8</v>
      </c>
      <c r="J127">
        <v>1.3</v>
      </c>
      <c r="K127">
        <v>0</v>
      </c>
      <c r="L127">
        <v>0.5</v>
      </c>
      <c r="M127">
        <v>0.8</v>
      </c>
      <c r="N12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0.47000000000000003</v>
      </c>
      <c r="O127" t="s">
        <v>378</v>
      </c>
    </row>
    <row r="128" spans="1:15" x14ac:dyDescent="0.35">
      <c r="A128" t="s">
        <v>168</v>
      </c>
      <c r="B128" s="1">
        <v>628.26</v>
      </c>
      <c r="C128">
        <v>628.45000000000005</v>
      </c>
      <c r="D128">
        <v>1.4</v>
      </c>
      <c r="E128">
        <v>0</v>
      </c>
      <c r="F128">
        <v>0.1</v>
      </c>
      <c r="G128">
        <v>0.1</v>
      </c>
      <c r="H128">
        <v>0</v>
      </c>
      <c r="I128">
        <v>0</v>
      </c>
      <c r="J128">
        <v>0</v>
      </c>
      <c r="K128">
        <v>0.6</v>
      </c>
      <c r="L128">
        <v>0.4</v>
      </c>
      <c r="M128">
        <v>0.3</v>
      </c>
      <c r="N12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0.28999999999999998</v>
      </c>
      <c r="O128" t="s">
        <v>379</v>
      </c>
    </row>
    <row r="129" spans="1:15" x14ac:dyDescent="0.35">
      <c r="A129" t="s">
        <v>169</v>
      </c>
      <c r="B129" s="1">
        <v>628.70000000000005</v>
      </c>
      <c r="C129">
        <v>628.88</v>
      </c>
      <c r="D129">
        <v>0.9</v>
      </c>
      <c r="E129">
        <v>0.2</v>
      </c>
      <c r="F129">
        <v>1.1000000000000001</v>
      </c>
      <c r="G129">
        <v>0.3</v>
      </c>
      <c r="H129">
        <v>0</v>
      </c>
      <c r="I129">
        <v>0.3</v>
      </c>
      <c r="J129">
        <v>0</v>
      </c>
      <c r="K129">
        <v>0</v>
      </c>
      <c r="L129">
        <v>1</v>
      </c>
      <c r="M129">
        <v>1</v>
      </c>
      <c r="N12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0.48</v>
      </c>
      <c r="O129" t="s">
        <v>380</v>
      </c>
    </row>
    <row r="130" spans="1:15" x14ac:dyDescent="0.35">
      <c r="A130" t="s">
        <v>170</v>
      </c>
      <c r="B130" s="1">
        <v>631.1</v>
      </c>
      <c r="C130">
        <v>631.24</v>
      </c>
      <c r="D130">
        <v>0.3</v>
      </c>
      <c r="E130">
        <v>0</v>
      </c>
      <c r="F130">
        <v>0.3</v>
      </c>
      <c r="G130">
        <v>0</v>
      </c>
      <c r="H130">
        <v>0</v>
      </c>
      <c r="I130">
        <v>0.2</v>
      </c>
      <c r="J130">
        <v>0.6</v>
      </c>
      <c r="K130">
        <v>0</v>
      </c>
      <c r="L130">
        <v>0.1</v>
      </c>
      <c r="M130">
        <v>0</v>
      </c>
      <c r="N13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0.15</v>
      </c>
      <c r="O130" t="s">
        <v>381</v>
      </c>
    </row>
    <row r="131" spans="1:15" x14ac:dyDescent="0.35">
      <c r="B131" s="1">
        <v>632.87</v>
      </c>
      <c r="C131">
        <v>632.95000000000005</v>
      </c>
      <c r="D131">
        <v>0</v>
      </c>
      <c r="E131">
        <v>0.3</v>
      </c>
      <c r="F131">
        <v>0.9</v>
      </c>
      <c r="G131">
        <v>0.3</v>
      </c>
      <c r="H131">
        <v>0.3</v>
      </c>
      <c r="I131">
        <v>0</v>
      </c>
      <c r="J131">
        <v>0.6</v>
      </c>
      <c r="K131">
        <v>0</v>
      </c>
      <c r="L131">
        <v>0.7</v>
      </c>
      <c r="M131">
        <v>0</v>
      </c>
      <c r="N13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0.30999999999999994</v>
      </c>
      <c r="O131" t="s">
        <v>381</v>
      </c>
    </row>
    <row r="132" spans="1:15" x14ac:dyDescent="0.35">
      <c r="B132" s="1">
        <v>635.09</v>
      </c>
      <c r="C132">
        <v>635.20000000000005</v>
      </c>
      <c r="D132">
        <v>1.3</v>
      </c>
      <c r="E132">
        <v>0</v>
      </c>
      <c r="F132">
        <v>0.1</v>
      </c>
      <c r="G132">
        <v>0.4</v>
      </c>
      <c r="H132">
        <v>0.4</v>
      </c>
      <c r="I132">
        <v>0.1</v>
      </c>
      <c r="J132">
        <v>0</v>
      </c>
      <c r="K132">
        <v>1.4</v>
      </c>
      <c r="L132">
        <v>0</v>
      </c>
      <c r="M132">
        <v>0</v>
      </c>
      <c r="N13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0.37</v>
      </c>
      <c r="O132" t="s">
        <v>380</v>
      </c>
    </row>
    <row r="133" spans="1:15" x14ac:dyDescent="0.35">
      <c r="B133" s="1">
        <v>636.20000000000005</v>
      </c>
      <c r="C133">
        <v>636.34</v>
      </c>
      <c r="D133">
        <v>0.2</v>
      </c>
      <c r="E133">
        <v>0</v>
      </c>
      <c r="F133">
        <v>0.8</v>
      </c>
      <c r="G133">
        <v>0.7</v>
      </c>
      <c r="H133">
        <v>0.5</v>
      </c>
      <c r="I133">
        <v>0.9</v>
      </c>
      <c r="J133">
        <v>0.5</v>
      </c>
      <c r="K133">
        <v>0.4</v>
      </c>
      <c r="L133">
        <v>1</v>
      </c>
      <c r="M133">
        <v>0</v>
      </c>
      <c r="N13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</v>
      </c>
      <c r="O133" t="s">
        <v>381</v>
      </c>
    </row>
    <row r="134" spans="1:15" x14ac:dyDescent="0.35">
      <c r="B134" s="1">
        <v>638.16999999999996</v>
      </c>
      <c r="C134">
        <v>638.27</v>
      </c>
      <c r="D134">
        <v>0.6</v>
      </c>
      <c r="E134">
        <v>0.6</v>
      </c>
      <c r="F134">
        <v>0</v>
      </c>
      <c r="G134">
        <v>0</v>
      </c>
      <c r="H134">
        <v>1.7</v>
      </c>
      <c r="I134">
        <v>0.7</v>
      </c>
      <c r="J134">
        <v>0</v>
      </c>
      <c r="K134">
        <v>0</v>
      </c>
      <c r="L134">
        <v>0</v>
      </c>
      <c r="M134">
        <v>0.8</v>
      </c>
      <c r="N13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0.43999999999999995</v>
      </c>
      <c r="O134" t="s">
        <v>380</v>
      </c>
    </row>
    <row r="135" spans="1:15" x14ac:dyDescent="0.35">
      <c r="B135" s="1">
        <v>644</v>
      </c>
      <c r="C135">
        <v>644.09</v>
      </c>
      <c r="D135">
        <v>0</v>
      </c>
      <c r="E135">
        <v>0</v>
      </c>
      <c r="F135">
        <v>0.4</v>
      </c>
      <c r="G135">
        <v>0.3</v>
      </c>
      <c r="H135">
        <v>0.6</v>
      </c>
      <c r="I135">
        <v>0.6</v>
      </c>
      <c r="J135">
        <v>0.2</v>
      </c>
      <c r="K135">
        <v>0.2</v>
      </c>
      <c r="L135">
        <v>0.6</v>
      </c>
      <c r="M135">
        <v>0</v>
      </c>
      <c r="N13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0.29000000000000004</v>
      </c>
      <c r="O135" t="s">
        <v>382</v>
      </c>
    </row>
    <row r="136" spans="1:15" x14ac:dyDescent="0.35">
      <c r="B136" s="1">
        <v>649.79999999999995</v>
      </c>
      <c r="C136">
        <v>649.92999999999995</v>
      </c>
      <c r="D136">
        <v>0.4</v>
      </c>
      <c r="E136">
        <v>0.1</v>
      </c>
      <c r="F136">
        <v>0</v>
      </c>
      <c r="G136">
        <v>0.3</v>
      </c>
      <c r="H136">
        <v>0.4</v>
      </c>
      <c r="I136">
        <v>0.3</v>
      </c>
      <c r="J136">
        <v>0</v>
      </c>
      <c r="K136">
        <v>0.2</v>
      </c>
      <c r="L136">
        <v>0.4</v>
      </c>
      <c r="M136">
        <v>0</v>
      </c>
      <c r="N13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0.21000000000000002</v>
      </c>
      <c r="O136" t="s">
        <v>383</v>
      </c>
    </row>
    <row r="137" spans="1:15" x14ac:dyDescent="0.35">
      <c r="B137" s="1">
        <v>658.21</v>
      </c>
      <c r="C137">
        <v>658.3</v>
      </c>
      <c r="D137">
        <v>0</v>
      </c>
      <c r="E137">
        <v>0.4</v>
      </c>
      <c r="F137">
        <v>0.1</v>
      </c>
      <c r="G137">
        <v>0</v>
      </c>
      <c r="H137">
        <v>0</v>
      </c>
      <c r="I137">
        <v>0.9</v>
      </c>
      <c r="J137">
        <v>0</v>
      </c>
      <c r="K137">
        <v>0</v>
      </c>
      <c r="L137">
        <v>0.5</v>
      </c>
      <c r="M137">
        <v>0.2</v>
      </c>
      <c r="N13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0.21000000000000002</v>
      </c>
      <c r="O137" t="s">
        <v>384</v>
      </c>
    </row>
    <row r="138" spans="1:15" x14ac:dyDescent="0.35">
      <c r="B138" s="1">
        <v>662.51</v>
      </c>
      <c r="C138">
        <v>662.61</v>
      </c>
      <c r="D138">
        <v>0</v>
      </c>
      <c r="E138">
        <v>0.1</v>
      </c>
      <c r="F138">
        <v>0.5</v>
      </c>
      <c r="G138">
        <v>0.3</v>
      </c>
      <c r="H138">
        <v>0.6</v>
      </c>
      <c r="I138">
        <v>0.5</v>
      </c>
      <c r="J138">
        <v>0</v>
      </c>
      <c r="K138">
        <v>0.3</v>
      </c>
      <c r="L138">
        <v>0.2</v>
      </c>
      <c r="M138">
        <v>0.3</v>
      </c>
      <c r="N13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0.27999999999999997</v>
      </c>
      <c r="O138" t="s">
        <v>319</v>
      </c>
    </row>
    <row r="139" spans="1:15" x14ac:dyDescent="0.35">
      <c r="B139" s="1">
        <v>668.35</v>
      </c>
      <c r="C139">
        <v>668.46</v>
      </c>
      <c r="D139">
        <v>0.8</v>
      </c>
      <c r="E139">
        <v>0</v>
      </c>
      <c r="F139">
        <v>0</v>
      </c>
      <c r="G139">
        <v>0</v>
      </c>
      <c r="H139">
        <v>0.4</v>
      </c>
      <c r="I139">
        <v>0.1</v>
      </c>
      <c r="J139">
        <v>0.7</v>
      </c>
      <c r="K139">
        <v>0</v>
      </c>
      <c r="L139">
        <v>0.4</v>
      </c>
      <c r="M139">
        <v>0.4</v>
      </c>
      <c r="N13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0.27999999999999997</v>
      </c>
      <c r="O139" t="s">
        <v>328</v>
      </c>
    </row>
    <row r="140" spans="1:15" x14ac:dyDescent="0.35">
      <c r="B140" s="1">
        <v>673.63</v>
      </c>
      <c r="C140">
        <v>673.75</v>
      </c>
      <c r="D140">
        <v>0</v>
      </c>
      <c r="E140">
        <v>0</v>
      </c>
      <c r="F140">
        <v>0</v>
      </c>
      <c r="G140">
        <v>0</v>
      </c>
      <c r="H140">
        <v>0.4</v>
      </c>
      <c r="I140">
        <v>0.7</v>
      </c>
      <c r="J140">
        <v>0.7</v>
      </c>
      <c r="K140">
        <v>0.4</v>
      </c>
      <c r="L140">
        <v>0</v>
      </c>
      <c r="M140">
        <v>0.2</v>
      </c>
      <c r="N14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0.24000000000000005</v>
      </c>
      <c r="O140" t="s">
        <v>385</v>
      </c>
    </row>
    <row r="141" spans="1:15" x14ac:dyDescent="0.35">
      <c r="B141" s="1">
        <v>679.9</v>
      </c>
      <c r="C141">
        <v>680</v>
      </c>
      <c r="D141">
        <v>0</v>
      </c>
      <c r="E141">
        <v>0.3</v>
      </c>
      <c r="F141">
        <v>0</v>
      </c>
      <c r="G141">
        <v>0</v>
      </c>
      <c r="H141">
        <v>0.3</v>
      </c>
      <c r="I141">
        <v>0</v>
      </c>
      <c r="J141">
        <v>0.7</v>
      </c>
      <c r="K141">
        <v>0.3</v>
      </c>
      <c r="L141">
        <v>0.5</v>
      </c>
      <c r="M141">
        <v>0</v>
      </c>
      <c r="N14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0.20999999999999996</v>
      </c>
      <c r="O141" t="s">
        <v>386</v>
      </c>
    </row>
    <row r="142" spans="1:15" x14ac:dyDescent="0.35">
      <c r="B142" s="1">
        <v>684.6</v>
      </c>
      <c r="C142">
        <v>684.69</v>
      </c>
      <c r="D142">
        <v>0.2</v>
      </c>
      <c r="E142">
        <v>0.3</v>
      </c>
      <c r="F142">
        <v>0.3</v>
      </c>
      <c r="G142">
        <v>0.3</v>
      </c>
      <c r="H142">
        <v>0.1</v>
      </c>
      <c r="I142">
        <v>0</v>
      </c>
      <c r="J142">
        <v>0.3</v>
      </c>
      <c r="K142">
        <v>0.1</v>
      </c>
      <c r="L142">
        <v>0.5</v>
      </c>
      <c r="M142">
        <v>0.5</v>
      </c>
      <c r="N14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0.26000000000000006</v>
      </c>
      <c r="O142" t="s">
        <v>333</v>
      </c>
    </row>
    <row r="143" spans="1:15" x14ac:dyDescent="0.35">
      <c r="B143" s="1">
        <v>691.3</v>
      </c>
      <c r="C143">
        <v>691.4</v>
      </c>
      <c r="D143">
        <v>0</v>
      </c>
      <c r="E143">
        <v>0.1</v>
      </c>
      <c r="F143">
        <v>0.3</v>
      </c>
      <c r="G143">
        <v>0.3</v>
      </c>
      <c r="H143">
        <v>0.6</v>
      </c>
      <c r="I143">
        <v>0.1</v>
      </c>
      <c r="J143">
        <v>0</v>
      </c>
      <c r="K143">
        <v>0.2</v>
      </c>
      <c r="L143">
        <v>0.2</v>
      </c>
      <c r="M143">
        <v>0.1</v>
      </c>
      <c r="N14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0.19</v>
      </c>
      <c r="O143" t="s">
        <v>387</v>
      </c>
    </row>
    <row r="144" spans="1:15" x14ac:dyDescent="0.35">
      <c r="B144" s="1">
        <v>695.7</v>
      </c>
      <c r="C144">
        <v>695.81</v>
      </c>
      <c r="D144">
        <v>0.7</v>
      </c>
      <c r="E144">
        <v>0</v>
      </c>
      <c r="F144">
        <v>0.3</v>
      </c>
      <c r="G144">
        <v>0</v>
      </c>
      <c r="H144">
        <v>0</v>
      </c>
      <c r="I144">
        <v>0.8</v>
      </c>
      <c r="J144">
        <v>0.7</v>
      </c>
      <c r="K144">
        <v>0.3</v>
      </c>
      <c r="L144">
        <v>0.3</v>
      </c>
      <c r="M144">
        <v>0.8</v>
      </c>
      <c r="N14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0.38999999999999996</v>
      </c>
      <c r="O144" t="s">
        <v>388</v>
      </c>
    </row>
    <row r="145" spans="2:15" x14ac:dyDescent="0.35">
      <c r="B145" s="1">
        <v>700.86</v>
      </c>
      <c r="C145">
        <v>700.96</v>
      </c>
      <c r="D145">
        <v>0.9</v>
      </c>
      <c r="E145">
        <v>0.3</v>
      </c>
      <c r="F145">
        <v>0.9</v>
      </c>
      <c r="G145">
        <v>0.7</v>
      </c>
      <c r="H145">
        <v>0</v>
      </c>
      <c r="I145">
        <v>1.3</v>
      </c>
      <c r="J145">
        <v>0.6</v>
      </c>
      <c r="K145">
        <v>0.2</v>
      </c>
      <c r="L145">
        <v>1.4</v>
      </c>
      <c r="M145">
        <v>0.9</v>
      </c>
      <c r="N14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0.72</v>
      </c>
      <c r="O145" t="s">
        <v>389</v>
      </c>
    </row>
    <row r="146" spans="2:15" x14ac:dyDescent="0.35">
      <c r="B146" s="1">
        <v>707.43</v>
      </c>
      <c r="C146">
        <v>707.63</v>
      </c>
      <c r="D146">
        <v>0</v>
      </c>
      <c r="E146">
        <v>0.6</v>
      </c>
      <c r="F146">
        <v>0.1</v>
      </c>
      <c r="G146">
        <v>0.3</v>
      </c>
      <c r="H146">
        <v>0.3</v>
      </c>
      <c r="I146">
        <v>0.2</v>
      </c>
      <c r="J146">
        <v>0.4</v>
      </c>
      <c r="K146">
        <v>0.7</v>
      </c>
      <c r="L146">
        <v>0.3</v>
      </c>
      <c r="M146">
        <v>0.1</v>
      </c>
      <c r="N14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0.29999999999999993</v>
      </c>
      <c r="O146" t="s">
        <v>390</v>
      </c>
    </row>
    <row r="147" spans="2:15" x14ac:dyDescent="0.35">
      <c r="B147" s="1">
        <v>714.65</v>
      </c>
      <c r="C147">
        <v>714.75</v>
      </c>
      <c r="D147">
        <v>0.3</v>
      </c>
      <c r="E147">
        <v>0.3</v>
      </c>
      <c r="F147">
        <v>0</v>
      </c>
      <c r="G147">
        <v>0.3</v>
      </c>
      <c r="H147">
        <v>0.3</v>
      </c>
      <c r="I147">
        <v>0</v>
      </c>
      <c r="J147">
        <v>0</v>
      </c>
      <c r="K147">
        <v>0.1</v>
      </c>
      <c r="L147">
        <v>0.3</v>
      </c>
      <c r="M147">
        <v>0.3</v>
      </c>
      <c r="N14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0.19</v>
      </c>
      <c r="O147" t="s">
        <v>390</v>
      </c>
    </row>
    <row r="148" spans="2:15" x14ac:dyDescent="0.35">
      <c r="B148" s="1">
        <v>718.94</v>
      </c>
      <c r="C148">
        <v>719.02</v>
      </c>
      <c r="D148">
        <v>0</v>
      </c>
      <c r="E148">
        <v>0.2</v>
      </c>
      <c r="F148">
        <v>0.3</v>
      </c>
      <c r="G148">
        <v>0</v>
      </c>
      <c r="H148">
        <v>0.4</v>
      </c>
      <c r="I148">
        <v>0</v>
      </c>
      <c r="J148">
        <v>0.1</v>
      </c>
      <c r="K148">
        <v>0</v>
      </c>
      <c r="L148">
        <v>0.3</v>
      </c>
      <c r="M148">
        <v>0</v>
      </c>
      <c r="N14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0.13</v>
      </c>
      <c r="O148" t="s">
        <v>391</v>
      </c>
    </row>
    <row r="149" spans="2:15" x14ac:dyDescent="0.35">
      <c r="B149" s="1">
        <v>722.75</v>
      </c>
      <c r="C149">
        <v>722.85</v>
      </c>
      <c r="D149">
        <v>0</v>
      </c>
      <c r="E149">
        <v>0.3</v>
      </c>
      <c r="F149">
        <v>0.4</v>
      </c>
      <c r="G149">
        <v>0.4</v>
      </c>
      <c r="H149">
        <v>0.2</v>
      </c>
      <c r="I149">
        <v>0.1</v>
      </c>
      <c r="J149">
        <v>0</v>
      </c>
      <c r="K149">
        <v>0</v>
      </c>
      <c r="L149">
        <v>0</v>
      </c>
      <c r="M149">
        <v>0.3</v>
      </c>
      <c r="N14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0.17</v>
      </c>
      <c r="O149" t="s">
        <v>390</v>
      </c>
    </row>
    <row r="150" spans="2:15" x14ac:dyDescent="0.35">
      <c r="B150" s="1">
        <v>729.03</v>
      </c>
      <c r="C150">
        <v>729.2</v>
      </c>
      <c r="D150">
        <v>1</v>
      </c>
      <c r="E150">
        <v>1</v>
      </c>
      <c r="F150">
        <v>0.1</v>
      </c>
      <c r="G150">
        <v>0.4</v>
      </c>
      <c r="H150">
        <v>0.8</v>
      </c>
      <c r="I150">
        <v>0.1</v>
      </c>
      <c r="J150">
        <v>0</v>
      </c>
      <c r="K150">
        <v>0</v>
      </c>
      <c r="L150">
        <v>0.5</v>
      </c>
      <c r="M150">
        <v>0.6</v>
      </c>
      <c r="N15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0.45</v>
      </c>
      <c r="O150" t="s">
        <v>392</v>
      </c>
    </row>
    <row r="151" spans="2:15" x14ac:dyDescent="0.35">
      <c r="B151" s="1">
        <v>738.08</v>
      </c>
      <c r="C151">
        <v>738.28</v>
      </c>
      <c r="D151">
        <v>0.1</v>
      </c>
      <c r="E151">
        <v>0</v>
      </c>
      <c r="F151">
        <v>0</v>
      </c>
      <c r="G151">
        <v>0</v>
      </c>
      <c r="H151">
        <v>0</v>
      </c>
      <c r="I151">
        <v>0.6</v>
      </c>
      <c r="J151">
        <v>0.3</v>
      </c>
      <c r="K151">
        <v>0.5</v>
      </c>
      <c r="L151">
        <v>0.8</v>
      </c>
      <c r="M151">
        <v>0.2</v>
      </c>
      <c r="N15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0.25</v>
      </c>
      <c r="O151" t="s">
        <v>393</v>
      </c>
    </row>
    <row r="152" spans="2:15" x14ac:dyDescent="0.35">
      <c r="B152" s="1">
        <v>743</v>
      </c>
      <c r="C152">
        <v>743.19</v>
      </c>
      <c r="D152">
        <v>0.4</v>
      </c>
      <c r="E152">
        <v>0.5</v>
      </c>
      <c r="F152">
        <v>0</v>
      </c>
      <c r="G152">
        <v>0.8</v>
      </c>
      <c r="H152">
        <v>0.4</v>
      </c>
      <c r="I152">
        <v>0.2</v>
      </c>
      <c r="J152">
        <v>0.3</v>
      </c>
      <c r="K152">
        <v>0.1</v>
      </c>
      <c r="L152">
        <v>0.4</v>
      </c>
      <c r="M152">
        <v>0.3</v>
      </c>
      <c r="N15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0.33999999999999997</v>
      </c>
      <c r="O152" t="s">
        <v>394</v>
      </c>
    </row>
    <row r="153" spans="2:15" x14ac:dyDescent="0.35">
      <c r="B153" s="1">
        <v>744.74</v>
      </c>
      <c r="C153">
        <v>744.9</v>
      </c>
      <c r="D153">
        <v>0.9</v>
      </c>
      <c r="E153">
        <v>0.4</v>
      </c>
      <c r="F153">
        <v>0.7</v>
      </c>
      <c r="G153">
        <v>0.7</v>
      </c>
      <c r="H153">
        <v>0.6</v>
      </c>
      <c r="I153">
        <v>0</v>
      </c>
      <c r="J153">
        <v>0</v>
      </c>
      <c r="K153">
        <v>0.4</v>
      </c>
      <c r="L153">
        <v>0.5</v>
      </c>
      <c r="M153">
        <v>0.3</v>
      </c>
      <c r="N15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0.45</v>
      </c>
      <c r="O153" t="s">
        <v>395</v>
      </c>
    </row>
    <row r="154" spans="2:15" x14ac:dyDescent="0.35">
      <c r="B154" s="1">
        <v>752.66</v>
      </c>
      <c r="C154">
        <v>752.86</v>
      </c>
      <c r="D154">
        <v>1.1000000000000001</v>
      </c>
      <c r="E154">
        <v>0.8</v>
      </c>
      <c r="F154">
        <v>1.1000000000000001</v>
      </c>
      <c r="G154">
        <v>0.9</v>
      </c>
      <c r="H154">
        <v>0</v>
      </c>
      <c r="I154">
        <v>0.2</v>
      </c>
      <c r="J154">
        <v>0.2</v>
      </c>
      <c r="K154">
        <v>0.2</v>
      </c>
      <c r="L154">
        <v>0.8</v>
      </c>
      <c r="M154">
        <v>0.1</v>
      </c>
      <c r="N15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0.53999999999999992</v>
      </c>
      <c r="O154" t="s">
        <v>396</v>
      </c>
    </row>
    <row r="155" spans="2:15" x14ac:dyDescent="0.35">
      <c r="B155" s="1">
        <v>756.27</v>
      </c>
      <c r="C155">
        <v>756.45</v>
      </c>
      <c r="D155">
        <v>0</v>
      </c>
      <c r="E155">
        <v>0.1</v>
      </c>
      <c r="F155">
        <v>0.8</v>
      </c>
      <c r="G155">
        <v>0.4</v>
      </c>
      <c r="H155">
        <v>0.3</v>
      </c>
      <c r="I155">
        <v>0.2</v>
      </c>
      <c r="J155">
        <v>0</v>
      </c>
      <c r="K155">
        <v>0</v>
      </c>
      <c r="L155">
        <v>0</v>
      </c>
      <c r="M155">
        <v>0</v>
      </c>
      <c r="N15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0.18</v>
      </c>
      <c r="O155" t="s">
        <v>397</v>
      </c>
    </row>
    <row r="156" spans="2:15" x14ac:dyDescent="0.35">
      <c r="B156" s="1">
        <v>761</v>
      </c>
      <c r="C156">
        <v>761.1</v>
      </c>
      <c r="D156">
        <v>0.7</v>
      </c>
      <c r="E156">
        <v>0</v>
      </c>
      <c r="F156">
        <v>0</v>
      </c>
      <c r="G156">
        <v>0</v>
      </c>
      <c r="H156">
        <v>0.2</v>
      </c>
      <c r="I156">
        <v>0</v>
      </c>
      <c r="J156">
        <v>0</v>
      </c>
      <c r="K156">
        <v>0.2</v>
      </c>
      <c r="L156">
        <v>0.5</v>
      </c>
      <c r="M156">
        <v>0.4</v>
      </c>
      <c r="N15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</v>
      </c>
      <c r="O156" t="s">
        <v>397</v>
      </c>
    </row>
    <row r="157" spans="2:15" x14ac:dyDescent="0.35">
      <c r="B157" s="1">
        <v>769.7</v>
      </c>
      <c r="C157">
        <v>769.85</v>
      </c>
      <c r="D157">
        <v>0.3</v>
      </c>
      <c r="E157">
        <v>0.5</v>
      </c>
      <c r="F157">
        <v>0.2</v>
      </c>
      <c r="G157">
        <v>0.3</v>
      </c>
      <c r="H157">
        <v>0.8</v>
      </c>
      <c r="I157">
        <v>0</v>
      </c>
      <c r="J157">
        <v>0</v>
      </c>
      <c r="K157">
        <v>0</v>
      </c>
      <c r="L157">
        <v>0.1</v>
      </c>
      <c r="M157">
        <v>0.1</v>
      </c>
      <c r="N15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0.23000000000000004</v>
      </c>
      <c r="O157" t="s">
        <v>397</v>
      </c>
    </row>
    <row r="158" spans="2:15" x14ac:dyDescent="0.35">
      <c r="B158" s="1">
        <v>775.8</v>
      </c>
      <c r="C158">
        <v>775.89</v>
      </c>
      <c r="D158">
        <v>0.1</v>
      </c>
      <c r="E158">
        <v>0</v>
      </c>
      <c r="F158">
        <v>0.4</v>
      </c>
      <c r="G158">
        <v>0.4</v>
      </c>
      <c r="H158">
        <v>0.6</v>
      </c>
      <c r="I158">
        <v>0</v>
      </c>
      <c r="J158">
        <v>0.6</v>
      </c>
      <c r="K158">
        <v>0.2</v>
      </c>
      <c r="L158">
        <v>0</v>
      </c>
      <c r="M158">
        <v>0.3</v>
      </c>
      <c r="N15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0.26</v>
      </c>
      <c r="O158" t="s">
        <v>397</v>
      </c>
    </row>
    <row r="159" spans="2:15" x14ac:dyDescent="0.35">
      <c r="B159" s="1">
        <v>781.54</v>
      </c>
      <c r="C159">
        <v>781.65</v>
      </c>
      <c r="D159">
        <v>0.5</v>
      </c>
      <c r="E159">
        <v>0</v>
      </c>
      <c r="F159">
        <v>0</v>
      </c>
      <c r="G159">
        <v>0</v>
      </c>
      <c r="H159">
        <v>0.2</v>
      </c>
      <c r="I159">
        <v>0.2</v>
      </c>
      <c r="J159">
        <v>0</v>
      </c>
      <c r="K159">
        <v>0</v>
      </c>
      <c r="L159">
        <v>0</v>
      </c>
      <c r="M159">
        <v>0</v>
      </c>
      <c r="N15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0.09</v>
      </c>
      <c r="O159" t="s">
        <v>397</v>
      </c>
    </row>
    <row r="160" spans="2:15" x14ac:dyDescent="0.35">
      <c r="B160" s="1">
        <v>786.59</v>
      </c>
      <c r="C160">
        <v>786.75</v>
      </c>
      <c r="D160">
        <v>0</v>
      </c>
      <c r="E160">
        <v>0.4</v>
      </c>
      <c r="F160">
        <v>0.5</v>
      </c>
      <c r="G160">
        <v>0.4</v>
      </c>
      <c r="H160">
        <v>0</v>
      </c>
      <c r="I160">
        <v>0.4</v>
      </c>
      <c r="J160">
        <v>0.3</v>
      </c>
      <c r="K160">
        <v>0</v>
      </c>
      <c r="L160">
        <v>0.3</v>
      </c>
      <c r="M160">
        <v>0.8</v>
      </c>
      <c r="N16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0.30999999999999994</v>
      </c>
      <c r="O160" t="s">
        <v>398</v>
      </c>
    </row>
    <row r="161" spans="2:15" x14ac:dyDescent="0.35">
      <c r="B161" s="1">
        <v>791.7</v>
      </c>
      <c r="C161">
        <v>791.8</v>
      </c>
      <c r="D161">
        <v>0</v>
      </c>
      <c r="E161">
        <v>0</v>
      </c>
      <c r="F161">
        <v>0.1</v>
      </c>
      <c r="G161">
        <v>0.8</v>
      </c>
      <c r="H161">
        <v>0.8</v>
      </c>
      <c r="I161">
        <v>1</v>
      </c>
      <c r="J161">
        <v>0.7</v>
      </c>
      <c r="K161">
        <v>1</v>
      </c>
      <c r="L161">
        <v>0.6</v>
      </c>
      <c r="M161">
        <v>0.6</v>
      </c>
      <c r="N16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0.55999999999999994</v>
      </c>
      <c r="O161" t="s">
        <v>398</v>
      </c>
    </row>
    <row r="162" spans="2:15" x14ac:dyDescent="0.35">
      <c r="B162" s="1">
        <v>797.29</v>
      </c>
      <c r="C162">
        <v>797.4</v>
      </c>
      <c r="D162">
        <v>1.1000000000000001</v>
      </c>
      <c r="E162">
        <v>0</v>
      </c>
      <c r="F162">
        <v>0.4</v>
      </c>
      <c r="G162">
        <v>0.7</v>
      </c>
      <c r="H162">
        <v>1.2</v>
      </c>
      <c r="I162">
        <v>0.6</v>
      </c>
      <c r="J162">
        <v>0.6</v>
      </c>
      <c r="K162">
        <v>0.5</v>
      </c>
      <c r="L162">
        <v>0.4</v>
      </c>
      <c r="M162">
        <v>1</v>
      </c>
      <c r="N16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0.65</v>
      </c>
      <c r="O162" t="s">
        <v>399</v>
      </c>
    </row>
    <row r="163" spans="2:15" x14ac:dyDescent="0.35">
      <c r="B163" s="1">
        <v>805.1</v>
      </c>
      <c r="C163" t="s">
        <v>269</v>
      </c>
      <c r="D163">
        <v>1.2</v>
      </c>
      <c r="E163">
        <v>0.3</v>
      </c>
      <c r="F163">
        <v>0.4</v>
      </c>
      <c r="G163">
        <v>0</v>
      </c>
      <c r="H163">
        <v>0.2</v>
      </c>
      <c r="I163">
        <v>0.4</v>
      </c>
      <c r="J163">
        <v>0.3</v>
      </c>
      <c r="K163">
        <v>0.6</v>
      </c>
      <c r="L163">
        <v>0</v>
      </c>
      <c r="M163">
        <v>0.4</v>
      </c>
      <c r="N16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0.38</v>
      </c>
      <c r="O163" t="s">
        <v>400</v>
      </c>
    </row>
    <row r="164" spans="2:15" x14ac:dyDescent="0.35">
      <c r="B164" s="1">
        <v>807.37</v>
      </c>
      <c r="C164" t="s">
        <v>270</v>
      </c>
      <c r="D164">
        <v>0.3</v>
      </c>
      <c r="E164">
        <v>0.6</v>
      </c>
      <c r="F164">
        <v>0.9</v>
      </c>
      <c r="G164">
        <v>1.5</v>
      </c>
      <c r="H164">
        <v>1</v>
      </c>
      <c r="I164">
        <v>0.3</v>
      </c>
      <c r="J164">
        <v>0.3</v>
      </c>
      <c r="K164">
        <v>0.2</v>
      </c>
      <c r="L164">
        <v>1</v>
      </c>
      <c r="M164">
        <v>1.4</v>
      </c>
      <c r="N16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0.75</v>
      </c>
      <c r="O164" t="s">
        <v>401</v>
      </c>
    </row>
    <row r="165" spans="2:15" x14ac:dyDescent="0.35">
      <c r="B165" s="1">
        <v>815.33</v>
      </c>
      <c r="C165" t="s">
        <v>271</v>
      </c>
      <c r="D165">
        <v>1.3</v>
      </c>
      <c r="E165">
        <v>0.6</v>
      </c>
      <c r="F165">
        <v>1.1000000000000001</v>
      </c>
      <c r="G165">
        <v>0.2</v>
      </c>
      <c r="H165">
        <v>0</v>
      </c>
      <c r="I165">
        <v>0.6</v>
      </c>
      <c r="J165">
        <v>1</v>
      </c>
      <c r="K165">
        <v>1.4</v>
      </c>
      <c r="L165">
        <v>1.3</v>
      </c>
      <c r="M165">
        <v>0.8</v>
      </c>
      <c r="N16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0.83000000000000007</v>
      </c>
      <c r="O165" t="s">
        <v>402</v>
      </c>
    </row>
    <row r="166" spans="2:15" x14ac:dyDescent="0.35">
      <c r="B166" s="1">
        <v>821.99</v>
      </c>
      <c r="C166" t="s">
        <v>272</v>
      </c>
      <c r="D166">
        <v>0.5</v>
      </c>
      <c r="E166">
        <v>0</v>
      </c>
      <c r="F166">
        <v>0</v>
      </c>
      <c r="G166">
        <v>0.3</v>
      </c>
      <c r="H166">
        <v>0</v>
      </c>
      <c r="I166">
        <v>0.4</v>
      </c>
      <c r="J166">
        <v>0.5</v>
      </c>
      <c r="K166">
        <v>0</v>
      </c>
      <c r="L166">
        <v>0.1</v>
      </c>
      <c r="M166">
        <v>0.5</v>
      </c>
      <c r="N16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0.23000000000000004</v>
      </c>
      <c r="O166" t="s">
        <v>403</v>
      </c>
    </row>
    <row r="167" spans="2:15" x14ac:dyDescent="0.35">
      <c r="B167" s="1">
        <v>826.77</v>
      </c>
      <c r="C167" t="s">
        <v>273</v>
      </c>
      <c r="D167">
        <v>0.6</v>
      </c>
      <c r="E167">
        <v>0.7</v>
      </c>
      <c r="F167">
        <v>0.3</v>
      </c>
      <c r="G167">
        <v>0.1</v>
      </c>
      <c r="H167">
        <v>0</v>
      </c>
      <c r="I167">
        <v>1.2</v>
      </c>
      <c r="J167">
        <v>0.8</v>
      </c>
      <c r="K167">
        <v>0.8</v>
      </c>
      <c r="L167">
        <v>0.6</v>
      </c>
      <c r="M167">
        <v>1.4</v>
      </c>
      <c r="N16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0.65</v>
      </c>
      <c r="O167" t="s">
        <v>404</v>
      </c>
    </row>
    <row r="168" spans="2:15" x14ac:dyDescent="0.35">
      <c r="B168" s="1">
        <v>828.8</v>
      </c>
      <c r="C168" t="s">
        <v>274</v>
      </c>
      <c r="D168">
        <v>0.1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0.4</v>
      </c>
      <c r="K168">
        <v>0.6</v>
      </c>
      <c r="L168">
        <v>0</v>
      </c>
      <c r="M168">
        <v>0</v>
      </c>
      <c r="N16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0.11000000000000001</v>
      </c>
      <c r="O168" t="s">
        <v>405</v>
      </c>
    </row>
    <row r="169" spans="2:15" x14ac:dyDescent="0.35">
      <c r="B169" s="1">
        <v>829.35</v>
      </c>
      <c r="C169" t="s">
        <v>275</v>
      </c>
      <c r="D169">
        <v>0.3</v>
      </c>
      <c r="E169">
        <v>0</v>
      </c>
      <c r="F169">
        <v>0.1</v>
      </c>
      <c r="G169">
        <v>0</v>
      </c>
      <c r="H169">
        <v>0.2</v>
      </c>
      <c r="I169">
        <v>0</v>
      </c>
      <c r="J169">
        <v>0.3</v>
      </c>
      <c r="K169">
        <v>0</v>
      </c>
      <c r="L169">
        <v>0.4</v>
      </c>
      <c r="M169">
        <v>0</v>
      </c>
      <c r="N16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0.13000000000000003</v>
      </c>
      <c r="O169" t="s">
        <v>406</v>
      </c>
    </row>
    <row r="170" spans="2:15" x14ac:dyDescent="0.35">
      <c r="B170" s="1">
        <v>831.53</v>
      </c>
      <c r="C170" t="s">
        <v>276</v>
      </c>
      <c r="D170">
        <v>0</v>
      </c>
      <c r="E170">
        <v>0.3</v>
      </c>
      <c r="F170">
        <v>0</v>
      </c>
      <c r="G170">
        <v>0</v>
      </c>
      <c r="H170">
        <v>0.3</v>
      </c>
      <c r="I170">
        <v>0.6</v>
      </c>
      <c r="J170">
        <v>0.4</v>
      </c>
      <c r="K170">
        <v>0.2</v>
      </c>
      <c r="L170">
        <v>0</v>
      </c>
      <c r="M170">
        <v>0</v>
      </c>
      <c r="N17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0.18</v>
      </c>
      <c r="O170" t="s">
        <v>406</v>
      </c>
    </row>
    <row r="171" spans="2:15" x14ac:dyDescent="0.35">
      <c r="B171" s="1">
        <v>832.92</v>
      </c>
      <c r="C171" t="s">
        <v>277</v>
      </c>
      <c r="D171">
        <v>0.1</v>
      </c>
      <c r="E171">
        <v>0.5</v>
      </c>
      <c r="F171">
        <v>0.4</v>
      </c>
      <c r="G171">
        <v>0.3</v>
      </c>
      <c r="H171">
        <v>0</v>
      </c>
      <c r="I171">
        <v>0.6</v>
      </c>
      <c r="J171">
        <v>0</v>
      </c>
      <c r="K171">
        <v>0.2</v>
      </c>
      <c r="L171">
        <v>0.4</v>
      </c>
      <c r="M171">
        <v>0.2</v>
      </c>
      <c r="N17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0.27</v>
      </c>
      <c r="O171" t="s">
        <v>406</v>
      </c>
    </row>
    <row r="172" spans="2:15" x14ac:dyDescent="0.35">
      <c r="B172" s="1">
        <v>837.2</v>
      </c>
      <c r="C172" t="s">
        <v>278</v>
      </c>
      <c r="D172">
        <v>0</v>
      </c>
      <c r="E172">
        <v>0.1</v>
      </c>
      <c r="F172">
        <v>0</v>
      </c>
      <c r="G172">
        <v>0</v>
      </c>
      <c r="H172">
        <v>0.3</v>
      </c>
      <c r="I172">
        <v>0</v>
      </c>
      <c r="J172">
        <v>0.1</v>
      </c>
      <c r="K172">
        <v>0.3</v>
      </c>
      <c r="L172">
        <v>0.5</v>
      </c>
      <c r="M172">
        <v>0.5</v>
      </c>
      <c r="N17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0.18</v>
      </c>
      <c r="O172" t="s">
        <v>406</v>
      </c>
    </row>
    <row r="173" spans="2:15" x14ac:dyDescent="0.35">
      <c r="B173" s="1">
        <v>839.68</v>
      </c>
      <c r="C173" t="s">
        <v>279</v>
      </c>
      <c r="D173">
        <v>0.5</v>
      </c>
      <c r="E173">
        <v>0.4</v>
      </c>
      <c r="F173">
        <v>0</v>
      </c>
      <c r="G173">
        <v>0.2</v>
      </c>
      <c r="H173">
        <v>0.4</v>
      </c>
      <c r="I173">
        <v>0.1</v>
      </c>
      <c r="J173">
        <v>0</v>
      </c>
      <c r="K173">
        <v>0.5</v>
      </c>
      <c r="L173">
        <v>0</v>
      </c>
      <c r="M173">
        <v>0.3</v>
      </c>
      <c r="N17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0.24</v>
      </c>
      <c r="O173" t="s">
        <v>406</v>
      </c>
    </row>
    <row r="174" spans="2:15" x14ac:dyDescent="0.35">
      <c r="B174" s="1">
        <v>844.42</v>
      </c>
      <c r="C174" t="s">
        <v>280</v>
      </c>
      <c r="D174">
        <v>0</v>
      </c>
      <c r="E174">
        <v>0.2</v>
      </c>
      <c r="F174">
        <v>0.2</v>
      </c>
      <c r="G174">
        <v>0.6</v>
      </c>
      <c r="H174">
        <v>0.4</v>
      </c>
      <c r="I174">
        <v>0.3</v>
      </c>
      <c r="J174">
        <v>0.3</v>
      </c>
      <c r="K174">
        <v>0.2</v>
      </c>
      <c r="L174">
        <v>0.5</v>
      </c>
      <c r="M174">
        <v>0.1</v>
      </c>
      <c r="N17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0.28000000000000003</v>
      </c>
      <c r="O174" t="s">
        <v>406</v>
      </c>
    </row>
    <row r="175" spans="2:15" x14ac:dyDescent="0.35">
      <c r="B175" s="1">
        <v>844.79</v>
      </c>
      <c r="C175" t="s">
        <v>281</v>
      </c>
      <c r="D175">
        <v>0</v>
      </c>
      <c r="E175">
        <v>0.7</v>
      </c>
      <c r="F175">
        <v>0.4</v>
      </c>
      <c r="G175">
        <v>0</v>
      </c>
      <c r="H175">
        <v>0.2</v>
      </c>
      <c r="I175">
        <v>0.7</v>
      </c>
      <c r="J175">
        <v>0.3</v>
      </c>
      <c r="K175">
        <v>0</v>
      </c>
      <c r="L175">
        <v>0.3</v>
      </c>
      <c r="M175">
        <v>0.3</v>
      </c>
      <c r="N17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0.28999999999999992</v>
      </c>
      <c r="O175" t="s">
        <v>406</v>
      </c>
    </row>
    <row r="176" spans="2:15" x14ac:dyDescent="0.35">
      <c r="B176" s="1">
        <v>846.24</v>
      </c>
      <c r="C176" t="s">
        <v>282</v>
      </c>
      <c r="D176">
        <v>0</v>
      </c>
      <c r="E176">
        <v>0</v>
      </c>
      <c r="F176">
        <v>0.5</v>
      </c>
      <c r="G176">
        <v>0.1</v>
      </c>
      <c r="H176">
        <v>0.7</v>
      </c>
      <c r="I176">
        <v>0.8</v>
      </c>
      <c r="J176">
        <v>0.1</v>
      </c>
      <c r="K176">
        <v>0.5</v>
      </c>
      <c r="L176">
        <v>0.7</v>
      </c>
      <c r="M176">
        <v>0.3</v>
      </c>
      <c r="N17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0.36999999999999994</v>
      </c>
      <c r="O176" t="s">
        <v>406</v>
      </c>
    </row>
    <row r="177" spans="2:15" x14ac:dyDescent="0.35">
      <c r="B177" s="1">
        <v>847.66</v>
      </c>
      <c r="C177" t="s">
        <v>283</v>
      </c>
      <c r="D177">
        <v>0.6</v>
      </c>
      <c r="E177">
        <v>0</v>
      </c>
      <c r="F177">
        <v>0.9</v>
      </c>
      <c r="G177">
        <v>0.9</v>
      </c>
      <c r="H177">
        <v>0.2</v>
      </c>
      <c r="I177">
        <v>0</v>
      </c>
      <c r="J177">
        <v>0.4</v>
      </c>
      <c r="K177">
        <v>0.1</v>
      </c>
      <c r="L177">
        <v>0</v>
      </c>
      <c r="M177">
        <v>0.6</v>
      </c>
      <c r="N17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0.37</v>
      </c>
      <c r="O177" t="s">
        <v>406</v>
      </c>
    </row>
    <row r="178" spans="2:15" x14ac:dyDescent="0.35">
      <c r="B178" s="1">
        <v>848.12</v>
      </c>
      <c r="C178" t="s">
        <v>284</v>
      </c>
      <c r="D178">
        <v>0.2</v>
      </c>
      <c r="E178">
        <v>0</v>
      </c>
      <c r="F178">
        <v>0</v>
      </c>
      <c r="G178">
        <v>0</v>
      </c>
      <c r="H178">
        <v>1.1000000000000001</v>
      </c>
      <c r="I178">
        <v>0</v>
      </c>
      <c r="J178">
        <v>0.5</v>
      </c>
      <c r="K178">
        <v>0.3</v>
      </c>
      <c r="L178">
        <v>0</v>
      </c>
      <c r="M178">
        <v>1</v>
      </c>
      <c r="N17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0.31</v>
      </c>
      <c r="O178" t="s">
        <v>406</v>
      </c>
    </row>
    <row r="179" spans="2:15" x14ac:dyDescent="0.35">
      <c r="B179" s="1">
        <v>849.95</v>
      </c>
      <c r="C179" t="s">
        <v>285</v>
      </c>
      <c r="D179">
        <v>0.1</v>
      </c>
      <c r="E179">
        <v>0.4</v>
      </c>
      <c r="F179">
        <v>1.4</v>
      </c>
      <c r="G179">
        <v>0</v>
      </c>
      <c r="H179">
        <v>0.9</v>
      </c>
      <c r="I179">
        <v>0.1</v>
      </c>
      <c r="J179">
        <v>0.8</v>
      </c>
      <c r="K179">
        <v>0</v>
      </c>
      <c r="L179">
        <v>0.2</v>
      </c>
      <c r="M179">
        <v>0.5</v>
      </c>
      <c r="N17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0.44000000000000006</v>
      </c>
      <c r="O179" t="s">
        <v>406</v>
      </c>
    </row>
    <row r="180" spans="2:15" x14ac:dyDescent="0.35">
      <c r="B180" s="1"/>
      <c r="C180" s="1"/>
      <c r="N180" s="2"/>
    </row>
    <row r="181" spans="2:15" x14ac:dyDescent="0.35">
      <c r="B181" s="1"/>
      <c r="C181" s="1"/>
      <c r="N181" s="2"/>
    </row>
    <row r="182" spans="2:15" x14ac:dyDescent="0.35">
      <c r="B182" s="1"/>
      <c r="C182" s="1"/>
      <c r="N182" s="2"/>
    </row>
    <row r="183" spans="2:15" x14ac:dyDescent="0.35">
      <c r="B183" s="1"/>
      <c r="C183" s="1"/>
      <c r="N183" s="2"/>
    </row>
    <row r="184" spans="2:15" x14ac:dyDescent="0.35">
      <c r="B184" s="1"/>
      <c r="C184" s="1"/>
      <c r="N184" s="2"/>
    </row>
    <row r="185" spans="2:15" x14ac:dyDescent="0.35">
      <c r="B185" s="1"/>
      <c r="C185" s="1"/>
      <c r="N185" s="2"/>
    </row>
    <row r="186" spans="2:15" x14ac:dyDescent="0.35">
      <c r="B186" s="1"/>
      <c r="C186" s="1"/>
      <c r="N186" s="2"/>
    </row>
    <row r="187" spans="2:15" x14ac:dyDescent="0.35">
      <c r="B187" s="1"/>
      <c r="C187" s="1"/>
      <c r="N187" s="2"/>
    </row>
    <row r="188" spans="2:15" x14ac:dyDescent="0.35">
      <c r="B188" s="1"/>
      <c r="C188" s="1"/>
      <c r="N188" s="2"/>
    </row>
    <row r="189" spans="2:15" x14ac:dyDescent="0.35">
      <c r="B189" s="1"/>
      <c r="C189" s="1"/>
      <c r="N189" s="2"/>
    </row>
    <row r="190" spans="2:15" x14ac:dyDescent="0.35">
      <c r="B190" s="1"/>
      <c r="C190" s="1"/>
      <c r="N190" s="2"/>
    </row>
    <row r="191" spans="2:15" x14ac:dyDescent="0.35">
      <c r="B191" s="1"/>
      <c r="C191" s="1"/>
      <c r="N191" s="2"/>
    </row>
    <row r="192" spans="2:15" x14ac:dyDescent="0.35">
      <c r="B192" s="1"/>
      <c r="C192" s="1"/>
      <c r="N192" s="2"/>
    </row>
  </sheetData>
  <conditionalFormatting sqref="N180:N19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{F7439D14-FC82-45F6-A7D0-28367AF5C6F6}</x14:id>
        </ext>
      </extLst>
    </cfRule>
  </conditionalFormatting>
  <conditionalFormatting sqref="N2:N17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{9F4B0FBD-7350-45B7-ACE0-272A4DAF1E97}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439D14-FC82-45F6-A7D0-28367AF5C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N180:N192</xm:sqref>
        </x14:conditionalFormatting>
        <x14:conditionalFormatting xmlns:xm="http://schemas.microsoft.com/office/excel/2006/main">
          <x14:cfRule type="dataBar" id="{9F4B0FBD-7350-45B7-ACE0-272A4DAF1E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N2:N179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9F80-4B86-4D90-86D0-12A0227FDE4B}">
  <sheetPr>
    <tabColor rgb="FFFF0000"/>
  </sheetPr>
  <dimension ref="A1:H177"/>
  <sheetViews>
    <sheetView workbookViewId="0">
      <selection activeCell="F16" sqref="F16"/>
    </sheetView>
  </sheetViews>
  <sheetFormatPr defaultRowHeight="14.5" x14ac:dyDescent="0.35"/>
  <cols>
    <col min="1" max="1" width="8.1796875" bestFit="1" customWidth="1"/>
    <col min="2" max="2" width="9.81640625" bestFit="1" customWidth="1"/>
    <col min="3" max="3" width="7.453125" bestFit="1" customWidth="1"/>
    <col min="4" max="5" width="12.1796875" bestFit="1" customWidth="1"/>
    <col min="6" max="6" width="16.7265625" bestFit="1" customWidth="1"/>
    <col min="7" max="7" width="14.453125" bestFit="1" customWidth="1"/>
    <col min="8" max="8" width="57.36328125" bestFit="1" customWidth="1"/>
  </cols>
  <sheetData>
    <row r="1" spans="1:8" ht="26.5" x14ac:dyDescent="0.35">
      <c r="A1" s="3" t="s">
        <v>0</v>
      </c>
      <c r="B1" s="3" t="s">
        <v>138</v>
      </c>
      <c r="C1" s="3" t="s">
        <v>139</v>
      </c>
      <c r="D1" s="4" t="s">
        <v>140</v>
      </c>
      <c r="E1" s="4" t="s">
        <v>141</v>
      </c>
      <c r="F1" s="5" t="s">
        <v>142</v>
      </c>
      <c r="G1" s="5" t="s">
        <v>143</v>
      </c>
      <c r="H1" s="5" t="s">
        <v>144</v>
      </c>
    </row>
    <row r="2" spans="1:8" x14ac:dyDescent="0.35">
      <c r="A2" s="5" t="s">
        <v>15</v>
      </c>
      <c r="B2" s="5">
        <v>20</v>
      </c>
      <c r="C2" s="5">
        <v>20.16</v>
      </c>
      <c r="D2" s="5">
        <v>1.0049999999999999</v>
      </c>
      <c r="E2" s="5">
        <v>0.64300000000000002</v>
      </c>
      <c r="F2" s="6">
        <f t="shared" ref="F2:F65" si="0">IFERROR(0.9978*D2/(D2-E2),"")</f>
        <v>2.7701353591160229</v>
      </c>
      <c r="G2" s="5">
        <f t="shared" ref="G2:G65" si="1">IFERROR(1000*D2/F2,"")</f>
        <v>362.79815594307462</v>
      </c>
      <c r="H2" s="5"/>
    </row>
    <row r="3" spans="1:8" x14ac:dyDescent="0.35">
      <c r="A3" s="5" t="s">
        <v>16</v>
      </c>
      <c r="B3" s="5">
        <v>25.85</v>
      </c>
      <c r="C3" s="5">
        <v>26.05</v>
      </c>
      <c r="D3" s="5">
        <v>0.17</v>
      </c>
      <c r="E3" s="5">
        <v>0.111</v>
      </c>
      <c r="F3" s="6">
        <f t="shared" si="0"/>
        <v>2.8750169491525424</v>
      </c>
      <c r="G3" s="5">
        <f t="shared" si="1"/>
        <v>59.13008618961716</v>
      </c>
      <c r="H3" s="5"/>
    </row>
    <row r="4" spans="1:8" x14ac:dyDescent="0.35">
      <c r="A4" s="5" t="s">
        <v>17</v>
      </c>
      <c r="B4" s="5">
        <v>98.36</v>
      </c>
      <c r="C4" s="5">
        <v>98.51</v>
      </c>
      <c r="D4" s="5">
        <v>0.29299999999999998</v>
      </c>
      <c r="E4" s="5">
        <v>0.183</v>
      </c>
      <c r="F4" s="6">
        <f t="shared" si="0"/>
        <v>2.6577763636363638</v>
      </c>
      <c r="G4" s="5">
        <f t="shared" si="1"/>
        <v>110.24253357386249</v>
      </c>
      <c r="H4" s="5"/>
    </row>
    <row r="5" spans="1:8" x14ac:dyDescent="0.35">
      <c r="A5" s="5" t="s">
        <v>18</v>
      </c>
      <c r="B5" s="5">
        <v>101.71</v>
      </c>
      <c r="C5" s="5">
        <v>101.85</v>
      </c>
      <c r="D5" s="5">
        <v>0.30399999999999999</v>
      </c>
      <c r="E5" s="5">
        <v>0.19800000000000001</v>
      </c>
      <c r="F5" s="6">
        <f t="shared" si="0"/>
        <v>2.8616150943396232</v>
      </c>
      <c r="G5" s="5">
        <f t="shared" si="1"/>
        <v>106.23371417117657</v>
      </c>
      <c r="H5" s="5"/>
    </row>
    <row r="6" spans="1:8" x14ac:dyDescent="0.35">
      <c r="A6" s="5" t="s">
        <v>19</v>
      </c>
      <c r="B6" s="5">
        <v>108</v>
      </c>
      <c r="C6" s="5">
        <v>108.17</v>
      </c>
      <c r="D6" s="5">
        <v>0.48199999999999998</v>
      </c>
      <c r="E6" s="5">
        <v>0.313</v>
      </c>
      <c r="F6" s="6">
        <f t="shared" si="0"/>
        <v>2.8457964497041419</v>
      </c>
      <c r="G6" s="5">
        <f t="shared" si="1"/>
        <v>169.37261976347966</v>
      </c>
      <c r="H6" s="5"/>
    </row>
    <row r="7" spans="1:8" x14ac:dyDescent="0.35">
      <c r="A7" s="5" t="s">
        <v>20</v>
      </c>
      <c r="B7" s="5">
        <v>112.78</v>
      </c>
      <c r="C7" s="5">
        <v>112.97</v>
      </c>
      <c r="D7" s="5">
        <v>0.34100000000000003</v>
      </c>
      <c r="E7" s="5">
        <v>0.219</v>
      </c>
      <c r="F7" s="6">
        <f t="shared" si="0"/>
        <v>2.7889327868852458</v>
      </c>
      <c r="G7" s="5">
        <f t="shared" si="1"/>
        <v>122.26899178192023</v>
      </c>
      <c r="H7" s="5"/>
    </row>
    <row r="8" spans="1:8" x14ac:dyDescent="0.35">
      <c r="A8" s="5" t="s">
        <v>21</v>
      </c>
      <c r="B8" s="5">
        <v>225.13</v>
      </c>
      <c r="C8" s="5">
        <v>225.44</v>
      </c>
      <c r="D8" s="5">
        <v>0.50700000000000001</v>
      </c>
      <c r="E8" s="5">
        <v>0.32500000000000001</v>
      </c>
      <c r="F8" s="6">
        <f t="shared" si="0"/>
        <v>2.7795857142857145</v>
      </c>
      <c r="G8" s="5">
        <f t="shared" si="1"/>
        <v>182.40128282220886</v>
      </c>
      <c r="H8" s="5"/>
    </row>
    <row r="9" spans="1:8" x14ac:dyDescent="0.35">
      <c r="A9" s="5" t="s">
        <v>22</v>
      </c>
      <c r="B9" s="5">
        <v>229.28</v>
      </c>
      <c r="C9" s="5">
        <v>229.53</v>
      </c>
      <c r="D9" s="5">
        <v>0.58299999999999996</v>
      </c>
      <c r="E9" s="5">
        <v>0.376</v>
      </c>
      <c r="F9" s="6">
        <f t="shared" si="0"/>
        <v>2.8102289855072464</v>
      </c>
      <c r="G9" s="5">
        <f t="shared" si="1"/>
        <v>207.45640408899578</v>
      </c>
      <c r="H9" s="5"/>
    </row>
    <row r="10" spans="1:8" x14ac:dyDescent="0.35">
      <c r="A10" s="5" t="s">
        <v>23</v>
      </c>
      <c r="B10" s="5">
        <v>234.22</v>
      </c>
      <c r="C10" s="5">
        <v>234.55</v>
      </c>
      <c r="D10" s="5">
        <v>0.62</v>
      </c>
      <c r="E10" s="5">
        <v>0.40300000000000002</v>
      </c>
      <c r="F10" s="6">
        <f t="shared" si="0"/>
        <v>2.850857142857143</v>
      </c>
      <c r="G10" s="5">
        <f t="shared" si="1"/>
        <v>217.47845259571056</v>
      </c>
      <c r="H10" s="5"/>
    </row>
    <row r="11" spans="1:8" x14ac:dyDescent="0.35">
      <c r="A11" s="5" t="s">
        <v>24</v>
      </c>
      <c r="B11" s="5">
        <v>238.1</v>
      </c>
      <c r="C11" s="5">
        <v>238.26</v>
      </c>
      <c r="D11" s="5">
        <v>0.32400000000000001</v>
      </c>
      <c r="E11" s="5">
        <v>0.20100000000000001</v>
      </c>
      <c r="F11" s="6">
        <f t="shared" si="0"/>
        <v>2.628351219512195</v>
      </c>
      <c r="G11" s="5">
        <f t="shared" si="1"/>
        <v>123.27119663259171</v>
      </c>
      <c r="H11" s="5"/>
    </row>
    <row r="12" spans="1:8" x14ac:dyDescent="0.35">
      <c r="A12" s="5" t="s">
        <v>25</v>
      </c>
      <c r="B12" s="5">
        <v>242.57</v>
      </c>
      <c r="C12" s="5">
        <v>242.74</v>
      </c>
      <c r="D12" s="5">
        <v>0.38500000000000001</v>
      </c>
      <c r="E12" s="5">
        <v>0.23899999999999999</v>
      </c>
      <c r="F12" s="6">
        <f t="shared" si="0"/>
        <v>2.6311849315068492</v>
      </c>
      <c r="G12" s="5">
        <f t="shared" si="1"/>
        <v>146.32190819803569</v>
      </c>
      <c r="H12" s="5"/>
    </row>
    <row r="13" spans="1:8" x14ac:dyDescent="0.35">
      <c r="A13" s="5" t="s">
        <v>26</v>
      </c>
      <c r="B13" s="5">
        <v>244.57</v>
      </c>
      <c r="C13" s="5">
        <v>244.77</v>
      </c>
      <c r="D13" s="5">
        <v>0.439</v>
      </c>
      <c r="E13" s="5">
        <v>0.26900000000000002</v>
      </c>
      <c r="F13" s="6">
        <f t="shared" si="0"/>
        <v>2.5766717647058823</v>
      </c>
      <c r="G13" s="5">
        <f t="shared" si="1"/>
        <v>170.37482461415112</v>
      </c>
      <c r="H13" s="5"/>
    </row>
    <row r="14" spans="1:8" x14ac:dyDescent="0.35">
      <c r="A14" s="5" t="s">
        <v>27</v>
      </c>
      <c r="B14" s="5">
        <v>248.9</v>
      </c>
      <c r="C14" s="5">
        <v>249.05</v>
      </c>
      <c r="D14" s="5">
        <v>0.35299999999999998</v>
      </c>
      <c r="E14" s="5">
        <v>0.217</v>
      </c>
      <c r="F14" s="6">
        <f t="shared" si="0"/>
        <v>2.5898779411764705</v>
      </c>
      <c r="G14" s="5">
        <f t="shared" si="1"/>
        <v>136.2998596913209</v>
      </c>
      <c r="H14" s="5"/>
    </row>
    <row r="15" spans="1:8" x14ac:dyDescent="0.35">
      <c r="A15" s="5" t="s">
        <v>28</v>
      </c>
      <c r="B15" s="5">
        <v>249.35</v>
      </c>
      <c r="C15" s="5">
        <v>249.65</v>
      </c>
      <c r="D15" s="5">
        <v>0.69799999999999995</v>
      </c>
      <c r="E15" s="5">
        <v>0.42899999999999999</v>
      </c>
      <c r="F15" s="6">
        <f t="shared" si="0"/>
        <v>2.5890869888475838</v>
      </c>
      <c r="G15" s="5">
        <f t="shared" si="1"/>
        <v>269.59310483062734</v>
      </c>
      <c r="H15" s="5"/>
    </row>
    <row r="16" spans="1:8" x14ac:dyDescent="0.35">
      <c r="A16" s="5" t="s">
        <v>29</v>
      </c>
      <c r="B16" s="5">
        <v>251.45</v>
      </c>
      <c r="C16" s="5">
        <v>251.65</v>
      </c>
      <c r="D16" s="5">
        <v>0.58799999999999997</v>
      </c>
      <c r="E16" s="5">
        <v>0.36599999999999999</v>
      </c>
      <c r="F16" s="6">
        <f t="shared" si="0"/>
        <v>2.6428216216216218</v>
      </c>
      <c r="G16" s="5">
        <f t="shared" si="1"/>
        <v>222.48947684906793</v>
      </c>
      <c r="H16" s="5"/>
    </row>
    <row r="17" spans="1:8" x14ac:dyDescent="0.35">
      <c r="A17" s="5" t="s">
        <v>30</v>
      </c>
      <c r="B17" s="5">
        <v>257.89999999999998</v>
      </c>
      <c r="C17" s="5">
        <v>258.05</v>
      </c>
      <c r="D17" s="5">
        <v>0.628</v>
      </c>
      <c r="E17" s="5">
        <v>0.38500000000000001</v>
      </c>
      <c r="F17" s="6">
        <f t="shared" si="0"/>
        <v>2.5786765432098768</v>
      </c>
      <c r="G17" s="5">
        <f t="shared" si="1"/>
        <v>243.53577871316895</v>
      </c>
      <c r="H17" s="5"/>
    </row>
    <row r="18" spans="1:8" x14ac:dyDescent="0.35">
      <c r="A18" s="5" t="s">
        <v>31</v>
      </c>
      <c r="B18" s="5">
        <v>263.60000000000002</v>
      </c>
      <c r="C18" s="5">
        <v>263.75</v>
      </c>
      <c r="D18" s="5">
        <v>0.66600000000000004</v>
      </c>
      <c r="E18" s="5">
        <v>0.41</v>
      </c>
      <c r="F18" s="6">
        <f t="shared" si="0"/>
        <v>2.5958390624999996</v>
      </c>
      <c r="G18" s="5">
        <f t="shared" si="1"/>
        <v>256.5644417718982</v>
      </c>
      <c r="H18" s="5"/>
    </row>
    <row r="19" spans="1:8" x14ac:dyDescent="0.35">
      <c r="A19" s="5" t="s">
        <v>32</v>
      </c>
      <c r="B19" s="5">
        <v>272.42</v>
      </c>
      <c r="C19" s="5">
        <v>272.5</v>
      </c>
      <c r="D19" s="5">
        <v>0.32200000000000001</v>
      </c>
      <c r="E19" s="5">
        <v>0.19700000000000001</v>
      </c>
      <c r="F19" s="6">
        <f t="shared" si="0"/>
        <v>2.5703328000000001</v>
      </c>
      <c r="G19" s="5">
        <f t="shared" si="1"/>
        <v>125.27560633393465</v>
      </c>
      <c r="H19" s="5"/>
    </row>
    <row r="20" spans="1:8" x14ac:dyDescent="0.35">
      <c r="A20" s="5" t="s">
        <v>33</v>
      </c>
      <c r="B20" s="5">
        <v>277.77</v>
      </c>
      <c r="C20" s="5">
        <v>277.85000000000002</v>
      </c>
      <c r="D20" s="5">
        <v>0.23200000000000001</v>
      </c>
      <c r="E20" s="5">
        <v>0.14199999999999999</v>
      </c>
      <c r="F20" s="6">
        <f t="shared" si="0"/>
        <v>2.5721066666666661</v>
      </c>
      <c r="G20" s="5">
        <f t="shared" si="1"/>
        <v>90.198436560432967</v>
      </c>
      <c r="H20" s="5"/>
    </row>
    <row r="21" spans="1:8" x14ac:dyDescent="0.35">
      <c r="A21" s="5" t="s">
        <v>34</v>
      </c>
      <c r="B21" s="5">
        <v>278.49</v>
      </c>
      <c r="C21" s="5">
        <v>278.64999999999998</v>
      </c>
      <c r="D21" s="5">
        <v>0.71899999999999997</v>
      </c>
      <c r="E21" s="5">
        <v>0.44400000000000001</v>
      </c>
      <c r="F21" s="6">
        <f t="shared" si="0"/>
        <v>2.608793454545455</v>
      </c>
      <c r="G21" s="5">
        <f t="shared" si="1"/>
        <v>275.60633393465622</v>
      </c>
      <c r="H21" s="5"/>
    </row>
    <row r="22" spans="1:8" x14ac:dyDescent="0.35">
      <c r="A22" s="5" t="s">
        <v>35</v>
      </c>
      <c r="B22" s="5">
        <v>286.70999999999998</v>
      </c>
      <c r="C22" s="5">
        <v>286.86</v>
      </c>
      <c r="D22" s="5">
        <v>0.63</v>
      </c>
      <c r="E22" s="5">
        <v>0.38600000000000001</v>
      </c>
      <c r="F22" s="6">
        <f t="shared" si="0"/>
        <v>2.5762868852459015</v>
      </c>
      <c r="G22" s="5">
        <f t="shared" si="1"/>
        <v>244.53798356384047</v>
      </c>
      <c r="H22" s="5"/>
    </row>
    <row r="23" spans="1:8" x14ac:dyDescent="0.35">
      <c r="A23" s="5" t="s">
        <v>36</v>
      </c>
      <c r="B23" s="5">
        <v>290.67</v>
      </c>
      <c r="C23" s="5">
        <v>290.85000000000002</v>
      </c>
      <c r="D23" s="5">
        <v>0.35499999999999998</v>
      </c>
      <c r="E23" s="5">
        <v>0.218</v>
      </c>
      <c r="F23" s="6">
        <f t="shared" si="0"/>
        <v>2.5855401459854019</v>
      </c>
      <c r="G23" s="5">
        <f t="shared" si="1"/>
        <v>137.30206454199237</v>
      </c>
      <c r="H23" s="5"/>
    </row>
    <row r="24" spans="1:8" x14ac:dyDescent="0.35">
      <c r="A24" s="5" t="s">
        <v>37</v>
      </c>
      <c r="B24" s="5">
        <v>293.13</v>
      </c>
      <c r="C24" s="5">
        <v>293.27</v>
      </c>
      <c r="D24" s="5">
        <v>0.30299999999999999</v>
      </c>
      <c r="E24" s="5">
        <v>0.186</v>
      </c>
      <c r="F24" s="6">
        <f t="shared" si="0"/>
        <v>2.5840461538461539</v>
      </c>
      <c r="G24" s="5">
        <f t="shared" si="1"/>
        <v>117.25796752856283</v>
      </c>
      <c r="H24" s="5"/>
    </row>
    <row r="25" spans="1:8" x14ac:dyDescent="0.35">
      <c r="A25" s="5" t="s">
        <v>38</v>
      </c>
      <c r="B25" s="5">
        <v>295.2</v>
      </c>
      <c r="C25" s="5">
        <v>295.38</v>
      </c>
      <c r="D25" s="5">
        <v>0.36499999999999999</v>
      </c>
      <c r="E25" s="5">
        <v>0.22500000000000001</v>
      </c>
      <c r="F25" s="6">
        <f t="shared" si="0"/>
        <v>2.601407142857143</v>
      </c>
      <c r="G25" s="5">
        <f t="shared" si="1"/>
        <v>140.30867909400681</v>
      </c>
      <c r="H25" s="5"/>
    </row>
    <row r="26" spans="1:8" x14ac:dyDescent="0.35">
      <c r="A26" s="5" t="s">
        <v>39</v>
      </c>
      <c r="B26" s="5">
        <v>297.64999999999998</v>
      </c>
      <c r="C26" s="5">
        <v>297.82</v>
      </c>
      <c r="D26" s="5">
        <v>0.375</v>
      </c>
      <c r="E26" s="5">
        <v>0.23300000000000001</v>
      </c>
      <c r="F26" s="6">
        <f t="shared" si="0"/>
        <v>2.6350352112676063</v>
      </c>
      <c r="G26" s="5">
        <f t="shared" si="1"/>
        <v>142.31308879534973</v>
      </c>
      <c r="H26" s="5"/>
    </row>
    <row r="27" spans="1:8" x14ac:dyDescent="0.35">
      <c r="A27" s="5" t="s">
        <v>40</v>
      </c>
      <c r="B27" s="5">
        <v>301.45</v>
      </c>
      <c r="C27" s="5">
        <v>301.62</v>
      </c>
      <c r="D27" s="5">
        <v>0.31900000000000001</v>
      </c>
      <c r="E27" s="5">
        <v>0.20100000000000001</v>
      </c>
      <c r="F27" s="6">
        <f t="shared" si="0"/>
        <v>2.6974423728813561</v>
      </c>
      <c r="G27" s="5">
        <f t="shared" si="1"/>
        <v>118.26017237923431</v>
      </c>
      <c r="H27" s="5"/>
    </row>
    <row r="28" spans="1:8" x14ac:dyDescent="0.35">
      <c r="A28" s="5" t="s">
        <v>41</v>
      </c>
      <c r="B28" s="5">
        <v>303.5</v>
      </c>
      <c r="C28" s="5">
        <v>303.95</v>
      </c>
      <c r="D28" s="5">
        <v>1.143</v>
      </c>
      <c r="E28" s="5">
        <v>0.74299999999999999</v>
      </c>
      <c r="F28" s="6">
        <f t="shared" si="0"/>
        <v>2.8512134999999996</v>
      </c>
      <c r="G28" s="5">
        <f t="shared" si="1"/>
        <v>400.88194026859094</v>
      </c>
      <c r="H28" s="5"/>
    </row>
    <row r="29" spans="1:8" x14ac:dyDescent="0.35">
      <c r="A29" s="5" t="s">
        <v>42</v>
      </c>
      <c r="B29" s="5">
        <v>305.8</v>
      </c>
      <c r="C29" s="5">
        <v>306.04000000000002</v>
      </c>
      <c r="D29" s="5">
        <v>0.48399999999999999</v>
      </c>
      <c r="E29" s="5">
        <v>0.30199999999999999</v>
      </c>
      <c r="F29" s="6">
        <f t="shared" si="0"/>
        <v>2.65349010989011</v>
      </c>
      <c r="G29" s="5">
        <f t="shared" si="1"/>
        <v>182.40128282220886</v>
      </c>
      <c r="H29" s="5"/>
    </row>
    <row r="30" spans="1:8" x14ac:dyDescent="0.35">
      <c r="A30" s="5" t="s">
        <v>43</v>
      </c>
      <c r="B30" s="5">
        <v>308.10000000000002</v>
      </c>
      <c r="C30" s="5">
        <v>308.25</v>
      </c>
      <c r="D30" s="5">
        <v>0.28100000000000003</v>
      </c>
      <c r="E30" s="5">
        <v>0.17299999999999999</v>
      </c>
      <c r="F30" s="6">
        <f t="shared" si="0"/>
        <v>2.5961277777777769</v>
      </c>
      <c r="G30" s="5">
        <f t="shared" si="1"/>
        <v>108.23812387251958</v>
      </c>
      <c r="H30" s="5"/>
    </row>
    <row r="31" spans="1:8" x14ac:dyDescent="0.35">
      <c r="A31" s="5" t="s">
        <v>44</v>
      </c>
      <c r="B31" s="5">
        <v>311.75</v>
      </c>
      <c r="C31" s="5">
        <v>311.91000000000003</v>
      </c>
      <c r="D31" s="5">
        <v>0.34</v>
      </c>
      <c r="E31" s="5">
        <v>0.20899999999999999</v>
      </c>
      <c r="F31" s="6">
        <f t="shared" si="0"/>
        <v>2.5897099236641217</v>
      </c>
      <c r="G31" s="5">
        <f t="shared" si="1"/>
        <v>131.28883543796354</v>
      </c>
      <c r="H31" s="5"/>
    </row>
    <row r="32" spans="1:8" x14ac:dyDescent="0.35">
      <c r="A32" s="5" t="s">
        <v>45</v>
      </c>
      <c r="B32" s="5">
        <v>312</v>
      </c>
      <c r="C32" s="5">
        <v>312.2</v>
      </c>
      <c r="D32" s="5">
        <v>0.44400000000000001</v>
      </c>
      <c r="E32" s="5">
        <v>0.27600000000000002</v>
      </c>
      <c r="F32" s="6">
        <f t="shared" si="0"/>
        <v>2.6370428571428572</v>
      </c>
      <c r="G32" s="5">
        <f t="shared" si="1"/>
        <v>168.37041491280817</v>
      </c>
      <c r="H32" s="5"/>
    </row>
    <row r="33" spans="1:8" x14ac:dyDescent="0.35">
      <c r="A33" s="5" t="s">
        <v>46</v>
      </c>
      <c r="B33" s="5">
        <v>320.57</v>
      </c>
      <c r="C33" s="5">
        <v>320.72000000000003</v>
      </c>
      <c r="D33" s="5">
        <v>0.378</v>
      </c>
      <c r="E33" s="5">
        <v>0.23300000000000001</v>
      </c>
      <c r="F33" s="6">
        <f t="shared" si="0"/>
        <v>2.6011613793103452</v>
      </c>
      <c r="G33" s="5">
        <f t="shared" si="1"/>
        <v>145.31970334736417</v>
      </c>
      <c r="H33" s="5"/>
    </row>
    <row r="34" spans="1:8" x14ac:dyDescent="0.35">
      <c r="A34" s="5" t="s">
        <v>47</v>
      </c>
      <c r="B34" s="5">
        <v>324.85000000000002</v>
      </c>
      <c r="C34" s="5">
        <v>324.95999999999998</v>
      </c>
      <c r="D34" s="5">
        <v>0.23</v>
      </c>
      <c r="E34" s="5">
        <v>0.14299999999999999</v>
      </c>
      <c r="F34" s="6">
        <f t="shared" si="0"/>
        <v>2.6378620689655166</v>
      </c>
      <c r="G34" s="5">
        <f t="shared" si="1"/>
        <v>87.191822008418541</v>
      </c>
      <c r="H34" s="5"/>
    </row>
    <row r="35" spans="1:8" x14ac:dyDescent="0.35">
      <c r="A35" s="5" t="s">
        <v>48</v>
      </c>
      <c r="B35" s="5">
        <v>328</v>
      </c>
      <c r="C35" s="5">
        <v>328.28</v>
      </c>
      <c r="D35" s="5">
        <v>0.90300000000000002</v>
      </c>
      <c r="E35" s="5">
        <v>0.59499999999999997</v>
      </c>
      <c r="F35" s="6">
        <f t="shared" si="0"/>
        <v>2.9253681818181816</v>
      </c>
      <c r="G35" s="5">
        <f t="shared" si="1"/>
        <v>308.67909400681503</v>
      </c>
      <c r="H35" s="5"/>
    </row>
    <row r="36" spans="1:8" x14ac:dyDescent="0.35">
      <c r="A36" s="5" t="s">
        <v>49</v>
      </c>
      <c r="B36" s="5">
        <v>331</v>
      </c>
      <c r="C36" s="5">
        <v>331.16</v>
      </c>
      <c r="D36" s="5">
        <v>0.377</v>
      </c>
      <c r="E36" s="5">
        <v>0.247</v>
      </c>
      <c r="F36" s="6">
        <f t="shared" si="0"/>
        <v>2.8936199999999999</v>
      </c>
      <c r="G36" s="5">
        <f t="shared" si="1"/>
        <v>130.28663058729205</v>
      </c>
      <c r="H36" s="5"/>
    </row>
    <row r="37" spans="1:8" x14ac:dyDescent="0.35">
      <c r="A37" s="5" t="s">
        <v>50</v>
      </c>
      <c r="B37" s="5">
        <v>332.92</v>
      </c>
      <c r="C37" s="5">
        <v>333.42</v>
      </c>
      <c r="D37" s="5">
        <v>1.1779999999999999</v>
      </c>
      <c r="E37" s="5">
        <v>0.77600000000000002</v>
      </c>
      <c r="F37" s="6">
        <f t="shared" si="0"/>
        <v>2.9239014925373139</v>
      </c>
      <c r="G37" s="5">
        <f t="shared" si="1"/>
        <v>402.8863499699338</v>
      </c>
      <c r="H37" s="5"/>
    </row>
    <row r="38" spans="1:8" x14ac:dyDescent="0.35">
      <c r="A38" s="5" t="s">
        <v>51</v>
      </c>
      <c r="B38" s="5">
        <v>339.85</v>
      </c>
      <c r="C38" s="5">
        <v>340</v>
      </c>
      <c r="D38" s="5">
        <v>0.4</v>
      </c>
      <c r="E38" s="5">
        <v>0.25600000000000001</v>
      </c>
      <c r="F38" s="6">
        <f t="shared" si="0"/>
        <v>2.7716666666666665</v>
      </c>
      <c r="G38" s="5">
        <f t="shared" si="1"/>
        <v>144.31749849669274</v>
      </c>
      <c r="H38" s="5"/>
    </row>
    <row r="39" spans="1:8" x14ac:dyDescent="0.35">
      <c r="A39" s="5" t="s">
        <v>52</v>
      </c>
      <c r="B39" s="5">
        <v>350.85</v>
      </c>
      <c r="C39" s="5">
        <v>350.95</v>
      </c>
      <c r="D39" s="5">
        <v>0.16700000000000001</v>
      </c>
      <c r="E39" s="5">
        <v>0.10199999999999999</v>
      </c>
      <c r="F39" s="6">
        <f t="shared" si="0"/>
        <v>2.5635784615384614</v>
      </c>
      <c r="G39" s="5">
        <f t="shared" si="1"/>
        <v>65.143315293646026</v>
      </c>
      <c r="H39" s="5"/>
    </row>
    <row r="40" spans="1:8" x14ac:dyDescent="0.35">
      <c r="A40" s="5" t="s">
        <v>53</v>
      </c>
      <c r="B40" s="5">
        <v>356.56</v>
      </c>
      <c r="C40" s="5">
        <v>356.8</v>
      </c>
      <c r="D40" s="5">
        <v>0.34799999999999998</v>
      </c>
      <c r="E40" s="5">
        <v>0.214</v>
      </c>
      <c r="F40" s="6">
        <f t="shared" si="0"/>
        <v>2.5913014925373137</v>
      </c>
      <c r="G40" s="5">
        <f t="shared" si="1"/>
        <v>134.29544998997793</v>
      </c>
      <c r="H40" s="5"/>
    </row>
    <row r="41" spans="1:8" x14ac:dyDescent="0.35">
      <c r="A41" s="5" t="s">
        <v>54</v>
      </c>
      <c r="B41" s="5">
        <v>360.12</v>
      </c>
      <c r="C41" s="5">
        <v>360.25</v>
      </c>
      <c r="D41" s="5">
        <v>0.27200000000000002</v>
      </c>
      <c r="E41" s="5">
        <v>0.16700000000000001</v>
      </c>
      <c r="F41" s="6">
        <f t="shared" si="0"/>
        <v>2.5847771428571429</v>
      </c>
      <c r="G41" s="5">
        <f t="shared" si="1"/>
        <v>105.23150932050511</v>
      </c>
      <c r="H41" s="5"/>
    </row>
    <row r="42" spans="1:8" x14ac:dyDescent="0.35">
      <c r="A42" s="5" t="s">
        <v>55</v>
      </c>
      <c r="B42" s="5">
        <v>364.84</v>
      </c>
      <c r="C42" s="5">
        <v>365.09</v>
      </c>
      <c r="D42" s="5">
        <v>0.55300000000000005</v>
      </c>
      <c r="E42" s="5">
        <v>0.34399999999999997</v>
      </c>
      <c r="F42" s="6">
        <f t="shared" si="0"/>
        <v>2.6401119617224871</v>
      </c>
      <c r="G42" s="5">
        <f t="shared" si="1"/>
        <v>209.46081379033882</v>
      </c>
      <c r="H42" s="5"/>
    </row>
    <row r="43" spans="1:8" x14ac:dyDescent="0.35">
      <c r="A43" s="5" t="s">
        <v>56</v>
      </c>
      <c r="B43" s="5">
        <v>371.29</v>
      </c>
      <c r="C43" s="5">
        <v>371.52</v>
      </c>
      <c r="D43" s="5">
        <v>0.497</v>
      </c>
      <c r="E43" s="5">
        <v>0.312</v>
      </c>
      <c r="F43" s="6">
        <f t="shared" si="0"/>
        <v>2.6805762162162163</v>
      </c>
      <c r="G43" s="5">
        <f t="shared" si="1"/>
        <v>185.4078973742233</v>
      </c>
      <c r="H43" s="5"/>
    </row>
    <row r="44" spans="1:8" x14ac:dyDescent="0.35">
      <c r="A44" s="5" t="s">
        <v>57</v>
      </c>
      <c r="B44" s="5">
        <v>374.2</v>
      </c>
      <c r="C44" s="5">
        <v>374.5</v>
      </c>
      <c r="D44" s="5">
        <v>0.52100000000000002</v>
      </c>
      <c r="E44" s="5">
        <v>0.32200000000000001</v>
      </c>
      <c r="F44" s="6">
        <f t="shared" si="0"/>
        <v>2.6123306532663317</v>
      </c>
      <c r="G44" s="5">
        <f t="shared" si="1"/>
        <v>199.43876528362398</v>
      </c>
      <c r="H44" s="5"/>
    </row>
    <row r="45" spans="1:8" x14ac:dyDescent="0.35">
      <c r="A45" s="5" t="s">
        <v>58</v>
      </c>
      <c r="B45" s="5">
        <v>378.48</v>
      </c>
      <c r="C45" s="5">
        <v>378.57</v>
      </c>
      <c r="D45" s="5">
        <v>0.18</v>
      </c>
      <c r="E45" s="5">
        <v>0.111</v>
      </c>
      <c r="F45" s="6">
        <f t="shared" si="0"/>
        <v>2.6029565217391304</v>
      </c>
      <c r="G45" s="5">
        <f t="shared" si="1"/>
        <v>69.152134696331927</v>
      </c>
      <c r="H45" s="5"/>
    </row>
    <row r="46" spans="1:8" x14ac:dyDescent="0.35">
      <c r="A46" s="5" t="s">
        <v>59</v>
      </c>
      <c r="B46" s="5">
        <v>382.01</v>
      </c>
      <c r="C46" s="5">
        <v>382.21</v>
      </c>
      <c r="D46" s="5">
        <v>0.46400000000000002</v>
      </c>
      <c r="E46" s="5">
        <v>0.28599999999999998</v>
      </c>
      <c r="F46" s="6">
        <f t="shared" si="0"/>
        <v>2.6010067415730331</v>
      </c>
      <c r="G46" s="5">
        <f t="shared" si="1"/>
        <v>178.39246341952298</v>
      </c>
      <c r="H46" s="5"/>
    </row>
    <row r="47" spans="1:8" x14ac:dyDescent="0.35">
      <c r="A47" s="5" t="s">
        <v>60</v>
      </c>
      <c r="B47" s="5">
        <v>384.76</v>
      </c>
      <c r="C47" s="5">
        <v>384.9</v>
      </c>
      <c r="D47" s="5">
        <v>0.24399999999999999</v>
      </c>
      <c r="E47" s="5">
        <v>0.15049999999999999</v>
      </c>
      <c r="F47" s="6">
        <f t="shared" si="0"/>
        <v>2.6038844919786097</v>
      </c>
      <c r="G47" s="5">
        <f t="shared" si="1"/>
        <v>93.706153537783123</v>
      </c>
      <c r="H47" s="5"/>
    </row>
    <row r="48" spans="1:8" x14ac:dyDescent="0.35">
      <c r="A48" s="5" t="s">
        <v>61</v>
      </c>
      <c r="B48" s="5">
        <v>387.75</v>
      </c>
      <c r="C48" s="5">
        <v>388.03</v>
      </c>
      <c r="D48" s="5">
        <v>0.60099999999999998</v>
      </c>
      <c r="E48" s="5">
        <v>0.371</v>
      </c>
      <c r="F48" s="6">
        <f t="shared" si="0"/>
        <v>2.6072947826086961</v>
      </c>
      <c r="G48" s="5">
        <f t="shared" si="1"/>
        <v>230.50711565443973</v>
      </c>
      <c r="H48" s="5"/>
    </row>
    <row r="49" spans="1:8" x14ac:dyDescent="0.35">
      <c r="A49" s="5" t="s">
        <v>62</v>
      </c>
      <c r="B49" s="5">
        <v>392.9</v>
      </c>
      <c r="C49" s="5">
        <v>393</v>
      </c>
      <c r="D49" s="5">
        <v>0.13100000000000001</v>
      </c>
      <c r="E49" s="5">
        <v>7.9500000000000001E-2</v>
      </c>
      <c r="F49" s="6">
        <f t="shared" si="0"/>
        <v>2.5380932038834954</v>
      </c>
      <c r="G49" s="5">
        <f t="shared" si="1"/>
        <v>51.613549809581073</v>
      </c>
      <c r="H49" s="5"/>
    </row>
    <row r="50" spans="1:8" x14ac:dyDescent="0.35">
      <c r="A50" s="5" t="s">
        <v>63</v>
      </c>
      <c r="B50" s="5">
        <v>396</v>
      </c>
      <c r="C50" s="5">
        <v>396.13</v>
      </c>
      <c r="D50" s="5">
        <v>0.21099999999999999</v>
      </c>
      <c r="E50" s="5">
        <v>0.129</v>
      </c>
      <c r="F50" s="6">
        <f t="shared" si="0"/>
        <v>2.5675097560975613</v>
      </c>
      <c r="G50" s="5">
        <f t="shared" si="1"/>
        <v>82.180797755061121</v>
      </c>
      <c r="H50" s="5"/>
    </row>
    <row r="51" spans="1:8" x14ac:dyDescent="0.35">
      <c r="A51" s="5" t="s">
        <v>64</v>
      </c>
      <c r="B51" s="5">
        <v>400.15</v>
      </c>
      <c r="C51" s="5">
        <v>400.34</v>
      </c>
      <c r="D51" s="5">
        <v>0.35599999999999998</v>
      </c>
      <c r="E51" s="5">
        <v>0.23</v>
      </c>
      <c r="F51" s="6">
        <f t="shared" si="0"/>
        <v>2.819180952380953</v>
      </c>
      <c r="G51" s="5">
        <f t="shared" si="1"/>
        <v>126.27781118460611</v>
      </c>
      <c r="H51" s="5"/>
    </row>
    <row r="52" spans="1:8" x14ac:dyDescent="0.35">
      <c r="A52" s="5" t="s">
        <v>65</v>
      </c>
      <c r="B52" s="5">
        <v>402.25</v>
      </c>
      <c r="C52" s="5">
        <v>402.49</v>
      </c>
      <c r="D52" s="5">
        <v>0.45600000000000002</v>
      </c>
      <c r="E52" s="5">
        <v>0.28799999999999998</v>
      </c>
      <c r="F52" s="6">
        <f t="shared" si="0"/>
        <v>2.7083142857142852</v>
      </c>
      <c r="G52" s="5">
        <f t="shared" si="1"/>
        <v>168.3704149128082</v>
      </c>
      <c r="H52" s="5"/>
    </row>
    <row r="53" spans="1:8" x14ac:dyDescent="0.35">
      <c r="A53" s="5" t="s">
        <v>66</v>
      </c>
      <c r="B53" s="5">
        <v>405.46</v>
      </c>
      <c r="C53" s="5">
        <v>405.64</v>
      </c>
      <c r="D53" s="5">
        <v>0.38300000000000001</v>
      </c>
      <c r="E53" s="5">
        <v>0.24199999999999999</v>
      </c>
      <c r="F53" s="6">
        <f t="shared" si="0"/>
        <v>2.710336170212766</v>
      </c>
      <c r="G53" s="5">
        <f t="shared" si="1"/>
        <v>141.3108839446783</v>
      </c>
      <c r="H53" s="5"/>
    </row>
    <row r="54" spans="1:8" x14ac:dyDescent="0.35">
      <c r="A54" s="5" t="s">
        <v>67</v>
      </c>
      <c r="B54" s="5">
        <v>408.3</v>
      </c>
      <c r="C54" s="5">
        <v>408.57</v>
      </c>
      <c r="D54" s="5">
        <v>0.59099999999999997</v>
      </c>
      <c r="E54" s="5">
        <v>0.376</v>
      </c>
      <c r="F54" s="6">
        <f t="shared" si="0"/>
        <v>2.7427897674418609</v>
      </c>
      <c r="G54" s="5">
        <f t="shared" si="1"/>
        <v>215.47404289436759</v>
      </c>
      <c r="H54" s="5"/>
    </row>
    <row r="55" spans="1:8" x14ac:dyDescent="0.35">
      <c r="A55" s="5" t="s">
        <v>68</v>
      </c>
      <c r="B55" s="5">
        <v>409.8</v>
      </c>
      <c r="C55" s="5">
        <v>410.1</v>
      </c>
      <c r="D55" s="5">
        <v>0.38</v>
      </c>
      <c r="E55" s="5">
        <v>0.24199999999999999</v>
      </c>
      <c r="F55" s="6">
        <f t="shared" si="0"/>
        <v>2.7475652173913043</v>
      </c>
      <c r="G55" s="5">
        <f t="shared" si="1"/>
        <v>138.30426939266385</v>
      </c>
      <c r="H55" s="5"/>
    </row>
    <row r="56" spans="1:8" x14ac:dyDescent="0.35">
      <c r="A56" s="5" t="s">
        <v>69</v>
      </c>
      <c r="B56" s="5">
        <v>411.68</v>
      </c>
      <c r="C56" s="5">
        <v>411.98</v>
      </c>
      <c r="D56" s="5">
        <v>0.61499999999999999</v>
      </c>
      <c r="E56" s="5">
        <v>0.38900000000000001</v>
      </c>
      <c r="F56" s="6">
        <f t="shared" si="0"/>
        <v>2.7152522123893812</v>
      </c>
      <c r="G56" s="5">
        <f t="shared" si="1"/>
        <v>226.4982962517538</v>
      </c>
      <c r="H56" s="5"/>
    </row>
    <row r="57" spans="1:8" x14ac:dyDescent="0.35">
      <c r="A57" s="5" t="s">
        <v>70</v>
      </c>
      <c r="B57" s="5">
        <v>413.76</v>
      </c>
      <c r="C57" s="5">
        <v>414.04</v>
      </c>
      <c r="D57" s="5">
        <v>0.57999999999999996</v>
      </c>
      <c r="E57" s="5">
        <v>0.36599999999999999</v>
      </c>
      <c r="F57" s="6">
        <f t="shared" si="0"/>
        <v>2.7043177570093464</v>
      </c>
      <c r="G57" s="5">
        <f t="shared" si="1"/>
        <v>214.4718380436961</v>
      </c>
      <c r="H57" s="5"/>
    </row>
    <row r="58" spans="1:8" x14ac:dyDescent="0.35">
      <c r="A58" s="5" t="s">
        <v>71</v>
      </c>
      <c r="B58" s="5">
        <v>415.9</v>
      </c>
      <c r="C58" s="5">
        <v>416</v>
      </c>
      <c r="D58" s="5">
        <v>0.21</v>
      </c>
      <c r="E58" s="5">
        <v>0.13</v>
      </c>
      <c r="F58" s="6">
        <f t="shared" si="0"/>
        <v>2.6192250000000006</v>
      </c>
      <c r="G58" s="5">
        <f t="shared" si="1"/>
        <v>80.176388053718156</v>
      </c>
      <c r="H58" s="5"/>
    </row>
    <row r="59" spans="1:8" x14ac:dyDescent="0.35">
      <c r="A59" s="5" t="s">
        <v>72</v>
      </c>
      <c r="B59" s="5">
        <v>418.1</v>
      </c>
      <c r="C59" s="5">
        <v>418.28</v>
      </c>
      <c r="D59" s="5">
        <v>0.313</v>
      </c>
      <c r="E59" s="5">
        <v>0.19500000000000001</v>
      </c>
      <c r="F59" s="6">
        <f t="shared" si="0"/>
        <v>2.6467067796610171</v>
      </c>
      <c r="G59" s="5">
        <f t="shared" si="1"/>
        <v>118.26017237923431</v>
      </c>
      <c r="H59" s="5"/>
    </row>
    <row r="60" spans="1:8" x14ac:dyDescent="0.35">
      <c r="A60" s="5" t="s">
        <v>73</v>
      </c>
      <c r="B60" s="5">
        <v>420.82</v>
      </c>
      <c r="C60" s="5">
        <v>421</v>
      </c>
      <c r="D60" s="5">
        <v>0.34599999999999997</v>
      </c>
      <c r="E60" s="5">
        <v>0.216</v>
      </c>
      <c r="F60" s="6">
        <f t="shared" si="0"/>
        <v>2.655683076923077</v>
      </c>
      <c r="G60" s="5">
        <f t="shared" si="1"/>
        <v>130.28663058729202</v>
      </c>
      <c r="H60" s="5"/>
    </row>
    <row r="61" spans="1:8" x14ac:dyDescent="0.35">
      <c r="A61" s="5" t="s">
        <v>74</v>
      </c>
      <c r="B61" s="5">
        <v>422.06</v>
      </c>
      <c r="C61" s="5">
        <v>422.16</v>
      </c>
      <c r="D61" s="5">
        <v>0.16</v>
      </c>
      <c r="E61" s="5">
        <v>9.9000000000000005E-2</v>
      </c>
      <c r="F61" s="6">
        <f t="shared" si="0"/>
        <v>2.6171803278688528</v>
      </c>
      <c r="G61" s="5">
        <f t="shared" si="1"/>
        <v>61.134495890960103</v>
      </c>
      <c r="H61" s="5"/>
    </row>
    <row r="62" spans="1:8" x14ac:dyDescent="0.35">
      <c r="A62" s="5" t="s">
        <v>75</v>
      </c>
      <c r="B62" s="5">
        <v>423.9</v>
      </c>
      <c r="C62" s="5">
        <v>424.15</v>
      </c>
      <c r="D62" s="5">
        <v>0.46500000000000002</v>
      </c>
      <c r="E62" s="5">
        <v>0.29299999999999998</v>
      </c>
      <c r="F62" s="6">
        <f t="shared" si="0"/>
        <v>2.6975406976744183</v>
      </c>
      <c r="G62" s="5">
        <f t="shared" si="1"/>
        <v>172.3792343154941</v>
      </c>
      <c r="H62" s="5"/>
    </row>
    <row r="63" spans="1:8" x14ac:dyDescent="0.35">
      <c r="A63" s="5" t="s">
        <v>76</v>
      </c>
      <c r="B63" s="5">
        <v>427.7</v>
      </c>
      <c r="C63" s="5">
        <v>427.86</v>
      </c>
      <c r="D63" s="5">
        <v>0.26900000000000002</v>
      </c>
      <c r="E63" s="5">
        <v>0.16800000000000001</v>
      </c>
      <c r="F63" s="6">
        <f t="shared" si="0"/>
        <v>2.6575069306930694</v>
      </c>
      <c r="G63" s="5">
        <f t="shared" si="1"/>
        <v>101.2226899178192</v>
      </c>
      <c r="H63" s="5"/>
    </row>
    <row r="64" spans="1:8" x14ac:dyDescent="0.35">
      <c r="A64" s="5" t="s">
        <v>77</v>
      </c>
      <c r="B64" s="5">
        <v>432.52</v>
      </c>
      <c r="C64" s="5">
        <v>432.65</v>
      </c>
      <c r="D64" s="5">
        <v>0.23</v>
      </c>
      <c r="E64" s="5">
        <v>0.14399999999999999</v>
      </c>
      <c r="F64" s="6">
        <f t="shared" si="0"/>
        <v>2.6685348837209295</v>
      </c>
      <c r="G64" s="5">
        <f t="shared" si="1"/>
        <v>86.189617157747065</v>
      </c>
      <c r="H64" s="5"/>
    </row>
    <row r="65" spans="1:8" x14ac:dyDescent="0.35">
      <c r="A65" s="5" t="s">
        <v>78</v>
      </c>
      <c r="B65" s="5">
        <v>435.75</v>
      </c>
      <c r="C65" s="5">
        <v>435.94</v>
      </c>
      <c r="D65" s="5">
        <v>0.35499999999999998</v>
      </c>
      <c r="E65" s="5">
        <v>0.223</v>
      </c>
      <c r="F65" s="6">
        <f t="shared" si="0"/>
        <v>2.6834772727272731</v>
      </c>
      <c r="G65" s="5">
        <f t="shared" si="1"/>
        <v>132.29104028863497</v>
      </c>
      <c r="H65" s="5"/>
    </row>
    <row r="66" spans="1:8" x14ac:dyDescent="0.35">
      <c r="A66" s="5" t="s">
        <v>79</v>
      </c>
      <c r="B66" s="5">
        <v>439.18</v>
      </c>
      <c r="C66" s="5">
        <v>439.3</v>
      </c>
      <c r="D66" s="5">
        <v>0.378</v>
      </c>
      <c r="E66" s="5">
        <v>0.23599999999999999</v>
      </c>
      <c r="F66" s="6">
        <f t="shared" ref="F66:F129" si="2">IFERROR(0.9978*D66/(D66-E66),"")</f>
        <v>2.6561154929577464</v>
      </c>
      <c r="G66" s="5">
        <f t="shared" ref="G66:G129" si="3">IFERROR(1000*D66/F66,"")</f>
        <v>142.31308879534978</v>
      </c>
      <c r="H66" s="5"/>
    </row>
    <row r="67" spans="1:8" x14ac:dyDescent="0.35">
      <c r="A67" s="5" t="s">
        <v>80</v>
      </c>
      <c r="B67" s="5">
        <v>443.39</v>
      </c>
      <c r="C67" s="5">
        <v>443.53</v>
      </c>
      <c r="D67" s="5">
        <v>0.28499999999999998</v>
      </c>
      <c r="E67" s="5">
        <v>0.17699999999999999</v>
      </c>
      <c r="F67" s="6">
        <f t="shared" si="2"/>
        <v>2.6330833333333334</v>
      </c>
      <c r="G67" s="5">
        <f t="shared" si="3"/>
        <v>108.23812387251954</v>
      </c>
      <c r="H67" s="5"/>
    </row>
    <row r="68" spans="1:8" x14ac:dyDescent="0.35">
      <c r="A68" s="5" t="s">
        <v>81</v>
      </c>
      <c r="B68" s="5">
        <v>447.1</v>
      </c>
      <c r="C68" s="5">
        <v>447.27</v>
      </c>
      <c r="D68" s="5">
        <v>0.26300000000000001</v>
      </c>
      <c r="E68" s="5">
        <v>0.16300000000000001</v>
      </c>
      <c r="F68" s="6">
        <f t="shared" si="2"/>
        <v>2.6242140000000003</v>
      </c>
      <c r="G68" s="5">
        <f t="shared" si="3"/>
        <v>100.22048506714772</v>
      </c>
      <c r="H68" s="5"/>
    </row>
    <row r="69" spans="1:8" x14ac:dyDescent="0.35">
      <c r="A69" s="5" t="s">
        <v>82</v>
      </c>
      <c r="B69" s="5">
        <v>449.75</v>
      </c>
      <c r="C69" s="5">
        <v>450</v>
      </c>
      <c r="D69" s="5">
        <v>0.51</v>
      </c>
      <c r="E69" s="5">
        <v>0.318</v>
      </c>
      <c r="F69" s="6">
        <f t="shared" si="2"/>
        <v>2.6504062500000001</v>
      </c>
      <c r="G69" s="5">
        <f t="shared" si="3"/>
        <v>192.42333132892364</v>
      </c>
      <c r="H69" s="5"/>
    </row>
    <row r="70" spans="1:8" x14ac:dyDescent="0.35">
      <c r="A70" s="5" t="s">
        <v>83</v>
      </c>
      <c r="B70" s="5">
        <v>450.73</v>
      </c>
      <c r="C70" s="5">
        <v>450.98</v>
      </c>
      <c r="D70" s="5">
        <v>0.44600000000000001</v>
      </c>
      <c r="E70" s="5">
        <v>0.27700000000000002</v>
      </c>
      <c r="F70" s="6">
        <f t="shared" si="2"/>
        <v>2.6332473372781067</v>
      </c>
      <c r="G70" s="5">
        <f t="shared" si="3"/>
        <v>169.37261976347963</v>
      </c>
      <c r="H70" s="5"/>
    </row>
    <row r="71" spans="1:8" x14ac:dyDescent="0.35">
      <c r="A71" s="5" t="s">
        <v>84</v>
      </c>
      <c r="B71" s="5">
        <v>453.48</v>
      </c>
      <c r="C71" s="5">
        <v>453.65</v>
      </c>
      <c r="D71" s="5">
        <v>0.308</v>
      </c>
      <c r="E71" s="5">
        <v>0.193</v>
      </c>
      <c r="F71" s="6">
        <f t="shared" si="2"/>
        <v>2.6723686956521742</v>
      </c>
      <c r="G71" s="5">
        <f t="shared" si="3"/>
        <v>115.25355782721988</v>
      </c>
      <c r="H71" s="5"/>
    </row>
    <row r="72" spans="1:8" x14ac:dyDescent="0.35">
      <c r="A72" s="5" t="s">
        <v>85</v>
      </c>
      <c r="B72" s="5">
        <v>455.62</v>
      </c>
      <c r="C72" s="5">
        <v>455.73</v>
      </c>
      <c r="D72" s="5">
        <v>0.28399999999999997</v>
      </c>
      <c r="E72" s="5">
        <v>0.17699999999999999</v>
      </c>
      <c r="F72" s="6">
        <f t="shared" si="2"/>
        <v>2.6483663551401873</v>
      </c>
      <c r="G72" s="5">
        <f t="shared" si="3"/>
        <v>107.23591902184805</v>
      </c>
      <c r="H72" s="5"/>
    </row>
    <row r="73" spans="1:8" x14ac:dyDescent="0.35">
      <c r="A73" s="5" t="s">
        <v>86</v>
      </c>
      <c r="B73" s="5">
        <v>459.68</v>
      </c>
      <c r="C73" s="5">
        <v>459.83</v>
      </c>
      <c r="D73" s="5">
        <v>0.30599999999999999</v>
      </c>
      <c r="E73" s="5">
        <v>0.191</v>
      </c>
      <c r="F73" s="6">
        <f t="shared" si="2"/>
        <v>2.6550156521739132</v>
      </c>
      <c r="G73" s="5">
        <f t="shared" si="3"/>
        <v>115.25355782721988</v>
      </c>
      <c r="H73" s="5"/>
    </row>
    <row r="74" spans="1:8" x14ac:dyDescent="0.35">
      <c r="A74" s="5" t="s">
        <v>87</v>
      </c>
      <c r="B74" s="5">
        <v>461.68</v>
      </c>
      <c r="C74" s="5">
        <v>461.84</v>
      </c>
      <c r="D74" s="5">
        <v>0.36899999999999999</v>
      </c>
      <c r="E74" s="5">
        <v>0.22900000000000001</v>
      </c>
      <c r="F74" s="6">
        <f t="shared" si="2"/>
        <v>2.6299157142857146</v>
      </c>
      <c r="G74" s="5">
        <f t="shared" si="3"/>
        <v>140.30867909400681</v>
      </c>
      <c r="H74" s="5"/>
    </row>
    <row r="75" spans="1:8" x14ac:dyDescent="0.35">
      <c r="A75" s="5" t="s">
        <v>88</v>
      </c>
      <c r="B75" s="5">
        <v>464.08</v>
      </c>
      <c r="C75" s="5">
        <v>464.2</v>
      </c>
      <c r="D75" s="5">
        <v>0.188</v>
      </c>
      <c r="E75" s="5">
        <v>0.11600000000000001</v>
      </c>
      <c r="F75" s="6">
        <f t="shared" si="2"/>
        <v>2.6053666666666673</v>
      </c>
      <c r="G75" s="5">
        <f t="shared" si="3"/>
        <v>72.158749248346339</v>
      </c>
      <c r="H75" s="5"/>
    </row>
    <row r="76" spans="1:8" x14ac:dyDescent="0.35">
      <c r="A76" s="5" t="s">
        <v>89</v>
      </c>
      <c r="B76" s="5">
        <v>469.01</v>
      </c>
      <c r="C76" s="5">
        <v>469.21</v>
      </c>
      <c r="D76" s="5">
        <v>0.501</v>
      </c>
      <c r="E76" s="5">
        <v>0.317</v>
      </c>
      <c r="F76" s="6">
        <f t="shared" si="2"/>
        <v>2.7168358695652173</v>
      </c>
      <c r="G76" s="5">
        <f t="shared" si="3"/>
        <v>184.40569252355183</v>
      </c>
      <c r="H76" s="5"/>
    </row>
    <row r="77" spans="1:8" x14ac:dyDescent="0.35">
      <c r="A77" s="5" t="s">
        <v>90</v>
      </c>
      <c r="B77" s="5">
        <v>469.84</v>
      </c>
      <c r="C77" s="5">
        <v>469.95</v>
      </c>
      <c r="D77" s="5">
        <v>0.27800000000000002</v>
      </c>
      <c r="E77" s="5">
        <v>0.17399999999999999</v>
      </c>
      <c r="F77" s="6">
        <f t="shared" si="2"/>
        <v>2.6671961538461533</v>
      </c>
      <c r="G77" s="5">
        <f t="shared" si="3"/>
        <v>104.22930446983365</v>
      </c>
      <c r="H77" s="5"/>
    </row>
    <row r="78" spans="1:8" x14ac:dyDescent="0.35">
      <c r="A78" s="5" t="s">
        <v>91</v>
      </c>
      <c r="B78" s="5">
        <v>471.6</v>
      </c>
      <c r="C78" s="5">
        <v>471.86</v>
      </c>
      <c r="D78" s="5">
        <v>0.39100000000000001</v>
      </c>
      <c r="E78" s="5">
        <v>0.24399999999999999</v>
      </c>
      <c r="F78" s="6">
        <f t="shared" si="2"/>
        <v>2.6540122448979591</v>
      </c>
      <c r="G78" s="5">
        <f t="shared" si="3"/>
        <v>147.32411304870718</v>
      </c>
      <c r="H78" s="5"/>
    </row>
    <row r="79" spans="1:8" x14ac:dyDescent="0.35">
      <c r="A79" s="5" t="s">
        <v>92</v>
      </c>
      <c r="B79" s="5">
        <v>474.6</v>
      </c>
      <c r="C79" s="5">
        <v>474.7</v>
      </c>
      <c r="D79" s="5">
        <v>0.42399999999999999</v>
      </c>
      <c r="E79" s="5">
        <v>0.26600000000000001</v>
      </c>
      <c r="F79" s="6">
        <f t="shared" si="2"/>
        <v>2.6776405063291144</v>
      </c>
      <c r="G79" s="5">
        <f t="shared" si="3"/>
        <v>158.34836640609336</v>
      </c>
      <c r="H79" s="5"/>
    </row>
    <row r="80" spans="1:8" x14ac:dyDescent="0.35">
      <c r="A80" s="5" t="s">
        <v>93</v>
      </c>
      <c r="B80" s="5">
        <v>475.99</v>
      </c>
      <c r="C80" s="5">
        <v>476.08</v>
      </c>
      <c r="D80" s="5">
        <v>0.32700000000000001</v>
      </c>
      <c r="E80" s="5">
        <v>0.20300000000000001</v>
      </c>
      <c r="F80" s="6">
        <f t="shared" si="2"/>
        <v>2.631295161290323</v>
      </c>
      <c r="G80" s="5">
        <f t="shared" si="3"/>
        <v>124.27340148326316</v>
      </c>
      <c r="H80" s="5"/>
    </row>
    <row r="81" spans="1:8" x14ac:dyDescent="0.35">
      <c r="A81" s="5" t="s">
        <v>94</v>
      </c>
      <c r="B81" s="5">
        <v>476.63</v>
      </c>
      <c r="C81" s="5">
        <v>476.75</v>
      </c>
      <c r="D81" s="5">
        <v>0.27800000000000002</v>
      </c>
      <c r="E81" s="5">
        <v>0.17199999999999999</v>
      </c>
      <c r="F81" s="6">
        <f t="shared" si="2"/>
        <v>2.616871698113207</v>
      </c>
      <c r="G81" s="5">
        <f t="shared" si="3"/>
        <v>106.23371417117662</v>
      </c>
      <c r="H81" s="5"/>
    </row>
    <row r="82" spans="1:8" x14ac:dyDescent="0.35">
      <c r="A82" s="5" t="s">
        <v>95</v>
      </c>
      <c r="B82" s="5">
        <v>477.9</v>
      </c>
      <c r="C82" s="5">
        <v>478.12</v>
      </c>
      <c r="D82" s="5">
        <v>0.51500000000000001</v>
      </c>
      <c r="E82" s="5">
        <v>0.32100000000000001</v>
      </c>
      <c r="F82" s="6">
        <f t="shared" si="2"/>
        <v>2.6487989690721654</v>
      </c>
      <c r="G82" s="5">
        <f t="shared" si="3"/>
        <v>194.42774103026656</v>
      </c>
      <c r="H82" s="5"/>
    </row>
    <row r="83" spans="1:8" x14ac:dyDescent="0.35">
      <c r="A83" s="5" t="s">
        <v>96</v>
      </c>
      <c r="B83" s="5">
        <v>480.65</v>
      </c>
      <c r="C83" s="5">
        <v>480.79</v>
      </c>
      <c r="D83" s="5">
        <v>0.30199999999999999</v>
      </c>
      <c r="E83" s="5">
        <v>0.187</v>
      </c>
      <c r="F83" s="6">
        <f t="shared" si="2"/>
        <v>2.6203095652173913</v>
      </c>
      <c r="G83" s="5">
        <f t="shared" si="3"/>
        <v>115.25355782721988</v>
      </c>
      <c r="H83" s="5"/>
    </row>
    <row r="84" spans="1:8" x14ac:dyDescent="0.35">
      <c r="A84" s="5" t="s">
        <v>97</v>
      </c>
      <c r="B84" s="5">
        <v>483.21</v>
      </c>
      <c r="C84" s="5">
        <v>483.5</v>
      </c>
      <c r="D84" s="5">
        <v>0.51900000000000002</v>
      </c>
      <c r="E84" s="5">
        <v>0.32300000000000001</v>
      </c>
      <c r="F84" s="6">
        <f t="shared" si="2"/>
        <v>2.6421336734693881</v>
      </c>
      <c r="G84" s="5">
        <f t="shared" si="3"/>
        <v>196.43215073160951</v>
      </c>
      <c r="H84" s="5"/>
    </row>
    <row r="85" spans="1:8" x14ac:dyDescent="0.35">
      <c r="A85" s="5" t="s">
        <v>98</v>
      </c>
      <c r="B85" s="5">
        <v>485.33</v>
      </c>
      <c r="C85" s="5">
        <v>485.5</v>
      </c>
      <c r="D85" s="5">
        <v>0.23799999999999999</v>
      </c>
      <c r="E85" s="5">
        <v>0.14799999999999999</v>
      </c>
      <c r="F85" s="6">
        <f t="shared" si="2"/>
        <v>2.6386266666666667</v>
      </c>
      <c r="G85" s="5">
        <f t="shared" si="3"/>
        <v>90.198436560432953</v>
      </c>
      <c r="H85" s="5"/>
    </row>
    <row r="86" spans="1:8" x14ac:dyDescent="0.35">
      <c r="A86" s="5" t="s">
        <v>99</v>
      </c>
      <c r="B86" s="5">
        <v>487.56</v>
      </c>
      <c r="C86" s="5">
        <v>487.72</v>
      </c>
      <c r="D86" s="5">
        <v>0.28399999999999997</v>
      </c>
      <c r="E86" s="5">
        <v>0.17599999999999999</v>
      </c>
      <c r="F86" s="6">
        <f t="shared" si="2"/>
        <v>2.6238444444444449</v>
      </c>
      <c r="G86" s="5">
        <f t="shared" si="3"/>
        <v>108.23812387251952</v>
      </c>
      <c r="H86" s="5"/>
    </row>
    <row r="87" spans="1:8" x14ac:dyDescent="0.35">
      <c r="A87" s="5" t="s">
        <v>100</v>
      </c>
      <c r="B87" s="5">
        <v>489.96</v>
      </c>
      <c r="C87" s="5">
        <v>490.1</v>
      </c>
      <c r="D87" s="5">
        <v>0.30199999999999999</v>
      </c>
      <c r="E87" s="5">
        <v>0.188</v>
      </c>
      <c r="F87" s="6">
        <f t="shared" si="2"/>
        <v>2.6432947368421051</v>
      </c>
      <c r="G87" s="5">
        <f t="shared" si="3"/>
        <v>114.25135297654842</v>
      </c>
      <c r="H87" s="5"/>
    </row>
    <row r="88" spans="1:8" x14ac:dyDescent="0.35">
      <c r="A88" s="5" t="s">
        <v>101</v>
      </c>
      <c r="B88" s="5">
        <v>496.78</v>
      </c>
      <c r="C88" s="5">
        <v>496.9</v>
      </c>
      <c r="D88" s="5">
        <v>0.23200000000000001</v>
      </c>
      <c r="E88" s="5">
        <v>0.14299999999999999</v>
      </c>
      <c r="F88" s="6">
        <f t="shared" si="2"/>
        <v>2.6010067415730331</v>
      </c>
      <c r="G88" s="5">
        <f t="shared" si="3"/>
        <v>89.196231709761491</v>
      </c>
      <c r="H88" s="5"/>
    </row>
    <row r="89" spans="1:8" x14ac:dyDescent="0.35">
      <c r="A89" s="5" t="s">
        <v>102</v>
      </c>
      <c r="B89" s="5">
        <v>497.16</v>
      </c>
      <c r="C89" s="5">
        <v>497.3</v>
      </c>
      <c r="D89" s="5">
        <v>0.215</v>
      </c>
      <c r="E89" s="5">
        <v>0.13300000000000001</v>
      </c>
      <c r="F89" s="6">
        <f t="shared" si="2"/>
        <v>2.6161829268292687</v>
      </c>
      <c r="G89" s="5">
        <f t="shared" si="3"/>
        <v>82.180797755061121</v>
      </c>
      <c r="H89" s="5"/>
    </row>
    <row r="90" spans="1:8" x14ac:dyDescent="0.35">
      <c r="A90" s="5" t="s">
        <v>103</v>
      </c>
      <c r="B90" s="5">
        <v>501.66</v>
      </c>
      <c r="C90" s="5">
        <v>501.77</v>
      </c>
      <c r="D90" s="5">
        <v>0.27900000000000003</v>
      </c>
      <c r="E90" s="5">
        <v>0.17100000000000001</v>
      </c>
      <c r="F90" s="6">
        <f t="shared" si="2"/>
        <v>2.5776499999999998</v>
      </c>
      <c r="G90" s="5">
        <f t="shared" si="3"/>
        <v>108.23812387251955</v>
      </c>
      <c r="H90" s="5"/>
    </row>
    <row r="91" spans="1:8" x14ac:dyDescent="0.35">
      <c r="A91" s="5" t="s">
        <v>104</v>
      </c>
      <c r="B91" s="5">
        <v>505.76</v>
      </c>
      <c r="C91" s="5">
        <v>505.86</v>
      </c>
      <c r="D91" s="5">
        <v>0.19900000000000001</v>
      </c>
      <c r="E91" s="5">
        <v>0.122</v>
      </c>
      <c r="F91" s="6">
        <f t="shared" si="2"/>
        <v>2.57872987012987</v>
      </c>
      <c r="G91" s="5">
        <f t="shared" si="3"/>
        <v>77.169773501703759</v>
      </c>
      <c r="H91" s="5"/>
    </row>
    <row r="92" spans="1:8" x14ac:dyDescent="0.35">
      <c r="A92" s="5" t="s">
        <v>105</v>
      </c>
      <c r="B92" s="5">
        <v>507.15</v>
      </c>
      <c r="C92" s="5">
        <v>507.42</v>
      </c>
      <c r="D92" s="5">
        <v>0.52200000000000002</v>
      </c>
      <c r="E92" s="5">
        <v>0.31900000000000001</v>
      </c>
      <c r="F92" s="6">
        <f t="shared" si="2"/>
        <v>2.5657714285714288</v>
      </c>
      <c r="G92" s="5">
        <f t="shared" si="3"/>
        <v>203.44758468630985</v>
      </c>
      <c r="H92" s="5"/>
    </row>
    <row r="93" spans="1:8" x14ac:dyDescent="0.35">
      <c r="A93" s="5" t="s">
        <v>106</v>
      </c>
      <c r="B93" s="5">
        <v>511.35</v>
      </c>
      <c r="C93" s="5">
        <v>511.6</v>
      </c>
      <c r="D93" s="5">
        <v>0.54500000000000004</v>
      </c>
      <c r="E93" s="5">
        <v>0.33300000000000002</v>
      </c>
      <c r="F93" s="6">
        <f t="shared" si="2"/>
        <v>2.5650990566037737</v>
      </c>
      <c r="G93" s="5">
        <f t="shared" si="3"/>
        <v>212.46742834235317</v>
      </c>
      <c r="H93" s="5"/>
    </row>
    <row r="94" spans="1:8" x14ac:dyDescent="0.35">
      <c r="A94" s="5" t="s">
        <v>107</v>
      </c>
      <c r="B94" s="5">
        <v>514.15</v>
      </c>
      <c r="C94" s="5">
        <v>514.5</v>
      </c>
      <c r="D94" s="5">
        <v>0.51400000000000001</v>
      </c>
      <c r="E94" s="5">
        <v>0.3135</v>
      </c>
      <c r="F94" s="6">
        <f t="shared" si="2"/>
        <v>2.5579511221945137</v>
      </c>
      <c r="G94" s="5">
        <f t="shared" si="3"/>
        <v>200.94207255963119</v>
      </c>
      <c r="H94" s="5"/>
    </row>
    <row r="95" spans="1:8" x14ac:dyDescent="0.35">
      <c r="A95" s="5" t="s">
        <v>108</v>
      </c>
      <c r="B95" s="5">
        <v>518.25</v>
      </c>
      <c r="C95" s="5">
        <v>518.41</v>
      </c>
      <c r="D95" s="5">
        <v>0.28100000000000003</v>
      </c>
      <c r="E95" s="5">
        <v>0.17100000000000001</v>
      </c>
      <c r="F95" s="6">
        <f t="shared" si="2"/>
        <v>2.5489254545454543</v>
      </c>
      <c r="G95" s="5">
        <f t="shared" si="3"/>
        <v>110.2425335738625</v>
      </c>
      <c r="H95" s="5"/>
    </row>
    <row r="96" spans="1:8" x14ac:dyDescent="0.35">
      <c r="A96" s="5" t="s">
        <v>109</v>
      </c>
      <c r="B96" s="5">
        <v>522.96</v>
      </c>
      <c r="C96" s="5">
        <v>523.08000000000004</v>
      </c>
      <c r="D96" s="5">
        <v>0.252</v>
      </c>
      <c r="E96" s="5">
        <v>0.154</v>
      </c>
      <c r="F96" s="6">
        <f t="shared" si="2"/>
        <v>2.5657714285714284</v>
      </c>
      <c r="G96" s="5">
        <f t="shared" si="3"/>
        <v>98.216075365804784</v>
      </c>
      <c r="H96" s="5"/>
    </row>
    <row r="97" spans="1:8" x14ac:dyDescent="0.35">
      <c r="A97" s="5" t="s">
        <v>110</v>
      </c>
      <c r="B97" s="5">
        <v>524.66999999999996</v>
      </c>
      <c r="C97" s="5">
        <v>524.84</v>
      </c>
      <c r="D97" s="5">
        <v>0.40100000000000002</v>
      </c>
      <c r="E97" s="5">
        <v>0.249</v>
      </c>
      <c r="F97" s="6">
        <f t="shared" si="2"/>
        <v>2.6323539473684208</v>
      </c>
      <c r="G97" s="5">
        <f t="shared" si="3"/>
        <v>152.33513730206457</v>
      </c>
      <c r="H97" s="5"/>
    </row>
    <row r="98" spans="1:8" x14ac:dyDescent="0.35">
      <c r="A98" s="5" t="s">
        <v>111</v>
      </c>
      <c r="B98" s="5">
        <v>529.54999999999995</v>
      </c>
      <c r="C98" s="5">
        <v>529.65</v>
      </c>
      <c r="D98" s="5">
        <v>0.21199999999999999</v>
      </c>
      <c r="E98" s="5">
        <v>0.129</v>
      </c>
      <c r="F98" s="6">
        <f t="shared" si="2"/>
        <v>2.548597590361446</v>
      </c>
      <c r="G98" s="5">
        <f t="shared" si="3"/>
        <v>83.183002605732611</v>
      </c>
      <c r="H98" s="5"/>
    </row>
    <row r="99" spans="1:8" x14ac:dyDescent="0.35">
      <c r="A99" s="5" t="s">
        <v>112</v>
      </c>
      <c r="B99" s="5">
        <v>537.09</v>
      </c>
      <c r="C99" s="5">
        <v>537.13</v>
      </c>
      <c r="D99" s="5">
        <v>0.222</v>
      </c>
      <c r="E99" s="5">
        <v>0.13600000000000001</v>
      </c>
      <c r="F99" s="6">
        <f t="shared" si="2"/>
        <v>2.5757162790697676</v>
      </c>
      <c r="G99" s="5">
        <f t="shared" si="3"/>
        <v>86.189617157747037</v>
      </c>
      <c r="H99" s="5"/>
    </row>
    <row r="100" spans="1:8" x14ac:dyDescent="0.35">
      <c r="A100" s="5" t="s">
        <v>113</v>
      </c>
      <c r="B100" s="5">
        <v>540.54999999999995</v>
      </c>
      <c r="C100" s="5">
        <v>540.70000000000005</v>
      </c>
      <c r="D100" s="5">
        <v>0.30599999999999999</v>
      </c>
      <c r="E100" s="5">
        <v>0.187</v>
      </c>
      <c r="F100" s="6">
        <f t="shared" si="2"/>
        <v>2.5657714285714288</v>
      </c>
      <c r="G100" s="5">
        <f t="shared" si="3"/>
        <v>119.26237722990578</v>
      </c>
      <c r="H100" s="5"/>
    </row>
    <row r="101" spans="1:8" x14ac:dyDescent="0.35">
      <c r="A101" s="5" t="s">
        <v>114</v>
      </c>
      <c r="B101" s="5">
        <v>542.91999999999996</v>
      </c>
      <c r="C101" s="5">
        <v>543.1</v>
      </c>
      <c r="D101" s="5">
        <v>0.35</v>
      </c>
      <c r="E101" s="5">
        <v>0.214</v>
      </c>
      <c r="F101" s="6">
        <f t="shared" si="2"/>
        <v>2.567867647058824</v>
      </c>
      <c r="G101" s="5">
        <f t="shared" si="3"/>
        <v>136.29985969132088</v>
      </c>
      <c r="H101" s="5"/>
    </row>
    <row r="102" spans="1:8" x14ac:dyDescent="0.35">
      <c r="A102" s="5" t="s">
        <v>115</v>
      </c>
      <c r="B102" s="5">
        <v>546.19000000000005</v>
      </c>
      <c r="C102" s="5">
        <v>546.37</v>
      </c>
      <c r="D102" s="5">
        <v>0.33200000000000002</v>
      </c>
      <c r="E102" s="5">
        <v>0.20300000000000001</v>
      </c>
      <c r="F102" s="6">
        <f t="shared" si="2"/>
        <v>2.5679813953488373</v>
      </c>
      <c r="G102" s="5">
        <f t="shared" si="3"/>
        <v>129.28442573662056</v>
      </c>
      <c r="H102" s="5"/>
    </row>
    <row r="103" spans="1:8" x14ac:dyDescent="0.35">
      <c r="A103" s="5" t="s">
        <v>116</v>
      </c>
      <c r="B103" s="5">
        <v>548.91</v>
      </c>
      <c r="C103" s="5">
        <v>549.08000000000004</v>
      </c>
      <c r="D103" s="5">
        <v>0.32100000000000001</v>
      </c>
      <c r="E103" s="5">
        <v>0.19700000000000001</v>
      </c>
      <c r="F103" s="6">
        <f t="shared" si="2"/>
        <v>2.5830145161290323</v>
      </c>
      <c r="G103" s="5">
        <f t="shared" si="3"/>
        <v>124.27340148326317</v>
      </c>
      <c r="H103" s="5"/>
    </row>
    <row r="104" spans="1:8" x14ac:dyDescent="0.35">
      <c r="A104" s="5" t="s">
        <v>117</v>
      </c>
      <c r="B104" s="5">
        <v>551.94000000000005</v>
      </c>
      <c r="C104" s="5">
        <v>552.05999999999995</v>
      </c>
      <c r="D104" s="5">
        <v>0.248</v>
      </c>
      <c r="E104" s="5">
        <v>0.151</v>
      </c>
      <c r="F104" s="6">
        <f t="shared" si="2"/>
        <v>2.5510762886597935</v>
      </c>
      <c r="G104" s="5">
        <f t="shared" si="3"/>
        <v>97.213870515133308</v>
      </c>
      <c r="H104" s="5"/>
    </row>
    <row r="105" spans="1:8" x14ac:dyDescent="0.35">
      <c r="A105" s="5" t="s">
        <v>118</v>
      </c>
      <c r="B105" s="5">
        <v>554.66</v>
      </c>
      <c r="C105" s="5">
        <v>554.76</v>
      </c>
      <c r="D105" s="5">
        <v>0.188</v>
      </c>
      <c r="E105" s="5">
        <v>0.114</v>
      </c>
      <c r="F105" s="6">
        <f t="shared" si="2"/>
        <v>2.5349513513513515</v>
      </c>
      <c r="G105" s="5">
        <f t="shared" si="3"/>
        <v>74.163158949689318</v>
      </c>
      <c r="H105" s="5"/>
    </row>
    <row r="106" spans="1:8" x14ac:dyDescent="0.35">
      <c r="A106" s="5" t="s">
        <v>119</v>
      </c>
      <c r="B106" s="5">
        <v>559.29</v>
      </c>
      <c r="C106" s="5">
        <v>559.39</v>
      </c>
      <c r="D106" s="5">
        <v>0.128</v>
      </c>
      <c r="E106" s="5">
        <v>7.9000000000000001E-2</v>
      </c>
      <c r="F106" s="6">
        <f t="shared" si="2"/>
        <v>2.6064979591836734</v>
      </c>
      <c r="G106" s="5">
        <f t="shared" si="3"/>
        <v>49.108037682902385</v>
      </c>
      <c r="H106" s="5"/>
    </row>
    <row r="107" spans="1:8" x14ac:dyDescent="0.35">
      <c r="A107" s="5" t="s">
        <v>120</v>
      </c>
      <c r="B107" s="5">
        <v>564.29999999999995</v>
      </c>
      <c r="C107" s="5">
        <v>564.42999999999995</v>
      </c>
      <c r="D107" s="5">
        <v>0.20899999999999999</v>
      </c>
      <c r="E107" s="5">
        <v>0.128</v>
      </c>
      <c r="F107" s="6">
        <f t="shared" si="2"/>
        <v>2.5745703703703708</v>
      </c>
      <c r="G107" s="5">
        <f t="shared" si="3"/>
        <v>81.178592904389646</v>
      </c>
      <c r="H107" s="5"/>
    </row>
    <row r="108" spans="1:8" x14ac:dyDescent="0.35">
      <c r="A108" s="5" t="s">
        <v>121</v>
      </c>
      <c r="B108" s="5">
        <v>567.9</v>
      </c>
      <c r="C108" s="5">
        <v>568.1</v>
      </c>
      <c r="D108" s="5">
        <v>0.36</v>
      </c>
      <c r="E108" s="5">
        <v>0.221</v>
      </c>
      <c r="F108" s="6">
        <f t="shared" si="2"/>
        <v>2.584230215827338</v>
      </c>
      <c r="G108" s="5">
        <f t="shared" si="3"/>
        <v>139.30647424333534</v>
      </c>
      <c r="H108" s="5"/>
    </row>
    <row r="109" spans="1:8" x14ac:dyDescent="0.35">
      <c r="A109" s="5" t="s">
        <v>122</v>
      </c>
      <c r="B109" s="5">
        <v>569.83000000000004</v>
      </c>
      <c r="C109" s="5">
        <v>570</v>
      </c>
      <c r="D109" s="5">
        <v>0.42599999999999999</v>
      </c>
      <c r="E109" s="5">
        <v>0.26100000000000001</v>
      </c>
      <c r="F109" s="6">
        <f t="shared" si="2"/>
        <v>2.5761381818181821</v>
      </c>
      <c r="G109" s="5">
        <f t="shared" si="3"/>
        <v>165.36380036079373</v>
      </c>
      <c r="H109" s="5"/>
    </row>
    <row r="110" spans="1:8" x14ac:dyDescent="0.35">
      <c r="A110" s="5" t="s">
        <v>123</v>
      </c>
      <c r="B110" s="5">
        <v>576.92999999999995</v>
      </c>
      <c r="C110" s="5">
        <v>577.15</v>
      </c>
      <c r="D110" s="5">
        <v>0.39200000000000002</v>
      </c>
      <c r="E110" s="5">
        <v>0.24099999999999999</v>
      </c>
      <c r="F110" s="6">
        <f t="shared" si="2"/>
        <v>2.5903152317880793</v>
      </c>
      <c r="G110" s="5">
        <f t="shared" si="3"/>
        <v>151.33293245139308</v>
      </c>
      <c r="H110" s="5"/>
    </row>
    <row r="111" spans="1:8" x14ac:dyDescent="0.35">
      <c r="A111" s="5" t="s">
        <v>124</v>
      </c>
      <c r="B111" s="5">
        <v>580.85</v>
      </c>
      <c r="C111" s="5">
        <v>581</v>
      </c>
      <c r="D111" s="5">
        <v>0.22500000000000001</v>
      </c>
      <c r="E111" s="5">
        <v>0.13800000000000001</v>
      </c>
      <c r="F111" s="6">
        <f t="shared" si="2"/>
        <v>2.5805172413793107</v>
      </c>
      <c r="G111" s="5">
        <f t="shared" si="3"/>
        <v>87.191822008418512</v>
      </c>
      <c r="H111" s="5"/>
    </row>
    <row r="112" spans="1:8" x14ac:dyDescent="0.35">
      <c r="A112" s="5" t="s">
        <v>125</v>
      </c>
      <c r="B112" s="5">
        <v>583.79999999999995</v>
      </c>
      <c r="C112" s="5">
        <v>583.92999999999995</v>
      </c>
      <c r="D112" s="5">
        <v>0.246</v>
      </c>
      <c r="E112" s="5">
        <v>0.15</v>
      </c>
      <c r="F112" s="6">
        <f t="shared" si="2"/>
        <v>2.5568624999999998</v>
      </c>
      <c r="G112" s="5">
        <f t="shared" si="3"/>
        <v>96.211665664461819</v>
      </c>
      <c r="H112" s="5"/>
    </row>
    <row r="113" spans="1:8" x14ac:dyDescent="0.35">
      <c r="A113" s="5" t="s">
        <v>126</v>
      </c>
      <c r="B113" s="5">
        <v>588.38</v>
      </c>
      <c r="C113" s="5">
        <v>588.45000000000005</v>
      </c>
      <c r="D113" s="5">
        <v>0.152</v>
      </c>
      <c r="E113" s="5">
        <v>9.2999999999999999E-2</v>
      </c>
      <c r="F113" s="6">
        <f t="shared" si="2"/>
        <v>2.570603389830509</v>
      </c>
      <c r="G113" s="5">
        <f t="shared" si="3"/>
        <v>59.130086189617145</v>
      </c>
      <c r="H113" s="5"/>
    </row>
    <row r="114" spans="1:8" x14ac:dyDescent="0.35">
      <c r="A114" s="5" t="s">
        <v>127</v>
      </c>
      <c r="B114" s="5">
        <v>591.9</v>
      </c>
      <c r="C114" s="5">
        <v>592.05999999999995</v>
      </c>
      <c r="D114" s="5">
        <v>0.33700000000000002</v>
      </c>
      <c r="E114" s="5">
        <v>0.20599999999999999</v>
      </c>
      <c r="F114" s="6">
        <f t="shared" si="2"/>
        <v>2.5668595419847322</v>
      </c>
      <c r="G114" s="5">
        <f t="shared" si="3"/>
        <v>131.28883543796354</v>
      </c>
      <c r="H114" s="5"/>
    </row>
    <row r="115" spans="1:8" x14ac:dyDescent="0.35">
      <c r="A115" s="5" t="s">
        <v>145</v>
      </c>
      <c r="B115" s="5">
        <v>597.78</v>
      </c>
      <c r="C115" s="5">
        <v>597.95000000000005</v>
      </c>
      <c r="D115" s="5">
        <v>0.311</v>
      </c>
      <c r="E115" s="5">
        <v>0.17899999999999999</v>
      </c>
      <c r="F115" s="6">
        <f t="shared" si="2"/>
        <v>2.3508772727272729</v>
      </c>
      <c r="G115" s="5">
        <f t="shared" si="3"/>
        <v>132.291040288635</v>
      </c>
      <c r="H115" s="5" t="s">
        <v>267</v>
      </c>
    </row>
    <row r="116" spans="1:8" x14ac:dyDescent="0.35">
      <c r="A116" s="5" t="s">
        <v>128</v>
      </c>
      <c r="B116" s="5">
        <v>598.79999999999995</v>
      </c>
      <c r="C116" s="5">
        <v>598.92999999999995</v>
      </c>
      <c r="D116" s="5">
        <v>0.20799999999999999</v>
      </c>
      <c r="E116" s="5">
        <v>0.11799999999999999</v>
      </c>
      <c r="F116" s="6">
        <f t="shared" si="2"/>
        <v>2.3060266666666664</v>
      </c>
      <c r="G116" s="5">
        <f t="shared" si="3"/>
        <v>90.198436560432967</v>
      </c>
      <c r="H116" s="5" t="s">
        <v>267</v>
      </c>
    </row>
    <row r="117" spans="1:8" x14ac:dyDescent="0.35">
      <c r="A117" s="5" t="s">
        <v>129</v>
      </c>
      <c r="B117" s="5">
        <v>601.75</v>
      </c>
      <c r="C117" s="5">
        <v>601.89</v>
      </c>
      <c r="D117" s="5">
        <v>0.28000000000000003</v>
      </c>
      <c r="E117" s="5">
        <v>0.16600000000000001</v>
      </c>
      <c r="F117" s="6">
        <f t="shared" si="2"/>
        <v>2.4507368421052629</v>
      </c>
      <c r="G117" s="5">
        <f t="shared" si="3"/>
        <v>114.25135297654842</v>
      </c>
      <c r="H117" s="5" t="s">
        <v>267</v>
      </c>
    </row>
    <row r="118" spans="1:8" x14ac:dyDescent="0.35">
      <c r="A118" s="5" t="s">
        <v>130</v>
      </c>
      <c r="B118" s="5">
        <v>602.75</v>
      </c>
      <c r="C118" s="5">
        <v>602.86</v>
      </c>
      <c r="D118" s="5">
        <v>0.24399999999999999</v>
      </c>
      <c r="E118" s="5">
        <v>0.14699999999999999</v>
      </c>
      <c r="F118" s="6">
        <f t="shared" si="2"/>
        <v>2.5099298969072161</v>
      </c>
      <c r="G118" s="5">
        <f t="shared" si="3"/>
        <v>97.213870515133308</v>
      </c>
      <c r="H118" s="5" t="s">
        <v>268</v>
      </c>
    </row>
    <row r="119" spans="1:8" x14ac:dyDescent="0.35">
      <c r="A119" s="5" t="s">
        <v>131</v>
      </c>
      <c r="B119" s="5">
        <v>604.54999999999995</v>
      </c>
      <c r="C119" s="5">
        <v>604.64</v>
      </c>
      <c r="D119" s="5">
        <v>0.41199999999999998</v>
      </c>
      <c r="E119" s="5">
        <v>0.246</v>
      </c>
      <c r="F119" s="6">
        <f t="shared" si="2"/>
        <v>2.4764674698795184</v>
      </c>
      <c r="G119" s="5">
        <f t="shared" si="3"/>
        <v>166.36600521146519</v>
      </c>
      <c r="H119" s="5" t="s">
        <v>267</v>
      </c>
    </row>
    <row r="120" spans="1:8" x14ac:dyDescent="0.35">
      <c r="A120" s="5" t="s">
        <v>132</v>
      </c>
      <c r="B120" s="5">
        <v>608.9</v>
      </c>
      <c r="C120" s="5">
        <v>609.03</v>
      </c>
      <c r="D120" s="5">
        <v>0.309</v>
      </c>
      <c r="E120" s="5">
        <v>0.193</v>
      </c>
      <c r="F120" s="6">
        <f t="shared" si="2"/>
        <v>2.6579327586206896</v>
      </c>
      <c r="G120" s="5">
        <f t="shared" si="3"/>
        <v>116.25576267789137</v>
      </c>
      <c r="H120" s="5"/>
    </row>
    <row r="121" spans="1:8" x14ac:dyDescent="0.35">
      <c r="A121" s="5" t="s">
        <v>133</v>
      </c>
      <c r="B121" s="5">
        <v>613.04</v>
      </c>
      <c r="C121" s="5">
        <v>613.17999999999995</v>
      </c>
      <c r="D121" s="5">
        <v>0.28499999999999998</v>
      </c>
      <c r="E121" s="5">
        <v>0.17799999999999999</v>
      </c>
      <c r="F121" s="6">
        <f t="shared" si="2"/>
        <v>2.6576915887850472</v>
      </c>
      <c r="G121" s="5">
        <f t="shared" si="3"/>
        <v>107.23591902184805</v>
      </c>
      <c r="H121" s="5"/>
    </row>
    <row r="122" spans="1:8" x14ac:dyDescent="0.35">
      <c r="A122" s="5" t="s">
        <v>134</v>
      </c>
      <c r="B122" s="5">
        <v>616.72</v>
      </c>
      <c r="C122" s="5">
        <v>616.91999999999996</v>
      </c>
      <c r="D122" s="5">
        <v>0.42399999999999999</v>
      </c>
      <c r="E122" s="5">
        <v>0.26500000000000001</v>
      </c>
      <c r="F122" s="6">
        <f t="shared" si="2"/>
        <v>2.6608000000000005</v>
      </c>
      <c r="G122" s="5">
        <f t="shared" si="3"/>
        <v>159.35057125676485</v>
      </c>
      <c r="H122" s="5"/>
    </row>
    <row r="123" spans="1:8" x14ac:dyDescent="0.35">
      <c r="A123" s="5" t="s">
        <v>135</v>
      </c>
      <c r="B123" s="5">
        <v>619.74</v>
      </c>
      <c r="C123" s="5">
        <v>619.88</v>
      </c>
      <c r="D123" s="5">
        <v>0.30199999999999999</v>
      </c>
      <c r="E123" s="5">
        <v>0.188</v>
      </c>
      <c r="F123" s="6">
        <f t="shared" si="2"/>
        <v>2.6432947368421051</v>
      </c>
      <c r="G123" s="5">
        <f t="shared" si="3"/>
        <v>114.25135297654842</v>
      </c>
      <c r="H123" s="5"/>
    </row>
    <row r="124" spans="1:8" x14ac:dyDescent="0.35">
      <c r="A124" s="5" t="s">
        <v>136</v>
      </c>
      <c r="B124" s="5">
        <v>621.20000000000005</v>
      </c>
      <c r="C124" s="5">
        <v>621.37</v>
      </c>
      <c r="D124" s="5">
        <v>0.27900000000000003</v>
      </c>
      <c r="E124" s="8">
        <v>0.17399999999999999</v>
      </c>
      <c r="F124" s="6">
        <f t="shared" si="2"/>
        <v>2.6512971428571421</v>
      </c>
      <c r="G124" s="5">
        <f t="shared" si="3"/>
        <v>105.23150932050514</v>
      </c>
      <c r="H124" s="5"/>
    </row>
    <row r="125" spans="1:8" x14ac:dyDescent="0.35">
      <c r="A125" s="5" t="s">
        <v>137</v>
      </c>
      <c r="B125" s="5">
        <v>624.48</v>
      </c>
      <c r="C125" s="5">
        <v>624.59</v>
      </c>
      <c r="D125" s="5">
        <v>0.28100000000000003</v>
      </c>
      <c r="E125" s="5">
        <v>0.17499999999999999</v>
      </c>
      <c r="F125" s="6">
        <f t="shared" si="2"/>
        <v>2.6451113207547161</v>
      </c>
      <c r="G125" s="5">
        <f t="shared" si="3"/>
        <v>106.23371417117663</v>
      </c>
      <c r="H125" s="5"/>
    </row>
    <row r="126" spans="1:8" x14ac:dyDescent="0.35">
      <c r="A126" s="5" t="s">
        <v>166</v>
      </c>
      <c r="B126" s="5">
        <v>628.26</v>
      </c>
      <c r="C126" s="5">
        <v>628.45000000000005</v>
      </c>
      <c r="D126" s="5">
        <v>0.23300000000000001</v>
      </c>
      <c r="E126" s="5">
        <v>0.14499999999999999</v>
      </c>
      <c r="F126" s="6">
        <f t="shared" si="2"/>
        <v>2.6419022727272723</v>
      </c>
      <c r="G126" s="5">
        <f t="shared" si="3"/>
        <v>88.194026859090016</v>
      </c>
      <c r="H126" s="5"/>
    </row>
    <row r="127" spans="1:8" x14ac:dyDescent="0.35">
      <c r="A127" s="5" t="s">
        <v>167</v>
      </c>
      <c r="B127" s="5">
        <v>628.70000000000005</v>
      </c>
      <c r="C127" s="5">
        <v>628.88</v>
      </c>
      <c r="D127" s="5">
        <v>0.39700000000000002</v>
      </c>
      <c r="E127" s="5">
        <v>0.2485</v>
      </c>
      <c r="F127" s="6">
        <f t="shared" si="2"/>
        <v>2.6675191919191921</v>
      </c>
      <c r="G127" s="5">
        <f t="shared" si="3"/>
        <v>148.82742032471435</v>
      </c>
      <c r="H127" s="5"/>
    </row>
    <row r="128" spans="1:8" x14ac:dyDescent="0.35">
      <c r="A128" s="5" t="s">
        <v>168</v>
      </c>
      <c r="B128" s="5">
        <v>631.1</v>
      </c>
      <c r="C128" s="5">
        <v>631.24</v>
      </c>
      <c r="D128" s="5">
        <v>0.26100000000000001</v>
      </c>
      <c r="E128" s="5">
        <v>0.16300000000000001</v>
      </c>
      <c r="F128" s="6">
        <f t="shared" si="2"/>
        <v>2.6574061224489798</v>
      </c>
      <c r="G128" s="5">
        <f t="shared" si="3"/>
        <v>98.21607536580477</v>
      </c>
      <c r="H128" s="5"/>
    </row>
    <row r="129" spans="1:8" x14ac:dyDescent="0.35">
      <c r="A129" s="5" t="s">
        <v>169</v>
      </c>
      <c r="B129" s="5">
        <v>632.87</v>
      </c>
      <c r="C129" s="5">
        <v>632.95000000000005</v>
      </c>
      <c r="D129" s="5">
        <v>0.20100000000000001</v>
      </c>
      <c r="E129" s="5">
        <v>0.126</v>
      </c>
      <c r="F129" s="6">
        <f t="shared" si="2"/>
        <v>2.6741039999999998</v>
      </c>
      <c r="G129" s="5">
        <f t="shared" si="3"/>
        <v>75.165363800360794</v>
      </c>
      <c r="H129" s="5"/>
    </row>
    <row r="130" spans="1:8" x14ac:dyDescent="0.35">
      <c r="A130" s="5" t="s">
        <v>170</v>
      </c>
      <c r="B130" s="5">
        <v>635.09</v>
      </c>
      <c r="C130" s="5">
        <v>635.20000000000005</v>
      </c>
      <c r="D130" s="5">
        <v>0.20899999999999999</v>
      </c>
      <c r="E130" s="5">
        <v>0.13100000000000001</v>
      </c>
      <c r="F130" s="6">
        <f t="shared" ref="F130" si="4">IFERROR(0.9978*D130/(D130-E130),"")</f>
        <v>2.6735923076923083</v>
      </c>
      <c r="G130" s="5">
        <f t="shared" ref="G130" si="5">IFERROR(1000*D130/F130,"")</f>
        <v>78.171978352375206</v>
      </c>
      <c r="H130" s="5"/>
    </row>
    <row r="131" spans="1:8" x14ac:dyDescent="0.35">
      <c r="A131" s="5"/>
      <c r="B131" s="5">
        <v>636.20000000000005</v>
      </c>
      <c r="C131" s="5">
        <v>636.34</v>
      </c>
      <c r="D131" s="5">
        <v>0.23799999999999999</v>
      </c>
      <c r="E131" s="5">
        <v>0.14899999999999999</v>
      </c>
      <c r="F131" s="6">
        <f t="shared" ref="F131:F177" si="6">IFERROR(0.9978*D131/(D131-E131),"")</f>
        <v>2.668274157303371</v>
      </c>
      <c r="G131" s="11">
        <f t="shared" ref="G131:G177" si="7">IFERROR(1000*D131/F131,"")</f>
        <v>89.196231709761463</v>
      </c>
      <c r="H131" s="5"/>
    </row>
    <row r="132" spans="1:8" x14ac:dyDescent="0.35">
      <c r="A132" s="5"/>
      <c r="B132" s="5">
        <v>638.16999999999996</v>
      </c>
      <c r="C132" s="5">
        <v>638.27</v>
      </c>
      <c r="D132" s="5">
        <v>0.22900000000000001</v>
      </c>
      <c r="E132" s="5">
        <v>0.14399999999999999</v>
      </c>
      <c r="F132" s="6">
        <f t="shared" si="6"/>
        <v>2.6881905882352934</v>
      </c>
      <c r="G132" s="11">
        <f t="shared" si="7"/>
        <v>85.18741230707559</v>
      </c>
      <c r="H132" s="5"/>
    </row>
    <row r="133" spans="1:8" x14ac:dyDescent="0.35">
      <c r="A133" s="5"/>
      <c r="B133" s="5">
        <v>644</v>
      </c>
      <c r="C133" s="5">
        <v>644.09</v>
      </c>
      <c r="D133" s="5">
        <v>0.16200000000000001</v>
      </c>
      <c r="E133" s="5">
        <v>0.10100000000000001</v>
      </c>
      <c r="F133" s="6">
        <f t="shared" si="6"/>
        <v>2.6498950819672134</v>
      </c>
      <c r="G133" s="11">
        <f t="shared" si="7"/>
        <v>61.134495890960103</v>
      </c>
      <c r="H133" s="5"/>
    </row>
    <row r="134" spans="1:8" x14ac:dyDescent="0.35">
      <c r="A134" s="5"/>
      <c r="B134" s="5">
        <v>649.79999999999995</v>
      </c>
      <c r="C134" s="5">
        <v>649.92999999999995</v>
      </c>
      <c r="D134" s="5">
        <v>0.224</v>
      </c>
      <c r="E134" s="5">
        <v>0.13900000000000001</v>
      </c>
      <c r="F134" s="6">
        <f t="shared" si="6"/>
        <v>2.6294964705882355</v>
      </c>
      <c r="G134" s="11">
        <f t="shared" si="7"/>
        <v>85.187412307075562</v>
      </c>
      <c r="H134" s="5"/>
    </row>
    <row r="135" spans="1:8" x14ac:dyDescent="0.35">
      <c r="A135" s="5"/>
      <c r="B135" s="5">
        <v>658.21</v>
      </c>
      <c r="C135" s="5">
        <v>658.3</v>
      </c>
      <c r="D135" s="5">
        <v>0.16500000000000001</v>
      </c>
      <c r="E135" s="5">
        <v>0.10299999999999999</v>
      </c>
      <c r="F135" s="6">
        <f t="shared" si="6"/>
        <v>2.6554354838709671</v>
      </c>
      <c r="G135" s="11">
        <f t="shared" si="7"/>
        <v>62.136700741631607</v>
      </c>
      <c r="H135" s="5"/>
    </row>
    <row r="136" spans="1:8" x14ac:dyDescent="0.35">
      <c r="A136" s="5"/>
      <c r="B136" s="5">
        <v>662.51</v>
      </c>
      <c r="C136" s="5">
        <v>662.61</v>
      </c>
      <c r="D136" s="5">
        <v>0.20699999999999999</v>
      </c>
      <c r="E136" s="5">
        <v>0.129</v>
      </c>
      <c r="F136" s="6">
        <f t="shared" si="6"/>
        <v>2.6480076923076927</v>
      </c>
      <c r="G136" s="11">
        <f t="shared" si="7"/>
        <v>78.17197835237522</v>
      </c>
      <c r="H136" s="5"/>
    </row>
    <row r="137" spans="1:8" x14ac:dyDescent="0.35">
      <c r="A137" s="5"/>
      <c r="B137" s="5">
        <v>668.35</v>
      </c>
      <c r="C137" s="5">
        <v>668.46</v>
      </c>
      <c r="D137" s="5">
        <v>0.27200000000000002</v>
      </c>
      <c r="E137" s="5">
        <v>0.16900000000000001</v>
      </c>
      <c r="F137" s="6">
        <f t="shared" si="6"/>
        <v>2.6349669902912622</v>
      </c>
      <c r="G137" s="11">
        <f t="shared" si="7"/>
        <v>103.22709961916215</v>
      </c>
      <c r="H137" s="5"/>
    </row>
    <row r="138" spans="1:8" x14ac:dyDescent="0.35">
      <c r="A138" s="5"/>
      <c r="B138" s="5">
        <v>673.63</v>
      </c>
      <c r="C138" s="5">
        <v>673.75</v>
      </c>
      <c r="D138" s="5">
        <v>0.26300000000000001</v>
      </c>
      <c r="E138" s="5">
        <v>0.16300000000000001</v>
      </c>
      <c r="F138" s="6">
        <f t="shared" si="6"/>
        <v>2.6242140000000003</v>
      </c>
      <c r="G138" s="11">
        <f t="shared" si="7"/>
        <v>100.22048506714772</v>
      </c>
      <c r="H138" s="5"/>
    </row>
    <row r="139" spans="1:8" x14ac:dyDescent="0.35">
      <c r="A139" s="5"/>
      <c r="B139" s="5">
        <v>679.9</v>
      </c>
      <c r="C139" s="5">
        <v>680</v>
      </c>
      <c r="D139" s="5">
        <v>0.19600000000000001</v>
      </c>
      <c r="E139" s="5">
        <v>0.1215</v>
      </c>
      <c r="F139" s="6">
        <f t="shared" si="6"/>
        <v>2.6250845637583891</v>
      </c>
      <c r="G139" s="11">
        <f t="shared" si="7"/>
        <v>74.664261375025063</v>
      </c>
      <c r="H139" s="5"/>
    </row>
    <row r="140" spans="1:8" x14ac:dyDescent="0.35">
      <c r="A140" s="5"/>
      <c r="B140" s="5">
        <v>684.6</v>
      </c>
      <c r="C140" s="5">
        <v>684.69</v>
      </c>
      <c r="D140" s="5">
        <v>0.17599999999999999</v>
      </c>
      <c r="E140" s="5">
        <v>0.109</v>
      </c>
      <c r="F140" s="6">
        <f t="shared" si="6"/>
        <v>2.6210865671641792</v>
      </c>
      <c r="G140" s="11">
        <f t="shared" si="7"/>
        <v>67.147724994988977</v>
      </c>
      <c r="H140" s="5"/>
    </row>
    <row r="141" spans="1:8" x14ac:dyDescent="0.35">
      <c r="A141" s="5"/>
      <c r="B141" s="5">
        <v>691.3</v>
      </c>
      <c r="C141" s="5">
        <v>691.4</v>
      </c>
      <c r="D141" s="5">
        <v>0.224</v>
      </c>
      <c r="E141" s="5">
        <v>0.13900000000000001</v>
      </c>
      <c r="F141" s="6">
        <f t="shared" si="6"/>
        <v>2.6294964705882355</v>
      </c>
      <c r="G141" s="11">
        <f t="shared" si="7"/>
        <v>85.187412307075562</v>
      </c>
      <c r="H141" s="5"/>
    </row>
    <row r="142" spans="1:8" x14ac:dyDescent="0.35">
      <c r="A142" s="5"/>
      <c r="B142" s="5">
        <v>695.7</v>
      </c>
      <c r="C142" s="5">
        <v>695.81</v>
      </c>
      <c r="D142" s="5">
        <v>0.193</v>
      </c>
      <c r="E142" s="5">
        <v>0.12</v>
      </c>
      <c r="F142" s="6">
        <f t="shared" si="6"/>
        <v>2.6380191780821916</v>
      </c>
      <c r="G142" s="11">
        <f t="shared" si="7"/>
        <v>73.160954099017843</v>
      </c>
      <c r="H142" s="5"/>
    </row>
    <row r="143" spans="1:8" x14ac:dyDescent="0.35">
      <c r="A143" s="5"/>
      <c r="B143" s="5">
        <v>700.86</v>
      </c>
      <c r="C143" s="5">
        <v>700.96</v>
      </c>
      <c r="D143" s="5">
        <v>0.25</v>
      </c>
      <c r="E143" s="5">
        <v>0.155</v>
      </c>
      <c r="F143" s="6">
        <f t="shared" si="6"/>
        <v>2.6257894736842107</v>
      </c>
      <c r="G143" s="11">
        <f t="shared" si="7"/>
        <v>95.209460813790329</v>
      </c>
      <c r="H143" s="5"/>
    </row>
    <row r="144" spans="1:8" x14ac:dyDescent="0.35">
      <c r="A144" s="5"/>
      <c r="B144" s="5">
        <v>707.43</v>
      </c>
      <c r="C144" s="5">
        <v>707.63</v>
      </c>
      <c r="D144" s="5">
        <v>0.245</v>
      </c>
      <c r="E144" s="5">
        <v>0.152</v>
      </c>
      <c r="F144" s="6">
        <f t="shared" si="6"/>
        <v>2.6286129032258065</v>
      </c>
      <c r="G144" s="11">
        <f t="shared" si="7"/>
        <v>93.205051112447379</v>
      </c>
      <c r="H144" s="5"/>
    </row>
    <row r="145" spans="1:8" x14ac:dyDescent="0.35">
      <c r="A145" s="5"/>
      <c r="B145" s="5">
        <v>714.65</v>
      </c>
      <c r="C145" s="5">
        <v>714.75</v>
      </c>
      <c r="D145" s="5">
        <v>0.187</v>
      </c>
      <c r="E145" s="5">
        <v>0.11700000000000001</v>
      </c>
      <c r="F145" s="6">
        <f t="shared" si="6"/>
        <v>2.6655514285714288</v>
      </c>
      <c r="G145" s="11">
        <f t="shared" si="7"/>
        <v>70.154339547003403</v>
      </c>
      <c r="H145" s="5"/>
    </row>
    <row r="146" spans="1:8" x14ac:dyDescent="0.35">
      <c r="A146" s="5"/>
      <c r="B146" s="5">
        <v>718.94</v>
      </c>
      <c r="C146" s="5">
        <v>719.02</v>
      </c>
      <c r="D146" s="5">
        <v>0.17399999999999999</v>
      </c>
      <c r="E146" s="5">
        <v>0.108</v>
      </c>
      <c r="F146" s="6">
        <f t="shared" si="6"/>
        <v>2.6305636363636369</v>
      </c>
      <c r="G146" s="11">
        <f t="shared" si="7"/>
        <v>66.145520144317487</v>
      </c>
      <c r="H146" s="5"/>
    </row>
    <row r="147" spans="1:8" x14ac:dyDescent="0.35">
      <c r="A147" s="5"/>
      <c r="B147" s="5">
        <v>722.75</v>
      </c>
      <c r="C147" s="5">
        <v>722.85</v>
      </c>
      <c r="D147" s="5">
        <v>0.20399999999999999</v>
      </c>
      <c r="E147" s="5">
        <v>0.127</v>
      </c>
      <c r="F147" s="6">
        <f t="shared" si="6"/>
        <v>2.6435220779220785</v>
      </c>
      <c r="G147" s="11">
        <f t="shared" si="7"/>
        <v>77.16977350170373</v>
      </c>
      <c r="H147" s="5"/>
    </row>
    <row r="148" spans="1:8" x14ac:dyDescent="0.35">
      <c r="A148" s="5"/>
      <c r="B148" s="5">
        <v>729.03</v>
      </c>
      <c r="C148" s="5">
        <v>729.2</v>
      </c>
      <c r="D148" s="5">
        <v>0.34899999999999998</v>
      </c>
      <c r="E148" s="5">
        <v>0.217</v>
      </c>
      <c r="F148" s="6">
        <f t="shared" si="6"/>
        <v>2.6381227272727275</v>
      </c>
      <c r="G148" s="11">
        <f t="shared" si="7"/>
        <v>132.29104028863497</v>
      </c>
      <c r="H148" s="5"/>
    </row>
    <row r="149" spans="1:8" x14ac:dyDescent="0.35">
      <c r="A149" s="5"/>
      <c r="B149" s="5">
        <v>738.08</v>
      </c>
      <c r="C149" s="5">
        <v>738.28</v>
      </c>
      <c r="D149" s="5">
        <v>0.34</v>
      </c>
      <c r="E149" s="5">
        <v>0.223</v>
      </c>
      <c r="F149" s="6">
        <f t="shared" si="6"/>
        <v>2.8995897435897438</v>
      </c>
      <c r="G149" s="11">
        <f t="shared" si="7"/>
        <v>117.25796752856283</v>
      </c>
      <c r="H149" s="5"/>
    </row>
    <row r="150" spans="1:8" x14ac:dyDescent="0.35">
      <c r="A150" s="5"/>
      <c r="B150" s="5">
        <v>743</v>
      </c>
      <c r="C150" s="5">
        <v>743.19</v>
      </c>
      <c r="D150" s="5">
        <v>0.36299999999999999</v>
      </c>
      <c r="E150" s="5">
        <v>0.22600000000000001</v>
      </c>
      <c r="F150" s="6">
        <f t="shared" si="6"/>
        <v>2.6438058394160588</v>
      </c>
      <c r="G150" s="11">
        <f t="shared" si="7"/>
        <v>137.30206454199237</v>
      </c>
      <c r="H150" s="5"/>
    </row>
    <row r="151" spans="1:8" x14ac:dyDescent="0.35">
      <c r="A151" s="5"/>
      <c r="B151" s="5">
        <v>744.74</v>
      </c>
      <c r="C151" s="5">
        <v>744.9</v>
      </c>
      <c r="D151" s="5">
        <v>0.30399999999999999</v>
      </c>
      <c r="E151" s="5">
        <v>0.189</v>
      </c>
      <c r="F151" s="6">
        <f t="shared" si="6"/>
        <v>2.6376626086956527</v>
      </c>
      <c r="G151" s="11">
        <f t="shared" si="7"/>
        <v>115.25355782721986</v>
      </c>
      <c r="H151" s="5"/>
    </row>
    <row r="152" spans="1:8" x14ac:dyDescent="0.35">
      <c r="A152" s="5"/>
      <c r="B152" s="5">
        <v>752.66</v>
      </c>
      <c r="C152" s="5">
        <v>752.86</v>
      </c>
      <c r="D152" s="5">
        <v>0.378</v>
      </c>
      <c r="E152" s="5">
        <v>0.23599999999999999</v>
      </c>
      <c r="F152" s="6">
        <f t="shared" si="6"/>
        <v>2.6561154929577464</v>
      </c>
      <c r="G152" s="11">
        <f t="shared" si="7"/>
        <v>142.31308879534978</v>
      </c>
      <c r="H152" s="5"/>
    </row>
    <row r="153" spans="1:8" x14ac:dyDescent="0.35">
      <c r="A153" s="5"/>
      <c r="B153" s="5">
        <v>756.27</v>
      </c>
      <c r="C153" s="5">
        <v>756.45</v>
      </c>
      <c r="D153" s="5">
        <v>0.37</v>
      </c>
      <c r="E153" s="5">
        <v>0.22900000000000001</v>
      </c>
      <c r="F153" s="6">
        <f t="shared" si="6"/>
        <v>2.6183404255319154</v>
      </c>
      <c r="G153" s="11">
        <f t="shared" si="7"/>
        <v>141.31088394467827</v>
      </c>
      <c r="H153" s="5"/>
    </row>
    <row r="154" spans="1:8" x14ac:dyDescent="0.35">
      <c r="A154" s="5"/>
      <c r="B154" s="5">
        <v>761</v>
      </c>
      <c r="C154" s="5">
        <v>761.1</v>
      </c>
      <c r="D154" s="5">
        <v>0.19500000000000001</v>
      </c>
      <c r="E154" s="5">
        <v>0.122</v>
      </c>
      <c r="F154" s="6">
        <f t="shared" si="6"/>
        <v>2.6653561643835615</v>
      </c>
      <c r="G154" s="11">
        <f t="shared" si="7"/>
        <v>73.160954099017843</v>
      </c>
      <c r="H154" s="5"/>
    </row>
    <row r="155" spans="1:8" x14ac:dyDescent="0.35">
      <c r="A155" s="5"/>
      <c r="B155" s="5">
        <v>769.7</v>
      </c>
      <c r="C155" s="5">
        <v>769.85</v>
      </c>
      <c r="D155" s="5">
        <v>0.28499999999999998</v>
      </c>
      <c r="E155" s="5">
        <v>0.17899999999999999</v>
      </c>
      <c r="F155" s="6">
        <f t="shared" si="6"/>
        <v>2.6827641509433966</v>
      </c>
      <c r="G155" s="11">
        <f t="shared" si="7"/>
        <v>106.23371417117657</v>
      </c>
      <c r="H155" s="5"/>
    </row>
    <row r="156" spans="1:8" x14ac:dyDescent="0.35">
      <c r="A156" s="5"/>
      <c r="B156" s="5">
        <v>775.8</v>
      </c>
      <c r="C156" s="5">
        <v>775.89</v>
      </c>
      <c r="D156" s="5">
        <v>0.16400000000000001</v>
      </c>
      <c r="E156" s="5">
        <v>0.10199999999999999</v>
      </c>
      <c r="F156" s="6">
        <f t="shared" si="6"/>
        <v>2.6393419354838707</v>
      </c>
      <c r="G156" s="11">
        <f t="shared" si="7"/>
        <v>62.136700741631593</v>
      </c>
      <c r="H156" s="5"/>
    </row>
    <row r="157" spans="1:8" x14ac:dyDescent="0.35">
      <c r="A157" s="5"/>
      <c r="B157" s="5">
        <v>781.54</v>
      </c>
      <c r="C157" s="5">
        <v>781.65</v>
      </c>
      <c r="D157" s="5">
        <v>0.24299999999999999</v>
      </c>
      <c r="E157" s="5">
        <v>0.152</v>
      </c>
      <c r="F157" s="6">
        <f t="shared" si="6"/>
        <v>2.6644549450549451</v>
      </c>
      <c r="G157" s="11">
        <f t="shared" si="7"/>
        <v>91.200641411104428</v>
      </c>
      <c r="H157" s="5"/>
    </row>
    <row r="158" spans="1:8" x14ac:dyDescent="0.35">
      <c r="A158" s="5"/>
      <c r="B158" s="5">
        <v>786.59</v>
      </c>
      <c r="C158" s="5">
        <v>786.75</v>
      </c>
      <c r="D158" s="5">
        <v>0.27300000000000002</v>
      </c>
      <c r="E158" s="5">
        <v>0.17399999999999999</v>
      </c>
      <c r="F158" s="6">
        <f t="shared" si="6"/>
        <v>2.75150909090909</v>
      </c>
      <c r="G158" s="11">
        <f t="shared" si="7"/>
        <v>99.218280216476273</v>
      </c>
      <c r="H158" s="5"/>
    </row>
    <row r="159" spans="1:8" x14ac:dyDescent="0.35">
      <c r="A159" s="5"/>
      <c r="B159" s="5">
        <v>791.7</v>
      </c>
      <c r="C159" s="5">
        <v>791.8</v>
      </c>
      <c r="D159" s="5">
        <v>0.188</v>
      </c>
      <c r="E159" s="5">
        <v>0.11700000000000001</v>
      </c>
      <c r="F159" s="6">
        <f t="shared" si="6"/>
        <v>2.6420619718309863</v>
      </c>
      <c r="G159" s="11">
        <f t="shared" si="7"/>
        <v>71.156544397674878</v>
      </c>
      <c r="H159" s="5"/>
    </row>
    <row r="160" spans="1:8" x14ac:dyDescent="0.35">
      <c r="A160" s="5"/>
      <c r="B160" s="5">
        <v>797.29</v>
      </c>
      <c r="C160" s="5">
        <v>797.4</v>
      </c>
      <c r="D160" s="5">
        <v>0.23799999999999999</v>
      </c>
      <c r="E160" s="5">
        <v>0.151</v>
      </c>
      <c r="F160" s="6">
        <f t="shared" si="6"/>
        <v>2.7296137931034483</v>
      </c>
      <c r="G160" s="11">
        <f t="shared" si="7"/>
        <v>87.191822008418526</v>
      </c>
      <c r="H160" s="5"/>
    </row>
    <row r="161" spans="1:8" x14ac:dyDescent="0.35">
      <c r="A161" s="5"/>
      <c r="B161" s="5">
        <v>805.1</v>
      </c>
      <c r="C161" s="5">
        <v>805.17</v>
      </c>
      <c r="D161" s="5">
        <v>0.23699999999999999</v>
      </c>
      <c r="E161" s="5">
        <v>0.152</v>
      </c>
      <c r="F161" s="6">
        <f t="shared" si="6"/>
        <v>2.7821011764705883</v>
      </c>
      <c r="G161" s="11">
        <f t="shared" si="7"/>
        <v>85.187412307075562</v>
      </c>
      <c r="H161" s="5"/>
    </row>
    <row r="162" spans="1:8" x14ac:dyDescent="0.35">
      <c r="A162" s="5"/>
      <c r="B162" s="5">
        <v>807.37</v>
      </c>
      <c r="C162" s="5">
        <v>807.59</v>
      </c>
      <c r="D162" s="5">
        <v>0.48299999999999998</v>
      </c>
      <c r="E162" s="5">
        <v>0.31</v>
      </c>
      <c r="F162" s="6">
        <f t="shared" si="6"/>
        <v>2.7857653179190756</v>
      </c>
      <c r="G162" s="11">
        <f t="shared" si="7"/>
        <v>173.38143916616553</v>
      </c>
      <c r="H162" s="5"/>
    </row>
    <row r="163" spans="1:8" x14ac:dyDescent="0.35">
      <c r="A163" s="5"/>
      <c r="B163" s="5">
        <v>815.33</v>
      </c>
      <c r="C163" s="5">
        <v>815.6</v>
      </c>
      <c r="D163" s="5">
        <v>0.504</v>
      </c>
      <c r="E163" s="5">
        <v>0.314</v>
      </c>
      <c r="F163" s="6">
        <f t="shared" si="6"/>
        <v>2.6467957894736842</v>
      </c>
      <c r="G163" s="11">
        <f t="shared" si="7"/>
        <v>190.41892162758069</v>
      </c>
      <c r="H163" s="5"/>
    </row>
    <row r="164" spans="1:8" x14ac:dyDescent="0.35">
      <c r="A164" s="5"/>
      <c r="B164" s="5">
        <v>821.99</v>
      </c>
      <c r="C164" s="5">
        <v>822.16</v>
      </c>
      <c r="D164" s="5">
        <v>0.38300000000000001</v>
      </c>
      <c r="E164" s="5">
        <v>0.23799999999999999</v>
      </c>
      <c r="F164" s="6">
        <f t="shared" si="6"/>
        <v>2.6355682758620689</v>
      </c>
      <c r="G164" s="11">
        <f t="shared" si="7"/>
        <v>145.3197033473642</v>
      </c>
      <c r="H164" s="5"/>
    </row>
    <row r="165" spans="1:8" x14ac:dyDescent="0.35">
      <c r="A165" s="5"/>
      <c r="B165" s="5">
        <v>826.77</v>
      </c>
      <c r="C165" s="5">
        <v>826.92</v>
      </c>
      <c r="D165" s="5">
        <v>0.309</v>
      </c>
      <c r="E165" s="5">
        <v>0.19500000000000001</v>
      </c>
      <c r="F165" s="6">
        <f t="shared" si="6"/>
        <v>2.7045631578947371</v>
      </c>
      <c r="G165" s="11">
        <f t="shared" si="7"/>
        <v>114.25135297654839</v>
      </c>
      <c r="H165" s="5"/>
    </row>
    <row r="166" spans="1:8" x14ac:dyDescent="0.35">
      <c r="A166" s="5"/>
      <c r="B166" s="5">
        <v>828.8</v>
      </c>
      <c r="C166" s="5">
        <v>829.05</v>
      </c>
      <c r="D166" s="5">
        <v>0.33800000000000002</v>
      </c>
      <c r="E166" s="5">
        <v>0.217</v>
      </c>
      <c r="F166" s="6">
        <f t="shared" si="6"/>
        <v>2.787242975206611</v>
      </c>
      <c r="G166" s="11">
        <f t="shared" si="7"/>
        <v>121.26678693124877</v>
      </c>
      <c r="H166" s="5"/>
    </row>
    <row r="167" spans="1:8" x14ac:dyDescent="0.35">
      <c r="A167" s="5"/>
      <c r="B167" s="5">
        <v>829.35</v>
      </c>
      <c r="C167" s="5">
        <v>829.5</v>
      </c>
      <c r="D167" s="5">
        <v>0.28100000000000003</v>
      </c>
      <c r="E167" s="5">
        <v>0.18</v>
      </c>
      <c r="F167" s="6">
        <f t="shared" si="6"/>
        <v>2.7760574257425734</v>
      </c>
      <c r="G167" s="11">
        <f t="shared" si="7"/>
        <v>101.22268991781924</v>
      </c>
      <c r="H167" s="5"/>
    </row>
    <row r="168" spans="1:8" x14ac:dyDescent="0.35">
      <c r="A168" s="5"/>
      <c r="B168" s="5">
        <v>831.53</v>
      </c>
      <c r="C168" s="5">
        <v>831.65</v>
      </c>
      <c r="D168" s="5">
        <v>0.24199999999999999</v>
      </c>
      <c r="E168" s="5">
        <v>0.152</v>
      </c>
      <c r="F168" s="6">
        <f t="shared" si="6"/>
        <v>2.6829733333333334</v>
      </c>
      <c r="G168" s="11">
        <f t="shared" si="7"/>
        <v>90.198436560432953</v>
      </c>
      <c r="H168" s="5"/>
    </row>
    <row r="169" spans="1:8" x14ac:dyDescent="0.35">
      <c r="A169" s="5"/>
      <c r="B169" s="5">
        <v>832.92</v>
      </c>
      <c r="C169" s="5">
        <v>833.06</v>
      </c>
      <c r="D169" s="5">
        <v>0.26900000000000002</v>
      </c>
      <c r="E169" s="5">
        <v>0.16900000000000001</v>
      </c>
      <c r="F169" s="6">
        <f t="shared" si="6"/>
        <v>2.6840820000000001</v>
      </c>
      <c r="G169" s="11">
        <f t="shared" si="7"/>
        <v>100.22048506714772</v>
      </c>
      <c r="H169" s="5"/>
    </row>
    <row r="170" spans="1:8" x14ac:dyDescent="0.35">
      <c r="A170" s="5"/>
      <c r="B170" s="5">
        <v>837.2</v>
      </c>
      <c r="C170" s="5">
        <v>837.32</v>
      </c>
      <c r="D170" s="5">
        <v>0.28599999999999998</v>
      </c>
      <c r="E170" s="5">
        <v>0.17899999999999999</v>
      </c>
      <c r="F170" s="6">
        <f t="shared" si="6"/>
        <v>2.6670168224299067</v>
      </c>
      <c r="G170" s="11">
        <f t="shared" si="7"/>
        <v>107.23591902184806</v>
      </c>
      <c r="H170" s="5"/>
    </row>
    <row r="171" spans="1:8" x14ac:dyDescent="0.35">
      <c r="A171" s="5"/>
      <c r="B171" s="5">
        <v>839.68</v>
      </c>
      <c r="C171" s="5">
        <v>839.75</v>
      </c>
      <c r="D171" s="5">
        <v>0.14199999999999999</v>
      </c>
      <c r="E171" s="5">
        <v>8.7999999999999995E-2</v>
      </c>
      <c r="F171" s="6">
        <f t="shared" si="6"/>
        <v>2.6238444444444449</v>
      </c>
      <c r="G171" s="11">
        <f t="shared" si="7"/>
        <v>54.119061936259762</v>
      </c>
      <c r="H171" s="5"/>
    </row>
    <row r="172" spans="1:8" x14ac:dyDescent="0.35">
      <c r="A172" s="5"/>
      <c r="B172" s="5">
        <v>844.42</v>
      </c>
      <c r="C172" s="5">
        <v>844.6</v>
      </c>
      <c r="D172" s="5">
        <v>0.30199999999999999</v>
      </c>
      <c r="E172" s="5">
        <v>0.191</v>
      </c>
      <c r="F172" s="6">
        <f t="shared" si="6"/>
        <v>2.7147351351351352</v>
      </c>
      <c r="G172" s="11">
        <f t="shared" si="7"/>
        <v>111.24473842453398</v>
      </c>
      <c r="H172" s="5"/>
    </row>
    <row r="173" spans="1:8" x14ac:dyDescent="0.35">
      <c r="A173" s="5"/>
      <c r="B173" s="5">
        <v>844.79</v>
      </c>
      <c r="C173" s="5">
        <v>844.9</v>
      </c>
      <c r="D173" s="5">
        <v>0.47699999999999998</v>
      </c>
      <c r="E173" s="5">
        <v>0.29799999999999999</v>
      </c>
      <c r="F173" s="6">
        <f t="shared" si="6"/>
        <v>2.658941899441341</v>
      </c>
      <c r="G173" s="11">
        <f t="shared" si="7"/>
        <v>179.39466827019442</v>
      </c>
      <c r="H173" s="5"/>
    </row>
    <row r="174" spans="1:8" x14ac:dyDescent="0.35">
      <c r="A174" s="5"/>
      <c r="B174" s="5">
        <v>846.24</v>
      </c>
      <c r="C174" s="5">
        <v>846.36</v>
      </c>
      <c r="D174" s="5">
        <v>0.23599999999999999</v>
      </c>
      <c r="E174" s="5">
        <v>0.14799999999999999</v>
      </c>
      <c r="F174" s="6">
        <f t="shared" si="6"/>
        <v>2.6759181818181816</v>
      </c>
      <c r="G174" s="11">
        <f t="shared" si="7"/>
        <v>88.194026859090002</v>
      </c>
      <c r="H174" s="5"/>
    </row>
    <row r="175" spans="1:8" x14ac:dyDescent="0.35">
      <c r="A175" s="5"/>
      <c r="B175" s="5">
        <v>847.66</v>
      </c>
      <c r="C175" s="5">
        <v>847.79</v>
      </c>
      <c r="D175" s="5">
        <v>0.27400000000000002</v>
      </c>
      <c r="E175" s="5">
        <v>0.17299999999999999</v>
      </c>
      <c r="F175" s="6">
        <f t="shared" si="6"/>
        <v>2.7069029702970289</v>
      </c>
      <c r="G175" s="11">
        <f t="shared" si="7"/>
        <v>101.22268991781924</v>
      </c>
      <c r="H175" s="5"/>
    </row>
    <row r="176" spans="1:8" x14ac:dyDescent="0.35">
      <c r="A176" s="5"/>
      <c r="B176" s="5">
        <v>848.12</v>
      </c>
      <c r="C176" s="5">
        <v>848.12</v>
      </c>
      <c r="D176" s="5">
        <v>0.30199999999999999</v>
      </c>
      <c r="E176" s="5">
        <v>0.191</v>
      </c>
      <c r="F176" s="6">
        <f t="shared" si="6"/>
        <v>2.7147351351351352</v>
      </c>
      <c r="G176" s="11">
        <f t="shared" si="7"/>
        <v>111.24473842453398</v>
      </c>
      <c r="H176" s="5"/>
    </row>
    <row r="177" spans="1:8" x14ac:dyDescent="0.35">
      <c r="A177" s="5"/>
      <c r="B177" s="5">
        <v>849.95</v>
      </c>
      <c r="C177" s="5">
        <v>850.03</v>
      </c>
      <c r="D177" s="5">
        <v>0.14599999999999999</v>
      </c>
      <c r="E177" s="5">
        <v>9.1999999999999998E-2</v>
      </c>
      <c r="F177" s="6">
        <f t="shared" si="6"/>
        <v>2.6977555555555557</v>
      </c>
      <c r="G177" s="11">
        <f t="shared" si="7"/>
        <v>54.119061936259769</v>
      </c>
      <c r="H177" s="5"/>
    </row>
  </sheetData>
  <conditionalFormatting sqref="F2:F17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{8E605185-F59C-41FD-A1A2-7CF3F61937B1}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{BC65AC78-1815-4B14-B284-C61E8A6DD067}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605185-F59C-41FD-A1A2-7CF3F61937B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C65AC78-1815-4B14-B284-C61E8A6DD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F2:F177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255D-1B87-4084-829C-FED720E00545}">
  <sheetPr>
    <tabColor theme="7" tint="-0.249977111117893"/>
  </sheetPr>
  <dimension ref="A1:F863"/>
  <sheetViews>
    <sheetView topLeftCell="A253" workbookViewId="0">
      <selection activeCell="B267" sqref="B267"/>
    </sheetView>
  </sheetViews>
  <sheetFormatPr defaultRowHeight="14.5" x14ac:dyDescent="0.35"/>
  <cols>
    <col min="1" max="1" width="9.36328125" bestFit="1" customWidth="1"/>
    <col min="2" max="2" width="8.453125" bestFit="1" customWidth="1"/>
    <col min="3" max="3" width="6.81640625" bestFit="1" customWidth="1"/>
    <col min="4" max="4" width="8.26953125" bestFit="1" customWidth="1"/>
    <col min="5" max="5" width="6.90625" bestFit="1" customWidth="1"/>
    <col min="6" max="6" width="124.90625" bestFit="1" customWidth="1"/>
  </cols>
  <sheetData>
    <row r="1" spans="1:6" x14ac:dyDescent="0.35">
      <c r="A1" t="s">
        <v>157</v>
      </c>
      <c r="B1" t="s">
        <v>1</v>
      </c>
      <c r="C1" t="s">
        <v>2</v>
      </c>
      <c r="D1" t="s">
        <v>158</v>
      </c>
      <c r="E1" t="s">
        <v>159</v>
      </c>
      <c r="F1" t="s">
        <v>160</v>
      </c>
    </row>
    <row r="2" spans="1:6" x14ac:dyDescent="0.35">
      <c r="A2" t="s">
        <v>179</v>
      </c>
      <c r="B2">
        <v>0</v>
      </c>
      <c r="C2">
        <v>1.02</v>
      </c>
      <c r="D2" t="s">
        <v>180</v>
      </c>
      <c r="E2">
        <v>0</v>
      </c>
      <c r="F2" t="s">
        <v>181</v>
      </c>
    </row>
    <row r="3" spans="1:6" x14ac:dyDescent="0.35">
      <c r="A3" t="s">
        <v>179</v>
      </c>
      <c r="B3">
        <v>1.02</v>
      </c>
      <c r="C3">
        <v>2.04</v>
      </c>
      <c r="D3" t="s">
        <v>180</v>
      </c>
      <c r="E3">
        <v>0</v>
      </c>
      <c r="F3" t="s">
        <v>181</v>
      </c>
    </row>
    <row r="4" spans="1:6" x14ac:dyDescent="0.35">
      <c r="A4" t="s">
        <v>179</v>
      </c>
      <c r="B4">
        <v>2.04</v>
      </c>
      <c r="C4">
        <v>3.1</v>
      </c>
      <c r="D4" t="s">
        <v>180</v>
      </c>
      <c r="E4">
        <v>0</v>
      </c>
      <c r="F4" t="s">
        <v>181</v>
      </c>
    </row>
    <row r="5" spans="1:6" x14ac:dyDescent="0.35">
      <c r="A5" t="s">
        <v>179</v>
      </c>
      <c r="B5">
        <v>3.1</v>
      </c>
      <c r="C5">
        <v>4.1100000000000003</v>
      </c>
      <c r="D5" t="s">
        <v>180</v>
      </c>
      <c r="E5">
        <v>0</v>
      </c>
      <c r="F5" t="s">
        <v>181</v>
      </c>
    </row>
    <row r="6" spans="1:6" x14ac:dyDescent="0.35">
      <c r="A6" t="s">
        <v>179</v>
      </c>
      <c r="B6">
        <v>4.1100000000000003</v>
      </c>
      <c r="C6">
        <v>5.19</v>
      </c>
      <c r="D6" t="s">
        <v>180</v>
      </c>
      <c r="E6">
        <v>0</v>
      </c>
      <c r="F6" t="s">
        <v>181</v>
      </c>
    </row>
    <row r="7" spans="1:6" x14ac:dyDescent="0.35">
      <c r="A7" t="s">
        <v>179</v>
      </c>
      <c r="B7">
        <v>5.19</v>
      </c>
      <c r="C7">
        <v>6.25</v>
      </c>
      <c r="D7" t="s">
        <v>180</v>
      </c>
      <c r="E7">
        <v>0</v>
      </c>
      <c r="F7" t="s">
        <v>181</v>
      </c>
    </row>
    <row r="8" spans="1:6" x14ac:dyDescent="0.35">
      <c r="A8" t="s">
        <v>179</v>
      </c>
      <c r="B8">
        <v>6.25</v>
      </c>
      <c r="C8">
        <v>7.3</v>
      </c>
      <c r="D8" t="s">
        <v>180</v>
      </c>
      <c r="E8">
        <v>0</v>
      </c>
      <c r="F8" t="s">
        <v>181</v>
      </c>
    </row>
    <row r="9" spans="1:6" x14ac:dyDescent="0.35">
      <c r="A9" t="s">
        <v>179</v>
      </c>
      <c r="B9">
        <v>7.3</v>
      </c>
      <c r="C9">
        <v>8.2799999999999994</v>
      </c>
      <c r="D9" t="s">
        <v>180</v>
      </c>
      <c r="E9">
        <v>0</v>
      </c>
      <c r="F9" t="s">
        <v>181</v>
      </c>
    </row>
    <row r="10" spans="1:6" x14ac:dyDescent="0.35">
      <c r="A10" t="s">
        <v>179</v>
      </c>
      <c r="B10">
        <v>8.2799999999999994</v>
      </c>
      <c r="C10">
        <v>9.3000000000000007</v>
      </c>
      <c r="D10" t="s">
        <v>180</v>
      </c>
      <c r="E10">
        <v>0</v>
      </c>
      <c r="F10" t="s">
        <v>181</v>
      </c>
    </row>
    <row r="11" spans="1:6" x14ac:dyDescent="0.35">
      <c r="A11" t="s">
        <v>179</v>
      </c>
      <c r="B11">
        <v>9.3000000000000007</v>
      </c>
      <c r="C11">
        <v>10.27</v>
      </c>
      <c r="D11" t="s">
        <v>180</v>
      </c>
      <c r="E11">
        <v>0</v>
      </c>
      <c r="F11" t="s">
        <v>181</v>
      </c>
    </row>
    <row r="12" spans="1:6" x14ac:dyDescent="0.35">
      <c r="A12" t="s">
        <v>179</v>
      </c>
      <c r="B12">
        <v>10.27</v>
      </c>
      <c r="C12">
        <v>11.35</v>
      </c>
      <c r="D12" t="s">
        <v>180</v>
      </c>
      <c r="E12">
        <v>0</v>
      </c>
      <c r="F12" t="s">
        <v>181</v>
      </c>
    </row>
    <row r="13" spans="1:6" x14ac:dyDescent="0.35">
      <c r="A13" t="s">
        <v>179</v>
      </c>
      <c r="B13">
        <v>11.35</v>
      </c>
      <c r="C13">
        <v>12.35</v>
      </c>
      <c r="D13" t="s">
        <v>180</v>
      </c>
      <c r="E13">
        <v>0</v>
      </c>
      <c r="F13" t="s">
        <v>181</v>
      </c>
    </row>
    <row r="14" spans="1:6" x14ac:dyDescent="0.35">
      <c r="A14" t="s">
        <v>179</v>
      </c>
      <c r="B14">
        <v>12.35</v>
      </c>
      <c r="C14">
        <v>13.31</v>
      </c>
      <c r="D14" t="s">
        <v>180</v>
      </c>
      <c r="E14">
        <v>0</v>
      </c>
      <c r="F14" t="s">
        <v>181</v>
      </c>
    </row>
    <row r="15" spans="1:6" x14ac:dyDescent="0.35">
      <c r="A15" t="s">
        <v>179</v>
      </c>
      <c r="B15">
        <v>13.31</v>
      </c>
      <c r="C15">
        <v>14.3</v>
      </c>
      <c r="D15" t="s">
        <v>180</v>
      </c>
      <c r="E15">
        <v>0</v>
      </c>
      <c r="F15" t="s">
        <v>181</v>
      </c>
    </row>
    <row r="16" spans="1:6" x14ac:dyDescent="0.35">
      <c r="A16" t="s">
        <v>179</v>
      </c>
      <c r="B16">
        <v>14.3</v>
      </c>
      <c r="C16">
        <v>15.3</v>
      </c>
      <c r="D16" t="s">
        <v>180</v>
      </c>
      <c r="E16">
        <v>0</v>
      </c>
      <c r="F16" t="s">
        <v>181</v>
      </c>
    </row>
    <row r="17" spans="1:6" x14ac:dyDescent="0.35">
      <c r="A17" t="s">
        <v>179</v>
      </c>
      <c r="B17">
        <v>15.3</v>
      </c>
      <c r="C17">
        <v>16.27</v>
      </c>
      <c r="D17" t="s">
        <v>172</v>
      </c>
      <c r="E17">
        <v>0</v>
      </c>
      <c r="F17" t="s">
        <v>182</v>
      </c>
    </row>
    <row r="18" spans="1:6" x14ac:dyDescent="0.35">
      <c r="A18" t="s">
        <v>179</v>
      </c>
      <c r="B18">
        <v>16.27</v>
      </c>
      <c r="C18">
        <v>17.239999999999998</v>
      </c>
      <c r="D18" t="s">
        <v>172</v>
      </c>
      <c r="E18">
        <v>0</v>
      </c>
      <c r="F18" t="s">
        <v>182</v>
      </c>
    </row>
    <row r="19" spans="1:6" x14ac:dyDescent="0.35">
      <c r="A19" t="s">
        <v>179</v>
      </c>
      <c r="B19">
        <v>17.239999999999998</v>
      </c>
      <c r="C19">
        <v>18.25</v>
      </c>
      <c r="D19" t="s">
        <v>172</v>
      </c>
      <c r="E19">
        <v>0</v>
      </c>
      <c r="F19" t="s">
        <v>182</v>
      </c>
    </row>
    <row r="20" spans="1:6" x14ac:dyDescent="0.35">
      <c r="A20" t="s">
        <v>179</v>
      </c>
      <c r="B20">
        <v>18.25</v>
      </c>
      <c r="C20">
        <v>19.27</v>
      </c>
      <c r="D20" t="s">
        <v>172</v>
      </c>
      <c r="E20">
        <v>0</v>
      </c>
      <c r="F20" t="s">
        <v>182</v>
      </c>
    </row>
    <row r="21" spans="1:6" x14ac:dyDescent="0.35">
      <c r="A21" t="s">
        <v>179</v>
      </c>
      <c r="B21">
        <v>19.27</v>
      </c>
      <c r="C21">
        <v>20.22</v>
      </c>
      <c r="D21" t="s">
        <v>172</v>
      </c>
      <c r="E21">
        <v>0</v>
      </c>
      <c r="F21" t="s">
        <v>182</v>
      </c>
    </row>
    <row r="22" spans="1:6" x14ac:dyDescent="0.35">
      <c r="A22" t="s">
        <v>179</v>
      </c>
      <c r="B22">
        <v>20.22</v>
      </c>
      <c r="C22">
        <v>21.15</v>
      </c>
      <c r="D22" t="s">
        <v>172</v>
      </c>
      <c r="E22">
        <v>0</v>
      </c>
      <c r="F22" t="s">
        <v>182</v>
      </c>
    </row>
    <row r="23" spans="1:6" x14ac:dyDescent="0.35">
      <c r="A23" t="s">
        <v>179</v>
      </c>
      <c r="B23">
        <v>21.15</v>
      </c>
      <c r="C23">
        <v>22.21</v>
      </c>
      <c r="D23" t="s">
        <v>172</v>
      </c>
      <c r="E23">
        <v>0</v>
      </c>
      <c r="F23" t="s">
        <v>182</v>
      </c>
    </row>
    <row r="24" spans="1:6" x14ac:dyDescent="0.35">
      <c r="A24" t="s">
        <v>179</v>
      </c>
      <c r="B24">
        <v>22.21</v>
      </c>
      <c r="C24">
        <v>23.14</v>
      </c>
      <c r="D24" t="s">
        <v>172</v>
      </c>
      <c r="E24">
        <v>0</v>
      </c>
      <c r="F24" t="s">
        <v>182</v>
      </c>
    </row>
    <row r="25" spans="1:6" x14ac:dyDescent="0.35">
      <c r="A25" t="s">
        <v>179</v>
      </c>
      <c r="B25">
        <v>23.14</v>
      </c>
      <c r="C25">
        <v>24.15</v>
      </c>
      <c r="D25" t="s">
        <v>172</v>
      </c>
      <c r="E25">
        <v>0</v>
      </c>
      <c r="F25" t="s">
        <v>182</v>
      </c>
    </row>
    <row r="26" spans="1:6" x14ac:dyDescent="0.35">
      <c r="A26" t="s">
        <v>179</v>
      </c>
      <c r="B26">
        <v>24.15</v>
      </c>
      <c r="C26">
        <v>25.11</v>
      </c>
      <c r="D26" t="s">
        <v>172</v>
      </c>
      <c r="E26">
        <v>0</v>
      </c>
      <c r="F26" t="s">
        <v>182</v>
      </c>
    </row>
    <row r="27" spans="1:6" x14ac:dyDescent="0.35">
      <c r="A27" t="s">
        <v>179</v>
      </c>
      <c r="B27">
        <v>25.11</v>
      </c>
      <c r="C27">
        <v>26.05</v>
      </c>
      <c r="D27" t="s">
        <v>172</v>
      </c>
      <c r="E27">
        <v>0</v>
      </c>
      <c r="F27" t="s">
        <v>182</v>
      </c>
    </row>
    <row r="28" spans="1:6" x14ac:dyDescent="0.35">
      <c r="A28" t="s">
        <v>179</v>
      </c>
      <c r="B28">
        <v>26.05</v>
      </c>
      <c r="C28">
        <v>27</v>
      </c>
      <c r="D28" t="s">
        <v>172</v>
      </c>
      <c r="E28">
        <v>0</v>
      </c>
      <c r="F28" t="s">
        <v>182</v>
      </c>
    </row>
    <row r="29" spans="1:6" x14ac:dyDescent="0.35">
      <c r="A29" t="s">
        <v>179</v>
      </c>
      <c r="B29">
        <v>27</v>
      </c>
      <c r="C29">
        <v>28.01</v>
      </c>
      <c r="D29" t="s">
        <v>172</v>
      </c>
      <c r="E29">
        <v>0</v>
      </c>
      <c r="F29" t="s">
        <v>182</v>
      </c>
    </row>
    <row r="30" spans="1:6" x14ac:dyDescent="0.35">
      <c r="A30" t="s">
        <v>179</v>
      </c>
      <c r="B30">
        <v>28.01</v>
      </c>
      <c r="C30">
        <v>29.03</v>
      </c>
      <c r="D30" t="s">
        <v>172</v>
      </c>
      <c r="E30">
        <v>0</v>
      </c>
      <c r="F30" t="s">
        <v>182</v>
      </c>
    </row>
    <row r="31" spans="1:6" x14ac:dyDescent="0.35">
      <c r="A31" t="s">
        <v>179</v>
      </c>
      <c r="B31">
        <v>29.03</v>
      </c>
      <c r="C31">
        <v>30.05</v>
      </c>
      <c r="D31" t="s">
        <v>172</v>
      </c>
      <c r="E31">
        <v>0</v>
      </c>
      <c r="F31" t="s">
        <v>182</v>
      </c>
    </row>
    <row r="32" spans="1:6" x14ac:dyDescent="0.35">
      <c r="A32" t="s">
        <v>179</v>
      </c>
      <c r="B32">
        <v>30.05</v>
      </c>
      <c r="C32">
        <v>31.04</v>
      </c>
      <c r="D32" t="s">
        <v>172</v>
      </c>
      <c r="E32">
        <v>0</v>
      </c>
      <c r="F32" t="s">
        <v>182</v>
      </c>
    </row>
    <row r="33" spans="1:6" x14ac:dyDescent="0.35">
      <c r="A33" t="s">
        <v>179</v>
      </c>
      <c r="B33">
        <v>31.04</v>
      </c>
      <c r="C33">
        <v>32.03</v>
      </c>
      <c r="D33" t="s">
        <v>172</v>
      </c>
      <c r="E33">
        <v>0</v>
      </c>
      <c r="F33" t="s">
        <v>182</v>
      </c>
    </row>
    <row r="34" spans="1:6" x14ac:dyDescent="0.35">
      <c r="A34" t="s">
        <v>179</v>
      </c>
      <c r="B34">
        <v>32.03</v>
      </c>
      <c r="C34">
        <v>33</v>
      </c>
      <c r="D34" t="s">
        <v>172</v>
      </c>
      <c r="E34">
        <v>0</v>
      </c>
      <c r="F34" t="s">
        <v>182</v>
      </c>
    </row>
    <row r="35" spans="1:6" x14ac:dyDescent="0.35">
      <c r="A35" t="s">
        <v>179</v>
      </c>
      <c r="B35">
        <v>33</v>
      </c>
      <c r="C35">
        <v>33.99</v>
      </c>
      <c r="D35" t="s">
        <v>172</v>
      </c>
      <c r="E35">
        <v>0</v>
      </c>
      <c r="F35" t="s">
        <v>182</v>
      </c>
    </row>
    <row r="36" spans="1:6" x14ac:dyDescent="0.35">
      <c r="A36" t="s">
        <v>179</v>
      </c>
      <c r="B36">
        <v>33.99</v>
      </c>
      <c r="C36">
        <v>34.93</v>
      </c>
      <c r="D36" t="s">
        <v>172</v>
      </c>
      <c r="E36">
        <v>0</v>
      </c>
      <c r="F36" t="s">
        <v>182</v>
      </c>
    </row>
    <row r="37" spans="1:6" x14ac:dyDescent="0.35">
      <c r="A37" t="s">
        <v>179</v>
      </c>
      <c r="B37">
        <v>34.93</v>
      </c>
      <c r="C37">
        <v>35.9</v>
      </c>
      <c r="D37" t="s">
        <v>172</v>
      </c>
      <c r="E37">
        <v>0</v>
      </c>
      <c r="F37" t="s">
        <v>182</v>
      </c>
    </row>
    <row r="38" spans="1:6" x14ac:dyDescent="0.35">
      <c r="A38" t="s">
        <v>179</v>
      </c>
      <c r="B38">
        <v>35.9</v>
      </c>
      <c r="C38">
        <v>36.93</v>
      </c>
      <c r="D38" t="s">
        <v>172</v>
      </c>
      <c r="E38">
        <v>0</v>
      </c>
      <c r="F38" t="s">
        <v>182</v>
      </c>
    </row>
    <row r="39" spans="1:6" x14ac:dyDescent="0.35">
      <c r="A39" t="s">
        <v>179</v>
      </c>
      <c r="B39">
        <v>36.93</v>
      </c>
      <c r="C39">
        <v>37.96</v>
      </c>
      <c r="D39" t="s">
        <v>172</v>
      </c>
      <c r="E39">
        <v>0</v>
      </c>
      <c r="F39" t="s">
        <v>182</v>
      </c>
    </row>
    <row r="40" spans="1:6" x14ac:dyDescent="0.35">
      <c r="A40" t="s">
        <v>179</v>
      </c>
      <c r="B40">
        <v>37.96</v>
      </c>
      <c r="C40">
        <v>38.950000000000003</v>
      </c>
      <c r="D40" t="s">
        <v>172</v>
      </c>
      <c r="E40">
        <v>0</v>
      </c>
      <c r="F40" t="s">
        <v>182</v>
      </c>
    </row>
    <row r="41" spans="1:6" x14ac:dyDescent="0.35">
      <c r="A41" t="s">
        <v>179</v>
      </c>
      <c r="B41">
        <v>38.950000000000003</v>
      </c>
      <c r="C41">
        <v>39.9</v>
      </c>
      <c r="D41" t="s">
        <v>172</v>
      </c>
      <c r="E41">
        <v>0</v>
      </c>
      <c r="F41" t="s">
        <v>182</v>
      </c>
    </row>
    <row r="42" spans="1:6" x14ac:dyDescent="0.35">
      <c r="A42" t="s">
        <v>179</v>
      </c>
      <c r="B42">
        <v>39.9</v>
      </c>
      <c r="C42">
        <v>40.799999999999997</v>
      </c>
      <c r="D42" t="s">
        <v>172</v>
      </c>
      <c r="E42">
        <v>0</v>
      </c>
      <c r="F42" t="s">
        <v>182</v>
      </c>
    </row>
    <row r="43" spans="1:6" x14ac:dyDescent="0.35">
      <c r="A43" t="s">
        <v>179</v>
      </c>
      <c r="B43">
        <v>40.799999999999997</v>
      </c>
      <c r="C43">
        <v>41.75</v>
      </c>
      <c r="D43" t="s">
        <v>172</v>
      </c>
      <c r="E43">
        <v>0</v>
      </c>
      <c r="F43" t="s">
        <v>182</v>
      </c>
    </row>
    <row r="44" spans="1:6" x14ac:dyDescent="0.35">
      <c r="A44" t="s">
        <v>179</v>
      </c>
      <c r="B44">
        <v>41.75</v>
      </c>
      <c r="C44">
        <v>42.69</v>
      </c>
      <c r="D44" t="s">
        <v>172</v>
      </c>
      <c r="E44">
        <v>0</v>
      </c>
      <c r="F44" t="s">
        <v>182</v>
      </c>
    </row>
    <row r="45" spans="1:6" x14ac:dyDescent="0.35">
      <c r="A45" t="s">
        <v>179</v>
      </c>
      <c r="B45">
        <v>42.69</v>
      </c>
      <c r="C45">
        <v>43.62</v>
      </c>
      <c r="D45" t="s">
        <v>172</v>
      </c>
      <c r="E45">
        <v>0</v>
      </c>
      <c r="F45" t="s">
        <v>182</v>
      </c>
    </row>
    <row r="46" spans="1:6" x14ac:dyDescent="0.35">
      <c r="A46" t="s">
        <v>179</v>
      </c>
      <c r="B46">
        <v>43.62</v>
      </c>
      <c r="C46">
        <v>44.55</v>
      </c>
      <c r="D46" t="s">
        <v>172</v>
      </c>
      <c r="E46">
        <v>0</v>
      </c>
      <c r="F46" t="s">
        <v>182</v>
      </c>
    </row>
    <row r="47" spans="1:6" x14ac:dyDescent="0.35">
      <c r="A47" t="s">
        <v>179</v>
      </c>
      <c r="B47">
        <v>44.55</v>
      </c>
      <c r="C47">
        <v>45.39</v>
      </c>
      <c r="D47" t="s">
        <v>172</v>
      </c>
      <c r="E47">
        <v>0</v>
      </c>
      <c r="F47" t="s">
        <v>182</v>
      </c>
    </row>
    <row r="48" spans="1:6" x14ac:dyDescent="0.35">
      <c r="A48" t="s">
        <v>179</v>
      </c>
      <c r="B48">
        <v>45.39</v>
      </c>
      <c r="C48">
        <v>46.25</v>
      </c>
      <c r="D48" t="s">
        <v>172</v>
      </c>
      <c r="E48">
        <v>0</v>
      </c>
      <c r="F48" t="s">
        <v>182</v>
      </c>
    </row>
    <row r="49" spans="1:6" x14ac:dyDescent="0.35">
      <c r="A49" t="s">
        <v>179</v>
      </c>
      <c r="B49">
        <v>46.25</v>
      </c>
      <c r="C49">
        <v>47.15</v>
      </c>
      <c r="D49" t="s">
        <v>172</v>
      </c>
      <c r="E49">
        <v>0</v>
      </c>
      <c r="F49" t="s">
        <v>182</v>
      </c>
    </row>
    <row r="50" spans="1:6" x14ac:dyDescent="0.35">
      <c r="A50" t="s">
        <v>179</v>
      </c>
      <c r="B50">
        <v>47.15</v>
      </c>
      <c r="C50">
        <v>48.35</v>
      </c>
      <c r="D50" t="s">
        <v>172</v>
      </c>
      <c r="E50">
        <v>0</v>
      </c>
      <c r="F50" t="s">
        <v>182</v>
      </c>
    </row>
    <row r="51" spans="1:6" x14ac:dyDescent="0.35">
      <c r="A51" t="s">
        <v>179</v>
      </c>
      <c r="B51">
        <v>48.35</v>
      </c>
      <c r="C51">
        <v>49.28</v>
      </c>
      <c r="D51" t="s">
        <v>172</v>
      </c>
      <c r="E51">
        <v>0</v>
      </c>
      <c r="F51" t="s">
        <v>182</v>
      </c>
    </row>
    <row r="52" spans="1:6" x14ac:dyDescent="0.35">
      <c r="A52" t="s">
        <v>179</v>
      </c>
      <c r="B52">
        <v>49.28</v>
      </c>
      <c r="C52">
        <v>50.22</v>
      </c>
      <c r="D52" t="s">
        <v>172</v>
      </c>
      <c r="E52">
        <v>0</v>
      </c>
      <c r="F52" t="s">
        <v>182</v>
      </c>
    </row>
    <row r="53" spans="1:6" x14ac:dyDescent="0.35">
      <c r="A53" t="s">
        <v>179</v>
      </c>
      <c r="B53">
        <v>50.22</v>
      </c>
      <c r="C53">
        <v>51.2</v>
      </c>
      <c r="D53" t="s">
        <v>172</v>
      </c>
      <c r="E53">
        <v>0</v>
      </c>
      <c r="F53" t="s">
        <v>182</v>
      </c>
    </row>
    <row r="54" spans="1:6" x14ac:dyDescent="0.35">
      <c r="A54" t="s">
        <v>179</v>
      </c>
      <c r="B54">
        <v>51.2</v>
      </c>
      <c r="C54">
        <v>52.15</v>
      </c>
      <c r="D54" t="s">
        <v>172</v>
      </c>
      <c r="E54">
        <v>0</v>
      </c>
      <c r="F54" t="s">
        <v>182</v>
      </c>
    </row>
    <row r="55" spans="1:6" x14ac:dyDescent="0.35">
      <c r="A55" t="s">
        <v>179</v>
      </c>
      <c r="B55">
        <v>52.15</v>
      </c>
      <c r="C55">
        <v>52.99</v>
      </c>
      <c r="D55" t="s">
        <v>172</v>
      </c>
      <c r="E55">
        <v>0</v>
      </c>
      <c r="F55" t="s">
        <v>182</v>
      </c>
    </row>
    <row r="56" spans="1:6" x14ac:dyDescent="0.35">
      <c r="A56" t="s">
        <v>179</v>
      </c>
      <c r="B56">
        <v>52.99</v>
      </c>
      <c r="C56">
        <v>53.78</v>
      </c>
      <c r="D56" t="s">
        <v>172</v>
      </c>
      <c r="E56">
        <v>0</v>
      </c>
      <c r="F56" t="s">
        <v>182</v>
      </c>
    </row>
    <row r="57" spans="1:6" x14ac:dyDescent="0.35">
      <c r="A57" t="s">
        <v>179</v>
      </c>
      <c r="B57">
        <v>53.78</v>
      </c>
      <c r="C57">
        <v>54.76</v>
      </c>
      <c r="D57" t="s">
        <v>172</v>
      </c>
      <c r="E57">
        <v>0</v>
      </c>
      <c r="F57" t="s">
        <v>182</v>
      </c>
    </row>
    <row r="58" spans="1:6" x14ac:dyDescent="0.35">
      <c r="A58" t="s">
        <v>179</v>
      </c>
      <c r="B58">
        <v>54.76</v>
      </c>
      <c r="C58">
        <v>55.65</v>
      </c>
      <c r="D58" t="s">
        <v>172</v>
      </c>
      <c r="E58">
        <v>0</v>
      </c>
      <c r="F58" t="s">
        <v>182</v>
      </c>
    </row>
    <row r="59" spans="1:6" x14ac:dyDescent="0.35">
      <c r="A59" t="s">
        <v>179</v>
      </c>
      <c r="B59">
        <v>55.65</v>
      </c>
      <c r="C59">
        <v>56.55</v>
      </c>
      <c r="D59" t="s">
        <v>172</v>
      </c>
      <c r="E59">
        <v>0</v>
      </c>
      <c r="F59" t="s">
        <v>182</v>
      </c>
    </row>
    <row r="60" spans="1:6" x14ac:dyDescent="0.35">
      <c r="A60" t="s">
        <v>179</v>
      </c>
      <c r="B60">
        <v>56.55</v>
      </c>
      <c r="C60">
        <v>57.54</v>
      </c>
      <c r="D60" t="s">
        <v>172</v>
      </c>
      <c r="E60">
        <v>0</v>
      </c>
      <c r="F60" t="s">
        <v>182</v>
      </c>
    </row>
    <row r="61" spans="1:6" x14ac:dyDescent="0.35">
      <c r="A61" t="s">
        <v>179</v>
      </c>
      <c r="B61">
        <v>57.54</v>
      </c>
      <c r="C61">
        <v>58.5</v>
      </c>
      <c r="D61" t="s">
        <v>172</v>
      </c>
      <c r="E61">
        <v>0</v>
      </c>
      <c r="F61" t="s">
        <v>182</v>
      </c>
    </row>
    <row r="62" spans="1:6" x14ac:dyDescent="0.35">
      <c r="A62" t="s">
        <v>179</v>
      </c>
      <c r="B62">
        <v>58.5</v>
      </c>
      <c r="C62">
        <v>59.4</v>
      </c>
      <c r="D62" t="s">
        <v>172</v>
      </c>
      <c r="E62">
        <v>0</v>
      </c>
      <c r="F62" t="s">
        <v>182</v>
      </c>
    </row>
    <row r="63" spans="1:6" x14ac:dyDescent="0.35">
      <c r="A63" t="s">
        <v>179</v>
      </c>
      <c r="B63">
        <v>59.4</v>
      </c>
      <c r="C63">
        <v>60.37</v>
      </c>
      <c r="D63" t="s">
        <v>172</v>
      </c>
      <c r="E63">
        <v>0</v>
      </c>
      <c r="F63" t="s">
        <v>182</v>
      </c>
    </row>
    <row r="64" spans="1:6" x14ac:dyDescent="0.35">
      <c r="A64" t="s">
        <v>179</v>
      </c>
      <c r="B64">
        <v>60.37</v>
      </c>
      <c r="C64">
        <v>61.33</v>
      </c>
      <c r="D64" t="s">
        <v>172</v>
      </c>
      <c r="E64">
        <v>0</v>
      </c>
      <c r="F64" t="s">
        <v>182</v>
      </c>
    </row>
    <row r="65" spans="1:6" x14ac:dyDescent="0.35">
      <c r="A65" t="s">
        <v>179</v>
      </c>
      <c r="B65">
        <v>61.33</v>
      </c>
      <c r="C65">
        <v>62.15</v>
      </c>
      <c r="D65" t="s">
        <v>172</v>
      </c>
      <c r="E65">
        <v>0</v>
      </c>
      <c r="F65" t="s">
        <v>182</v>
      </c>
    </row>
    <row r="66" spans="1:6" x14ac:dyDescent="0.35">
      <c r="A66" t="s">
        <v>179</v>
      </c>
      <c r="B66">
        <v>62.15</v>
      </c>
      <c r="C66">
        <v>63.05</v>
      </c>
      <c r="D66" t="s">
        <v>172</v>
      </c>
      <c r="E66">
        <v>0</v>
      </c>
      <c r="F66" t="s">
        <v>182</v>
      </c>
    </row>
    <row r="67" spans="1:6" x14ac:dyDescent="0.35">
      <c r="A67" t="s">
        <v>179</v>
      </c>
      <c r="B67">
        <v>63.05</v>
      </c>
      <c r="C67">
        <v>63.98</v>
      </c>
      <c r="D67" t="s">
        <v>172</v>
      </c>
      <c r="E67">
        <v>0</v>
      </c>
      <c r="F67" t="s">
        <v>182</v>
      </c>
    </row>
    <row r="68" spans="1:6" x14ac:dyDescent="0.35">
      <c r="A68" t="s">
        <v>179</v>
      </c>
      <c r="B68">
        <v>63.98</v>
      </c>
      <c r="C68">
        <v>64.84</v>
      </c>
      <c r="D68" t="s">
        <v>172</v>
      </c>
      <c r="E68">
        <v>0</v>
      </c>
      <c r="F68" t="s">
        <v>182</v>
      </c>
    </row>
    <row r="69" spans="1:6" x14ac:dyDescent="0.35">
      <c r="A69" t="s">
        <v>179</v>
      </c>
      <c r="B69">
        <v>64.84</v>
      </c>
      <c r="C69">
        <v>65.81</v>
      </c>
      <c r="D69" t="s">
        <v>172</v>
      </c>
      <c r="E69">
        <v>0</v>
      </c>
      <c r="F69" t="s">
        <v>182</v>
      </c>
    </row>
    <row r="70" spans="1:6" x14ac:dyDescent="0.35">
      <c r="A70" t="s">
        <v>179</v>
      </c>
      <c r="B70">
        <v>65.81</v>
      </c>
      <c r="C70">
        <v>66.7</v>
      </c>
      <c r="D70" t="s">
        <v>172</v>
      </c>
      <c r="E70">
        <v>0</v>
      </c>
      <c r="F70" t="s">
        <v>182</v>
      </c>
    </row>
    <row r="71" spans="1:6" x14ac:dyDescent="0.35">
      <c r="A71" t="s">
        <v>179</v>
      </c>
      <c r="B71">
        <v>66.7</v>
      </c>
      <c r="C71">
        <v>67.66</v>
      </c>
      <c r="D71" t="s">
        <v>172</v>
      </c>
      <c r="E71">
        <v>0</v>
      </c>
      <c r="F71" t="s">
        <v>182</v>
      </c>
    </row>
    <row r="72" spans="1:6" x14ac:dyDescent="0.35">
      <c r="A72" t="s">
        <v>179</v>
      </c>
      <c r="B72">
        <v>67.66</v>
      </c>
      <c r="C72">
        <v>68.58</v>
      </c>
      <c r="D72" t="s">
        <v>172</v>
      </c>
      <c r="E72">
        <v>0</v>
      </c>
      <c r="F72" t="s">
        <v>182</v>
      </c>
    </row>
    <row r="73" spans="1:6" x14ac:dyDescent="0.35">
      <c r="A73" t="s">
        <v>179</v>
      </c>
      <c r="B73">
        <v>68.58</v>
      </c>
      <c r="C73">
        <v>69.5</v>
      </c>
      <c r="D73" t="s">
        <v>172</v>
      </c>
      <c r="E73">
        <v>0</v>
      </c>
      <c r="F73" t="s">
        <v>182</v>
      </c>
    </row>
    <row r="74" spans="1:6" x14ac:dyDescent="0.35">
      <c r="A74" t="s">
        <v>179</v>
      </c>
      <c r="B74">
        <v>69.5</v>
      </c>
      <c r="C74">
        <v>70.45</v>
      </c>
      <c r="D74" t="s">
        <v>172</v>
      </c>
      <c r="E74">
        <v>0</v>
      </c>
      <c r="F74" t="s">
        <v>182</v>
      </c>
    </row>
    <row r="75" spans="1:6" x14ac:dyDescent="0.35">
      <c r="A75" t="s">
        <v>179</v>
      </c>
      <c r="B75">
        <v>70.45</v>
      </c>
      <c r="C75">
        <v>71.290000000000006</v>
      </c>
      <c r="D75" t="s">
        <v>172</v>
      </c>
      <c r="E75">
        <v>0</v>
      </c>
      <c r="F75" t="s">
        <v>182</v>
      </c>
    </row>
    <row r="76" spans="1:6" x14ac:dyDescent="0.35">
      <c r="A76" t="s">
        <v>179</v>
      </c>
      <c r="B76">
        <v>71.290000000000006</v>
      </c>
      <c r="C76">
        <v>72.260000000000005</v>
      </c>
      <c r="D76" t="s">
        <v>172</v>
      </c>
      <c r="E76">
        <v>0</v>
      </c>
      <c r="F76" t="s">
        <v>182</v>
      </c>
    </row>
    <row r="77" spans="1:6" x14ac:dyDescent="0.35">
      <c r="A77" t="s">
        <v>179</v>
      </c>
      <c r="B77">
        <v>72.260000000000005</v>
      </c>
      <c r="C77">
        <v>73.260000000000005</v>
      </c>
      <c r="D77" t="s">
        <v>172</v>
      </c>
      <c r="E77">
        <v>0</v>
      </c>
      <c r="F77" t="s">
        <v>182</v>
      </c>
    </row>
    <row r="78" spans="1:6" x14ac:dyDescent="0.35">
      <c r="A78" t="s">
        <v>179</v>
      </c>
      <c r="B78">
        <v>73.260000000000005</v>
      </c>
      <c r="C78">
        <v>74.2</v>
      </c>
      <c r="D78" t="s">
        <v>172</v>
      </c>
      <c r="E78">
        <v>0</v>
      </c>
      <c r="F78" t="s">
        <v>182</v>
      </c>
    </row>
    <row r="79" spans="1:6" x14ac:dyDescent="0.35">
      <c r="A79" t="s">
        <v>179</v>
      </c>
      <c r="B79">
        <v>74.2</v>
      </c>
      <c r="C79">
        <v>75.2</v>
      </c>
      <c r="D79" t="s">
        <v>172</v>
      </c>
      <c r="E79">
        <v>0</v>
      </c>
      <c r="F79" t="s">
        <v>182</v>
      </c>
    </row>
    <row r="80" spans="1:6" x14ac:dyDescent="0.35">
      <c r="A80" t="s">
        <v>179</v>
      </c>
      <c r="B80">
        <v>75.2</v>
      </c>
      <c r="C80">
        <v>76.150000000000006</v>
      </c>
      <c r="D80" t="s">
        <v>172</v>
      </c>
      <c r="E80">
        <v>0</v>
      </c>
      <c r="F80" t="s">
        <v>182</v>
      </c>
    </row>
    <row r="81" spans="1:6" x14ac:dyDescent="0.35">
      <c r="A81" t="s">
        <v>179</v>
      </c>
      <c r="B81">
        <v>76.150000000000006</v>
      </c>
      <c r="C81">
        <v>77.12</v>
      </c>
      <c r="D81" t="s">
        <v>172</v>
      </c>
      <c r="E81">
        <v>0</v>
      </c>
      <c r="F81" t="s">
        <v>182</v>
      </c>
    </row>
    <row r="82" spans="1:6" x14ac:dyDescent="0.35">
      <c r="A82" t="s">
        <v>179</v>
      </c>
      <c r="B82">
        <v>77.12</v>
      </c>
      <c r="C82">
        <v>78.08</v>
      </c>
      <c r="D82" t="s">
        <v>172</v>
      </c>
      <c r="E82">
        <v>0</v>
      </c>
      <c r="F82" t="s">
        <v>182</v>
      </c>
    </row>
    <row r="83" spans="1:6" x14ac:dyDescent="0.35">
      <c r="A83" t="s">
        <v>179</v>
      </c>
      <c r="B83">
        <v>78.08</v>
      </c>
      <c r="C83">
        <v>79.05</v>
      </c>
      <c r="D83" t="s">
        <v>172</v>
      </c>
      <c r="E83">
        <v>0</v>
      </c>
      <c r="F83" t="s">
        <v>182</v>
      </c>
    </row>
    <row r="84" spans="1:6" x14ac:dyDescent="0.35">
      <c r="A84" t="s">
        <v>179</v>
      </c>
      <c r="B84">
        <v>79.05</v>
      </c>
      <c r="C84">
        <v>79.97</v>
      </c>
      <c r="D84" t="s">
        <v>172</v>
      </c>
      <c r="E84">
        <v>0</v>
      </c>
      <c r="F84" t="s">
        <v>182</v>
      </c>
    </row>
    <row r="85" spans="1:6" x14ac:dyDescent="0.35">
      <c r="A85" t="s">
        <v>179</v>
      </c>
      <c r="B85">
        <v>79.97</v>
      </c>
      <c r="C85">
        <v>80.989999999999995</v>
      </c>
      <c r="D85" t="s">
        <v>172</v>
      </c>
      <c r="E85">
        <v>0</v>
      </c>
      <c r="F85" t="s">
        <v>182</v>
      </c>
    </row>
    <row r="86" spans="1:6" x14ac:dyDescent="0.35">
      <c r="A86" t="s">
        <v>179</v>
      </c>
      <c r="B86">
        <v>80.989999999999995</v>
      </c>
      <c r="C86">
        <v>81.95</v>
      </c>
      <c r="D86" t="s">
        <v>172</v>
      </c>
      <c r="E86">
        <v>0</v>
      </c>
      <c r="F86" t="s">
        <v>182</v>
      </c>
    </row>
    <row r="87" spans="1:6" x14ac:dyDescent="0.35">
      <c r="A87" t="s">
        <v>179</v>
      </c>
      <c r="B87">
        <v>81.95</v>
      </c>
      <c r="C87">
        <v>82.83</v>
      </c>
      <c r="D87" t="s">
        <v>172</v>
      </c>
      <c r="E87">
        <v>0</v>
      </c>
      <c r="F87" t="s">
        <v>182</v>
      </c>
    </row>
    <row r="88" spans="1:6" x14ac:dyDescent="0.35">
      <c r="A88" t="s">
        <v>179</v>
      </c>
      <c r="B88">
        <v>82.83</v>
      </c>
      <c r="C88">
        <v>83.84</v>
      </c>
      <c r="D88" t="s">
        <v>172</v>
      </c>
      <c r="E88">
        <v>0</v>
      </c>
      <c r="F88" t="s">
        <v>182</v>
      </c>
    </row>
    <row r="89" spans="1:6" x14ac:dyDescent="0.35">
      <c r="A89" t="s">
        <v>179</v>
      </c>
      <c r="B89">
        <v>83.84</v>
      </c>
      <c r="C89">
        <v>84.82</v>
      </c>
      <c r="D89" t="s">
        <v>172</v>
      </c>
      <c r="E89">
        <v>0</v>
      </c>
      <c r="F89" t="s">
        <v>182</v>
      </c>
    </row>
    <row r="90" spans="1:6" x14ac:dyDescent="0.35">
      <c r="A90" t="s">
        <v>179</v>
      </c>
      <c r="B90">
        <v>84.82</v>
      </c>
      <c r="C90">
        <v>85.75</v>
      </c>
      <c r="D90" t="s">
        <v>172</v>
      </c>
      <c r="E90">
        <v>0</v>
      </c>
      <c r="F90" t="s">
        <v>182</v>
      </c>
    </row>
    <row r="91" spans="1:6" x14ac:dyDescent="0.35">
      <c r="A91" t="s">
        <v>179</v>
      </c>
      <c r="B91">
        <v>85.75</v>
      </c>
      <c r="C91">
        <v>86.45</v>
      </c>
      <c r="D91" t="s">
        <v>172</v>
      </c>
      <c r="E91">
        <v>0</v>
      </c>
      <c r="F91" t="s">
        <v>182</v>
      </c>
    </row>
    <row r="92" spans="1:6" x14ac:dyDescent="0.35">
      <c r="A92" t="s">
        <v>179</v>
      </c>
      <c r="B92">
        <v>86.45</v>
      </c>
      <c r="C92">
        <v>87.62</v>
      </c>
      <c r="D92" t="s">
        <v>172</v>
      </c>
      <c r="E92">
        <v>0</v>
      </c>
      <c r="F92" t="s">
        <v>182</v>
      </c>
    </row>
    <row r="93" spans="1:6" x14ac:dyDescent="0.35">
      <c r="A93" t="s">
        <v>179</v>
      </c>
      <c r="B93">
        <v>87.62</v>
      </c>
      <c r="C93">
        <v>88.5</v>
      </c>
      <c r="D93" t="s">
        <v>172</v>
      </c>
      <c r="E93">
        <v>0</v>
      </c>
      <c r="F93" t="s">
        <v>182</v>
      </c>
    </row>
    <row r="94" spans="1:6" x14ac:dyDescent="0.35">
      <c r="A94" t="s">
        <v>179</v>
      </c>
      <c r="B94">
        <v>88.5</v>
      </c>
      <c r="C94">
        <v>89.53</v>
      </c>
      <c r="D94" t="s">
        <v>172</v>
      </c>
      <c r="E94">
        <v>0</v>
      </c>
      <c r="F94" t="s">
        <v>182</v>
      </c>
    </row>
    <row r="95" spans="1:6" x14ac:dyDescent="0.35">
      <c r="A95" t="s">
        <v>179</v>
      </c>
      <c r="B95">
        <v>89.53</v>
      </c>
      <c r="C95">
        <v>90.54</v>
      </c>
      <c r="D95" t="s">
        <v>172</v>
      </c>
      <c r="E95">
        <v>0</v>
      </c>
      <c r="F95" t="s">
        <v>182</v>
      </c>
    </row>
    <row r="96" spans="1:6" x14ac:dyDescent="0.35">
      <c r="A96" t="s">
        <v>179</v>
      </c>
      <c r="B96">
        <v>90.54</v>
      </c>
      <c r="C96">
        <v>91.5</v>
      </c>
      <c r="D96" t="s">
        <v>172</v>
      </c>
      <c r="E96">
        <v>0</v>
      </c>
      <c r="F96" t="s">
        <v>182</v>
      </c>
    </row>
    <row r="97" spans="1:6" x14ac:dyDescent="0.35">
      <c r="A97" t="s">
        <v>179</v>
      </c>
      <c r="B97">
        <v>91.5</v>
      </c>
      <c r="C97">
        <v>92.55</v>
      </c>
      <c r="D97" t="s">
        <v>172</v>
      </c>
      <c r="E97">
        <v>0</v>
      </c>
      <c r="F97" t="s">
        <v>182</v>
      </c>
    </row>
    <row r="98" spans="1:6" x14ac:dyDescent="0.35">
      <c r="A98" t="s">
        <v>179</v>
      </c>
      <c r="B98">
        <v>92.55</v>
      </c>
      <c r="C98">
        <v>93.4</v>
      </c>
      <c r="D98" t="s">
        <v>172</v>
      </c>
      <c r="E98">
        <v>0</v>
      </c>
      <c r="F98" t="s">
        <v>182</v>
      </c>
    </row>
    <row r="99" spans="1:6" x14ac:dyDescent="0.35">
      <c r="A99" t="s">
        <v>179</v>
      </c>
      <c r="B99">
        <v>93.4</v>
      </c>
      <c r="C99">
        <v>94.4</v>
      </c>
      <c r="D99" t="s">
        <v>172</v>
      </c>
      <c r="E99">
        <v>0</v>
      </c>
      <c r="F99" t="s">
        <v>182</v>
      </c>
    </row>
    <row r="100" spans="1:6" x14ac:dyDescent="0.35">
      <c r="A100" t="s">
        <v>179</v>
      </c>
      <c r="B100">
        <v>94.4</v>
      </c>
      <c r="C100">
        <v>95.38</v>
      </c>
      <c r="D100" t="s">
        <v>172</v>
      </c>
      <c r="E100">
        <v>0</v>
      </c>
      <c r="F100" t="s">
        <v>182</v>
      </c>
    </row>
    <row r="101" spans="1:6" x14ac:dyDescent="0.35">
      <c r="A101" t="s">
        <v>179</v>
      </c>
      <c r="B101">
        <v>95.38</v>
      </c>
      <c r="C101">
        <v>96.26</v>
      </c>
      <c r="D101" t="s">
        <v>172</v>
      </c>
      <c r="E101">
        <v>0</v>
      </c>
      <c r="F101" t="s">
        <v>182</v>
      </c>
    </row>
    <row r="102" spans="1:6" x14ac:dyDescent="0.35">
      <c r="A102" t="s">
        <v>179</v>
      </c>
      <c r="B102">
        <v>96.26</v>
      </c>
      <c r="C102">
        <v>97.1</v>
      </c>
      <c r="D102" t="s">
        <v>172</v>
      </c>
      <c r="E102">
        <v>0</v>
      </c>
      <c r="F102" t="s">
        <v>182</v>
      </c>
    </row>
    <row r="103" spans="1:6" x14ac:dyDescent="0.35">
      <c r="A103" t="s">
        <v>179</v>
      </c>
      <c r="B103">
        <v>97.1</v>
      </c>
      <c r="C103">
        <v>98.18</v>
      </c>
      <c r="D103" t="s">
        <v>172</v>
      </c>
      <c r="E103">
        <v>0</v>
      </c>
      <c r="F103" t="s">
        <v>182</v>
      </c>
    </row>
    <row r="104" spans="1:6" x14ac:dyDescent="0.35">
      <c r="A104" t="s">
        <v>179</v>
      </c>
      <c r="B104">
        <v>98.18</v>
      </c>
      <c r="C104">
        <v>99.08</v>
      </c>
      <c r="D104" t="s">
        <v>172</v>
      </c>
      <c r="E104">
        <v>0</v>
      </c>
      <c r="F104" t="s">
        <v>182</v>
      </c>
    </row>
    <row r="105" spans="1:6" x14ac:dyDescent="0.35">
      <c r="A105" t="s">
        <v>179</v>
      </c>
      <c r="B105">
        <v>99.08</v>
      </c>
      <c r="C105">
        <v>100</v>
      </c>
      <c r="D105" t="s">
        <v>172</v>
      </c>
      <c r="E105">
        <v>0</v>
      </c>
      <c r="F105" t="s">
        <v>182</v>
      </c>
    </row>
    <row r="106" spans="1:6" x14ac:dyDescent="0.35">
      <c r="A106" t="s">
        <v>179</v>
      </c>
      <c r="B106">
        <v>100</v>
      </c>
      <c r="C106">
        <v>100.95</v>
      </c>
      <c r="D106" t="s">
        <v>172</v>
      </c>
      <c r="E106">
        <v>0</v>
      </c>
      <c r="F106" t="s">
        <v>182</v>
      </c>
    </row>
    <row r="107" spans="1:6" x14ac:dyDescent="0.35">
      <c r="A107" t="s">
        <v>179</v>
      </c>
      <c r="B107">
        <v>100.95</v>
      </c>
      <c r="C107">
        <v>101.65</v>
      </c>
      <c r="D107" t="s">
        <v>172</v>
      </c>
      <c r="E107">
        <v>0</v>
      </c>
      <c r="F107" t="s">
        <v>182</v>
      </c>
    </row>
    <row r="108" spans="1:6" x14ac:dyDescent="0.35">
      <c r="A108" t="s">
        <v>179</v>
      </c>
      <c r="B108">
        <v>101.65</v>
      </c>
      <c r="C108">
        <v>102.75</v>
      </c>
      <c r="D108" t="s">
        <v>172</v>
      </c>
      <c r="E108">
        <v>0</v>
      </c>
      <c r="F108" t="s">
        <v>182</v>
      </c>
    </row>
    <row r="109" spans="1:6" x14ac:dyDescent="0.35">
      <c r="A109" t="s">
        <v>179</v>
      </c>
      <c r="B109">
        <v>102.75</v>
      </c>
      <c r="C109">
        <v>103.71</v>
      </c>
      <c r="D109" t="s">
        <v>172</v>
      </c>
      <c r="E109">
        <v>0</v>
      </c>
      <c r="F109" t="s">
        <v>182</v>
      </c>
    </row>
    <row r="110" spans="1:6" x14ac:dyDescent="0.35">
      <c r="A110" t="s">
        <v>179</v>
      </c>
      <c r="B110">
        <v>103.71</v>
      </c>
      <c r="C110">
        <v>104.65</v>
      </c>
      <c r="D110" t="s">
        <v>172</v>
      </c>
      <c r="E110">
        <v>0</v>
      </c>
      <c r="F110" t="s">
        <v>182</v>
      </c>
    </row>
    <row r="111" spans="1:6" x14ac:dyDescent="0.35">
      <c r="A111" t="s">
        <v>179</v>
      </c>
      <c r="B111">
        <v>104.65</v>
      </c>
      <c r="C111">
        <v>105.59</v>
      </c>
      <c r="D111" t="s">
        <v>172</v>
      </c>
      <c r="E111">
        <v>0</v>
      </c>
      <c r="F111" t="s">
        <v>182</v>
      </c>
    </row>
    <row r="112" spans="1:6" x14ac:dyDescent="0.35">
      <c r="A112" t="s">
        <v>179</v>
      </c>
      <c r="B112">
        <v>105.59</v>
      </c>
      <c r="C112">
        <v>106.44</v>
      </c>
      <c r="D112" t="s">
        <v>172</v>
      </c>
      <c r="E112">
        <v>0</v>
      </c>
      <c r="F112" t="s">
        <v>182</v>
      </c>
    </row>
    <row r="113" spans="1:6" x14ac:dyDescent="0.35">
      <c r="A113" t="s">
        <v>179</v>
      </c>
      <c r="B113">
        <v>106.44</v>
      </c>
      <c r="C113">
        <v>107.41</v>
      </c>
      <c r="D113" t="s">
        <v>172</v>
      </c>
      <c r="E113">
        <v>0</v>
      </c>
      <c r="F113" t="s">
        <v>182</v>
      </c>
    </row>
    <row r="114" spans="1:6" x14ac:dyDescent="0.35">
      <c r="A114" t="s">
        <v>179</v>
      </c>
      <c r="B114">
        <v>107.41</v>
      </c>
      <c r="C114">
        <v>108.35</v>
      </c>
      <c r="D114" t="s">
        <v>172</v>
      </c>
      <c r="E114">
        <v>0</v>
      </c>
      <c r="F114" t="s">
        <v>182</v>
      </c>
    </row>
    <row r="115" spans="1:6" x14ac:dyDescent="0.35">
      <c r="A115" t="s">
        <v>179</v>
      </c>
      <c r="B115">
        <v>108.35</v>
      </c>
      <c r="C115">
        <v>109.24</v>
      </c>
      <c r="D115" t="s">
        <v>172</v>
      </c>
      <c r="E115">
        <v>0</v>
      </c>
      <c r="F115" t="s">
        <v>182</v>
      </c>
    </row>
    <row r="116" spans="1:6" x14ac:dyDescent="0.35">
      <c r="A116" t="s">
        <v>179</v>
      </c>
      <c r="B116">
        <v>109.24</v>
      </c>
      <c r="C116">
        <v>110.19</v>
      </c>
      <c r="D116" t="s">
        <v>172</v>
      </c>
      <c r="E116">
        <v>0</v>
      </c>
      <c r="F116" t="s">
        <v>182</v>
      </c>
    </row>
    <row r="117" spans="1:6" x14ac:dyDescent="0.35">
      <c r="A117" t="s">
        <v>179</v>
      </c>
      <c r="B117">
        <v>110.19</v>
      </c>
      <c r="C117">
        <v>111.02</v>
      </c>
      <c r="D117" t="s">
        <v>172</v>
      </c>
      <c r="E117">
        <v>0</v>
      </c>
      <c r="F117" t="s">
        <v>182</v>
      </c>
    </row>
    <row r="118" spans="1:6" x14ac:dyDescent="0.35">
      <c r="A118" t="s">
        <v>179</v>
      </c>
      <c r="B118">
        <v>111.02</v>
      </c>
      <c r="C118">
        <v>112</v>
      </c>
      <c r="D118" t="s">
        <v>172</v>
      </c>
      <c r="E118">
        <v>0</v>
      </c>
      <c r="F118" t="s">
        <v>182</v>
      </c>
    </row>
    <row r="119" spans="1:6" x14ac:dyDescent="0.35">
      <c r="A119" t="s">
        <v>179</v>
      </c>
      <c r="B119">
        <v>112</v>
      </c>
      <c r="C119">
        <v>112.88</v>
      </c>
      <c r="D119" t="s">
        <v>172</v>
      </c>
      <c r="E119">
        <v>0</v>
      </c>
      <c r="F119" t="s">
        <v>182</v>
      </c>
    </row>
    <row r="120" spans="1:6" x14ac:dyDescent="0.35">
      <c r="A120" t="s">
        <v>179</v>
      </c>
      <c r="B120">
        <v>112.88</v>
      </c>
      <c r="C120">
        <v>113.84</v>
      </c>
      <c r="D120" t="s">
        <v>172</v>
      </c>
      <c r="E120">
        <v>0</v>
      </c>
      <c r="F120" t="s">
        <v>182</v>
      </c>
    </row>
    <row r="121" spans="1:6" x14ac:dyDescent="0.35">
      <c r="A121" t="s">
        <v>179</v>
      </c>
      <c r="B121">
        <v>113.84</v>
      </c>
      <c r="C121">
        <v>114.82</v>
      </c>
      <c r="D121" t="s">
        <v>172</v>
      </c>
      <c r="E121">
        <v>0</v>
      </c>
      <c r="F121" t="s">
        <v>182</v>
      </c>
    </row>
    <row r="122" spans="1:6" x14ac:dyDescent="0.35">
      <c r="A122" t="s">
        <v>179</v>
      </c>
      <c r="B122">
        <v>114.82</v>
      </c>
      <c r="C122">
        <v>115.8</v>
      </c>
      <c r="D122" t="s">
        <v>172</v>
      </c>
      <c r="E122">
        <v>0</v>
      </c>
      <c r="F122" t="s">
        <v>182</v>
      </c>
    </row>
    <row r="123" spans="1:6" x14ac:dyDescent="0.35">
      <c r="A123" t="s">
        <v>179</v>
      </c>
      <c r="B123">
        <v>115.8</v>
      </c>
      <c r="C123">
        <v>116.71</v>
      </c>
      <c r="D123" t="s">
        <v>172</v>
      </c>
      <c r="E123">
        <v>0</v>
      </c>
      <c r="F123" t="s">
        <v>182</v>
      </c>
    </row>
    <row r="124" spans="1:6" x14ac:dyDescent="0.35">
      <c r="A124" t="s">
        <v>179</v>
      </c>
      <c r="B124">
        <v>116.71</v>
      </c>
      <c r="C124">
        <v>117.66</v>
      </c>
      <c r="D124" t="s">
        <v>172</v>
      </c>
      <c r="E124">
        <v>0</v>
      </c>
      <c r="F124" t="s">
        <v>182</v>
      </c>
    </row>
    <row r="125" spans="1:6" x14ac:dyDescent="0.35">
      <c r="A125" t="s">
        <v>179</v>
      </c>
      <c r="B125">
        <v>117.66</v>
      </c>
      <c r="C125">
        <v>118.49</v>
      </c>
      <c r="D125" t="s">
        <v>172</v>
      </c>
      <c r="E125">
        <v>0</v>
      </c>
      <c r="F125" t="s">
        <v>182</v>
      </c>
    </row>
    <row r="126" spans="1:6" x14ac:dyDescent="0.35">
      <c r="A126" t="s">
        <v>179</v>
      </c>
      <c r="B126">
        <v>118.49</v>
      </c>
      <c r="C126">
        <v>119.55</v>
      </c>
      <c r="D126" t="s">
        <v>172</v>
      </c>
      <c r="E126">
        <v>0</v>
      </c>
      <c r="F126" t="s">
        <v>182</v>
      </c>
    </row>
    <row r="127" spans="1:6" x14ac:dyDescent="0.35">
      <c r="A127" t="s">
        <v>179</v>
      </c>
      <c r="B127">
        <v>119.55</v>
      </c>
      <c r="C127">
        <v>120.56399999999999</v>
      </c>
      <c r="D127" t="s">
        <v>172</v>
      </c>
      <c r="E127">
        <v>0</v>
      </c>
      <c r="F127" t="s">
        <v>182</v>
      </c>
    </row>
    <row r="128" spans="1:6" x14ac:dyDescent="0.35">
      <c r="A128" t="s">
        <v>179</v>
      </c>
      <c r="B128">
        <v>120.56399999999999</v>
      </c>
      <c r="C128">
        <v>121.52</v>
      </c>
      <c r="D128" t="s">
        <v>172</v>
      </c>
      <c r="E128">
        <v>0</v>
      </c>
      <c r="F128" t="s">
        <v>182</v>
      </c>
    </row>
    <row r="129" spans="1:6" x14ac:dyDescent="0.35">
      <c r="A129" t="s">
        <v>179</v>
      </c>
      <c r="B129">
        <v>121.52</v>
      </c>
      <c r="C129">
        <v>122.42</v>
      </c>
      <c r="D129" t="s">
        <v>172</v>
      </c>
      <c r="E129">
        <v>0</v>
      </c>
      <c r="F129" t="s">
        <v>182</v>
      </c>
    </row>
    <row r="130" spans="1:6" x14ac:dyDescent="0.35">
      <c r="A130" t="s">
        <v>179</v>
      </c>
      <c r="B130">
        <v>122.42</v>
      </c>
      <c r="C130">
        <v>123.4</v>
      </c>
      <c r="D130" t="s">
        <v>172</v>
      </c>
      <c r="E130">
        <v>0</v>
      </c>
      <c r="F130" t="s">
        <v>182</v>
      </c>
    </row>
    <row r="131" spans="1:6" x14ac:dyDescent="0.35">
      <c r="A131" t="s">
        <v>179</v>
      </c>
      <c r="B131">
        <v>123.4</v>
      </c>
      <c r="C131">
        <v>124.34</v>
      </c>
      <c r="D131" t="s">
        <v>172</v>
      </c>
      <c r="E131">
        <v>0</v>
      </c>
      <c r="F131" t="s">
        <v>182</v>
      </c>
    </row>
    <row r="132" spans="1:6" x14ac:dyDescent="0.35">
      <c r="A132" t="s">
        <v>179</v>
      </c>
      <c r="B132">
        <v>124.34</v>
      </c>
      <c r="C132">
        <v>125.07</v>
      </c>
      <c r="D132" t="s">
        <v>172</v>
      </c>
      <c r="E132">
        <v>0</v>
      </c>
      <c r="F132" t="s">
        <v>182</v>
      </c>
    </row>
    <row r="133" spans="1:6" x14ac:dyDescent="0.35">
      <c r="A133" t="s">
        <v>179</v>
      </c>
      <c r="B133">
        <v>125.07</v>
      </c>
      <c r="C133">
        <v>125.96</v>
      </c>
      <c r="D133" t="s">
        <v>172</v>
      </c>
      <c r="E133">
        <v>0</v>
      </c>
      <c r="F133" t="s">
        <v>182</v>
      </c>
    </row>
    <row r="134" spans="1:6" x14ac:dyDescent="0.35">
      <c r="A134" t="s">
        <v>179</v>
      </c>
      <c r="B134">
        <v>125.96</v>
      </c>
      <c r="C134">
        <v>126.9</v>
      </c>
      <c r="D134" t="s">
        <v>172</v>
      </c>
      <c r="E134">
        <v>0</v>
      </c>
      <c r="F134" t="s">
        <v>182</v>
      </c>
    </row>
    <row r="135" spans="1:6" x14ac:dyDescent="0.35">
      <c r="A135" t="s">
        <v>179</v>
      </c>
      <c r="B135">
        <v>126.9</v>
      </c>
      <c r="C135">
        <v>127.84</v>
      </c>
      <c r="D135" t="s">
        <v>172</v>
      </c>
      <c r="E135">
        <v>0</v>
      </c>
      <c r="F135" t="s">
        <v>182</v>
      </c>
    </row>
    <row r="136" spans="1:6" x14ac:dyDescent="0.35">
      <c r="A136" t="s">
        <v>179</v>
      </c>
      <c r="B136">
        <v>127.84</v>
      </c>
      <c r="C136">
        <v>128.84</v>
      </c>
      <c r="D136" t="s">
        <v>172</v>
      </c>
      <c r="E136">
        <v>0</v>
      </c>
      <c r="F136" t="s">
        <v>182</v>
      </c>
    </row>
    <row r="137" spans="1:6" x14ac:dyDescent="0.35">
      <c r="A137" t="s">
        <v>179</v>
      </c>
      <c r="B137">
        <v>128.84</v>
      </c>
      <c r="C137">
        <v>129.79</v>
      </c>
      <c r="D137" t="s">
        <v>172</v>
      </c>
      <c r="E137">
        <v>0</v>
      </c>
      <c r="F137" t="s">
        <v>182</v>
      </c>
    </row>
    <row r="138" spans="1:6" x14ac:dyDescent="0.35">
      <c r="A138" t="s">
        <v>179</v>
      </c>
      <c r="B138">
        <v>129.79</v>
      </c>
      <c r="C138">
        <v>130.75</v>
      </c>
      <c r="D138" t="s">
        <v>172</v>
      </c>
      <c r="E138">
        <v>0</v>
      </c>
      <c r="F138" t="s">
        <v>182</v>
      </c>
    </row>
    <row r="139" spans="1:6" x14ac:dyDescent="0.35">
      <c r="A139" t="s">
        <v>179</v>
      </c>
      <c r="B139">
        <v>130.75</v>
      </c>
      <c r="C139">
        <v>131.71</v>
      </c>
      <c r="D139" t="s">
        <v>172</v>
      </c>
      <c r="E139">
        <v>0</v>
      </c>
      <c r="F139" t="s">
        <v>182</v>
      </c>
    </row>
    <row r="140" spans="1:6" x14ac:dyDescent="0.35">
      <c r="A140" t="s">
        <v>179</v>
      </c>
      <c r="B140">
        <v>131.71</v>
      </c>
      <c r="C140">
        <v>132.66</v>
      </c>
      <c r="D140" t="s">
        <v>172</v>
      </c>
      <c r="E140">
        <v>0</v>
      </c>
      <c r="F140" t="s">
        <v>182</v>
      </c>
    </row>
    <row r="141" spans="1:6" x14ac:dyDescent="0.35">
      <c r="A141" t="s">
        <v>179</v>
      </c>
      <c r="B141">
        <v>132.66</v>
      </c>
      <c r="C141">
        <v>133.63</v>
      </c>
      <c r="D141" t="s">
        <v>172</v>
      </c>
      <c r="E141">
        <v>0</v>
      </c>
      <c r="F141" t="s">
        <v>182</v>
      </c>
    </row>
    <row r="142" spans="1:6" x14ac:dyDescent="0.35">
      <c r="A142" t="s">
        <v>179</v>
      </c>
      <c r="B142">
        <v>133.63</v>
      </c>
      <c r="C142">
        <v>134.55000000000001</v>
      </c>
      <c r="D142" t="s">
        <v>172</v>
      </c>
      <c r="E142">
        <v>0</v>
      </c>
      <c r="F142" t="s">
        <v>182</v>
      </c>
    </row>
    <row r="143" spans="1:6" x14ac:dyDescent="0.35">
      <c r="A143" t="s">
        <v>179</v>
      </c>
      <c r="B143">
        <v>134.55000000000001</v>
      </c>
      <c r="C143">
        <v>135.47</v>
      </c>
      <c r="D143" t="s">
        <v>172</v>
      </c>
      <c r="E143">
        <v>0</v>
      </c>
      <c r="F143" t="s">
        <v>182</v>
      </c>
    </row>
    <row r="144" spans="1:6" x14ac:dyDescent="0.35">
      <c r="A144" t="s">
        <v>179</v>
      </c>
      <c r="B144">
        <v>135.47</v>
      </c>
      <c r="C144">
        <v>136.44</v>
      </c>
      <c r="D144" t="s">
        <v>172</v>
      </c>
      <c r="E144">
        <v>0</v>
      </c>
      <c r="F144" t="s">
        <v>182</v>
      </c>
    </row>
    <row r="145" spans="1:6" x14ac:dyDescent="0.35">
      <c r="A145" t="s">
        <v>179</v>
      </c>
      <c r="B145">
        <v>136.44</v>
      </c>
      <c r="C145">
        <v>137.38</v>
      </c>
      <c r="D145" t="s">
        <v>172</v>
      </c>
      <c r="E145">
        <v>0</v>
      </c>
      <c r="F145" t="s">
        <v>182</v>
      </c>
    </row>
    <row r="146" spans="1:6" x14ac:dyDescent="0.35">
      <c r="A146" t="s">
        <v>179</v>
      </c>
      <c r="B146">
        <v>137.38</v>
      </c>
      <c r="C146">
        <v>138.30000000000001</v>
      </c>
      <c r="D146" t="s">
        <v>172</v>
      </c>
      <c r="E146">
        <v>0</v>
      </c>
      <c r="F146" t="s">
        <v>182</v>
      </c>
    </row>
    <row r="147" spans="1:6" x14ac:dyDescent="0.35">
      <c r="A147" t="s">
        <v>179</v>
      </c>
      <c r="B147">
        <v>138.30000000000001</v>
      </c>
      <c r="C147">
        <v>139.29</v>
      </c>
      <c r="D147" t="s">
        <v>172</v>
      </c>
      <c r="E147">
        <v>0</v>
      </c>
      <c r="F147" t="s">
        <v>182</v>
      </c>
    </row>
    <row r="148" spans="1:6" x14ac:dyDescent="0.35">
      <c r="A148" t="s">
        <v>179</v>
      </c>
      <c r="B148">
        <v>139.29</v>
      </c>
      <c r="C148">
        <v>140.25</v>
      </c>
      <c r="D148" t="s">
        <v>172</v>
      </c>
      <c r="E148">
        <v>0</v>
      </c>
      <c r="F148" t="s">
        <v>182</v>
      </c>
    </row>
    <row r="149" spans="1:6" x14ac:dyDescent="0.35">
      <c r="A149" t="s">
        <v>179</v>
      </c>
      <c r="B149">
        <v>140.25</v>
      </c>
      <c r="C149">
        <v>141.21</v>
      </c>
      <c r="D149" t="s">
        <v>172</v>
      </c>
      <c r="E149">
        <v>0</v>
      </c>
      <c r="F149" t="s">
        <v>182</v>
      </c>
    </row>
    <row r="150" spans="1:6" x14ac:dyDescent="0.35">
      <c r="A150" t="s">
        <v>179</v>
      </c>
      <c r="B150">
        <v>141.21</v>
      </c>
      <c r="C150">
        <v>142.19999999999999</v>
      </c>
      <c r="D150" t="s">
        <v>172</v>
      </c>
      <c r="E150">
        <v>0</v>
      </c>
      <c r="F150" t="s">
        <v>182</v>
      </c>
    </row>
    <row r="151" spans="1:6" x14ac:dyDescent="0.35">
      <c r="A151" t="s">
        <v>179</v>
      </c>
      <c r="B151">
        <v>142.19999999999999</v>
      </c>
      <c r="C151">
        <v>143.16</v>
      </c>
      <c r="D151" t="s">
        <v>172</v>
      </c>
      <c r="E151">
        <v>0</v>
      </c>
      <c r="F151" t="s">
        <v>182</v>
      </c>
    </row>
    <row r="152" spans="1:6" x14ac:dyDescent="0.35">
      <c r="A152" t="s">
        <v>179</v>
      </c>
      <c r="B152">
        <v>143.16</v>
      </c>
      <c r="C152">
        <v>144.09</v>
      </c>
      <c r="D152" t="s">
        <v>172</v>
      </c>
      <c r="E152">
        <v>0</v>
      </c>
      <c r="F152" t="s">
        <v>182</v>
      </c>
    </row>
    <row r="153" spans="1:6" x14ac:dyDescent="0.35">
      <c r="A153" t="s">
        <v>179</v>
      </c>
      <c r="B153">
        <v>144.09</v>
      </c>
      <c r="C153">
        <v>145.04</v>
      </c>
      <c r="D153" t="s">
        <v>172</v>
      </c>
      <c r="E153">
        <v>0</v>
      </c>
      <c r="F153" t="s">
        <v>182</v>
      </c>
    </row>
    <row r="154" spans="1:6" x14ac:dyDescent="0.35">
      <c r="A154" t="s">
        <v>179</v>
      </c>
      <c r="B154">
        <v>145.04</v>
      </c>
      <c r="C154">
        <v>146</v>
      </c>
      <c r="D154" t="s">
        <v>172</v>
      </c>
      <c r="E154">
        <v>0</v>
      </c>
      <c r="F154" t="s">
        <v>182</v>
      </c>
    </row>
    <row r="155" spans="1:6" x14ac:dyDescent="0.35">
      <c r="A155" t="s">
        <v>179</v>
      </c>
      <c r="B155">
        <v>146</v>
      </c>
      <c r="C155">
        <v>146.97999999999999</v>
      </c>
      <c r="D155" t="s">
        <v>172</v>
      </c>
      <c r="E155">
        <v>0</v>
      </c>
      <c r="F155" t="s">
        <v>182</v>
      </c>
    </row>
    <row r="156" spans="1:6" x14ac:dyDescent="0.35">
      <c r="A156" t="s">
        <v>179</v>
      </c>
      <c r="B156">
        <v>146.97999999999999</v>
      </c>
      <c r="C156">
        <v>147.88999999999999</v>
      </c>
      <c r="D156" t="s">
        <v>172</v>
      </c>
      <c r="E156">
        <v>0</v>
      </c>
      <c r="F156" t="s">
        <v>182</v>
      </c>
    </row>
    <row r="157" spans="1:6" x14ac:dyDescent="0.35">
      <c r="A157" t="s">
        <v>179</v>
      </c>
      <c r="B157">
        <v>147.88999999999999</v>
      </c>
      <c r="C157">
        <v>148.82</v>
      </c>
      <c r="D157" t="s">
        <v>172</v>
      </c>
      <c r="E157">
        <v>0</v>
      </c>
      <c r="F157" t="s">
        <v>182</v>
      </c>
    </row>
    <row r="158" spans="1:6" x14ac:dyDescent="0.35">
      <c r="A158" t="s">
        <v>179</v>
      </c>
      <c r="B158">
        <v>148.82</v>
      </c>
      <c r="C158">
        <v>149.80000000000001</v>
      </c>
      <c r="D158" t="s">
        <v>172</v>
      </c>
      <c r="E158">
        <v>0</v>
      </c>
      <c r="F158" t="s">
        <v>182</v>
      </c>
    </row>
    <row r="159" spans="1:6" x14ac:dyDescent="0.35">
      <c r="A159" t="s">
        <v>179</v>
      </c>
      <c r="B159">
        <v>149.80000000000001</v>
      </c>
      <c r="C159">
        <v>150.77000000000001</v>
      </c>
      <c r="D159" t="s">
        <v>172</v>
      </c>
      <c r="E159">
        <v>0</v>
      </c>
      <c r="F159" t="s">
        <v>182</v>
      </c>
    </row>
    <row r="160" spans="1:6" x14ac:dyDescent="0.35">
      <c r="A160" t="s">
        <v>179</v>
      </c>
      <c r="B160">
        <v>150.77000000000001</v>
      </c>
      <c r="C160">
        <v>151.69</v>
      </c>
      <c r="D160" t="s">
        <v>172</v>
      </c>
      <c r="E160">
        <v>0</v>
      </c>
      <c r="F160" t="s">
        <v>182</v>
      </c>
    </row>
    <row r="161" spans="1:6" x14ac:dyDescent="0.35">
      <c r="A161" t="s">
        <v>179</v>
      </c>
      <c r="B161">
        <v>151.69</v>
      </c>
      <c r="C161">
        <v>152.59</v>
      </c>
      <c r="D161" t="s">
        <v>172</v>
      </c>
      <c r="E161">
        <v>0</v>
      </c>
      <c r="F161" t="s">
        <v>182</v>
      </c>
    </row>
    <row r="162" spans="1:6" x14ac:dyDescent="0.35">
      <c r="A162" t="s">
        <v>179</v>
      </c>
      <c r="B162">
        <v>152.59</v>
      </c>
      <c r="C162">
        <v>153.55000000000001</v>
      </c>
      <c r="D162" t="s">
        <v>172</v>
      </c>
      <c r="E162">
        <v>0</v>
      </c>
      <c r="F162" t="s">
        <v>182</v>
      </c>
    </row>
    <row r="163" spans="1:6" x14ac:dyDescent="0.35">
      <c r="A163" t="s">
        <v>179</v>
      </c>
      <c r="B163">
        <v>153.55000000000001</v>
      </c>
      <c r="C163">
        <v>154.49</v>
      </c>
      <c r="D163" t="s">
        <v>172</v>
      </c>
      <c r="E163">
        <v>0</v>
      </c>
      <c r="F163" t="s">
        <v>182</v>
      </c>
    </row>
    <row r="164" spans="1:6" x14ac:dyDescent="0.35">
      <c r="A164" t="s">
        <v>179</v>
      </c>
      <c r="B164">
        <v>154.49</v>
      </c>
      <c r="C164">
        <v>155.38999999999999</v>
      </c>
      <c r="D164" t="s">
        <v>172</v>
      </c>
      <c r="E164">
        <v>0</v>
      </c>
      <c r="F164" t="s">
        <v>182</v>
      </c>
    </row>
    <row r="165" spans="1:6" x14ac:dyDescent="0.35">
      <c r="A165" t="s">
        <v>179</v>
      </c>
      <c r="B165">
        <v>155.38999999999999</v>
      </c>
      <c r="C165">
        <v>156.32</v>
      </c>
      <c r="D165" t="s">
        <v>172</v>
      </c>
      <c r="E165">
        <v>0</v>
      </c>
      <c r="F165" t="s">
        <v>182</v>
      </c>
    </row>
    <row r="166" spans="1:6" x14ac:dyDescent="0.35">
      <c r="A166" t="s">
        <v>179</v>
      </c>
      <c r="B166">
        <v>156.32</v>
      </c>
      <c r="C166">
        <v>157.25</v>
      </c>
      <c r="D166" t="s">
        <v>172</v>
      </c>
      <c r="E166">
        <v>0</v>
      </c>
      <c r="F166" t="s">
        <v>182</v>
      </c>
    </row>
    <row r="167" spans="1:6" x14ac:dyDescent="0.35">
      <c r="A167" t="s">
        <v>179</v>
      </c>
      <c r="B167">
        <v>157.25</v>
      </c>
      <c r="C167">
        <v>158.19999999999999</v>
      </c>
      <c r="D167" t="s">
        <v>172</v>
      </c>
      <c r="E167">
        <v>0</v>
      </c>
      <c r="F167" t="s">
        <v>182</v>
      </c>
    </row>
    <row r="168" spans="1:6" x14ac:dyDescent="0.35">
      <c r="A168" t="s">
        <v>179</v>
      </c>
      <c r="B168">
        <v>158.19999999999999</v>
      </c>
      <c r="C168">
        <v>159.16</v>
      </c>
      <c r="D168" t="s">
        <v>172</v>
      </c>
      <c r="E168">
        <v>0</v>
      </c>
      <c r="F168" t="s">
        <v>182</v>
      </c>
    </row>
    <row r="169" spans="1:6" x14ac:dyDescent="0.35">
      <c r="A169" t="s">
        <v>179</v>
      </c>
      <c r="B169">
        <v>159.16</v>
      </c>
      <c r="C169">
        <v>160.13999999999999</v>
      </c>
      <c r="D169" t="s">
        <v>172</v>
      </c>
      <c r="E169">
        <v>0</v>
      </c>
      <c r="F169" t="s">
        <v>182</v>
      </c>
    </row>
    <row r="170" spans="1:6" x14ac:dyDescent="0.35">
      <c r="A170" t="s">
        <v>179</v>
      </c>
      <c r="B170">
        <v>160.13999999999999</v>
      </c>
      <c r="C170">
        <v>161.1</v>
      </c>
      <c r="D170" t="s">
        <v>172</v>
      </c>
      <c r="E170">
        <v>0</v>
      </c>
      <c r="F170" t="s">
        <v>182</v>
      </c>
    </row>
    <row r="171" spans="1:6" x14ac:dyDescent="0.35">
      <c r="A171" t="s">
        <v>179</v>
      </c>
      <c r="B171">
        <v>161.1</v>
      </c>
      <c r="C171">
        <v>162.06</v>
      </c>
      <c r="D171" t="s">
        <v>172</v>
      </c>
      <c r="E171">
        <v>0</v>
      </c>
      <c r="F171" t="s">
        <v>182</v>
      </c>
    </row>
    <row r="172" spans="1:6" x14ac:dyDescent="0.35">
      <c r="A172" t="s">
        <v>179</v>
      </c>
      <c r="B172">
        <v>162.06</v>
      </c>
      <c r="C172">
        <v>163.01</v>
      </c>
      <c r="D172" t="s">
        <v>172</v>
      </c>
      <c r="E172">
        <v>0</v>
      </c>
      <c r="F172" t="s">
        <v>182</v>
      </c>
    </row>
    <row r="173" spans="1:6" x14ac:dyDescent="0.35">
      <c r="A173" t="s">
        <v>179</v>
      </c>
      <c r="B173">
        <v>163.01</v>
      </c>
      <c r="C173">
        <v>163.91</v>
      </c>
      <c r="D173" t="s">
        <v>172</v>
      </c>
      <c r="E173">
        <v>0</v>
      </c>
      <c r="F173" t="s">
        <v>182</v>
      </c>
    </row>
    <row r="174" spans="1:6" x14ac:dyDescent="0.35">
      <c r="A174" t="s">
        <v>179</v>
      </c>
      <c r="B174">
        <v>163.91</v>
      </c>
      <c r="C174">
        <v>164.8</v>
      </c>
      <c r="D174" t="s">
        <v>172</v>
      </c>
      <c r="E174">
        <v>0</v>
      </c>
      <c r="F174" t="s">
        <v>182</v>
      </c>
    </row>
    <row r="175" spans="1:6" x14ac:dyDescent="0.35">
      <c r="A175" t="s">
        <v>179</v>
      </c>
      <c r="B175">
        <v>164.8</v>
      </c>
      <c r="C175">
        <v>165.72</v>
      </c>
      <c r="D175" t="s">
        <v>172</v>
      </c>
      <c r="E175">
        <v>0</v>
      </c>
      <c r="F175" t="s">
        <v>182</v>
      </c>
    </row>
    <row r="176" spans="1:6" x14ac:dyDescent="0.35">
      <c r="A176" t="s">
        <v>179</v>
      </c>
      <c r="B176">
        <v>165.72</v>
      </c>
      <c r="C176">
        <v>166.65</v>
      </c>
      <c r="D176" t="s">
        <v>172</v>
      </c>
      <c r="E176">
        <v>0</v>
      </c>
      <c r="F176" t="s">
        <v>182</v>
      </c>
    </row>
    <row r="177" spans="1:6" x14ac:dyDescent="0.35">
      <c r="A177" t="s">
        <v>179</v>
      </c>
      <c r="B177">
        <v>166.65</v>
      </c>
      <c r="C177">
        <v>167.59</v>
      </c>
      <c r="D177" t="s">
        <v>172</v>
      </c>
      <c r="E177">
        <v>0</v>
      </c>
      <c r="F177" t="s">
        <v>182</v>
      </c>
    </row>
    <row r="178" spans="1:6" x14ac:dyDescent="0.35">
      <c r="A178" t="s">
        <v>179</v>
      </c>
      <c r="B178">
        <v>167.59</v>
      </c>
      <c r="C178">
        <v>168.55</v>
      </c>
      <c r="D178" t="s">
        <v>172</v>
      </c>
      <c r="E178">
        <v>0</v>
      </c>
      <c r="F178" t="s">
        <v>182</v>
      </c>
    </row>
    <row r="179" spans="1:6" x14ac:dyDescent="0.35">
      <c r="A179" t="s">
        <v>179</v>
      </c>
      <c r="B179">
        <v>168.55</v>
      </c>
      <c r="C179">
        <v>169.46</v>
      </c>
      <c r="D179" t="s">
        <v>172</v>
      </c>
      <c r="E179">
        <v>0</v>
      </c>
      <c r="F179" t="s">
        <v>182</v>
      </c>
    </row>
    <row r="180" spans="1:6" x14ac:dyDescent="0.35">
      <c r="A180" t="s">
        <v>179</v>
      </c>
      <c r="B180">
        <v>169.46</v>
      </c>
      <c r="C180">
        <v>170.44</v>
      </c>
      <c r="D180" t="s">
        <v>172</v>
      </c>
      <c r="E180">
        <v>0</v>
      </c>
      <c r="F180" t="s">
        <v>182</v>
      </c>
    </row>
    <row r="181" spans="1:6" x14ac:dyDescent="0.35">
      <c r="A181" t="s">
        <v>179</v>
      </c>
      <c r="B181">
        <v>170.44</v>
      </c>
      <c r="C181">
        <v>171.45</v>
      </c>
      <c r="D181" t="s">
        <v>172</v>
      </c>
      <c r="E181">
        <v>0</v>
      </c>
      <c r="F181" t="s">
        <v>182</v>
      </c>
    </row>
    <row r="182" spans="1:6" x14ac:dyDescent="0.35">
      <c r="A182" t="s">
        <v>179</v>
      </c>
      <c r="B182">
        <v>171.45</v>
      </c>
      <c r="C182">
        <v>172.35</v>
      </c>
      <c r="D182" t="s">
        <v>172</v>
      </c>
      <c r="E182">
        <v>0</v>
      </c>
      <c r="F182" t="s">
        <v>182</v>
      </c>
    </row>
    <row r="183" spans="1:6" x14ac:dyDescent="0.35">
      <c r="A183" t="s">
        <v>179</v>
      </c>
      <c r="B183">
        <v>172.35</v>
      </c>
      <c r="C183">
        <v>173.3</v>
      </c>
      <c r="D183" t="s">
        <v>172</v>
      </c>
      <c r="E183">
        <v>0</v>
      </c>
      <c r="F183" t="s">
        <v>182</v>
      </c>
    </row>
    <row r="184" spans="1:6" x14ac:dyDescent="0.35">
      <c r="A184" t="s">
        <v>179</v>
      </c>
      <c r="B184">
        <v>173.3</v>
      </c>
      <c r="C184">
        <v>174.25</v>
      </c>
      <c r="D184" t="s">
        <v>172</v>
      </c>
      <c r="E184">
        <v>0</v>
      </c>
      <c r="F184" t="s">
        <v>182</v>
      </c>
    </row>
    <row r="185" spans="1:6" x14ac:dyDescent="0.35">
      <c r="A185" t="s">
        <v>179</v>
      </c>
      <c r="B185">
        <v>174.25</v>
      </c>
      <c r="C185">
        <v>175.11</v>
      </c>
      <c r="D185" t="s">
        <v>172</v>
      </c>
      <c r="E185">
        <v>0</v>
      </c>
      <c r="F185" t="s">
        <v>182</v>
      </c>
    </row>
    <row r="186" spans="1:6" x14ac:dyDescent="0.35">
      <c r="A186" t="s">
        <v>179</v>
      </c>
      <c r="B186">
        <v>175.11</v>
      </c>
      <c r="C186">
        <v>176.05</v>
      </c>
      <c r="D186" t="s">
        <v>172</v>
      </c>
      <c r="E186">
        <v>0</v>
      </c>
      <c r="F186" t="s">
        <v>182</v>
      </c>
    </row>
    <row r="187" spans="1:6" x14ac:dyDescent="0.35">
      <c r="A187" t="s">
        <v>179</v>
      </c>
      <c r="B187">
        <v>176.05</v>
      </c>
      <c r="C187">
        <v>176.98</v>
      </c>
      <c r="D187" t="s">
        <v>172</v>
      </c>
      <c r="E187">
        <v>0</v>
      </c>
      <c r="F187" t="s">
        <v>182</v>
      </c>
    </row>
    <row r="188" spans="1:6" x14ac:dyDescent="0.35">
      <c r="A188" t="s">
        <v>179</v>
      </c>
      <c r="B188">
        <v>176.98</v>
      </c>
      <c r="C188">
        <v>177.95</v>
      </c>
      <c r="D188" t="s">
        <v>172</v>
      </c>
      <c r="E188">
        <v>0</v>
      </c>
      <c r="F188" t="s">
        <v>182</v>
      </c>
    </row>
    <row r="189" spans="1:6" x14ac:dyDescent="0.35">
      <c r="A189" t="s">
        <v>179</v>
      </c>
      <c r="B189">
        <v>177.95</v>
      </c>
      <c r="C189">
        <v>178.9</v>
      </c>
      <c r="D189" t="s">
        <v>172</v>
      </c>
      <c r="E189">
        <v>0</v>
      </c>
      <c r="F189" t="s">
        <v>182</v>
      </c>
    </row>
    <row r="190" spans="1:6" x14ac:dyDescent="0.35">
      <c r="A190" t="s">
        <v>179</v>
      </c>
      <c r="B190">
        <v>178.9</v>
      </c>
      <c r="C190">
        <v>179.85</v>
      </c>
      <c r="D190" t="s">
        <v>172</v>
      </c>
      <c r="E190">
        <v>0</v>
      </c>
      <c r="F190" t="s">
        <v>182</v>
      </c>
    </row>
    <row r="191" spans="1:6" x14ac:dyDescent="0.35">
      <c r="A191" t="s">
        <v>179</v>
      </c>
      <c r="B191">
        <v>179.85</v>
      </c>
      <c r="C191">
        <v>180.82</v>
      </c>
      <c r="D191" t="s">
        <v>172</v>
      </c>
      <c r="E191">
        <v>0</v>
      </c>
      <c r="F191" t="s">
        <v>182</v>
      </c>
    </row>
    <row r="192" spans="1:6" x14ac:dyDescent="0.35">
      <c r="A192" t="s">
        <v>179</v>
      </c>
      <c r="B192">
        <v>180.82</v>
      </c>
      <c r="C192">
        <v>181.69</v>
      </c>
      <c r="D192" t="s">
        <v>172</v>
      </c>
      <c r="E192">
        <v>0</v>
      </c>
      <c r="F192" t="s">
        <v>182</v>
      </c>
    </row>
    <row r="193" spans="1:6" x14ac:dyDescent="0.35">
      <c r="A193" t="s">
        <v>179</v>
      </c>
      <c r="B193">
        <v>181.69</v>
      </c>
      <c r="C193">
        <v>182.68</v>
      </c>
      <c r="D193" t="s">
        <v>172</v>
      </c>
      <c r="E193">
        <v>0</v>
      </c>
      <c r="F193" t="s">
        <v>182</v>
      </c>
    </row>
    <row r="194" spans="1:6" x14ac:dyDescent="0.35">
      <c r="A194" t="s">
        <v>179</v>
      </c>
      <c r="B194">
        <v>182.68</v>
      </c>
      <c r="C194">
        <v>183.65</v>
      </c>
      <c r="D194" t="s">
        <v>172</v>
      </c>
      <c r="E194">
        <v>0</v>
      </c>
      <c r="F194" t="s">
        <v>182</v>
      </c>
    </row>
    <row r="195" spans="1:6" x14ac:dyDescent="0.35">
      <c r="A195" t="s">
        <v>179</v>
      </c>
      <c r="B195">
        <v>183.65</v>
      </c>
      <c r="C195">
        <v>184.58</v>
      </c>
      <c r="D195" t="s">
        <v>172</v>
      </c>
      <c r="E195">
        <v>0</v>
      </c>
      <c r="F195" t="s">
        <v>182</v>
      </c>
    </row>
    <row r="196" spans="1:6" x14ac:dyDescent="0.35">
      <c r="A196" t="s">
        <v>179</v>
      </c>
      <c r="B196">
        <v>184.58</v>
      </c>
      <c r="C196">
        <v>185.56</v>
      </c>
      <c r="D196" t="s">
        <v>172</v>
      </c>
      <c r="E196">
        <v>0</v>
      </c>
      <c r="F196" t="s">
        <v>182</v>
      </c>
    </row>
    <row r="197" spans="1:6" x14ac:dyDescent="0.35">
      <c r="A197" t="s">
        <v>179</v>
      </c>
      <c r="B197">
        <v>185.56</v>
      </c>
      <c r="C197">
        <v>186.54</v>
      </c>
      <c r="D197" t="s">
        <v>172</v>
      </c>
      <c r="E197">
        <v>0</v>
      </c>
      <c r="F197" t="s">
        <v>182</v>
      </c>
    </row>
    <row r="198" spans="1:6" x14ac:dyDescent="0.35">
      <c r="A198" t="s">
        <v>179</v>
      </c>
      <c r="B198">
        <v>186.54</v>
      </c>
      <c r="C198">
        <v>187.5</v>
      </c>
      <c r="D198" t="s">
        <v>172</v>
      </c>
      <c r="E198">
        <v>0</v>
      </c>
      <c r="F198" t="s">
        <v>182</v>
      </c>
    </row>
    <row r="199" spans="1:6" x14ac:dyDescent="0.35">
      <c r="A199" t="s">
        <v>179</v>
      </c>
      <c r="B199">
        <v>187.5</v>
      </c>
      <c r="C199">
        <v>188.41</v>
      </c>
      <c r="D199" t="s">
        <v>172</v>
      </c>
      <c r="E199">
        <v>0</v>
      </c>
      <c r="F199" t="s">
        <v>182</v>
      </c>
    </row>
    <row r="200" spans="1:6" x14ac:dyDescent="0.35">
      <c r="A200" t="s">
        <v>179</v>
      </c>
      <c r="B200">
        <v>188.41</v>
      </c>
      <c r="C200">
        <v>189.37</v>
      </c>
      <c r="D200" t="s">
        <v>172</v>
      </c>
      <c r="E200">
        <v>0</v>
      </c>
      <c r="F200" t="s">
        <v>182</v>
      </c>
    </row>
    <row r="201" spans="1:6" x14ac:dyDescent="0.35">
      <c r="A201" t="s">
        <v>179</v>
      </c>
      <c r="B201">
        <v>189.37</v>
      </c>
      <c r="C201">
        <v>190.33</v>
      </c>
      <c r="D201" t="s">
        <v>172</v>
      </c>
      <c r="E201">
        <v>0</v>
      </c>
      <c r="F201" t="s">
        <v>182</v>
      </c>
    </row>
    <row r="202" spans="1:6" x14ac:dyDescent="0.35">
      <c r="A202" t="s">
        <v>179</v>
      </c>
      <c r="B202">
        <v>190.33</v>
      </c>
      <c r="C202">
        <v>191.25</v>
      </c>
      <c r="D202" t="s">
        <v>172</v>
      </c>
      <c r="E202">
        <v>0</v>
      </c>
      <c r="F202" t="s">
        <v>182</v>
      </c>
    </row>
    <row r="203" spans="1:6" x14ac:dyDescent="0.35">
      <c r="A203" t="s">
        <v>179</v>
      </c>
      <c r="B203">
        <v>191.25</v>
      </c>
      <c r="C203">
        <v>192.21</v>
      </c>
      <c r="D203" t="s">
        <v>172</v>
      </c>
      <c r="E203">
        <v>0</v>
      </c>
      <c r="F203" t="s">
        <v>182</v>
      </c>
    </row>
    <row r="204" spans="1:6" x14ac:dyDescent="0.35">
      <c r="A204" t="s">
        <v>179</v>
      </c>
      <c r="B204">
        <v>192.21</v>
      </c>
      <c r="C204">
        <v>193.14</v>
      </c>
      <c r="D204" t="s">
        <v>172</v>
      </c>
      <c r="E204">
        <v>0</v>
      </c>
      <c r="F204" t="s">
        <v>182</v>
      </c>
    </row>
    <row r="205" spans="1:6" x14ac:dyDescent="0.35">
      <c r="A205" t="s">
        <v>179</v>
      </c>
      <c r="B205">
        <v>193.14</v>
      </c>
      <c r="C205">
        <v>194.08</v>
      </c>
      <c r="D205" t="s">
        <v>172</v>
      </c>
      <c r="E205">
        <v>0</v>
      </c>
      <c r="F205" t="s">
        <v>182</v>
      </c>
    </row>
    <row r="206" spans="1:6" x14ac:dyDescent="0.35">
      <c r="A206" t="s">
        <v>179</v>
      </c>
      <c r="B206">
        <v>194.08</v>
      </c>
      <c r="C206">
        <v>195</v>
      </c>
      <c r="D206" t="s">
        <v>172</v>
      </c>
      <c r="E206">
        <v>0</v>
      </c>
      <c r="F206" t="s">
        <v>182</v>
      </c>
    </row>
    <row r="207" spans="1:6" x14ac:dyDescent="0.35">
      <c r="A207" t="s">
        <v>179</v>
      </c>
      <c r="B207">
        <v>195</v>
      </c>
      <c r="C207">
        <v>196.01</v>
      </c>
      <c r="D207" t="s">
        <v>172</v>
      </c>
      <c r="E207">
        <v>0</v>
      </c>
      <c r="F207" t="s">
        <v>182</v>
      </c>
    </row>
    <row r="208" spans="1:6" x14ac:dyDescent="0.35">
      <c r="A208" t="s">
        <v>179</v>
      </c>
      <c r="B208">
        <v>196.01</v>
      </c>
      <c r="C208">
        <v>196.95</v>
      </c>
      <c r="D208" t="s">
        <v>172</v>
      </c>
      <c r="E208">
        <v>0</v>
      </c>
      <c r="F208" t="s">
        <v>182</v>
      </c>
    </row>
    <row r="209" spans="1:6" x14ac:dyDescent="0.35">
      <c r="A209" t="s">
        <v>179</v>
      </c>
      <c r="B209">
        <v>196.95</v>
      </c>
      <c r="C209">
        <v>197.85</v>
      </c>
      <c r="D209" t="s">
        <v>172</v>
      </c>
      <c r="E209">
        <v>0</v>
      </c>
      <c r="F209" t="s">
        <v>182</v>
      </c>
    </row>
    <row r="210" spans="1:6" x14ac:dyDescent="0.35">
      <c r="A210" t="s">
        <v>179</v>
      </c>
      <c r="B210">
        <v>197.85</v>
      </c>
      <c r="C210">
        <v>198.8</v>
      </c>
      <c r="D210" t="s">
        <v>172</v>
      </c>
      <c r="E210">
        <v>0</v>
      </c>
      <c r="F210" t="s">
        <v>182</v>
      </c>
    </row>
    <row r="211" spans="1:6" x14ac:dyDescent="0.35">
      <c r="A211" t="s">
        <v>179</v>
      </c>
      <c r="B211">
        <v>198.8</v>
      </c>
      <c r="C211">
        <v>199.69</v>
      </c>
      <c r="D211" t="s">
        <v>172</v>
      </c>
      <c r="E211">
        <v>0</v>
      </c>
      <c r="F211" t="s">
        <v>182</v>
      </c>
    </row>
    <row r="212" spans="1:6" x14ac:dyDescent="0.35">
      <c r="A212" t="s">
        <v>179</v>
      </c>
      <c r="B212">
        <v>199.69</v>
      </c>
      <c r="C212">
        <v>200.71</v>
      </c>
      <c r="D212" t="s">
        <v>172</v>
      </c>
      <c r="E212">
        <v>0</v>
      </c>
      <c r="F212" t="s">
        <v>182</v>
      </c>
    </row>
    <row r="213" spans="1:6" x14ac:dyDescent="0.35">
      <c r="A213" t="s">
        <v>179</v>
      </c>
      <c r="B213">
        <v>200.71</v>
      </c>
      <c r="C213">
        <v>201.7</v>
      </c>
      <c r="D213" t="s">
        <v>172</v>
      </c>
      <c r="E213">
        <v>0</v>
      </c>
      <c r="F213" t="s">
        <v>182</v>
      </c>
    </row>
    <row r="214" spans="1:6" x14ac:dyDescent="0.35">
      <c r="A214" t="s">
        <v>179</v>
      </c>
      <c r="B214">
        <v>201.7</v>
      </c>
      <c r="C214">
        <v>202.65</v>
      </c>
      <c r="D214" t="s">
        <v>172</v>
      </c>
      <c r="E214">
        <v>0</v>
      </c>
      <c r="F214" t="s">
        <v>182</v>
      </c>
    </row>
    <row r="215" spans="1:6" x14ac:dyDescent="0.35">
      <c r="A215" t="s">
        <v>179</v>
      </c>
      <c r="B215">
        <v>202.65</v>
      </c>
      <c r="C215">
        <v>203.6</v>
      </c>
      <c r="D215" t="s">
        <v>172</v>
      </c>
      <c r="E215">
        <v>0</v>
      </c>
      <c r="F215" t="s">
        <v>182</v>
      </c>
    </row>
    <row r="216" spans="1:6" x14ac:dyDescent="0.35">
      <c r="A216" t="s">
        <v>179</v>
      </c>
      <c r="B216">
        <v>203.6</v>
      </c>
      <c r="C216">
        <v>204.6</v>
      </c>
      <c r="D216" t="s">
        <v>172</v>
      </c>
      <c r="E216">
        <v>0</v>
      </c>
      <c r="F216" t="s">
        <v>182</v>
      </c>
    </row>
    <row r="217" spans="1:6" x14ac:dyDescent="0.35">
      <c r="A217" t="s">
        <v>179</v>
      </c>
      <c r="B217">
        <v>204.6</v>
      </c>
      <c r="C217">
        <v>205.53</v>
      </c>
      <c r="D217" t="s">
        <v>172</v>
      </c>
      <c r="E217">
        <v>0</v>
      </c>
      <c r="F217" t="s">
        <v>182</v>
      </c>
    </row>
    <row r="218" spans="1:6" x14ac:dyDescent="0.35">
      <c r="A218" t="s">
        <v>179</v>
      </c>
      <c r="B218">
        <v>205.53</v>
      </c>
      <c r="C218">
        <v>206.45</v>
      </c>
      <c r="D218" t="s">
        <v>172</v>
      </c>
      <c r="E218">
        <v>0</v>
      </c>
      <c r="F218" t="s">
        <v>182</v>
      </c>
    </row>
    <row r="219" spans="1:6" x14ac:dyDescent="0.35">
      <c r="A219" t="s">
        <v>179</v>
      </c>
      <c r="B219">
        <v>206.45</v>
      </c>
      <c r="C219">
        <v>207.41</v>
      </c>
      <c r="D219" t="s">
        <v>172</v>
      </c>
      <c r="E219">
        <v>0</v>
      </c>
      <c r="F219" t="s">
        <v>182</v>
      </c>
    </row>
    <row r="220" spans="1:6" x14ac:dyDescent="0.35">
      <c r="A220" t="s">
        <v>179</v>
      </c>
      <c r="B220">
        <v>207.41</v>
      </c>
      <c r="C220">
        <v>208.36</v>
      </c>
      <c r="D220" t="s">
        <v>172</v>
      </c>
      <c r="E220">
        <v>0</v>
      </c>
      <c r="F220" t="s">
        <v>182</v>
      </c>
    </row>
    <row r="221" spans="1:6" x14ac:dyDescent="0.35">
      <c r="A221" t="s">
        <v>179</v>
      </c>
      <c r="B221">
        <v>208.36</v>
      </c>
      <c r="C221">
        <v>209.32</v>
      </c>
      <c r="D221" t="s">
        <v>172</v>
      </c>
      <c r="E221">
        <v>0</v>
      </c>
      <c r="F221" t="s">
        <v>182</v>
      </c>
    </row>
    <row r="222" spans="1:6" x14ac:dyDescent="0.35">
      <c r="A222" t="s">
        <v>179</v>
      </c>
      <c r="B222">
        <v>209.32</v>
      </c>
      <c r="C222">
        <v>210.25</v>
      </c>
      <c r="D222" t="s">
        <v>172</v>
      </c>
      <c r="E222">
        <v>0</v>
      </c>
      <c r="F222" t="s">
        <v>182</v>
      </c>
    </row>
    <row r="223" spans="1:6" x14ac:dyDescent="0.35">
      <c r="A223" t="s">
        <v>179</v>
      </c>
      <c r="B223">
        <v>210.25</v>
      </c>
      <c r="C223">
        <v>211.13</v>
      </c>
      <c r="D223" t="s">
        <v>172</v>
      </c>
      <c r="E223">
        <v>0</v>
      </c>
      <c r="F223" t="s">
        <v>182</v>
      </c>
    </row>
    <row r="224" spans="1:6" x14ac:dyDescent="0.35">
      <c r="A224" t="s">
        <v>179</v>
      </c>
      <c r="B224">
        <v>211.13</v>
      </c>
      <c r="C224">
        <v>212.1</v>
      </c>
      <c r="D224" t="s">
        <v>172</v>
      </c>
      <c r="E224">
        <v>0</v>
      </c>
      <c r="F224" t="s">
        <v>182</v>
      </c>
    </row>
    <row r="225" spans="1:6" x14ac:dyDescent="0.35">
      <c r="A225" t="s">
        <v>179</v>
      </c>
      <c r="B225">
        <v>212.1</v>
      </c>
      <c r="C225">
        <v>213.04</v>
      </c>
      <c r="D225" t="s">
        <v>172</v>
      </c>
      <c r="E225">
        <v>0</v>
      </c>
      <c r="F225" t="s">
        <v>182</v>
      </c>
    </row>
    <row r="226" spans="1:6" x14ac:dyDescent="0.35">
      <c r="A226" t="s">
        <v>179</v>
      </c>
      <c r="B226">
        <v>213.04</v>
      </c>
      <c r="C226">
        <v>214</v>
      </c>
      <c r="D226" t="s">
        <v>172</v>
      </c>
      <c r="E226">
        <v>0</v>
      </c>
      <c r="F226" t="s">
        <v>182</v>
      </c>
    </row>
    <row r="227" spans="1:6" x14ac:dyDescent="0.35">
      <c r="A227" t="s">
        <v>179</v>
      </c>
      <c r="B227">
        <v>214</v>
      </c>
      <c r="C227">
        <v>214.94</v>
      </c>
      <c r="D227" t="s">
        <v>172</v>
      </c>
      <c r="E227">
        <v>0</v>
      </c>
      <c r="F227" t="s">
        <v>182</v>
      </c>
    </row>
    <row r="228" spans="1:6" x14ac:dyDescent="0.35">
      <c r="A228" t="s">
        <v>179</v>
      </c>
      <c r="B228">
        <v>214.94</v>
      </c>
      <c r="C228">
        <v>215.87</v>
      </c>
      <c r="D228" t="s">
        <v>172</v>
      </c>
      <c r="E228">
        <v>0</v>
      </c>
      <c r="F228" t="s">
        <v>182</v>
      </c>
    </row>
    <row r="229" spans="1:6" x14ac:dyDescent="0.35">
      <c r="A229" t="s">
        <v>179</v>
      </c>
      <c r="B229">
        <v>215.87</v>
      </c>
      <c r="C229">
        <v>216.83</v>
      </c>
      <c r="D229" t="s">
        <v>172</v>
      </c>
      <c r="E229">
        <v>0</v>
      </c>
      <c r="F229" t="s">
        <v>182</v>
      </c>
    </row>
    <row r="230" spans="1:6" x14ac:dyDescent="0.35">
      <c r="A230" t="s">
        <v>179</v>
      </c>
      <c r="B230">
        <v>216.83</v>
      </c>
      <c r="C230">
        <v>217.8</v>
      </c>
      <c r="D230" t="s">
        <v>172</v>
      </c>
      <c r="E230">
        <v>0</v>
      </c>
      <c r="F230" t="s">
        <v>182</v>
      </c>
    </row>
    <row r="231" spans="1:6" x14ac:dyDescent="0.35">
      <c r="A231" t="s">
        <v>179</v>
      </c>
      <c r="B231">
        <v>217.8</v>
      </c>
      <c r="C231">
        <v>218.74</v>
      </c>
      <c r="D231" t="s">
        <v>172</v>
      </c>
      <c r="E231">
        <v>1000</v>
      </c>
      <c r="F231" t="s">
        <v>182</v>
      </c>
    </row>
    <row r="232" spans="1:6" x14ac:dyDescent="0.35">
      <c r="A232" t="s">
        <v>179</v>
      </c>
      <c r="B232">
        <v>218.74</v>
      </c>
      <c r="C232">
        <v>219.7</v>
      </c>
      <c r="D232" t="s">
        <v>172</v>
      </c>
      <c r="E232">
        <v>1</v>
      </c>
      <c r="F232" t="s">
        <v>182</v>
      </c>
    </row>
    <row r="233" spans="1:6" x14ac:dyDescent="0.35">
      <c r="A233" t="s">
        <v>179</v>
      </c>
      <c r="B233">
        <v>219.7</v>
      </c>
      <c r="C233">
        <v>220.67</v>
      </c>
      <c r="D233" t="s">
        <v>172</v>
      </c>
      <c r="E233">
        <v>0</v>
      </c>
      <c r="F233" t="s">
        <v>182</v>
      </c>
    </row>
    <row r="234" spans="1:6" x14ac:dyDescent="0.35">
      <c r="A234" t="s">
        <v>179</v>
      </c>
      <c r="B234">
        <v>220.67</v>
      </c>
      <c r="C234">
        <v>221.65</v>
      </c>
      <c r="D234" t="s">
        <v>172</v>
      </c>
      <c r="E234">
        <v>0</v>
      </c>
      <c r="F234" t="s">
        <v>182</v>
      </c>
    </row>
    <row r="235" spans="1:6" x14ac:dyDescent="0.35">
      <c r="A235" t="s">
        <v>179</v>
      </c>
      <c r="B235">
        <v>221.65</v>
      </c>
      <c r="C235">
        <v>222.6</v>
      </c>
      <c r="D235" t="s">
        <v>172</v>
      </c>
      <c r="E235">
        <v>0</v>
      </c>
      <c r="F235" t="s">
        <v>182</v>
      </c>
    </row>
    <row r="236" spans="1:6" x14ac:dyDescent="0.35">
      <c r="A236" t="s">
        <v>179</v>
      </c>
      <c r="B236">
        <v>222.6</v>
      </c>
      <c r="C236">
        <v>223.54</v>
      </c>
      <c r="D236" t="s">
        <v>172</v>
      </c>
      <c r="E236">
        <v>0</v>
      </c>
      <c r="F236" t="s">
        <v>182</v>
      </c>
    </row>
    <row r="237" spans="1:6" x14ac:dyDescent="0.35">
      <c r="A237" t="s">
        <v>179</v>
      </c>
      <c r="B237">
        <v>223.54</v>
      </c>
      <c r="C237">
        <v>224.53</v>
      </c>
      <c r="D237" t="s">
        <v>172</v>
      </c>
      <c r="E237">
        <v>0</v>
      </c>
      <c r="F237" t="s">
        <v>182</v>
      </c>
    </row>
    <row r="238" spans="1:6" x14ac:dyDescent="0.35">
      <c r="A238" t="s">
        <v>179</v>
      </c>
      <c r="B238">
        <v>224.53</v>
      </c>
      <c r="C238">
        <v>225.4</v>
      </c>
      <c r="D238" t="s">
        <v>172</v>
      </c>
      <c r="E238">
        <v>1</v>
      </c>
      <c r="F238" t="s">
        <v>182</v>
      </c>
    </row>
    <row r="239" spans="1:6" x14ac:dyDescent="0.35">
      <c r="A239" t="s">
        <v>179</v>
      </c>
      <c r="B239">
        <v>225.4</v>
      </c>
      <c r="C239">
        <v>226.39</v>
      </c>
      <c r="D239" t="s">
        <v>172</v>
      </c>
      <c r="E239">
        <v>1</v>
      </c>
      <c r="F239" t="s">
        <v>182</v>
      </c>
    </row>
    <row r="240" spans="1:6" x14ac:dyDescent="0.35">
      <c r="A240" t="s">
        <v>179</v>
      </c>
      <c r="B240">
        <v>226.39</v>
      </c>
      <c r="C240">
        <v>227.36</v>
      </c>
      <c r="D240" t="s">
        <v>172</v>
      </c>
      <c r="E240">
        <v>1</v>
      </c>
      <c r="F240" t="s">
        <v>182</v>
      </c>
    </row>
    <row r="241" spans="1:6" x14ac:dyDescent="0.35">
      <c r="A241" t="s">
        <v>179</v>
      </c>
      <c r="B241">
        <v>227.36</v>
      </c>
      <c r="C241">
        <v>228.27</v>
      </c>
      <c r="D241" t="s">
        <v>172</v>
      </c>
      <c r="E241">
        <v>0</v>
      </c>
      <c r="F241" t="s">
        <v>182</v>
      </c>
    </row>
    <row r="242" spans="1:6" x14ac:dyDescent="0.35">
      <c r="A242" t="s">
        <v>179</v>
      </c>
      <c r="B242">
        <v>228.27</v>
      </c>
      <c r="C242">
        <v>229.15</v>
      </c>
      <c r="D242" t="s">
        <v>172</v>
      </c>
      <c r="E242">
        <v>1000</v>
      </c>
      <c r="F242" t="s">
        <v>182</v>
      </c>
    </row>
    <row r="243" spans="1:6" x14ac:dyDescent="0.35">
      <c r="A243" t="s">
        <v>179</v>
      </c>
      <c r="B243">
        <v>229.15</v>
      </c>
      <c r="C243">
        <v>230.1</v>
      </c>
      <c r="D243" t="s">
        <v>172</v>
      </c>
      <c r="E243">
        <v>0</v>
      </c>
      <c r="F243" t="s">
        <v>182</v>
      </c>
    </row>
    <row r="244" spans="1:6" x14ac:dyDescent="0.35">
      <c r="A244" t="s">
        <v>179</v>
      </c>
      <c r="B244">
        <v>230.1</v>
      </c>
      <c r="C244">
        <v>231</v>
      </c>
      <c r="D244" t="s">
        <v>172</v>
      </c>
      <c r="E244">
        <v>0</v>
      </c>
      <c r="F244" t="s">
        <v>182</v>
      </c>
    </row>
    <row r="245" spans="1:6" x14ac:dyDescent="0.35">
      <c r="A245" t="s">
        <v>179</v>
      </c>
      <c r="B245">
        <v>231</v>
      </c>
      <c r="C245">
        <v>231.98</v>
      </c>
      <c r="D245" t="s">
        <v>172</v>
      </c>
      <c r="E245">
        <v>1</v>
      </c>
      <c r="F245" t="s">
        <v>182</v>
      </c>
    </row>
    <row r="246" spans="1:6" x14ac:dyDescent="0.35">
      <c r="A246" t="s">
        <v>179</v>
      </c>
      <c r="B246">
        <v>231.98</v>
      </c>
      <c r="C246">
        <v>232.95</v>
      </c>
      <c r="D246" t="s">
        <v>172</v>
      </c>
      <c r="E246">
        <v>0</v>
      </c>
      <c r="F246" t="s">
        <v>182</v>
      </c>
    </row>
    <row r="247" spans="1:6" x14ac:dyDescent="0.35">
      <c r="A247" t="s">
        <v>179</v>
      </c>
      <c r="B247">
        <v>232.95</v>
      </c>
      <c r="C247">
        <v>233.9</v>
      </c>
      <c r="D247" t="s">
        <v>172</v>
      </c>
      <c r="E247">
        <v>0</v>
      </c>
      <c r="F247" t="s">
        <v>182</v>
      </c>
    </row>
    <row r="248" spans="1:6" x14ac:dyDescent="0.35">
      <c r="A248" t="s">
        <v>179</v>
      </c>
      <c r="B248">
        <v>233.9</v>
      </c>
      <c r="C248">
        <v>234.85</v>
      </c>
      <c r="D248" t="s">
        <v>173</v>
      </c>
      <c r="E248">
        <v>0</v>
      </c>
      <c r="F248" t="s">
        <v>183</v>
      </c>
    </row>
    <row r="249" spans="1:6" x14ac:dyDescent="0.35">
      <c r="A249" t="s">
        <v>179</v>
      </c>
      <c r="B249">
        <v>234.85</v>
      </c>
      <c r="C249">
        <v>235.8</v>
      </c>
      <c r="D249" t="s">
        <v>173</v>
      </c>
      <c r="E249">
        <v>0</v>
      </c>
      <c r="F249" t="s">
        <v>183</v>
      </c>
    </row>
    <row r="250" spans="1:6" x14ac:dyDescent="0.35">
      <c r="A250" t="s">
        <v>179</v>
      </c>
      <c r="B250">
        <v>235.8</v>
      </c>
      <c r="C250">
        <v>236.75</v>
      </c>
      <c r="D250" t="s">
        <v>173</v>
      </c>
      <c r="E250">
        <v>0</v>
      </c>
      <c r="F250" t="s">
        <v>183</v>
      </c>
    </row>
    <row r="251" spans="1:6" x14ac:dyDescent="0.35">
      <c r="A251" t="s">
        <v>179</v>
      </c>
      <c r="B251">
        <v>236.75</v>
      </c>
      <c r="C251">
        <v>237.73</v>
      </c>
      <c r="D251" t="s">
        <v>173</v>
      </c>
      <c r="E251">
        <v>0</v>
      </c>
      <c r="F251" t="s">
        <v>183</v>
      </c>
    </row>
    <row r="252" spans="1:6" x14ac:dyDescent="0.35">
      <c r="A252" t="s">
        <v>179</v>
      </c>
      <c r="B252">
        <v>237.73</v>
      </c>
      <c r="C252">
        <v>238.6</v>
      </c>
      <c r="D252" t="s">
        <v>173</v>
      </c>
      <c r="E252">
        <v>0</v>
      </c>
      <c r="F252" t="s">
        <v>183</v>
      </c>
    </row>
    <row r="253" spans="1:6" x14ac:dyDescent="0.35">
      <c r="A253" t="s">
        <v>179</v>
      </c>
      <c r="B253">
        <v>238.6</v>
      </c>
      <c r="C253">
        <v>239.57</v>
      </c>
      <c r="D253" t="s">
        <v>173</v>
      </c>
      <c r="E253">
        <v>0</v>
      </c>
      <c r="F253" t="s">
        <v>183</v>
      </c>
    </row>
    <row r="254" spans="1:6" x14ac:dyDescent="0.35">
      <c r="A254" t="s">
        <v>179</v>
      </c>
      <c r="B254">
        <v>239.57</v>
      </c>
      <c r="C254">
        <v>240.55</v>
      </c>
      <c r="D254" t="s">
        <v>173</v>
      </c>
      <c r="E254">
        <v>0</v>
      </c>
      <c r="F254" t="s">
        <v>183</v>
      </c>
    </row>
    <row r="255" spans="1:6" x14ac:dyDescent="0.35">
      <c r="A255" t="s">
        <v>179</v>
      </c>
      <c r="B255">
        <v>240.55</v>
      </c>
      <c r="C255">
        <v>241.45</v>
      </c>
      <c r="D255" t="s">
        <v>173</v>
      </c>
      <c r="E255">
        <v>0</v>
      </c>
      <c r="F255" t="s">
        <v>183</v>
      </c>
    </row>
    <row r="256" spans="1:6" x14ac:dyDescent="0.35">
      <c r="A256" t="s">
        <v>179</v>
      </c>
      <c r="B256">
        <v>241.45</v>
      </c>
      <c r="C256">
        <v>242.36</v>
      </c>
      <c r="D256" t="s">
        <v>173</v>
      </c>
      <c r="E256">
        <v>0</v>
      </c>
      <c r="F256" t="s">
        <v>183</v>
      </c>
    </row>
    <row r="257" spans="1:6" x14ac:dyDescent="0.35">
      <c r="A257" t="s">
        <v>179</v>
      </c>
      <c r="B257">
        <v>242.36</v>
      </c>
      <c r="C257">
        <v>243.3</v>
      </c>
      <c r="D257" t="s">
        <v>173</v>
      </c>
      <c r="E257">
        <v>0</v>
      </c>
      <c r="F257" t="s">
        <v>183</v>
      </c>
    </row>
    <row r="258" spans="1:6" x14ac:dyDescent="0.35">
      <c r="A258" t="s">
        <v>179</v>
      </c>
      <c r="B258">
        <v>243.3</v>
      </c>
      <c r="C258">
        <v>244.2</v>
      </c>
      <c r="D258" t="s">
        <v>173</v>
      </c>
      <c r="E258">
        <v>0</v>
      </c>
      <c r="F258" t="s">
        <v>183</v>
      </c>
    </row>
    <row r="259" spans="1:6" x14ac:dyDescent="0.35">
      <c r="A259" t="s">
        <v>179</v>
      </c>
      <c r="B259">
        <v>244.2</v>
      </c>
      <c r="C259">
        <v>245.11</v>
      </c>
      <c r="D259" t="s">
        <v>173</v>
      </c>
      <c r="E259">
        <v>0</v>
      </c>
      <c r="F259" t="s">
        <v>183</v>
      </c>
    </row>
    <row r="260" spans="1:6" x14ac:dyDescent="0.35">
      <c r="A260" t="s">
        <v>179</v>
      </c>
      <c r="B260">
        <v>245.11</v>
      </c>
      <c r="C260">
        <v>246.07</v>
      </c>
      <c r="D260" t="s">
        <v>173</v>
      </c>
      <c r="E260">
        <v>0</v>
      </c>
      <c r="F260" t="s">
        <v>183</v>
      </c>
    </row>
    <row r="261" spans="1:6" x14ac:dyDescent="0.35">
      <c r="A261" t="s">
        <v>179</v>
      </c>
      <c r="B261">
        <v>246.07</v>
      </c>
      <c r="C261">
        <v>247.04</v>
      </c>
      <c r="D261" t="s">
        <v>173</v>
      </c>
      <c r="E261">
        <v>0</v>
      </c>
      <c r="F261" t="s">
        <v>183</v>
      </c>
    </row>
    <row r="262" spans="1:6" x14ac:dyDescent="0.35">
      <c r="A262" t="s">
        <v>179</v>
      </c>
      <c r="B262">
        <v>247.04</v>
      </c>
      <c r="C262">
        <v>247.9</v>
      </c>
      <c r="D262" t="s">
        <v>173</v>
      </c>
      <c r="E262">
        <v>0</v>
      </c>
      <c r="F262" t="s">
        <v>183</v>
      </c>
    </row>
    <row r="263" spans="1:6" x14ac:dyDescent="0.35">
      <c r="A263" t="s">
        <v>179</v>
      </c>
      <c r="B263">
        <v>247.9</v>
      </c>
      <c r="C263">
        <v>248.83</v>
      </c>
      <c r="D263" t="s">
        <v>178</v>
      </c>
      <c r="E263">
        <v>0</v>
      </c>
      <c r="F263" t="s">
        <v>184</v>
      </c>
    </row>
    <row r="264" spans="1:6" x14ac:dyDescent="0.35">
      <c r="A264" t="s">
        <v>179</v>
      </c>
      <c r="B264">
        <v>248.83</v>
      </c>
      <c r="C264">
        <v>249.75</v>
      </c>
      <c r="D264" t="s">
        <v>178</v>
      </c>
      <c r="E264">
        <v>0</v>
      </c>
      <c r="F264" t="s">
        <v>184</v>
      </c>
    </row>
    <row r="265" spans="1:6" x14ac:dyDescent="0.35">
      <c r="A265" t="s">
        <v>179</v>
      </c>
      <c r="B265">
        <v>249.75</v>
      </c>
      <c r="C265">
        <v>250.68</v>
      </c>
      <c r="D265" t="s">
        <v>173</v>
      </c>
      <c r="E265">
        <v>0</v>
      </c>
      <c r="F265" t="s">
        <v>185</v>
      </c>
    </row>
    <row r="266" spans="1:6" x14ac:dyDescent="0.35">
      <c r="A266" t="s">
        <v>179</v>
      </c>
      <c r="B266">
        <v>250.68</v>
      </c>
      <c r="C266">
        <v>251.65</v>
      </c>
      <c r="D266" t="s">
        <v>173</v>
      </c>
      <c r="E266">
        <v>0</v>
      </c>
      <c r="F266" t="s">
        <v>185</v>
      </c>
    </row>
    <row r="267" spans="1:6" x14ac:dyDescent="0.35">
      <c r="A267" t="s">
        <v>179</v>
      </c>
      <c r="B267">
        <v>251.65</v>
      </c>
      <c r="C267">
        <v>289.45</v>
      </c>
      <c r="D267" t="s">
        <v>180</v>
      </c>
      <c r="E267">
        <v>0</v>
      </c>
      <c r="F267" t="s">
        <v>186</v>
      </c>
    </row>
    <row r="268" spans="1:6" x14ac:dyDescent="0.35">
      <c r="A268" t="s">
        <v>179</v>
      </c>
      <c r="B268">
        <v>289.45</v>
      </c>
      <c r="C268">
        <v>290.33</v>
      </c>
      <c r="D268" t="s">
        <v>173</v>
      </c>
      <c r="E268">
        <v>0</v>
      </c>
      <c r="F268" t="s">
        <v>187</v>
      </c>
    </row>
    <row r="269" spans="1:6" x14ac:dyDescent="0.35">
      <c r="A269" t="s">
        <v>179</v>
      </c>
      <c r="B269">
        <v>290.33</v>
      </c>
      <c r="C269">
        <v>291.25</v>
      </c>
      <c r="D269" t="s">
        <v>173</v>
      </c>
      <c r="E269">
        <v>0</v>
      </c>
      <c r="F269" t="s">
        <v>187</v>
      </c>
    </row>
    <row r="270" spans="1:6" x14ac:dyDescent="0.35">
      <c r="A270" t="s">
        <v>179</v>
      </c>
      <c r="B270">
        <v>291.25</v>
      </c>
      <c r="C270">
        <v>292.18</v>
      </c>
      <c r="D270" t="s">
        <v>173</v>
      </c>
      <c r="E270">
        <v>0</v>
      </c>
      <c r="F270" t="s">
        <v>187</v>
      </c>
    </row>
    <row r="271" spans="1:6" x14ac:dyDescent="0.35">
      <c r="A271" t="s">
        <v>179</v>
      </c>
      <c r="B271">
        <v>292.18</v>
      </c>
      <c r="C271">
        <v>293.10000000000002</v>
      </c>
      <c r="D271" t="s">
        <v>173</v>
      </c>
      <c r="E271">
        <v>0</v>
      </c>
      <c r="F271" t="s">
        <v>187</v>
      </c>
    </row>
    <row r="272" spans="1:6" x14ac:dyDescent="0.35">
      <c r="A272" t="s">
        <v>179</v>
      </c>
      <c r="B272">
        <v>293.10000000000002</v>
      </c>
      <c r="C272">
        <v>293.97000000000003</v>
      </c>
      <c r="D272" t="s">
        <v>173</v>
      </c>
      <c r="E272">
        <v>0</v>
      </c>
      <c r="F272" t="s">
        <v>187</v>
      </c>
    </row>
    <row r="273" spans="1:6" x14ac:dyDescent="0.35">
      <c r="A273" t="s">
        <v>179</v>
      </c>
      <c r="B273">
        <v>293.97000000000003</v>
      </c>
      <c r="C273">
        <v>294.91000000000003</v>
      </c>
      <c r="D273" t="s">
        <v>173</v>
      </c>
      <c r="E273">
        <v>0</v>
      </c>
      <c r="F273" t="s">
        <v>187</v>
      </c>
    </row>
    <row r="274" spans="1:6" x14ac:dyDescent="0.35">
      <c r="A274" t="s">
        <v>179</v>
      </c>
      <c r="B274">
        <v>294.91000000000003</v>
      </c>
      <c r="C274">
        <v>295.77</v>
      </c>
      <c r="D274" t="s">
        <v>172</v>
      </c>
      <c r="E274">
        <v>0</v>
      </c>
      <c r="F274" t="s">
        <v>188</v>
      </c>
    </row>
    <row r="275" spans="1:6" x14ac:dyDescent="0.35">
      <c r="A275" t="s">
        <v>179</v>
      </c>
      <c r="B275">
        <v>295.77</v>
      </c>
      <c r="C275">
        <v>296.60000000000002</v>
      </c>
      <c r="D275" t="s">
        <v>172</v>
      </c>
      <c r="E275">
        <v>0</v>
      </c>
      <c r="F275" t="s">
        <v>188</v>
      </c>
    </row>
    <row r="276" spans="1:6" x14ac:dyDescent="0.35">
      <c r="A276" t="s">
        <v>179</v>
      </c>
      <c r="B276">
        <v>296.60000000000002</v>
      </c>
      <c r="C276">
        <v>297.60000000000002</v>
      </c>
      <c r="D276" t="s">
        <v>172</v>
      </c>
      <c r="E276">
        <v>0</v>
      </c>
      <c r="F276" t="s">
        <v>188</v>
      </c>
    </row>
    <row r="277" spans="1:6" x14ac:dyDescent="0.35">
      <c r="A277" t="s">
        <v>179</v>
      </c>
      <c r="B277">
        <v>297.60000000000002</v>
      </c>
      <c r="C277">
        <v>298.57</v>
      </c>
      <c r="D277" t="s">
        <v>173</v>
      </c>
      <c r="E277">
        <v>0</v>
      </c>
      <c r="F277" t="s">
        <v>189</v>
      </c>
    </row>
    <row r="278" spans="1:6" x14ac:dyDescent="0.35">
      <c r="A278" t="s">
        <v>179</v>
      </c>
      <c r="B278">
        <v>298.57</v>
      </c>
      <c r="C278">
        <v>299.48</v>
      </c>
      <c r="D278" t="s">
        <v>173</v>
      </c>
      <c r="E278">
        <v>0</v>
      </c>
      <c r="F278" t="s">
        <v>189</v>
      </c>
    </row>
    <row r="279" spans="1:6" x14ac:dyDescent="0.35">
      <c r="A279" t="s">
        <v>179</v>
      </c>
      <c r="B279">
        <v>299.48</v>
      </c>
      <c r="C279">
        <v>300.45</v>
      </c>
      <c r="D279" t="s">
        <v>173</v>
      </c>
      <c r="E279">
        <v>0</v>
      </c>
      <c r="F279" t="s">
        <v>189</v>
      </c>
    </row>
    <row r="280" spans="1:6" x14ac:dyDescent="0.35">
      <c r="A280" t="s">
        <v>179</v>
      </c>
      <c r="B280">
        <v>300.45</v>
      </c>
      <c r="C280">
        <v>301.45999999999998</v>
      </c>
      <c r="D280" t="s">
        <v>173</v>
      </c>
      <c r="E280">
        <v>0</v>
      </c>
      <c r="F280" t="s">
        <v>189</v>
      </c>
    </row>
    <row r="281" spans="1:6" x14ac:dyDescent="0.35">
      <c r="A281" t="s">
        <v>179</v>
      </c>
      <c r="B281">
        <v>301.45999999999998</v>
      </c>
      <c r="C281">
        <v>302.37</v>
      </c>
      <c r="D281" t="s">
        <v>173</v>
      </c>
      <c r="E281">
        <v>0</v>
      </c>
      <c r="F281" t="s">
        <v>189</v>
      </c>
    </row>
    <row r="282" spans="1:6" x14ac:dyDescent="0.35">
      <c r="A282" t="s">
        <v>179</v>
      </c>
      <c r="B282">
        <v>302.37</v>
      </c>
      <c r="C282">
        <v>303.31</v>
      </c>
      <c r="D282" t="s">
        <v>173</v>
      </c>
      <c r="E282">
        <v>0</v>
      </c>
      <c r="F282" t="s">
        <v>189</v>
      </c>
    </row>
    <row r="283" spans="1:6" x14ac:dyDescent="0.35">
      <c r="A283" t="s">
        <v>179</v>
      </c>
      <c r="B283">
        <v>303.31</v>
      </c>
      <c r="C283">
        <v>304.3</v>
      </c>
      <c r="D283" t="s">
        <v>172</v>
      </c>
      <c r="E283">
        <v>0</v>
      </c>
      <c r="F283" t="s">
        <v>190</v>
      </c>
    </row>
    <row r="284" spans="1:6" x14ac:dyDescent="0.35">
      <c r="A284" t="s">
        <v>179</v>
      </c>
      <c r="B284">
        <v>304.3</v>
      </c>
      <c r="C284">
        <v>305.14999999999998</v>
      </c>
      <c r="D284" t="s">
        <v>172</v>
      </c>
      <c r="E284">
        <v>0</v>
      </c>
      <c r="F284" t="s">
        <v>190</v>
      </c>
    </row>
    <row r="285" spans="1:6" x14ac:dyDescent="0.35">
      <c r="A285" t="s">
        <v>179</v>
      </c>
      <c r="B285">
        <v>305.14999999999998</v>
      </c>
      <c r="C285">
        <v>306.20999999999998</v>
      </c>
      <c r="D285" t="s">
        <v>173</v>
      </c>
      <c r="E285">
        <v>0</v>
      </c>
      <c r="F285" t="s">
        <v>191</v>
      </c>
    </row>
    <row r="286" spans="1:6" x14ac:dyDescent="0.35">
      <c r="A286" t="s">
        <v>179</v>
      </c>
      <c r="B286">
        <v>306.20999999999998</v>
      </c>
      <c r="C286">
        <v>307.17</v>
      </c>
      <c r="D286" t="s">
        <v>173</v>
      </c>
      <c r="E286">
        <v>0</v>
      </c>
      <c r="F286" t="s">
        <v>191</v>
      </c>
    </row>
    <row r="287" spans="1:6" x14ac:dyDescent="0.35">
      <c r="A287" t="s">
        <v>179</v>
      </c>
      <c r="B287">
        <v>307.17</v>
      </c>
      <c r="C287">
        <v>308.10000000000002</v>
      </c>
      <c r="D287" t="s">
        <v>173</v>
      </c>
      <c r="E287">
        <v>0</v>
      </c>
      <c r="F287" t="s">
        <v>191</v>
      </c>
    </row>
    <row r="288" spans="1:6" x14ac:dyDescent="0.35">
      <c r="A288" t="s">
        <v>179</v>
      </c>
      <c r="B288">
        <v>308.10000000000002</v>
      </c>
      <c r="C288">
        <v>309.02999999999997</v>
      </c>
      <c r="D288" t="s">
        <v>173</v>
      </c>
      <c r="E288">
        <v>0</v>
      </c>
      <c r="F288" t="s">
        <v>191</v>
      </c>
    </row>
    <row r="289" spans="1:6" x14ac:dyDescent="0.35">
      <c r="A289" t="s">
        <v>179</v>
      </c>
      <c r="B289">
        <v>309.02999999999997</v>
      </c>
      <c r="C289">
        <v>309.95999999999998</v>
      </c>
      <c r="D289" t="s">
        <v>173</v>
      </c>
      <c r="E289">
        <v>0</v>
      </c>
      <c r="F289" t="s">
        <v>191</v>
      </c>
    </row>
    <row r="290" spans="1:6" x14ac:dyDescent="0.35">
      <c r="A290" t="s">
        <v>179</v>
      </c>
      <c r="B290">
        <v>309.95999999999998</v>
      </c>
      <c r="C290">
        <v>310.91000000000003</v>
      </c>
      <c r="D290" t="s">
        <v>173</v>
      </c>
      <c r="E290">
        <v>0</v>
      </c>
      <c r="F290" t="s">
        <v>191</v>
      </c>
    </row>
    <row r="291" spans="1:6" x14ac:dyDescent="0.35">
      <c r="A291" t="s">
        <v>179</v>
      </c>
      <c r="B291">
        <v>310.91000000000003</v>
      </c>
      <c r="C291">
        <v>311.8</v>
      </c>
      <c r="D291" t="s">
        <v>173</v>
      </c>
      <c r="E291">
        <v>0</v>
      </c>
      <c r="F291" t="s">
        <v>191</v>
      </c>
    </row>
    <row r="292" spans="1:6" x14ac:dyDescent="0.35">
      <c r="A292" t="s">
        <v>179</v>
      </c>
      <c r="B292">
        <v>311.8</v>
      </c>
      <c r="C292">
        <v>312.75</v>
      </c>
      <c r="D292" t="s">
        <v>173</v>
      </c>
      <c r="E292">
        <v>0</v>
      </c>
      <c r="F292" t="s">
        <v>191</v>
      </c>
    </row>
    <row r="293" spans="1:6" x14ac:dyDescent="0.35">
      <c r="A293" t="s">
        <v>179</v>
      </c>
      <c r="B293">
        <v>312.75</v>
      </c>
      <c r="C293">
        <v>313.67</v>
      </c>
      <c r="D293" t="s">
        <v>173</v>
      </c>
      <c r="E293">
        <v>0</v>
      </c>
      <c r="F293" t="s">
        <v>191</v>
      </c>
    </row>
    <row r="294" spans="1:6" x14ac:dyDescent="0.35">
      <c r="A294" t="s">
        <v>179</v>
      </c>
      <c r="B294">
        <v>313.67</v>
      </c>
      <c r="C294">
        <v>314.64999999999998</v>
      </c>
      <c r="D294" t="s">
        <v>173</v>
      </c>
      <c r="E294">
        <v>0</v>
      </c>
      <c r="F294" t="s">
        <v>191</v>
      </c>
    </row>
    <row r="295" spans="1:6" x14ac:dyDescent="0.35">
      <c r="A295" t="s">
        <v>179</v>
      </c>
      <c r="B295">
        <v>314.64999999999998</v>
      </c>
      <c r="C295">
        <v>315.60000000000002</v>
      </c>
      <c r="D295" t="s">
        <v>173</v>
      </c>
      <c r="E295">
        <v>0</v>
      </c>
      <c r="F295" t="s">
        <v>191</v>
      </c>
    </row>
    <row r="296" spans="1:6" x14ac:dyDescent="0.35">
      <c r="A296" t="s">
        <v>179</v>
      </c>
      <c r="B296">
        <v>315.60000000000002</v>
      </c>
      <c r="C296">
        <v>316.54000000000002</v>
      </c>
      <c r="D296" t="s">
        <v>173</v>
      </c>
      <c r="E296">
        <v>0</v>
      </c>
      <c r="F296" t="s">
        <v>191</v>
      </c>
    </row>
    <row r="297" spans="1:6" x14ac:dyDescent="0.35">
      <c r="A297" t="s">
        <v>179</v>
      </c>
      <c r="B297">
        <v>316.54000000000002</v>
      </c>
      <c r="C297">
        <v>317.52999999999997</v>
      </c>
      <c r="D297" t="s">
        <v>173</v>
      </c>
      <c r="E297">
        <v>0</v>
      </c>
      <c r="F297" t="s">
        <v>191</v>
      </c>
    </row>
    <row r="298" spans="1:6" x14ac:dyDescent="0.35">
      <c r="A298" t="s">
        <v>179</v>
      </c>
      <c r="B298">
        <v>317.52999999999997</v>
      </c>
      <c r="C298">
        <v>318.47000000000003</v>
      </c>
      <c r="D298" t="s">
        <v>173</v>
      </c>
      <c r="E298">
        <v>0</v>
      </c>
      <c r="F298" t="s">
        <v>191</v>
      </c>
    </row>
    <row r="299" spans="1:6" x14ac:dyDescent="0.35">
      <c r="A299" t="s">
        <v>179</v>
      </c>
      <c r="B299">
        <v>318.47000000000003</v>
      </c>
      <c r="C299">
        <v>319.39999999999998</v>
      </c>
      <c r="D299" t="s">
        <v>173</v>
      </c>
      <c r="E299">
        <v>0</v>
      </c>
      <c r="F299" t="s">
        <v>191</v>
      </c>
    </row>
    <row r="300" spans="1:6" x14ac:dyDescent="0.35">
      <c r="A300" t="s">
        <v>179</v>
      </c>
      <c r="B300">
        <v>319.39999999999998</v>
      </c>
      <c r="C300">
        <v>320.36</v>
      </c>
      <c r="D300" t="s">
        <v>173</v>
      </c>
      <c r="E300">
        <v>0</v>
      </c>
      <c r="F300" t="s">
        <v>191</v>
      </c>
    </row>
    <row r="301" spans="1:6" x14ac:dyDescent="0.35">
      <c r="A301" t="s">
        <v>179</v>
      </c>
      <c r="B301">
        <v>320.36</v>
      </c>
      <c r="C301">
        <v>321.32</v>
      </c>
      <c r="D301" t="s">
        <v>173</v>
      </c>
      <c r="E301">
        <v>0</v>
      </c>
      <c r="F301" t="s">
        <v>191</v>
      </c>
    </row>
    <row r="302" spans="1:6" x14ac:dyDescent="0.35">
      <c r="A302" t="s">
        <v>179</v>
      </c>
      <c r="B302">
        <v>321.32</v>
      </c>
      <c r="C302">
        <v>322.26</v>
      </c>
      <c r="D302" t="s">
        <v>173</v>
      </c>
      <c r="E302">
        <v>0</v>
      </c>
      <c r="F302" t="s">
        <v>191</v>
      </c>
    </row>
    <row r="303" spans="1:6" x14ac:dyDescent="0.35">
      <c r="A303" t="s">
        <v>179</v>
      </c>
      <c r="B303">
        <v>322.26</v>
      </c>
      <c r="C303">
        <v>323.2</v>
      </c>
      <c r="D303" t="s">
        <v>173</v>
      </c>
      <c r="E303">
        <v>0</v>
      </c>
      <c r="F303" t="s">
        <v>191</v>
      </c>
    </row>
    <row r="304" spans="1:6" x14ac:dyDescent="0.35">
      <c r="A304" t="s">
        <v>179</v>
      </c>
      <c r="B304">
        <v>323.2</v>
      </c>
      <c r="C304">
        <v>324.18</v>
      </c>
      <c r="D304" t="s">
        <v>173</v>
      </c>
      <c r="E304">
        <v>0</v>
      </c>
      <c r="F304" t="s">
        <v>191</v>
      </c>
    </row>
    <row r="305" spans="1:6" x14ac:dyDescent="0.35">
      <c r="A305" t="s">
        <v>179</v>
      </c>
      <c r="B305">
        <v>324.18</v>
      </c>
      <c r="C305">
        <v>325.12</v>
      </c>
      <c r="D305" t="s">
        <v>173</v>
      </c>
      <c r="E305">
        <v>0</v>
      </c>
      <c r="F305" t="s">
        <v>191</v>
      </c>
    </row>
    <row r="306" spans="1:6" x14ac:dyDescent="0.35">
      <c r="A306" t="s">
        <v>179</v>
      </c>
      <c r="B306">
        <v>325.12</v>
      </c>
      <c r="C306">
        <v>326.08</v>
      </c>
      <c r="D306" t="s">
        <v>173</v>
      </c>
      <c r="E306">
        <v>0</v>
      </c>
      <c r="F306" t="s">
        <v>191</v>
      </c>
    </row>
    <row r="307" spans="1:6" x14ac:dyDescent="0.35">
      <c r="A307" t="s">
        <v>179</v>
      </c>
      <c r="B307">
        <v>326.08</v>
      </c>
      <c r="C307">
        <v>327</v>
      </c>
      <c r="D307" t="s">
        <v>173</v>
      </c>
      <c r="E307">
        <v>0</v>
      </c>
      <c r="F307" t="s">
        <v>191</v>
      </c>
    </row>
    <row r="308" spans="1:6" x14ac:dyDescent="0.35">
      <c r="A308" t="s">
        <v>179</v>
      </c>
      <c r="B308">
        <v>327</v>
      </c>
      <c r="C308">
        <v>327.94</v>
      </c>
      <c r="D308" t="s">
        <v>172</v>
      </c>
      <c r="E308">
        <v>0</v>
      </c>
      <c r="F308" t="s">
        <v>192</v>
      </c>
    </row>
    <row r="309" spans="1:6" x14ac:dyDescent="0.35">
      <c r="A309" t="s">
        <v>179</v>
      </c>
      <c r="B309">
        <v>327.94</v>
      </c>
      <c r="C309">
        <v>328.84</v>
      </c>
      <c r="D309" t="s">
        <v>172</v>
      </c>
      <c r="E309">
        <v>0</v>
      </c>
      <c r="F309" t="s">
        <v>192</v>
      </c>
    </row>
    <row r="310" spans="1:6" x14ac:dyDescent="0.35">
      <c r="A310" t="s">
        <v>179</v>
      </c>
      <c r="B310">
        <v>328.84</v>
      </c>
      <c r="C310">
        <v>329.72</v>
      </c>
      <c r="D310" t="s">
        <v>172</v>
      </c>
      <c r="E310">
        <v>0</v>
      </c>
      <c r="F310" t="s">
        <v>192</v>
      </c>
    </row>
    <row r="311" spans="1:6" x14ac:dyDescent="0.35">
      <c r="A311" t="s">
        <v>179</v>
      </c>
      <c r="B311">
        <v>329.72</v>
      </c>
      <c r="C311">
        <v>330.7</v>
      </c>
      <c r="D311" t="s">
        <v>172</v>
      </c>
      <c r="E311">
        <v>0</v>
      </c>
      <c r="F311" t="s">
        <v>192</v>
      </c>
    </row>
    <row r="312" spans="1:6" x14ac:dyDescent="0.35">
      <c r="A312" t="s">
        <v>179</v>
      </c>
      <c r="B312">
        <v>330.7</v>
      </c>
      <c r="C312">
        <v>331.68</v>
      </c>
      <c r="D312" t="s">
        <v>172</v>
      </c>
      <c r="E312">
        <v>0</v>
      </c>
      <c r="F312" t="s">
        <v>192</v>
      </c>
    </row>
    <row r="313" spans="1:6" x14ac:dyDescent="0.35">
      <c r="A313" t="s">
        <v>179</v>
      </c>
      <c r="B313">
        <v>331.68</v>
      </c>
      <c r="C313">
        <v>332.64</v>
      </c>
      <c r="D313" t="s">
        <v>172</v>
      </c>
      <c r="E313">
        <v>0</v>
      </c>
      <c r="F313" t="s">
        <v>192</v>
      </c>
    </row>
    <row r="314" spans="1:6" x14ac:dyDescent="0.35">
      <c r="A314" t="s">
        <v>179</v>
      </c>
      <c r="B314">
        <v>332.64</v>
      </c>
      <c r="C314">
        <v>333.59</v>
      </c>
      <c r="D314" t="s">
        <v>172</v>
      </c>
      <c r="E314">
        <v>0</v>
      </c>
      <c r="F314" t="s">
        <v>192</v>
      </c>
    </row>
    <row r="315" spans="1:6" x14ac:dyDescent="0.35">
      <c r="A315" t="s">
        <v>179</v>
      </c>
      <c r="B315">
        <v>333.59</v>
      </c>
      <c r="C315">
        <v>334.55</v>
      </c>
      <c r="D315" t="s">
        <v>172</v>
      </c>
      <c r="E315">
        <v>0</v>
      </c>
      <c r="F315" t="s">
        <v>192</v>
      </c>
    </row>
    <row r="316" spans="1:6" x14ac:dyDescent="0.35">
      <c r="A316" t="s">
        <v>179</v>
      </c>
      <c r="B316">
        <v>334.55</v>
      </c>
      <c r="C316">
        <v>335.48</v>
      </c>
      <c r="D316" t="s">
        <v>172</v>
      </c>
      <c r="E316">
        <v>0</v>
      </c>
      <c r="F316" t="s">
        <v>192</v>
      </c>
    </row>
    <row r="317" spans="1:6" x14ac:dyDescent="0.35">
      <c r="A317" t="s">
        <v>179</v>
      </c>
      <c r="B317">
        <v>335.48</v>
      </c>
      <c r="C317">
        <v>336.36</v>
      </c>
      <c r="D317" t="s">
        <v>172</v>
      </c>
      <c r="E317">
        <v>0</v>
      </c>
      <c r="F317" t="s">
        <v>192</v>
      </c>
    </row>
    <row r="318" spans="1:6" x14ac:dyDescent="0.35">
      <c r="A318" t="s">
        <v>179</v>
      </c>
      <c r="B318">
        <v>336.36</v>
      </c>
      <c r="C318">
        <v>337.33</v>
      </c>
      <c r="D318" t="s">
        <v>172</v>
      </c>
      <c r="E318">
        <v>0</v>
      </c>
      <c r="F318" t="s">
        <v>192</v>
      </c>
    </row>
    <row r="319" spans="1:6" x14ac:dyDescent="0.35">
      <c r="A319" t="s">
        <v>179</v>
      </c>
      <c r="B319">
        <v>337.33</v>
      </c>
      <c r="C319">
        <v>338.3</v>
      </c>
      <c r="D319" t="s">
        <v>172</v>
      </c>
      <c r="E319">
        <v>0</v>
      </c>
      <c r="F319" t="s">
        <v>192</v>
      </c>
    </row>
    <row r="320" spans="1:6" x14ac:dyDescent="0.35">
      <c r="A320" t="s">
        <v>179</v>
      </c>
      <c r="B320">
        <v>338.3</v>
      </c>
      <c r="C320">
        <v>339.22</v>
      </c>
      <c r="D320" t="s">
        <v>172</v>
      </c>
      <c r="E320">
        <v>0</v>
      </c>
      <c r="F320" t="s">
        <v>192</v>
      </c>
    </row>
    <row r="321" spans="1:6" x14ac:dyDescent="0.35">
      <c r="A321" t="s">
        <v>179</v>
      </c>
      <c r="B321">
        <v>339.22</v>
      </c>
      <c r="C321">
        <v>340.19</v>
      </c>
      <c r="D321" t="s">
        <v>172</v>
      </c>
      <c r="E321">
        <v>0</v>
      </c>
      <c r="F321" t="s">
        <v>192</v>
      </c>
    </row>
    <row r="322" spans="1:6" x14ac:dyDescent="0.35">
      <c r="A322" t="s">
        <v>179</v>
      </c>
      <c r="B322">
        <v>340.19</v>
      </c>
      <c r="C322">
        <v>341.12</v>
      </c>
      <c r="D322" t="s">
        <v>172</v>
      </c>
      <c r="E322">
        <v>0</v>
      </c>
      <c r="F322" t="s">
        <v>192</v>
      </c>
    </row>
    <row r="323" spans="1:6" x14ac:dyDescent="0.35">
      <c r="A323" t="s">
        <v>179</v>
      </c>
      <c r="B323">
        <v>341.12</v>
      </c>
      <c r="C323">
        <v>342.05</v>
      </c>
      <c r="D323" t="s">
        <v>173</v>
      </c>
      <c r="E323">
        <v>0</v>
      </c>
      <c r="F323" t="s">
        <v>193</v>
      </c>
    </row>
    <row r="324" spans="1:6" x14ac:dyDescent="0.35">
      <c r="A324" t="s">
        <v>179</v>
      </c>
      <c r="B324">
        <v>342.05</v>
      </c>
      <c r="C324">
        <v>342.97</v>
      </c>
      <c r="D324" t="s">
        <v>173</v>
      </c>
      <c r="E324">
        <v>0</v>
      </c>
      <c r="F324" t="s">
        <v>193</v>
      </c>
    </row>
    <row r="325" spans="1:6" x14ac:dyDescent="0.35">
      <c r="A325" t="s">
        <v>179</v>
      </c>
      <c r="B325">
        <v>342.97</v>
      </c>
      <c r="C325">
        <v>343.92</v>
      </c>
      <c r="D325" t="s">
        <v>173</v>
      </c>
      <c r="E325">
        <v>0</v>
      </c>
      <c r="F325" t="s">
        <v>193</v>
      </c>
    </row>
    <row r="326" spans="1:6" x14ac:dyDescent="0.35">
      <c r="A326" t="s">
        <v>179</v>
      </c>
      <c r="B326">
        <v>343.92</v>
      </c>
      <c r="C326">
        <v>344.84</v>
      </c>
      <c r="D326" t="s">
        <v>173</v>
      </c>
      <c r="E326">
        <v>0</v>
      </c>
      <c r="F326" t="s">
        <v>193</v>
      </c>
    </row>
    <row r="327" spans="1:6" x14ac:dyDescent="0.35">
      <c r="A327" t="s">
        <v>179</v>
      </c>
      <c r="B327">
        <v>344.84</v>
      </c>
      <c r="C327">
        <v>345.8</v>
      </c>
      <c r="D327" t="s">
        <v>173</v>
      </c>
      <c r="E327">
        <v>0</v>
      </c>
      <c r="F327" t="s">
        <v>193</v>
      </c>
    </row>
    <row r="328" spans="1:6" x14ac:dyDescent="0.35">
      <c r="A328" t="s">
        <v>179</v>
      </c>
      <c r="B328">
        <v>345.8</v>
      </c>
      <c r="C328">
        <v>346.61</v>
      </c>
      <c r="D328" t="s">
        <v>173</v>
      </c>
      <c r="E328">
        <v>0</v>
      </c>
      <c r="F328" t="s">
        <v>193</v>
      </c>
    </row>
    <row r="329" spans="1:6" x14ac:dyDescent="0.35">
      <c r="A329" t="s">
        <v>179</v>
      </c>
      <c r="B329">
        <v>346.61</v>
      </c>
      <c r="C329">
        <v>347.58</v>
      </c>
      <c r="D329" t="s">
        <v>173</v>
      </c>
      <c r="E329">
        <v>0</v>
      </c>
      <c r="F329" t="s">
        <v>193</v>
      </c>
    </row>
    <row r="330" spans="1:6" x14ac:dyDescent="0.35">
      <c r="A330" t="s">
        <v>179</v>
      </c>
      <c r="B330">
        <v>347.58</v>
      </c>
      <c r="C330">
        <v>348.53</v>
      </c>
      <c r="D330" t="s">
        <v>173</v>
      </c>
      <c r="E330">
        <v>0</v>
      </c>
      <c r="F330" t="s">
        <v>193</v>
      </c>
    </row>
    <row r="331" spans="1:6" x14ac:dyDescent="0.35">
      <c r="A331" t="s">
        <v>179</v>
      </c>
      <c r="B331">
        <v>348.53</v>
      </c>
      <c r="C331">
        <v>349.5</v>
      </c>
      <c r="D331" t="s">
        <v>173</v>
      </c>
      <c r="E331">
        <v>0</v>
      </c>
      <c r="F331" t="s">
        <v>193</v>
      </c>
    </row>
    <row r="332" spans="1:6" x14ac:dyDescent="0.35">
      <c r="A332" t="s">
        <v>179</v>
      </c>
      <c r="B332">
        <v>349.5</v>
      </c>
      <c r="C332">
        <v>350.46</v>
      </c>
      <c r="D332" t="s">
        <v>173</v>
      </c>
      <c r="E332">
        <v>0</v>
      </c>
      <c r="F332" t="s">
        <v>193</v>
      </c>
    </row>
    <row r="333" spans="1:6" x14ac:dyDescent="0.35">
      <c r="A333" t="s">
        <v>179</v>
      </c>
      <c r="B333">
        <v>350.46</v>
      </c>
      <c r="C333">
        <v>351.38</v>
      </c>
      <c r="D333" t="s">
        <v>173</v>
      </c>
      <c r="E333">
        <v>0</v>
      </c>
      <c r="F333" t="s">
        <v>193</v>
      </c>
    </row>
    <row r="334" spans="1:6" x14ac:dyDescent="0.35">
      <c r="A334" t="s">
        <v>179</v>
      </c>
      <c r="B334">
        <v>351.38</v>
      </c>
      <c r="C334">
        <v>352.32</v>
      </c>
      <c r="D334" t="s">
        <v>173</v>
      </c>
      <c r="E334">
        <v>0</v>
      </c>
      <c r="F334" t="s">
        <v>193</v>
      </c>
    </row>
    <row r="335" spans="1:6" x14ac:dyDescent="0.35">
      <c r="A335" t="s">
        <v>179</v>
      </c>
      <c r="B335">
        <v>352.32</v>
      </c>
      <c r="C335">
        <v>353.25</v>
      </c>
      <c r="D335" t="s">
        <v>173</v>
      </c>
      <c r="E335">
        <v>0</v>
      </c>
      <c r="F335" t="s">
        <v>193</v>
      </c>
    </row>
    <row r="336" spans="1:6" x14ac:dyDescent="0.35">
      <c r="A336" t="s">
        <v>179</v>
      </c>
      <c r="B336">
        <v>353.25</v>
      </c>
      <c r="C336">
        <v>354.21</v>
      </c>
      <c r="D336" t="s">
        <v>173</v>
      </c>
      <c r="E336">
        <v>0</v>
      </c>
      <c r="F336" t="s">
        <v>193</v>
      </c>
    </row>
    <row r="337" spans="1:6" x14ac:dyDescent="0.35">
      <c r="A337" t="s">
        <v>179</v>
      </c>
      <c r="B337">
        <v>354.21</v>
      </c>
      <c r="C337">
        <v>355.13</v>
      </c>
      <c r="D337" t="s">
        <v>173</v>
      </c>
      <c r="E337">
        <v>0</v>
      </c>
      <c r="F337" t="s">
        <v>193</v>
      </c>
    </row>
    <row r="338" spans="1:6" x14ac:dyDescent="0.35">
      <c r="A338" t="s">
        <v>179</v>
      </c>
      <c r="B338">
        <v>355.13</v>
      </c>
      <c r="C338">
        <v>356.09</v>
      </c>
      <c r="D338" t="s">
        <v>173</v>
      </c>
      <c r="E338">
        <v>0</v>
      </c>
      <c r="F338" t="s">
        <v>193</v>
      </c>
    </row>
    <row r="339" spans="1:6" x14ac:dyDescent="0.35">
      <c r="A339" t="s">
        <v>179</v>
      </c>
      <c r="B339">
        <v>356.09</v>
      </c>
      <c r="C339">
        <v>357.05</v>
      </c>
      <c r="D339" t="s">
        <v>173</v>
      </c>
      <c r="E339">
        <v>0</v>
      </c>
      <c r="F339" t="s">
        <v>193</v>
      </c>
    </row>
    <row r="340" spans="1:6" x14ac:dyDescent="0.35">
      <c r="A340" t="s">
        <v>179</v>
      </c>
      <c r="B340">
        <v>357.05</v>
      </c>
      <c r="C340">
        <v>357.98</v>
      </c>
      <c r="D340" t="s">
        <v>173</v>
      </c>
      <c r="E340">
        <v>0</v>
      </c>
      <c r="F340" t="s">
        <v>193</v>
      </c>
    </row>
    <row r="341" spans="1:6" x14ac:dyDescent="0.35">
      <c r="A341" t="s">
        <v>179</v>
      </c>
      <c r="B341">
        <v>357.98</v>
      </c>
      <c r="C341">
        <v>358.94</v>
      </c>
      <c r="D341" t="s">
        <v>173</v>
      </c>
      <c r="E341">
        <v>0</v>
      </c>
      <c r="F341" t="s">
        <v>193</v>
      </c>
    </row>
    <row r="342" spans="1:6" x14ac:dyDescent="0.35">
      <c r="A342" t="s">
        <v>179</v>
      </c>
      <c r="B342">
        <v>358.94</v>
      </c>
      <c r="C342">
        <v>359.92</v>
      </c>
      <c r="D342" t="s">
        <v>173</v>
      </c>
      <c r="E342">
        <v>0</v>
      </c>
      <c r="F342" t="s">
        <v>193</v>
      </c>
    </row>
    <row r="343" spans="1:6" x14ac:dyDescent="0.35">
      <c r="A343" t="s">
        <v>179</v>
      </c>
      <c r="B343">
        <v>359.92</v>
      </c>
      <c r="C343">
        <v>360.85</v>
      </c>
      <c r="D343" t="s">
        <v>173</v>
      </c>
      <c r="E343">
        <v>0</v>
      </c>
      <c r="F343" t="s">
        <v>193</v>
      </c>
    </row>
    <row r="344" spans="1:6" x14ac:dyDescent="0.35">
      <c r="A344" t="s">
        <v>179</v>
      </c>
      <c r="B344">
        <v>360.85</v>
      </c>
      <c r="C344">
        <v>361.78</v>
      </c>
      <c r="D344" t="s">
        <v>173</v>
      </c>
      <c r="E344">
        <v>0</v>
      </c>
      <c r="F344" t="s">
        <v>193</v>
      </c>
    </row>
    <row r="345" spans="1:6" x14ac:dyDescent="0.35">
      <c r="A345" t="s">
        <v>179</v>
      </c>
      <c r="B345">
        <v>361.78</v>
      </c>
      <c r="C345">
        <v>362.77</v>
      </c>
      <c r="D345" t="s">
        <v>173</v>
      </c>
      <c r="E345">
        <v>0</v>
      </c>
      <c r="F345" t="s">
        <v>193</v>
      </c>
    </row>
    <row r="346" spans="1:6" x14ac:dyDescent="0.35">
      <c r="A346" t="s">
        <v>179</v>
      </c>
      <c r="B346">
        <v>362.77</v>
      </c>
      <c r="C346">
        <v>363.64</v>
      </c>
      <c r="D346" t="s">
        <v>173</v>
      </c>
      <c r="E346">
        <v>0</v>
      </c>
      <c r="F346" t="s">
        <v>193</v>
      </c>
    </row>
    <row r="347" spans="1:6" x14ac:dyDescent="0.35">
      <c r="A347" t="s">
        <v>179</v>
      </c>
      <c r="B347">
        <v>363.64</v>
      </c>
      <c r="C347">
        <v>364.6</v>
      </c>
      <c r="D347" t="s">
        <v>173</v>
      </c>
      <c r="E347">
        <v>0</v>
      </c>
      <c r="F347" t="s">
        <v>193</v>
      </c>
    </row>
    <row r="348" spans="1:6" x14ac:dyDescent="0.35">
      <c r="A348" t="s">
        <v>179</v>
      </c>
      <c r="B348">
        <v>364.6</v>
      </c>
      <c r="C348">
        <v>365.53</v>
      </c>
      <c r="D348" t="s">
        <v>173</v>
      </c>
      <c r="E348">
        <v>0</v>
      </c>
      <c r="F348" t="s">
        <v>193</v>
      </c>
    </row>
    <row r="349" spans="1:6" x14ac:dyDescent="0.35">
      <c r="A349" t="s">
        <v>179</v>
      </c>
      <c r="B349">
        <v>365.53</v>
      </c>
      <c r="C349">
        <v>366.45</v>
      </c>
      <c r="D349" t="s">
        <v>173</v>
      </c>
      <c r="E349">
        <v>0</v>
      </c>
      <c r="F349" t="s">
        <v>193</v>
      </c>
    </row>
    <row r="350" spans="1:6" x14ac:dyDescent="0.35">
      <c r="A350" t="s">
        <v>179</v>
      </c>
      <c r="B350">
        <v>366.45</v>
      </c>
      <c r="C350">
        <v>367.32</v>
      </c>
      <c r="D350" t="s">
        <v>173</v>
      </c>
      <c r="E350">
        <v>0</v>
      </c>
      <c r="F350" t="s">
        <v>193</v>
      </c>
    </row>
    <row r="351" spans="1:6" x14ac:dyDescent="0.35">
      <c r="A351" t="s">
        <v>179</v>
      </c>
      <c r="B351">
        <v>367.32</v>
      </c>
      <c r="C351">
        <v>368.3</v>
      </c>
      <c r="D351" t="s">
        <v>173</v>
      </c>
      <c r="E351">
        <v>0</v>
      </c>
      <c r="F351" t="s">
        <v>193</v>
      </c>
    </row>
    <row r="352" spans="1:6" x14ac:dyDescent="0.35">
      <c r="A352" t="s">
        <v>179</v>
      </c>
      <c r="B352">
        <v>368.3</v>
      </c>
      <c r="C352">
        <v>369.24</v>
      </c>
      <c r="D352" t="s">
        <v>173</v>
      </c>
      <c r="E352">
        <v>0</v>
      </c>
      <c r="F352" t="s">
        <v>193</v>
      </c>
    </row>
    <row r="353" spans="1:6" x14ac:dyDescent="0.35">
      <c r="A353" t="s">
        <v>179</v>
      </c>
      <c r="B353">
        <v>369.24</v>
      </c>
      <c r="C353">
        <v>370.15</v>
      </c>
      <c r="D353" t="s">
        <v>173</v>
      </c>
      <c r="E353">
        <v>0</v>
      </c>
      <c r="F353" t="s">
        <v>193</v>
      </c>
    </row>
    <row r="354" spans="1:6" x14ac:dyDescent="0.35">
      <c r="A354" t="s">
        <v>179</v>
      </c>
      <c r="B354">
        <v>370.15</v>
      </c>
      <c r="C354">
        <v>371.13</v>
      </c>
      <c r="D354" t="s">
        <v>173</v>
      </c>
      <c r="E354">
        <v>0</v>
      </c>
      <c r="F354" t="s">
        <v>193</v>
      </c>
    </row>
    <row r="355" spans="1:6" x14ac:dyDescent="0.35">
      <c r="A355" t="s">
        <v>179</v>
      </c>
      <c r="B355">
        <v>371.13</v>
      </c>
      <c r="C355">
        <v>372.1</v>
      </c>
      <c r="D355" t="s">
        <v>173</v>
      </c>
      <c r="E355">
        <v>0</v>
      </c>
      <c r="F355" t="s">
        <v>193</v>
      </c>
    </row>
    <row r="356" spans="1:6" x14ac:dyDescent="0.35">
      <c r="A356" t="s">
        <v>179</v>
      </c>
      <c r="B356">
        <v>372.1</v>
      </c>
      <c r="C356">
        <v>373.05</v>
      </c>
      <c r="D356" t="s">
        <v>173</v>
      </c>
      <c r="E356">
        <v>0</v>
      </c>
      <c r="F356" t="s">
        <v>193</v>
      </c>
    </row>
    <row r="357" spans="1:6" x14ac:dyDescent="0.35">
      <c r="A357" t="s">
        <v>179</v>
      </c>
      <c r="B357">
        <v>373.05</v>
      </c>
      <c r="C357">
        <v>373.99</v>
      </c>
      <c r="D357" t="s">
        <v>173</v>
      </c>
      <c r="E357">
        <v>0</v>
      </c>
      <c r="F357" t="s">
        <v>193</v>
      </c>
    </row>
    <row r="358" spans="1:6" x14ac:dyDescent="0.35">
      <c r="A358" t="s">
        <v>179</v>
      </c>
      <c r="B358">
        <v>373.99</v>
      </c>
      <c r="C358">
        <v>374.99</v>
      </c>
      <c r="D358" t="s">
        <v>178</v>
      </c>
      <c r="E358">
        <v>0</v>
      </c>
      <c r="F358" t="s">
        <v>194</v>
      </c>
    </row>
    <row r="359" spans="1:6" x14ac:dyDescent="0.35">
      <c r="A359" t="s">
        <v>179</v>
      </c>
      <c r="B359">
        <v>374.99</v>
      </c>
      <c r="C359">
        <v>375.95</v>
      </c>
      <c r="D359" t="s">
        <v>173</v>
      </c>
      <c r="E359">
        <v>0</v>
      </c>
      <c r="F359" t="s">
        <v>195</v>
      </c>
    </row>
    <row r="360" spans="1:6" x14ac:dyDescent="0.35">
      <c r="A360" t="s">
        <v>179</v>
      </c>
      <c r="B360">
        <v>375.95</v>
      </c>
      <c r="C360">
        <v>376.92</v>
      </c>
      <c r="D360" t="s">
        <v>173</v>
      </c>
      <c r="E360">
        <v>0</v>
      </c>
      <c r="F360" t="s">
        <v>195</v>
      </c>
    </row>
    <row r="361" spans="1:6" x14ac:dyDescent="0.35">
      <c r="A361" t="s">
        <v>179</v>
      </c>
      <c r="B361">
        <v>376.92</v>
      </c>
      <c r="C361">
        <v>377.85</v>
      </c>
      <c r="D361" t="s">
        <v>173</v>
      </c>
      <c r="E361">
        <v>0</v>
      </c>
      <c r="F361" t="s">
        <v>195</v>
      </c>
    </row>
    <row r="362" spans="1:6" x14ac:dyDescent="0.35">
      <c r="A362" t="s">
        <v>179</v>
      </c>
      <c r="B362">
        <v>377.85</v>
      </c>
      <c r="C362">
        <v>378.83</v>
      </c>
      <c r="D362" t="s">
        <v>178</v>
      </c>
      <c r="E362">
        <v>0</v>
      </c>
      <c r="F362" t="s">
        <v>196</v>
      </c>
    </row>
    <row r="363" spans="1:6" x14ac:dyDescent="0.35">
      <c r="A363" t="s">
        <v>179</v>
      </c>
      <c r="B363">
        <v>378.83</v>
      </c>
      <c r="C363">
        <v>379.8</v>
      </c>
      <c r="D363" t="s">
        <v>175</v>
      </c>
      <c r="E363">
        <v>0</v>
      </c>
      <c r="F363" t="s">
        <v>197</v>
      </c>
    </row>
    <row r="364" spans="1:6" x14ac:dyDescent="0.35">
      <c r="A364" t="s">
        <v>179</v>
      </c>
      <c r="B364">
        <v>379.8</v>
      </c>
      <c r="C364">
        <v>380.76</v>
      </c>
      <c r="D364" t="s">
        <v>173</v>
      </c>
      <c r="E364">
        <v>0</v>
      </c>
      <c r="F364" t="s">
        <v>198</v>
      </c>
    </row>
    <row r="365" spans="1:6" x14ac:dyDescent="0.35">
      <c r="A365" t="s">
        <v>179</v>
      </c>
      <c r="B365">
        <v>380.76</v>
      </c>
      <c r="C365">
        <v>381.64</v>
      </c>
      <c r="D365" t="s">
        <v>173</v>
      </c>
      <c r="E365">
        <v>0</v>
      </c>
      <c r="F365" t="s">
        <v>198</v>
      </c>
    </row>
    <row r="366" spans="1:6" x14ac:dyDescent="0.35">
      <c r="A366" t="s">
        <v>179</v>
      </c>
      <c r="B366">
        <v>381.64</v>
      </c>
      <c r="C366">
        <v>382.61</v>
      </c>
      <c r="D366" t="s">
        <v>173</v>
      </c>
      <c r="E366">
        <v>0</v>
      </c>
      <c r="F366" t="s">
        <v>198</v>
      </c>
    </row>
    <row r="367" spans="1:6" x14ac:dyDescent="0.35">
      <c r="A367" t="s">
        <v>179</v>
      </c>
      <c r="B367">
        <v>382.61</v>
      </c>
      <c r="C367">
        <v>383.5</v>
      </c>
      <c r="D367" t="s">
        <v>174</v>
      </c>
      <c r="E367">
        <v>0</v>
      </c>
      <c r="F367" t="s">
        <v>199</v>
      </c>
    </row>
    <row r="368" spans="1:6" x14ac:dyDescent="0.35">
      <c r="A368" t="s">
        <v>179</v>
      </c>
      <c r="B368">
        <v>383.5</v>
      </c>
      <c r="C368">
        <v>384.41</v>
      </c>
      <c r="D368" t="s">
        <v>174</v>
      </c>
      <c r="E368">
        <v>0</v>
      </c>
      <c r="F368" t="s">
        <v>199</v>
      </c>
    </row>
    <row r="369" spans="1:6" x14ac:dyDescent="0.35">
      <c r="A369" t="s">
        <v>179</v>
      </c>
      <c r="B369">
        <v>384.41</v>
      </c>
      <c r="C369">
        <v>385.13</v>
      </c>
      <c r="D369" t="s">
        <v>174</v>
      </c>
      <c r="E369">
        <v>0</v>
      </c>
      <c r="F369" t="s">
        <v>199</v>
      </c>
    </row>
    <row r="370" spans="1:6" x14ac:dyDescent="0.35">
      <c r="A370" t="s">
        <v>179</v>
      </c>
      <c r="B370">
        <v>385.13</v>
      </c>
      <c r="C370">
        <v>385.83</v>
      </c>
      <c r="D370" t="s">
        <v>176</v>
      </c>
      <c r="E370">
        <v>0</v>
      </c>
      <c r="F370" t="s">
        <v>200</v>
      </c>
    </row>
    <row r="371" spans="1:6" x14ac:dyDescent="0.35">
      <c r="A371" t="s">
        <v>179</v>
      </c>
      <c r="B371">
        <v>385.83</v>
      </c>
      <c r="C371">
        <v>386.68</v>
      </c>
      <c r="D371" t="s">
        <v>173</v>
      </c>
      <c r="E371">
        <v>0</v>
      </c>
      <c r="F371" t="s">
        <v>201</v>
      </c>
    </row>
    <row r="372" spans="1:6" x14ac:dyDescent="0.35">
      <c r="A372" t="s">
        <v>179</v>
      </c>
      <c r="B372">
        <v>386.68</v>
      </c>
      <c r="C372">
        <v>387.2</v>
      </c>
      <c r="D372" t="s">
        <v>176</v>
      </c>
      <c r="E372">
        <v>0</v>
      </c>
      <c r="F372" t="s">
        <v>202</v>
      </c>
    </row>
    <row r="373" spans="1:6" x14ac:dyDescent="0.35">
      <c r="A373" t="s">
        <v>179</v>
      </c>
      <c r="B373">
        <v>387.2</v>
      </c>
      <c r="C373">
        <v>388.09</v>
      </c>
      <c r="D373" t="s">
        <v>173</v>
      </c>
      <c r="E373">
        <v>0</v>
      </c>
      <c r="F373" t="s">
        <v>203</v>
      </c>
    </row>
    <row r="374" spans="1:6" x14ac:dyDescent="0.35">
      <c r="A374" t="s">
        <v>179</v>
      </c>
      <c r="B374">
        <v>388.09</v>
      </c>
      <c r="C374">
        <v>389.04</v>
      </c>
      <c r="D374" t="s">
        <v>173</v>
      </c>
      <c r="E374">
        <v>0</v>
      </c>
      <c r="F374" t="s">
        <v>203</v>
      </c>
    </row>
    <row r="375" spans="1:6" x14ac:dyDescent="0.35">
      <c r="A375" t="s">
        <v>179</v>
      </c>
      <c r="B375">
        <v>389.04</v>
      </c>
      <c r="C375">
        <v>390</v>
      </c>
      <c r="D375" t="s">
        <v>172</v>
      </c>
      <c r="E375">
        <v>0</v>
      </c>
      <c r="F375" t="s">
        <v>204</v>
      </c>
    </row>
    <row r="376" spans="1:6" x14ac:dyDescent="0.35">
      <c r="A376" t="s">
        <v>179</v>
      </c>
      <c r="B376">
        <v>390</v>
      </c>
      <c r="C376">
        <v>390.95</v>
      </c>
      <c r="D376" t="s">
        <v>172</v>
      </c>
      <c r="E376">
        <v>0</v>
      </c>
      <c r="F376" t="s">
        <v>204</v>
      </c>
    </row>
    <row r="377" spans="1:6" x14ac:dyDescent="0.35">
      <c r="A377" t="s">
        <v>179</v>
      </c>
      <c r="B377">
        <v>390.95</v>
      </c>
      <c r="C377">
        <v>391.89</v>
      </c>
      <c r="D377" t="s">
        <v>172</v>
      </c>
      <c r="E377">
        <v>0</v>
      </c>
      <c r="F377" t="s">
        <v>204</v>
      </c>
    </row>
    <row r="378" spans="1:6" x14ac:dyDescent="0.35">
      <c r="A378" t="s">
        <v>179</v>
      </c>
      <c r="B378">
        <v>391.89</v>
      </c>
      <c r="C378">
        <v>392.87</v>
      </c>
      <c r="D378" t="s">
        <v>173</v>
      </c>
      <c r="E378">
        <v>0</v>
      </c>
      <c r="F378" t="s">
        <v>205</v>
      </c>
    </row>
    <row r="379" spans="1:6" x14ac:dyDescent="0.35">
      <c r="A379" t="s">
        <v>179</v>
      </c>
      <c r="B379">
        <v>392.87</v>
      </c>
      <c r="C379">
        <v>393.77</v>
      </c>
      <c r="D379" t="s">
        <v>173</v>
      </c>
      <c r="E379">
        <v>0</v>
      </c>
      <c r="F379" t="s">
        <v>205</v>
      </c>
    </row>
    <row r="380" spans="1:6" x14ac:dyDescent="0.35">
      <c r="A380" t="s">
        <v>179</v>
      </c>
      <c r="B380">
        <v>393.77</v>
      </c>
      <c r="C380">
        <v>394.7</v>
      </c>
      <c r="D380" t="s">
        <v>173</v>
      </c>
      <c r="E380">
        <v>0</v>
      </c>
      <c r="F380" t="s">
        <v>205</v>
      </c>
    </row>
    <row r="381" spans="1:6" x14ac:dyDescent="0.35">
      <c r="A381" t="s">
        <v>179</v>
      </c>
      <c r="B381">
        <v>394.7</v>
      </c>
      <c r="C381">
        <v>395.65</v>
      </c>
      <c r="D381" t="s">
        <v>173</v>
      </c>
      <c r="E381">
        <v>0</v>
      </c>
      <c r="F381" t="s">
        <v>205</v>
      </c>
    </row>
    <row r="382" spans="1:6" x14ac:dyDescent="0.35">
      <c r="A382" t="s">
        <v>179</v>
      </c>
      <c r="B382">
        <v>395.65</v>
      </c>
      <c r="C382">
        <v>396.57</v>
      </c>
      <c r="D382" t="s">
        <v>173</v>
      </c>
      <c r="E382">
        <v>0</v>
      </c>
      <c r="F382" t="s">
        <v>205</v>
      </c>
    </row>
    <row r="383" spans="1:6" x14ac:dyDescent="0.35">
      <c r="A383" t="s">
        <v>179</v>
      </c>
      <c r="B383">
        <v>396.57</v>
      </c>
      <c r="C383">
        <v>397.55</v>
      </c>
      <c r="D383" t="s">
        <v>173</v>
      </c>
      <c r="E383">
        <v>0</v>
      </c>
      <c r="F383" t="s">
        <v>205</v>
      </c>
    </row>
    <row r="384" spans="1:6" x14ac:dyDescent="0.35">
      <c r="A384" t="s">
        <v>179</v>
      </c>
      <c r="B384">
        <v>397.55</v>
      </c>
      <c r="C384">
        <v>398.15</v>
      </c>
      <c r="D384" t="s">
        <v>173</v>
      </c>
      <c r="E384">
        <v>0</v>
      </c>
      <c r="F384" t="s">
        <v>205</v>
      </c>
    </row>
    <row r="385" spans="1:6" x14ac:dyDescent="0.35">
      <c r="A385" t="s">
        <v>179</v>
      </c>
      <c r="B385">
        <v>398.15</v>
      </c>
      <c r="C385">
        <v>398.64</v>
      </c>
      <c r="D385" t="s">
        <v>176</v>
      </c>
      <c r="E385">
        <v>0</v>
      </c>
      <c r="F385" t="s">
        <v>206</v>
      </c>
    </row>
    <row r="386" spans="1:6" x14ac:dyDescent="0.35">
      <c r="A386" t="s">
        <v>179</v>
      </c>
      <c r="B386">
        <v>398.64</v>
      </c>
      <c r="C386">
        <v>399.39</v>
      </c>
      <c r="D386" t="s">
        <v>173</v>
      </c>
      <c r="E386">
        <v>0</v>
      </c>
      <c r="F386" t="s">
        <v>207</v>
      </c>
    </row>
    <row r="387" spans="1:6" x14ac:dyDescent="0.35">
      <c r="A387" t="s">
        <v>179</v>
      </c>
      <c r="B387">
        <v>399.39</v>
      </c>
      <c r="C387">
        <v>400.15</v>
      </c>
      <c r="D387" t="s">
        <v>176</v>
      </c>
      <c r="E387">
        <v>0</v>
      </c>
      <c r="F387" t="s">
        <v>208</v>
      </c>
    </row>
    <row r="388" spans="1:6" x14ac:dyDescent="0.35">
      <c r="A388" t="s">
        <v>179</v>
      </c>
      <c r="B388">
        <v>400.15</v>
      </c>
      <c r="C388">
        <v>401.29</v>
      </c>
      <c r="D388" t="s">
        <v>176</v>
      </c>
      <c r="E388">
        <v>0</v>
      </c>
      <c r="F388" t="s">
        <v>208</v>
      </c>
    </row>
    <row r="389" spans="1:6" x14ac:dyDescent="0.35">
      <c r="A389" t="s">
        <v>179</v>
      </c>
      <c r="B389">
        <v>401.29</v>
      </c>
      <c r="C389">
        <v>402.25</v>
      </c>
      <c r="D389" t="s">
        <v>176</v>
      </c>
      <c r="E389">
        <v>0</v>
      </c>
      <c r="F389" t="s">
        <v>208</v>
      </c>
    </row>
    <row r="390" spans="1:6" x14ac:dyDescent="0.35">
      <c r="A390" t="s">
        <v>179</v>
      </c>
      <c r="B390">
        <v>402.25</v>
      </c>
      <c r="C390">
        <v>403.16</v>
      </c>
      <c r="D390" t="s">
        <v>176</v>
      </c>
      <c r="E390">
        <v>0</v>
      </c>
      <c r="F390" t="s">
        <v>208</v>
      </c>
    </row>
    <row r="391" spans="1:6" x14ac:dyDescent="0.35">
      <c r="A391" t="s">
        <v>179</v>
      </c>
      <c r="B391">
        <v>403.16</v>
      </c>
      <c r="C391">
        <v>404.08</v>
      </c>
      <c r="D391" t="s">
        <v>176</v>
      </c>
      <c r="E391">
        <v>0</v>
      </c>
      <c r="F391" t="s">
        <v>208</v>
      </c>
    </row>
    <row r="392" spans="1:6" x14ac:dyDescent="0.35">
      <c r="A392" t="s">
        <v>179</v>
      </c>
      <c r="B392">
        <v>404.08</v>
      </c>
      <c r="C392">
        <v>405.06</v>
      </c>
      <c r="D392" t="s">
        <v>176</v>
      </c>
      <c r="E392">
        <v>0</v>
      </c>
      <c r="F392" t="s">
        <v>208</v>
      </c>
    </row>
    <row r="393" spans="1:6" x14ac:dyDescent="0.35">
      <c r="A393" t="s">
        <v>179</v>
      </c>
      <c r="B393">
        <v>405.06</v>
      </c>
      <c r="C393">
        <v>406</v>
      </c>
      <c r="D393" t="s">
        <v>176</v>
      </c>
      <c r="E393">
        <v>0</v>
      </c>
      <c r="F393" t="s">
        <v>208</v>
      </c>
    </row>
    <row r="394" spans="1:6" x14ac:dyDescent="0.35">
      <c r="A394" t="s">
        <v>179</v>
      </c>
      <c r="B394">
        <v>406</v>
      </c>
      <c r="C394">
        <v>406.93</v>
      </c>
      <c r="D394" t="s">
        <v>176</v>
      </c>
      <c r="E394">
        <v>0</v>
      </c>
      <c r="F394" t="s">
        <v>208</v>
      </c>
    </row>
    <row r="395" spans="1:6" x14ac:dyDescent="0.35">
      <c r="A395" t="s">
        <v>179</v>
      </c>
      <c r="B395">
        <v>406.93</v>
      </c>
      <c r="C395">
        <v>407.92</v>
      </c>
      <c r="D395" t="s">
        <v>176</v>
      </c>
      <c r="E395">
        <v>0</v>
      </c>
      <c r="F395" t="s">
        <v>208</v>
      </c>
    </row>
    <row r="396" spans="1:6" x14ac:dyDescent="0.35">
      <c r="A396" t="s">
        <v>179</v>
      </c>
      <c r="B396">
        <v>407.92</v>
      </c>
      <c r="C396">
        <v>408.89</v>
      </c>
      <c r="D396" t="s">
        <v>176</v>
      </c>
      <c r="E396">
        <v>0</v>
      </c>
      <c r="F396" t="s">
        <v>208</v>
      </c>
    </row>
    <row r="397" spans="1:6" x14ac:dyDescent="0.35">
      <c r="A397" t="s">
        <v>179</v>
      </c>
      <c r="B397">
        <v>408.89</v>
      </c>
      <c r="C397">
        <v>409.8</v>
      </c>
      <c r="D397" t="s">
        <v>176</v>
      </c>
      <c r="E397">
        <v>0</v>
      </c>
      <c r="F397" t="s">
        <v>208</v>
      </c>
    </row>
    <row r="398" spans="1:6" x14ac:dyDescent="0.35">
      <c r="A398" t="s">
        <v>179</v>
      </c>
      <c r="B398">
        <v>409.8</v>
      </c>
      <c r="C398">
        <v>410.77</v>
      </c>
      <c r="D398" t="s">
        <v>176</v>
      </c>
      <c r="E398">
        <v>0</v>
      </c>
      <c r="F398" t="s">
        <v>208</v>
      </c>
    </row>
    <row r="399" spans="1:6" x14ac:dyDescent="0.35">
      <c r="A399" t="s">
        <v>179</v>
      </c>
      <c r="B399">
        <v>410.77</v>
      </c>
      <c r="C399">
        <v>411.75</v>
      </c>
      <c r="D399" t="s">
        <v>177</v>
      </c>
      <c r="E399">
        <v>0</v>
      </c>
      <c r="F399" t="s">
        <v>209</v>
      </c>
    </row>
    <row r="400" spans="1:6" x14ac:dyDescent="0.35">
      <c r="A400" t="s">
        <v>179</v>
      </c>
      <c r="B400">
        <v>411.75</v>
      </c>
      <c r="C400">
        <v>412.62</v>
      </c>
      <c r="D400" t="s">
        <v>177</v>
      </c>
      <c r="E400">
        <v>0</v>
      </c>
      <c r="F400" t="s">
        <v>209</v>
      </c>
    </row>
    <row r="401" spans="1:6" x14ac:dyDescent="0.35">
      <c r="A401" t="s">
        <v>179</v>
      </c>
      <c r="B401">
        <v>412.62</v>
      </c>
      <c r="C401">
        <v>413.6</v>
      </c>
      <c r="D401" t="s">
        <v>177</v>
      </c>
      <c r="E401">
        <v>0</v>
      </c>
      <c r="F401" t="s">
        <v>209</v>
      </c>
    </row>
    <row r="402" spans="1:6" x14ac:dyDescent="0.35">
      <c r="A402" t="s">
        <v>179</v>
      </c>
      <c r="B402">
        <v>413.6</v>
      </c>
      <c r="C402">
        <v>414.5</v>
      </c>
      <c r="D402" t="s">
        <v>177</v>
      </c>
      <c r="E402">
        <v>0</v>
      </c>
      <c r="F402" t="s">
        <v>209</v>
      </c>
    </row>
    <row r="403" spans="1:6" x14ac:dyDescent="0.35">
      <c r="A403" t="s">
        <v>179</v>
      </c>
      <c r="B403">
        <v>414.5</v>
      </c>
      <c r="C403">
        <v>415.15</v>
      </c>
      <c r="D403" t="s">
        <v>177</v>
      </c>
      <c r="E403">
        <v>0</v>
      </c>
      <c r="F403" t="s">
        <v>209</v>
      </c>
    </row>
    <row r="404" spans="1:6" x14ac:dyDescent="0.35">
      <c r="A404" t="s">
        <v>179</v>
      </c>
      <c r="B404">
        <v>415.15</v>
      </c>
      <c r="C404">
        <v>416.4</v>
      </c>
      <c r="D404" t="s">
        <v>173</v>
      </c>
      <c r="E404">
        <v>0</v>
      </c>
      <c r="F404" t="s">
        <v>210</v>
      </c>
    </row>
    <row r="405" spans="1:6" x14ac:dyDescent="0.35">
      <c r="A405" t="s">
        <v>179</v>
      </c>
      <c r="B405">
        <v>416.4</v>
      </c>
      <c r="C405">
        <v>417.35</v>
      </c>
      <c r="D405" t="s">
        <v>173</v>
      </c>
      <c r="E405">
        <v>0</v>
      </c>
      <c r="F405" t="s">
        <v>210</v>
      </c>
    </row>
    <row r="406" spans="1:6" x14ac:dyDescent="0.35">
      <c r="A406" t="s">
        <v>179</v>
      </c>
      <c r="B406">
        <v>417.35</v>
      </c>
      <c r="C406">
        <v>418.3</v>
      </c>
      <c r="D406" t="s">
        <v>173</v>
      </c>
      <c r="E406">
        <v>0</v>
      </c>
      <c r="F406" t="s">
        <v>210</v>
      </c>
    </row>
    <row r="407" spans="1:6" x14ac:dyDescent="0.35">
      <c r="A407" t="s">
        <v>179</v>
      </c>
      <c r="B407">
        <v>418.3</v>
      </c>
      <c r="C407">
        <v>419.24</v>
      </c>
      <c r="D407" t="s">
        <v>173</v>
      </c>
      <c r="E407">
        <v>0</v>
      </c>
      <c r="F407" t="s">
        <v>210</v>
      </c>
    </row>
    <row r="408" spans="1:6" x14ac:dyDescent="0.35">
      <c r="A408" t="s">
        <v>179</v>
      </c>
      <c r="B408">
        <v>419.24</v>
      </c>
      <c r="C408">
        <v>420.18</v>
      </c>
      <c r="D408" t="s">
        <v>173</v>
      </c>
      <c r="E408">
        <v>0</v>
      </c>
      <c r="F408" t="s">
        <v>210</v>
      </c>
    </row>
    <row r="409" spans="1:6" x14ac:dyDescent="0.35">
      <c r="A409" t="s">
        <v>179</v>
      </c>
      <c r="B409">
        <v>420.18</v>
      </c>
      <c r="C409">
        <v>421.1</v>
      </c>
      <c r="D409" t="s">
        <v>173</v>
      </c>
      <c r="E409">
        <v>0</v>
      </c>
      <c r="F409" t="s">
        <v>210</v>
      </c>
    </row>
    <row r="410" spans="1:6" x14ac:dyDescent="0.35">
      <c r="A410" t="s">
        <v>179</v>
      </c>
      <c r="B410">
        <v>421.1</v>
      </c>
      <c r="C410">
        <v>422.01</v>
      </c>
      <c r="D410" t="s">
        <v>173</v>
      </c>
      <c r="E410">
        <v>0</v>
      </c>
      <c r="F410" t="s">
        <v>210</v>
      </c>
    </row>
    <row r="411" spans="1:6" x14ac:dyDescent="0.35">
      <c r="A411" t="s">
        <v>179</v>
      </c>
      <c r="B411">
        <v>422.01</v>
      </c>
      <c r="C411">
        <v>422.93</v>
      </c>
      <c r="D411" t="s">
        <v>173</v>
      </c>
      <c r="E411">
        <v>0</v>
      </c>
      <c r="F411" t="s">
        <v>210</v>
      </c>
    </row>
    <row r="412" spans="1:6" x14ac:dyDescent="0.35">
      <c r="A412" t="s">
        <v>179</v>
      </c>
      <c r="B412">
        <v>422.93</v>
      </c>
      <c r="C412">
        <v>423.9</v>
      </c>
      <c r="D412" t="s">
        <v>173</v>
      </c>
      <c r="E412">
        <v>0</v>
      </c>
      <c r="F412" t="s">
        <v>210</v>
      </c>
    </row>
    <row r="413" spans="1:6" x14ac:dyDescent="0.35">
      <c r="A413" t="s">
        <v>179</v>
      </c>
      <c r="B413">
        <v>423.9</v>
      </c>
      <c r="C413">
        <v>424.8</v>
      </c>
      <c r="D413" t="s">
        <v>173</v>
      </c>
      <c r="E413">
        <v>0</v>
      </c>
      <c r="F413" t="s">
        <v>210</v>
      </c>
    </row>
    <row r="414" spans="1:6" x14ac:dyDescent="0.35">
      <c r="A414" t="s">
        <v>179</v>
      </c>
      <c r="B414">
        <v>424.8</v>
      </c>
      <c r="C414">
        <v>425.68</v>
      </c>
      <c r="D414" t="s">
        <v>173</v>
      </c>
      <c r="E414">
        <v>0</v>
      </c>
      <c r="F414" t="s">
        <v>210</v>
      </c>
    </row>
    <row r="415" spans="1:6" x14ac:dyDescent="0.35">
      <c r="A415" t="s">
        <v>179</v>
      </c>
      <c r="B415">
        <v>425.68</v>
      </c>
      <c r="C415">
        <v>426.64</v>
      </c>
      <c r="D415" t="s">
        <v>173</v>
      </c>
      <c r="E415">
        <v>0</v>
      </c>
      <c r="F415" t="s">
        <v>210</v>
      </c>
    </row>
    <row r="416" spans="1:6" x14ac:dyDescent="0.35">
      <c r="A416" t="s">
        <v>179</v>
      </c>
      <c r="B416">
        <v>426.64</v>
      </c>
      <c r="C416">
        <v>427.61</v>
      </c>
      <c r="D416" t="s">
        <v>176</v>
      </c>
      <c r="E416">
        <v>0</v>
      </c>
      <c r="F416" t="s">
        <v>211</v>
      </c>
    </row>
    <row r="417" spans="1:6" x14ac:dyDescent="0.35">
      <c r="A417" t="s">
        <v>179</v>
      </c>
      <c r="B417">
        <v>427.61</v>
      </c>
      <c r="C417">
        <v>428.55</v>
      </c>
      <c r="D417" t="s">
        <v>173</v>
      </c>
      <c r="E417">
        <v>0</v>
      </c>
      <c r="F417" t="s">
        <v>212</v>
      </c>
    </row>
    <row r="418" spans="1:6" x14ac:dyDescent="0.35">
      <c r="A418" t="s">
        <v>179</v>
      </c>
      <c r="B418">
        <v>428.55</v>
      </c>
      <c r="C418">
        <v>429.53</v>
      </c>
      <c r="D418" t="s">
        <v>173</v>
      </c>
      <c r="E418">
        <v>0</v>
      </c>
      <c r="F418" t="s">
        <v>212</v>
      </c>
    </row>
    <row r="419" spans="1:6" x14ac:dyDescent="0.35">
      <c r="A419" t="s">
        <v>179</v>
      </c>
      <c r="B419">
        <v>429.53</v>
      </c>
      <c r="C419">
        <v>430.48</v>
      </c>
      <c r="D419" t="s">
        <v>173</v>
      </c>
      <c r="E419">
        <v>0</v>
      </c>
      <c r="F419" t="s">
        <v>212</v>
      </c>
    </row>
    <row r="420" spans="1:6" x14ac:dyDescent="0.35">
      <c r="A420" t="s">
        <v>179</v>
      </c>
      <c r="B420">
        <v>430.48</v>
      </c>
      <c r="C420">
        <v>431.44</v>
      </c>
      <c r="D420" t="s">
        <v>173</v>
      </c>
      <c r="E420">
        <v>0</v>
      </c>
      <c r="F420" t="s">
        <v>212</v>
      </c>
    </row>
    <row r="421" spans="1:6" x14ac:dyDescent="0.35">
      <c r="A421" t="s">
        <v>179</v>
      </c>
      <c r="B421">
        <v>431.44</v>
      </c>
      <c r="C421">
        <v>432.4</v>
      </c>
      <c r="D421" t="s">
        <v>173</v>
      </c>
      <c r="E421">
        <v>0</v>
      </c>
      <c r="F421" t="s">
        <v>212</v>
      </c>
    </row>
    <row r="422" spans="1:6" x14ac:dyDescent="0.35">
      <c r="A422" t="s">
        <v>179</v>
      </c>
      <c r="B422">
        <v>432.4</v>
      </c>
      <c r="C422">
        <v>433.31</v>
      </c>
      <c r="D422" t="s">
        <v>173</v>
      </c>
      <c r="E422">
        <v>0</v>
      </c>
      <c r="F422" t="s">
        <v>212</v>
      </c>
    </row>
    <row r="423" spans="1:6" x14ac:dyDescent="0.35">
      <c r="A423" t="s">
        <v>179</v>
      </c>
      <c r="B423">
        <v>433.31</v>
      </c>
      <c r="C423">
        <v>434.29</v>
      </c>
      <c r="D423" t="s">
        <v>173</v>
      </c>
      <c r="E423">
        <v>0</v>
      </c>
      <c r="F423" t="s">
        <v>212</v>
      </c>
    </row>
    <row r="424" spans="1:6" x14ac:dyDescent="0.35">
      <c r="A424" t="s">
        <v>179</v>
      </c>
      <c r="B424">
        <v>434.29</v>
      </c>
      <c r="C424">
        <v>435.16</v>
      </c>
      <c r="D424" t="s">
        <v>173</v>
      </c>
      <c r="E424">
        <v>0</v>
      </c>
      <c r="F424" t="s">
        <v>212</v>
      </c>
    </row>
    <row r="425" spans="1:6" x14ac:dyDescent="0.35">
      <c r="A425" t="s">
        <v>179</v>
      </c>
      <c r="B425">
        <v>435.16</v>
      </c>
      <c r="C425">
        <v>436.1</v>
      </c>
      <c r="D425" t="s">
        <v>173</v>
      </c>
      <c r="E425">
        <v>0</v>
      </c>
      <c r="F425" t="s">
        <v>212</v>
      </c>
    </row>
    <row r="426" spans="1:6" x14ac:dyDescent="0.35">
      <c r="A426" t="s">
        <v>179</v>
      </c>
      <c r="B426">
        <v>436.1</v>
      </c>
      <c r="C426">
        <v>437.07</v>
      </c>
      <c r="D426" t="s">
        <v>173</v>
      </c>
      <c r="E426">
        <v>0</v>
      </c>
      <c r="F426" t="s">
        <v>212</v>
      </c>
    </row>
    <row r="427" spans="1:6" x14ac:dyDescent="0.35">
      <c r="A427" t="s">
        <v>179</v>
      </c>
      <c r="B427">
        <v>437.07</v>
      </c>
      <c r="C427">
        <v>438.04</v>
      </c>
      <c r="D427" t="s">
        <v>173</v>
      </c>
      <c r="E427">
        <v>0</v>
      </c>
      <c r="F427" t="s">
        <v>212</v>
      </c>
    </row>
    <row r="428" spans="1:6" x14ac:dyDescent="0.35">
      <c r="A428" t="s">
        <v>179</v>
      </c>
      <c r="B428">
        <v>438.04</v>
      </c>
      <c r="C428">
        <v>438.92</v>
      </c>
      <c r="D428" t="s">
        <v>173</v>
      </c>
      <c r="E428">
        <v>0</v>
      </c>
      <c r="F428" t="s">
        <v>212</v>
      </c>
    </row>
    <row r="429" spans="1:6" x14ac:dyDescent="0.35">
      <c r="A429" t="s">
        <v>179</v>
      </c>
      <c r="B429">
        <v>438.92</v>
      </c>
      <c r="C429">
        <v>439.9</v>
      </c>
      <c r="D429" t="s">
        <v>173</v>
      </c>
      <c r="E429">
        <v>0</v>
      </c>
      <c r="F429" t="s">
        <v>212</v>
      </c>
    </row>
    <row r="430" spans="1:6" x14ac:dyDescent="0.35">
      <c r="A430" t="s">
        <v>179</v>
      </c>
      <c r="B430">
        <v>439.9</v>
      </c>
      <c r="C430">
        <v>440.87</v>
      </c>
      <c r="D430" t="s">
        <v>173</v>
      </c>
      <c r="E430">
        <v>0</v>
      </c>
      <c r="F430" t="s">
        <v>212</v>
      </c>
    </row>
    <row r="431" spans="1:6" x14ac:dyDescent="0.35">
      <c r="A431" t="s">
        <v>179</v>
      </c>
      <c r="B431">
        <v>440.87</v>
      </c>
      <c r="C431">
        <v>441.86</v>
      </c>
      <c r="D431" t="s">
        <v>173</v>
      </c>
      <c r="E431">
        <v>0</v>
      </c>
      <c r="F431" t="s">
        <v>212</v>
      </c>
    </row>
    <row r="432" spans="1:6" x14ac:dyDescent="0.35">
      <c r="A432" t="s">
        <v>179</v>
      </c>
      <c r="B432">
        <v>441.86</v>
      </c>
      <c r="C432">
        <v>442.81</v>
      </c>
      <c r="D432" t="s">
        <v>173</v>
      </c>
      <c r="E432">
        <v>0</v>
      </c>
      <c r="F432" t="s">
        <v>212</v>
      </c>
    </row>
    <row r="433" spans="1:6" x14ac:dyDescent="0.35">
      <c r="A433" t="s">
        <v>179</v>
      </c>
      <c r="B433">
        <v>442.81</v>
      </c>
      <c r="C433">
        <v>443.75</v>
      </c>
      <c r="D433" t="s">
        <v>173</v>
      </c>
      <c r="E433">
        <v>0</v>
      </c>
      <c r="F433" t="s">
        <v>212</v>
      </c>
    </row>
    <row r="434" spans="1:6" x14ac:dyDescent="0.35">
      <c r="A434" t="s">
        <v>179</v>
      </c>
      <c r="B434">
        <v>443.75</v>
      </c>
      <c r="C434">
        <v>444.76</v>
      </c>
      <c r="D434" t="s">
        <v>173</v>
      </c>
      <c r="E434">
        <v>0</v>
      </c>
      <c r="F434" t="s">
        <v>212</v>
      </c>
    </row>
    <row r="435" spans="1:6" x14ac:dyDescent="0.35">
      <c r="A435" t="s">
        <v>179</v>
      </c>
      <c r="B435">
        <v>444.76</v>
      </c>
      <c r="C435">
        <v>445.74</v>
      </c>
      <c r="D435" t="s">
        <v>173</v>
      </c>
      <c r="E435">
        <v>0</v>
      </c>
      <c r="F435" t="s">
        <v>212</v>
      </c>
    </row>
    <row r="436" spans="1:6" x14ac:dyDescent="0.35">
      <c r="A436" t="s">
        <v>179</v>
      </c>
      <c r="B436">
        <v>445.74</v>
      </c>
      <c r="C436">
        <v>446.66</v>
      </c>
      <c r="D436" t="s">
        <v>173</v>
      </c>
      <c r="E436">
        <v>0</v>
      </c>
      <c r="F436" t="s">
        <v>212</v>
      </c>
    </row>
    <row r="437" spans="1:6" x14ac:dyDescent="0.35">
      <c r="A437" t="s">
        <v>179</v>
      </c>
      <c r="B437">
        <v>446.66</v>
      </c>
      <c r="C437">
        <v>447.6</v>
      </c>
      <c r="D437" t="s">
        <v>173</v>
      </c>
      <c r="E437">
        <v>0</v>
      </c>
      <c r="F437" t="s">
        <v>212</v>
      </c>
    </row>
    <row r="438" spans="1:6" x14ac:dyDescent="0.35">
      <c r="A438" t="s">
        <v>179</v>
      </c>
      <c r="B438">
        <v>447.6</v>
      </c>
      <c r="C438">
        <v>448.57</v>
      </c>
      <c r="D438" t="s">
        <v>173</v>
      </c>
      <c r="E438">
        <v>0</v>
      </c>
      <c r="F438" t="s">
        <v>212</v>
      </c>
    </row>
    <row r="439" spans="1:6" x14ac:dyDescent="0.35">
      <c r="A439" t="s">
        <v>179</v>
      </c>
      <c r="B439">
        <v>448.57</v>
      </c>
      <c r="C439">
        <v>449.47</v>
      </c>
      <c r="D439" t="s">
        <v>173</v>
      </c>
      <c r="E439">
        <v>0</v>
      </c>
      <c r="F439" t="s">
        <v>212</v>
      </c>
    </row>
    <row r="440" spans="1:6" x14ac:dyDescent="0.35">
      <c r="A440" t="s">
        <v>179</v>
      </c>
      <c r="B440">
        <v>449.47</v>
      </c>
      <c r="C440">
        <v>450.4</v>
      </c>
      <c r="D440" t="s">
        <v>173</v>
      </c>
      <c r="E440">
        <v>0</v>
      </c>
      <c r="F440" t="s">
        <v>212</v>
      </c>
    </row>
    <row r="441" spans="1:6" x14ac:dyDescent="0.35">
      <c r="A441" t="s">
        <v>179</v>
      </c>
      <c r="B441">
        <v>450.4</v>
      </c>
      <c r="C441">
        <v>451.4</v>
      </c>
      <c r="D441" t="s">
        <v>173</v>
      </c>
      <c r="E441">
        <v>0</v>
      </c>
      <c r="F441" t="s">
        <v>212</v>
      </c>
    </row>
    <row r="442" spans="1:6" x14ac:dyDescent="0.35">
      <c r="A442" t="s">
        <v>179</v>
      </c>
      <c r="B442">
        <v>451.4</v>
      </c>
      <c r="C442">
        <v>452.31</v>
      </c>
      <c r="D442" t="s">
        <v>173</v>
      </c>
      <c r="E442">
        <v>0</v>
      </c>
      <c r="F442" t="s">
        <v>212</v>
      </c>
    </row>
    <row r="443" spans="1:6" x14ac:dyDescent="0.35">
      <c r="A443" t="s">
        <v>179</v>
      </c>
      <c r="B443">
        <v>452.31</v>
      </c>
      <c r="C443">
        <v>453.26</v>
      </c>
      <c r="D443" t="s">
        <v>173</v>
      </c>
      <c r="E443">
        <v>0</v>
      </c>
      <c r="F443" t="s">
        <v>212</v>
      </c>
    </row>
    <row r="444" spans="1:6" x14ac:dyDescent="0.35">
      <c r="A444" t="s">
        <v>179</v>
      </c>
      <c r="B444">
        <v>453.26</v>
      </c>
      <c r="C444">
        <v>454.19</v>
      </c>
      <c r="D444" t="s">
        <v>173</v>
      </c>
      <c r="E444">
        <v>0</v>
      </c>
      <c r="F444" t="s">
        <v>212</v>
      </c>
    </row>
    <row r="445" spans="1:6" x14ac:dyDescent="0.35">
      <c r="A445" t="s">
        <v>179</v>
      </c>
      <c r="B445">
        <v>454.19</v>
      </c>
      <c r="C445">
        <v>455.15</v>
      </c>
      <c r="D445" t="s">
        <v>173</v>
      </c>
      <c r="E445">
        <v>0</v>
      </c>
      <c r="F445" t="s">
        <v>212</v>
      </c>
    </row>
    <row r="446" spans="1:6" x14ac:dyDescent="0.35">
      <c r="A446" t="s">
        <v>179</v>
      </c>
      <c r="B446">
        <v>455.15</v>
      </c>
      <c r="C446">
        <v>456.13</v>
      </c>
      <c r="D446" t="s">
        <v>173</v>
      </c>
      <c r="E446">
        <v>0</v>
      </c>
      <c r="F446" t="s">
        <v>212</v>
      </c>
    </row>
    <row r="447" spans="1:6" x14ac:dyDescent="0.35">
      <c r="A447" t="s">
        <v>179</v>
      </c>
      <c r="B447">
        <v>456.13</v>
      </c>
      <c r="C447">
        <v>457.11</v>
      </c>
      <c r="D447" t="s">
        <v>173</v>
      </c>
      <c r="E447">
        <v>0</v>
      </c>
      <c r="F447" t="s">
        <v>212</v>
      </c>
    </row>
    <row r="448" spans="1:6" x14ac:dyDescent="0.35">
      <c r="A448" t="s">
        <v>179</v>
      </c>
      <c r="B448">
        <v>457.11</v>
      </c>
      <c r="C448">
        <v>458.09</v>
      </c>
      <c r="D448" t="s">
        <v>173</v>
      </c>
      <c r="E448">
        <v>0</v>
      </c>
      <c r="F448" t="s">
        <v>212</v>
      </c>
    </row>
    <row r="449" spans="1:6" x14ac:dyDescent="0.35">
      <c r="A449" t="s">
        <v>179</v>
      </c>
      <c r="B449">
        <v>458.09</v>
      </c>
      <c r="C449">
        <v>459</v>
      </c>
      <c r="D449" t="s">
        <v>173</v>
      </c>
      <c r="E449">
        <v>0</v>
      </c>
      <c r="F449" t="s">
        <v>212</v>
      </c>
    </row>
    <row r="450" spans="1:6" x14ac:dyDescent="0.35">
      <c r="A450" t="s">
        <v>179</v>
      </c>
      <c r="B450">
        <v>459</v>
      </c>
      <c r="C450">
        <v>459.97</v>
      </c>
      <c r="D450" t="s">
        <v>173</v>
      </c>
      <c r="E450">
        <v>0</v>
      </c>
      <c r="F450" t="s">
        <v>212</v>
      </c>
    </row>
    <row r="451" spans="1:6" x14ac:dyDescent="0.35">
      <c r="A451" t="s">
        <v>179</v>
      </c>
      <c r="B451">
        <v>459.97</v>
      </c>
      <c r="C451">
        <v>460.93</v>
      </c>
      <c r="D451" t="s">
        <v>173</v>
      </c>
      <c r="E451">
        <v>0</v>
      </c>
      <c r="F451" t="s">
        <v>212</v>
      </c>
    </row>
    <row r="452" spans="1:6" x14ac:dyDescent="0.35">
      <c r="A452" t="s">
        <v>179</v>
      </c>
      <c r="B452">
        <v>460.93</v>
      </c>
      <c r="C452">
        <v>461.83</v>
      </c>
      <c r="D452" t="s">
        <v>173</v>
      </c>
      <c r="E452">
        <v>0</v>
      </c>
      <c r="F452" t="s">
        <v>212</v>
      </c>
    </row>
    <row r="453" spans="1:6" x14ac:dyDescent="0.35">
      <c r="A453" t="s">
        <v>179</v>
      </c>
      <c r="B453">
        <v>461.83</v>
      </c>
      <c r="C453">
        <v>462.8</v>
      </c>
      <c r="D453" t="s">
        <v>173</v>
      </c>
      <c r="E453">
        <v>0</v>
      </c>
      <c r="F453" t="s">
        <v>212</v>
      </c>
    </row>
    <row r="454" spans="1:6" x14ac:dyDescent="0.35">
      <c r="A454" t="s">
        <v>179</v>
      </c>
      <c r="B454">
        <v>462.8</v>
      </c>
      <c r="C454">
        <v>463.75</v>
      </c>
      <c r="D454" t="s">
        <v>173</v>
      </c>
      <c r="E454">
        <v>0</v>
      </c>
      <c r="F454" t="s">
        <v>212</v>
      </c>
    </row>
    <row r="455" spans="1:6" x14ac:dyDescent="0.35">
      <c r="A455" t="s">
        <v>179</v>
      </c>
      <c r="B455">
        <v>463.75</v>
      </c>
      <c r="C455">
        <v>464.69</v>
      </c>
      <c r="D455" t="s">
        <v>173</v>
      </c>
      <c r="E455">
        <v>0</v>
      </c>
      <c r="F455" t="s">
        <v>212</v>
      </c>
    </row>
    <row r="456" spans="1:6" x14ac:dyDescent="0.35">
      <c r="A456" t="s">
        <v>179</v>
      </c>
      <c r="B456">
        <v>464.69</v>
      </c>
      <c r="C456">
        <v>465.66</v>
      </c>
      <c r="D456" t="s">
        <v>173</v>
      </c>
      <c r="E456">
        <v>0</v>
      </c>
      <c r="F456" t="s">
        <v>212</v>
      </c>
    </row>
    <row r="457" spans="1:6" x14ac:dyDescent="0.35">
      <c r="A457" t="s">
        <v>179</v>
      </c>
      <c r="B457">
        <v>465.66</v>
      </c>
      <c r="C457">
        <v>466.55</v>
      </c>
      <c r="D457" t="s">
        <v>173</v>
      </c>
      <c r="E457">
        <v>0</v>
      </c>
      <c r="F457" t="s">
        <v>212</v>
      </c>
    </row>
    <row r="458" spans="1:6" x14ac:dyDescent="0.35">
      <c r="A458" t="s">
        <v>179</v>
      </c>
      <c r="B458">
        <v>466.55</v>
      </c>
      <c r="C458">
        <v>467.47</v>
      </c>
      <c r="D458" t="s">
        <v>173</v>
      </c>
      <c r="E458">
        <v>0</v>
      </c>
      <c r="F458" t="s">
        <v>212</v>
      </c>
    </row>
    <row r="459" spans="1:6" x14ac:dyDescent="0.35">
      <c r="A459" t="s">
        <v>179</v>
      </c>
      <c r="B459">
        <v>467.47</v>
      </c>
      <c r="C459">
        <v>468.38</v>
      </c>
      <c r="D459" t="s">
        <v>173</v>
      </c>
      <c r="E459">
        <v>0</v>
      </c>
      <c r="F459" t="s">
        <v>212</v>
      </c>
    </row>
    <row r="460" spans="1:6" x14ac:dyDescent="0.35">
      <c r="A460" t="s">
        <v>179</v>
      </c>
      <c r="B460">
        <v>468.38</v>
      </c>
      <c r="C460">
        <v>469.37</v>
      </c>
      <c r="D460" t="s">
        <v>173</v>
      </c>
      <c r="E460">
        <v>0</v>
      </c>
      <c r="F460" t="s">
        <v>212</v>
      </c>
    </row>
    <row r="461" spans="1:6" x14ac:dyDescent="0.35">
      <c r="A461" t="s">
        <v>179</v>
      </c>
      <c r="B461">
        <v>469.37</v>
      </c>
      <c r="C461">
        <v>470.35</v>
      </c>
      <c r="D461" t="s">
        <v>173</v>
      </c>
      <c r="E461">
        <v>0</v>
      </c>
      <c r="F461" t="s">
        <v>212</v>
      </c>
    </row>
    <row r="462" spans="1:6" x14ac:dyDescent="0.35">
      <c r="A462" t="s">
        <v>179</v>
      </c>
      <c r="B462">
        <v>470.35</v>
      </c>
      <c r="C462">
        <v>471.29</v>
      </c>
      <c r="D462" t="s">
        <v>176</v>
      </c>
      <c r="E462">
        <v>0</v>
      </c>
      <c r="F462" t="s">
        <v>213</v>
      </c>
    </row>
    <row r="463" spans="1:6" x14ac:dyDescent="0.35">
      <c r="A463" t="s">
        <v>179</v>
      </c>
      <c r="B463">
        <v>471.29</v>
      </c>
      <c r="C463">
        <v>472.2</v>
      </c>
      <c r="D463" t="s">
        <v>176</v>
      </c>
      <c r="E463">
        <v>0</v>
      </c>
      <c r="F463" t="s">
        <v>213</v>
      </c>
    </row>
    <row r="464" spans="1:6" x14ac:dyDescent="0.35">
      <c r="A464" t="s">
        <v>179</v>
      </c>
      <c r="B464">
        <v>472.2</v>
      </c>
      <c r="C464">
        <v>473.17</v>
      </c>
      <c r="D464" t="s">
        <v>173</v>
      </c>
      <c r="E464">
        <v>1</v>
      </c>
      <c r="F464" t="s">
        <v>214</v>
      </c>
    </row>
    <row r="465" spans="1:6" x14ac:dyDescent="0.35">
      <c r="A465" t="s">
        <v>179</v>
      </c>
      <c r="B465">
        <v>473.17</v>
      </c>
      <c r="C465">
        <v>474.1</v>
      </c>
      <c r="D465" t="s">
        <v>173</v>
      </c>
      <c r="E465">
        <v>0</v>
      </c>
      <c r="F465" t="s">
        <v>214</v>
      </c>
    </row>
    <row r="466" spans="1:6" x14ac:dyDescent="0.35">
      <c r="A466" t="s">
        <v>179</v>
      </c>
      <c r="B466">
        <v>474.1</v>
      </c>
      <c r="C466">
        <v>475.02</v>
      </c>
      <c r="D466" t="s">
        <v>173</v>
      </c>
      <c r="E466">
        <v>0</v>
      </c>
      <c r="F466" t="s">
        <v>214</v>
      </c>
    </row>
    <row r="467" spans="1:6" x14ac:dyDescent="0.35">
      <c r="A467" t="s">
        <v>179</v>
      </c>
      <c r="B467">
        <v>475.02</v>
      </c>
      <c r="C467">
        <v>475.64</v>
      </c>
      <c r="D467" t="s">
        <v>173</v>
      </c>
      <c r="E467">
        <v>0</v>
      </c>
      <c r="F467" t="s">
        <v>214</v>
      </c>
    </row>
    <row r="468" spans="1:6" x14ac:dyDescent="0.35">
      <c r="A468" t="s">
        <v>179</v>
      </c>
      <c r="B468">
        <v>475.64</v>
      </c>
      <c r="C468">
        <v>476.87</v>
      </c>
      <c r="D468" t="s">
        <v>177</v>
      </c>
      <c r="E468">
        <v>0</v>
      </c>
      <c r="F468" t="s">
        <v>215</v>
      </c>
    </row>
    <row r="469" spans="1:6" x14ac:dyDescent="0.35">
      <c r="A469" t="s">
        <v>179</v>
      </c>
      <c r="B469">
        <v>476.87</v>
      </c>
      <c r="C469">
        <v>477.9</v>
      </c>
      <c r="D469" t="s">
        <v>177</v>
      </c>
      <c r="E469">
        <v>0</v>
      </c>
      <c r="F469" t="s">
        <v>215</v>
      </c>
    </row>
    <row r="470" spans="1:6" x14ac:dyDescent="0.35">
      <c r="A470" t="s">
        <v>179</v>
      </c>
      <c r="B470">
        <v>477.9</v>
      </c>
      <c r="C470">
        <v>478.86</v>
      </c>
      <c r="D470" t="s">
        <v>177</v>
      </c>
      <c r="E470">
        <v>0</v>
      </c>
      <c r="F470" t="s">
        <v>215</v>
      </c>
    </row>
    <row r="471" spans="1:6" x14ac:dyDescent="0.35">
      <c r="A471" t="s">
        <v>179</v>
      </c>
      <c r="B471">
        <v>478.86</v>
      </c>
      <c r="C471">
        <v>479.83</v>
      </c>
      <c r="D471" t="s">
        <v>177</v>
      </c>
      <c r="E471">
        <v>0</v>
      </c>
      <c r="F471" t="s">
        <v>215</v>
      </c>
    </row>
    <row r="472" spans="1:6" x14ac:dyDescent="0.35">
      <c r="A472" t="s">
        <v>179</v>
      </c>
      <c r="B472">
        <v>479.83</v>
      </c>
      <c r="C472">
        <v>480.78</v>
      </c>
      <c r="D472" t="s">
        <v>177</v>
      </c>
      <c r="E472">
        <v>0</v>
      </c>
      <c r="F472" t="s">
        <v>215</v>
      </c>
    </row>
    <row r="473" spans="1:6" x14ac:dyDescent="0.35">
      <c r="A473" t="s">
        <v>179</v>
      </c>
      <c r="B473">
        <v>480.78</v>
      </c>
      <c r="C473">
        <v>481.7</v>
      </c>
      <c r="D473" t="s">
        <v>177</v>
      </c>
      <c r="E473">
        <v>0</v>
      </c>
      <c r="F473" t="s">
        <v>215</v>
      </c>
    </row>
    <row r="474" spans="1:6" x14ac:dyDescent="0.35">
      <c r="A474" t="s">
        <v>179</v>
      </c>
      <c r="B474">
        <v>481.7</v>
      </c>
      <c r="C474">
        <v>482.65</v>
      </c>
      <c r="D474" t="s">
        <v>177</v>
      </c>
      <c r="E474">
        <v>0</v>
      </c>
      <c r="F474" t="s">
        <v>215</v>
      </c>
    </row>
    <row r="475" spans="1:6" x14ac:dyDescent="0.35">
      <c r="A475" t="s">
        <v>179</v>
      </c>
      <c r="B475">
        <v>482.65</v>
      </c>
      <c r="C475">
        <v>483.6</v>
      </c>
      <c r="D475" t="s">
        <v>174</v>
      </c>
      <c r="E475">
        <v>0</v>
      </c>
      <c r="F475" t="s">
        <v>216</v>
      </c>
    </row>
    <row r="476" spans="1:6" x14ac:dyDescent="0.35">
      <c r="A476" t="s">
        <v>179</v>
      </c>
      <c r="B476">
        <v>483.6</v>
      </c>
      <c r="C476">
        <v>484.15</v>
      </c>
      <c r="D476" t="s">
        <v>174</v>
      </c>
      <c r="E476">
        <v>0</v>
      </c>
      <c r="F476" t="s">
        <v>216</v>
      </c>
    </row>
    <row r="477" spans="1:6" x14ac:dyDescent="0.35">
      <c r="A477" t="s">
        <v>179</v>
      </c>
      <c r="B477">
        <v>484.15</v>
      </c>
      <c r="C477">
        <v>484.55</v>
      </c>
      <c r="D477" t="s">
        <v>177</v>
      </c>
      <c r="E477">
        <v>0</v>
      </c>
      <c r="F477" t="s">
        <v>217</v>
      </c>
    </row>
    <row r="478" spans="1:6" x14ac:dyDescent="0.35">
      <c r="A478" t="s">
        <v>179</v>
      </c>
      <c r="B478">
        <v>484.55</v>
      </c>
      <c r="C478">
        <v>485.5</v>
      </c>
      <c r="D478" t="s">
        <v>173</v>
      </c>
      <c r="E478">
        <v>0</v>
      </c>
      <c r="F478" t="s">
        <v>218</v>
      </c>
    </row>
    <row r="479" spans="1:6" x14ac:dyDescent="0.35">
      <c r="A479" t="s">
        <v>179</v>
      </c>
      <c r="B479">
        <v>485.5</v>
      </c>
      <c r="C479">
        <v>486.43</v>
      </c>
      <c r="D479" t="s">
        <v>173</v>
      </c>
      <c r="E479">
        <v>0</v>
      </c>
      <c r="F479" t="s">
        <v>218</v>
      </c>
    </row>
    <row r="480" spans="1:6" x14ac:dyDescent="0.35">
      <c r="A480" t="s">
        <v>179</v>
      </c>
      <c r="B480">
        <v>486.43</v>
      </c>
      <c r="C480">
        <v>487.06</v>
      </c>
      <c r="D480" t="s">
        <v>173</v>
      </c>
      <c r="E480">
        <v>0</v>
      </c>
      <c r="F480" t="s">
        <v>218</v>
      </c>
    </row>
    <row r="481" spans="1:6" x14ac:dyDescent="0.35">
      <c r="A481" t="s">
        <v>179</v>
      </c>
      <c r="B481">
        <v>487.06</v>
      </c>
      <c r="C481">
        <v>487.71</v>
      </c>
      <c r="D481" t="s">
        <v>173</v>
      </c>
      <c r="E481">
        <v>0</v>
      </c>
      <c r="F481" t="s">
        <v>218</v>
      </c>
    </row>
    <row r="482" spans="1:6" x14ac:dyDescent="0.35">
      <c r="A482" t="s">
        <v>179</v>
      </c>
      <c r="B482">
        <v>487.71</v>
      </c>
      <c r="C482">
        <v>488.43</v>
      </c>
      <c r="D482" t="s">
        <v>177</v>
      </c>
      <c r="E482">
        <v>0</v>
      </c>
      <c r="F482" t="s">
        <v>219</v>
      </c>
    </row>
    <row r="483" spans="1:6" x14ac:dyDescent="0.35">
      <c r="A483" t="s">
        <v>179</v>
      </c>
      <c r="B483">
        <v>488.43</v>
      </c>
      <c r="C483">
        <v>489.4</v>
      </c>
      <c r="D483" t="s">
        <v>177</v>
      </c>
      <c r="E483">
        <v>0</v>
      </c>
      <c r="F483" t="s">
        <v>219</v>
      </c>
    </row>
    <row r="484" spans="1:6" x14ac:dyDescent="0.35">
      <c r="A484" t="s">
        <v>179</v>
      </c>
      <c r="B484">
        <v>489.4</v>
      </c>
      <c r="C484">
        <v>490.35</v>
      </c>
      <c r="D484" t="s">
        <v>177</v>
      </c>
      <c r="E484">
        <v>0</v>
      </c>
      <c r="F484" t="s">
        <v>219</v>
      </c>
    </row>
    <row r="485" spans="1:6" x14ac:dyDescent="0.35">
      <c r="A485" t="s">
        <v>179</v>
      </c>
      <c r="B485">
        <v>490.35</v>
      </c>
      <c r="C485">
        <v>491.32</v>
      </c>
      <c r="D485" t="s">
        <v>175</v>
      </c>
      <c r="E485">
        <v>0</v>
      </c>
      <c r="F485" t="s">
        <v>220</v>
      </c>
    </row>
    <row r="486" spans="1:6" x14ac:dyDescent="0.35">
      <c r="A486" t="s">
        <v>179</v>
      </c>
      <c r="B486">
        <v>491.32</v>
      </c>
      <c r="C486">
        <v>492.26</v>
      </c>
      <c r="D486" t="s">
        <v>175</v>
      </c>
      <c r="E486">
        <v>0</v>
      </c>
      <c r="F486" t="s">
        <v>220</v>
      </c>
    </row>
    <row r="487" spans="1:6" x14ac:dyDescent="0.35">
      <c r="A487" t="s">
        <v>179</v>
      </c>
      <c r="B487">
        <v>492.26</v>
      </c>
      <c r="C487">
        <v>493.2</v>
      </c>
      <c r="D487" t="s">
        <v>175</v>
      </c>
      <c r="E487">
        <v>0</v>
      </c>
      <c r="F487" t="s">
        <v>220</v>
      </c>
    </row>
    <row r="488" spans="1:6" x14ac:dyDescent="0.35">
      <c r="A488" t="s">
        <v>179</v>
      </c>
      <c r="B488">
        <v>493.2</v>
      </c>
      <c r="C488">
        <v>494.17</v>
      </c>
      <c r="D488" t="s">
        <v>173</v>
      </c>
      <c r="E488">
        <v>0</v>
      </c>
      <c r="F488" t="s">
        <v>221</v>
      </c>
    </row>
    <row r="489" spans="1:6" x14ac:dyDescent="0.35">
      <c r="A489" t="s">
        <v>179</v>
      </c>
      <c r="B489">
        <v>494.17</v>
      </c>
      <c r="C489">
        <v>495.07</v>
      </c>
      <c r="D489" t="s">
        <v>173</v>
      </c>
      <c r="E489">
        <v>0</v>
      </c>
      <c r="F489" t="s">
        <v>221</v>
      </c>
    </row>
    <row r="490" spans="1:6" x14ac:dyDescent="0.35">
      <c r="A490" t="s">
        <v>179</v>
      </c>
      <c r="B490">
        <v>495.07</v>
      </c>
      <c r="C490">
        <v>496.04</v>
      </c>
      <c r="D490" t="s">
        <v>173</v>
      </c>
      <c r="E490">
        <v>0</v>
      </c>
      <c r="F490" t="s">
        <v>221</v>
      </c>
    </row>
    <row r="491" spans="1:6" x14ac:dyDescent="0.35">
      <c r="A491" t="s">
        <v>179</v>
      </c>
      <c r="B491">
        <v>496.04</v>
      </c>
      <c r="C491">
        <v>497</v>
      </c>
      <c r="D491" t="s">
        <v>173</v>
      </c>
      <c r="E491">
        <v>0</v>
      </c>
      <c r="F491" t="s">
        <v>221</v>
      </c>
    </row>
    <row r="492" spans="1:6" x14ac:dyDescent="0.35">
      <c r="A492" t="s">
        <v>179</v>
      </c>
      <c r="B492">
        <v>497</v>
      </c>
      <c r="C492">
        <v>497.7</v>
      </c>
      <c r="D492" t="s">
        <v>177</v>
      </c>
      <c r="E492">
        <v>1</v>
      </c>
      <c r="F492" t="s">
        <v>222</v>
      </c>
    </row>
    <row r="493" spans="1:6" x14ac:dyDescent="0.35">
      <c r="A493" t="s">
        <v>179</v>
      </c>
      <c r="B493">
        <v>497.7</v>
      </c>
      <c r="C493">
        <v>498.9</v>
      </c>
      <c r="D493" t="s">
        <v>173</v>
      </c>
      <c r="E493">
        <v>0</v>
      </c>
      <c r="F493" t="s">
        <v>214</v>
      </c>
    </row>
    <row r="494" spans="1:6" x14ac:dyDescent="0.35">
      <c r="A494" t="s">
        <v>179</v>
      </c>
      <c r="B494">
        <v>498.9</v>
      </c>
      <c r="C494">
        <v>499.86</v>
      </c>
      <c r="D494" t="s">
        <v>173</v>
      </c>
      <c r="E494">
        <v>0</v>
      </c>
      <c r="F494" t="s">
        <v>214</v>
      </c>
    </row>
    <row r="495" spans="1:6" x14ac:dyDescent="0.35">
      <c r="A495" t="s">
        <v>179</v>
      </c>
      <c r="B495">
        <v>499.86</v>
      </c>
      <c r="C495">
        <v>500.8</v>
      </c>
      <c r="D495" t="s">
        <v>173</v>
      </c>
      <c r="E495">
        <v>0</v>
      </c>
      <c r="F495" t="s">
        <v>214</v>
      </c>
    </row>
    <row r="496" spans="1:6" x14ac:dyDescent="0.35">
      <c r="A496" t="s">
        <v>179</v>
      </c>
      <c r="B496">
        <v>500.8</v>
      </c>
      <c r="C496">
        <v>501.75</v>
      </c>
      <c r="D496" t="s">
        <v>173</v>
      </c>
      <c r="E496">
        <v>0</v>
      </c>
      <c r="F496" t="s">
        <v>214</v>
      </c>
    </row>
    <row r="497" spans="1:6" x14ac:dyDescent="0.35">
      <c r="A497" t="s">
        <v>179</v>
      </c>
      <c r="B497">
        <v>501.75</v>
      </c>
      <c r="C497">
        <v>502.72</v>
      </c>
      <c r="D497" t="s">
        <v>173</v>
      </c>
      <c r="E497">
        <v>0</v>
      </c>
      <c r="F497" t="s">
        <v>214</v>
      </c>
    </row>
    <row r="498" spans="1:6" x14ac:dyDescent="0.35">
      <c r="A498" t="s">
        <v>179</v>
      </c>
      <c r="B498">
        <v>502.72</v>
      </c>
      <c r="C498">
        <v>503.66</v>
      </c>
      <c r="D498" t="s">
        <v>173</v>
      </c>
      <c r="E498">
        <v>0</v>
      </c>
      <c r="F498" t="s">
        <v>214</v>
      </c>
    </row>
    <row r="499" spans="1:6" x14ac:dyDescent="0.35">
      <c r="A499" t="s">
        <v>179</v>
      </c>
      <c r="B499">
        <v>503.66</v>
      </c>
      <c r="C499">
        <v>504.6</v>
      </c>
      <c r="D499" t="s">
        <v>173</v>
      </c>
      <c r="E499">
        <v>0</v>
      </c>
      <c r="F499" t="s">
        <v>214</v>
      </c>
    </row>
    <row r="500" spans="1:6" x14ac:dyDescent="0.35">
      <c r="A500" t="s">
        <v>179</v>
      </c>
      <c r="B500">
        <v>504.6</v>
      </c>
      <c r="C500">
        <v>505.56</v>
      </c>
      <c r="D500" t="s">
        <v>173</v>
      </c>
      <c r="E500">
        <v>0</v>
      </c>
      <c r="F500" t="s">
        <v>214</v>
      </c>
    </row>
    <row r="501" spans="1:6" x14ac:dyDescent="0.35">
      <c r="A501" t="s">
        <v>179</v>
      </c>
      <c r="B501">
        <v>505.56</v>
      </c>
      <c r="C501">
        <v>506.5</v>
      </c>
      <c r="D501" t="s">
        <v>173</v>
      </c>
      <c r="E501">
        <v>0</v>
      </c>
      <c r="F501" t="s">
        <v>214</v>
      </c>
    </row>
    <row r="502" spans="1:6" x14ac:dyDescent="0.35">
      <c r="A502" t="s">
        <v>179</v>
      </c>
      <c r="B502">
        <v>506.5</v>
      </c>
      <c r="C502">
        <v>507.39</v>
      </c>
      <c r="D502" t="s">
        <v>173</v>
      </c>
      <c r="E502">
        <v>0</v>
      </c>
      <c r="F502" t="s">
        <v>214</v>
      </c>
    </row>
    <row r="503" spans="1:6" x14ac:dyDescent="0.35">
      <c r="A503" t="s">
        <v>179</v>
      </c>
      <c r="B503">
        <v>507.39</v>
      </c>
      <c r="C503">
        <v>508.35</v>
      </c>
      <c r="D503" t="s">
        <v>173</v>
      </c>
      <c r="E503">
        <v>0</v>
      </c>
      <c r="F503" t="s">
        <v>214</v>
      </c>
    </row>
    <row r="504" spans="1:6" x14ac:dyDescent="0.35">
      <c r="A504" t="s">
        <v>179</v>
      </c>
      <c r="B504">
        <v>508.35</v>
      </c>
      <c r="C504">
        <v>509.26</v>
      </c>
      <c r="D504" t="s">
        <v>173</v>
      </c>
      <c r="E504">
        <v>0</v>
      </c>
      <c r="F504" t="s">
        <v>214</v>
      </c>
    </row>
    <row r="505" spans="1:6" x14ac:dyDescent="0.35">
      <c r="A505" t="s">
        <v>179</v>
      </c>
      <c r="B505">
        <v>509.26</v>
      </c>
      <c r="C505">
        <v>510.23</v>
      </c>
      <c r="D505" t="s">
        <v>174</v>
      </c>
      <c r="E505">
        <v>0</v>
      </c>
      <c r="F505" t="s">
        <v>223</v>
      </c>
    </row>
    <row r="506" spans="1:6" x14ac:dyDescent="0.35">
      <c r="A506" t="s">
        <v>179</v>
      </c>
      <c r="B506">
        <v>510.23</v>
      </c>
      <c r="C506">
        <v>511.22</v>
      </c>
      <c r="D506" t="s">
        <v>174</v>
      </c>
      <c r="E506">
        <v>0</v>
      </c>
      <c r="F506" t="s">
        <v>223</v>
      </c>
    </row>
    <row r="507" spans="1:6" x14ac:dyDescent="0.35">
      <c r="A507" t="s">
        <v>179</v>
      </c>
      <c r="B507">
        <v>511.22</v>
      </c>
      <c r="C507">
        <v>512.20000000000005</v>
      </c>
      <c r="D507" t="s">
        <v>174</v>
      </c>
      <c r="E507">
        <v>0</v>
      </c>
      <c r="F507" t="s">
        <v>223</v>
      </c>
    </row>
    <row r="508" spans="1:6" x14ac:dyDescent="0.35">
      <c r="A508" t="s">
        <v>179</v>
      </c>
      <c r="B508">
        <v>512.20000000000005</v>
      </c>
      <c r="C508">
        <v>513.17999999999995</v>
      </c>
      <c r="D508" t="s">
        <v>177</v>
      </c>
      <c r="E508">
        <v>0</v>
      </c>
      <c r="F508" t="s">
        <v>224</v>
      </c>
    </row>
    <row r="509" spans="1:6" x14ac:dyDescent="0.35">
      <c r="A509" t="s">
        <v>179</v>
      </c>
      <c r="B509">
        <v>513.17999999999995</v>
      </c>
      <c r="C509">
        <v>514.08000000000004</v>
      </c>
      <c r="D509" t="s">
        <v>177</v>
      </c>
      <c r="E509">
        <v>0</v>
      </c>
      <c r="F509" t="s">
        <v>224</v>
      </c>
    </row>
    <row r="510" spans="1:6" x14ac:dyDescent="0.35">
      <c r="A510" t="s">
        <v>179</v>
      </c>
      <c r="B510">
        <v>514.08000000000004</v>
      </c>
      <c r="C510">
        <v>515.03</v>
      </c>
      <c r="D510" t="s">
        <v>177</v>
      </c>
      <c r="E510">
        <v>0</v>
      </c>
      <c r="F510" t="s">
        <v>224</v>
      </c>
    </row>
    <row r="511" spans="1:6" x14ac:dyDescent="0.35">
      <c r="A511" t="s">
        <v>179</v>
      </c>
      <c r="B511">
        <v>515.03</v>
      </c>
      <c r="C511">
        <v>516</v>
      </c>
      <c r="D511" t="s">
        <v>177</v>
      </c>
      <c r="E511">
        <v>0</v>
      </c>
      <c r="F511" t="s">
        <v>224</v>
      </c>
    </row>
    <row r="512" spans="1:6" x14ac:dyDescent="0.35">
      <c r="A512" t="s">
        <v>179</v>
      </c>
      <c r="B512">
        <v>516</v>
      </c>
      <c r="C512">
        <v>516.95000000000005</v>
      </c>
      <c r="D512" t="s">
        <v>174</v>
      </c>
      <c r="E512">
        <v>0</v>
      </c>
      <c r="F512" t="s">
        <v>225</v>
      </c>
    </row>
    <row r="513" spans="1:6" x14ac:dyDescent="0.35">
      <c r="A513" t="s">
        <v>179</v>
      </c>
      <c r="B513">
        <v>516.95000000000005</v>
      </c>
      <c r="C513">
        <v>517.94000000000005</v>
      </c>
      <c r="D513" t="s">
        <v>174</v>
      </c>
      <c r="E513">
        <v>0</v>
      </c>
      <c r="F513" t="s">
        <v>225</v>
      </c>
    </row>
    <row r="514" spans="1:6" x14ac:dyDescent="0.35">
      <c r="A514" t="s">
        <v>179</v>
      </c>
      <c r="B514">
        <v>517.94000000000005</v>
      </c>
      <c r="C514">
        <v>518.84</v>
      </c>
      <c r="D514" t="s">
        <v>174</v>
      </c>
      <c r="E514">
        <v>0</v>
      </c>
      <c r="F514" t="s">
        <v>225</v>
      </c>
    </row>
    <row r="515" spans="1:6" x14ac:dyDescent="0.35">
      <c r="A515" t="s">
        <v>179</v>
      </c>
      <c r="B515">
        <v>518.84</v>
      </c>
      <c r="C515">
        <v>519.70000000000005</v>
      </c>
      <c r="D515" t="s">
        <v>174</v>
      </c>
      <c r="E515">
        <v>0</v>
      </c>
      <c r="F515" t="s">
        <v>225</v>
      </c>
    </row>
    <row r="516" spans="1:6" x14ac:dyDescent="0.35">
      <c r="A516" t="s">
        <v>179</v>
      </c>
      <c r="B516">
        <v>519.70000000000005</v>
      </c>
      <c r="C516">
        <v>520.62</v>
      </c>
      <c r="D516" t="s">
        <v>173</v>
      </c>
      <c r="E516">
        <v>0</v>
      </c>
      <c r="F516" t="s">
        <v>226</v>
      </c>
    </row>
    <row r="517" spans="1:6" x14ac:dyDescent="0.35">
      <c r="A517" t="s">
        <v>179</v>
      </c>
      <c r="B517">
        <v>520.62</v>
      </c>
      <c r="C517">
        <v>521.6</v>
      </c>
      <c r="D517" t="s">
        <v>173</v>
      </c>
      <c r="E517">
        <v>0</v>
      </c>
      <c r="F517" t="s">
        <v>226</v>
      </c>
    </row>
    <row r="518" spans="1:6" x14ac:dyDescent="0.35">
      <c r="A518" t="s">
        <v>179</v>
      </c>
      <c r="B518">
        <v>521.6</v>
      </c>
      <c r="C518">
        <v>522.42999999999995</v>
      </c>
      <c r="D518" t="s">
        <v>173</v>
      </c>
      <c r="E518">
        <v>0</v>
      </c>
      <c r="F518" t="s">
        <v>226</v>
      </c>
    </row>
    <row r="519" spans="1:6" x14ac:dyDescent="0.35">
      <c r="A519" t="s">
        <v>179</v>
      </c>
      <c r="B519">
        <v>522.42999999999995</v>
      </c>
      <c r="C519">
        <v>523.5</v>
      </c>
      <c r="D519" t="s">
        <v>176</v>
      </c>
      <c r="E519">
        <v>0</v>
      </c>
      <c r="F519" t="s">
        <v>227</v>
      </c>
    </row>
    <row r="520" spans="1:6" x14ac:dyDescent="0.35">
      <c r="A520" t="s">
        <v>179</v>
      </c>
      <c r="B520">
        <v>523.5</v>
      </c>
      <c r="C520">
        <v>524.16</v>
      </c>
      <c r="D520" t="s">
        <v>176</v>
      </c>
      <c r="E520">
        <v>0</v>
      </c>
      <c r="F520" t="s">
        <v>227</v>
      </c>
    </row>
    <row r="521" spans="1:6" x14ac:dyDescent="0.35">
      <c r="A521" t="s">
        <v>179</v>
      </c>
      <c r="B521">
        <v>524.16</v>
      </c>
      <c r="C521">
        <v>525.32000000000005</v>
      </c>
      <c r="D521" t="s">
        <v>228</v>
      </c>
      <c r="E521">
        <v>0</v>
      </c>
      <c r="F521" t="s">
        <v>229</v>
      </c>
    </row>
    <row r="522" spans="1:6" x14ac:dyDescent="0.35">
      <c r="A522" t="s">
        <v>179</v>
      </c>
      <c r="B522">
        <v>525.32000000000005</v>
      </c>
      <c r="C522">
        <v>526.35</v>
      </c>
      <c r="D522" t="s">
        <v>173</v>
      </c>
      <c r="E522">
        <v>0</v>
      </c>
      <c r="F522" t="s">
        <v>230</v>
      </c>
    </row>
    <row r="523" spans="1:6" x14ac:dyDescent="0.35">
      <c r="A523" t="s">
        <v>179</v>
      </c>
      <c r="B523">
        <v>526.35</v>
      </c>
      <c r="C523">
        <v>527.25</v>
      </c>
      <c r="D523" t="s">
        <v>173</v>
      </c>
      <c r="E523">
        <v>0</v>
      </c>
      <c r="F523" t="s">
        <v>230</v>
      </c>
    </row>
    <row r="524" spans="1:6" x14ac:dyDescent="0.35">
      <c r="A524" t="s">
        <v>179</v>
      </c>
      <c r="B524">
        <v>527.25</v>
      </c>
      <c r="C524">
        <v>528.20000000000005</v>
      </c>
      <c r="D524" t="s">
        <v>173</v>
      </c>
      <c r="E524">
        <v>0</v>
      </c>
      <c r="F524" t="s">
        <v>230</v>
      </c>
    </row>
    <row r="525" spans="1:6" x14ac:dyDescent="0.35">
      <c r="A525" t="s">
        <v>179</v>
      </c>
      <c r="B525">
        <v>528.20000000000005</v>
      </c>
      <c r="C525">
        <v>529.11</v>
      </c>
      <c r="D525" t="s">
        <v>173</v>
      </c>
      <c r="E525">
        <v>0</v>
      </c>
      <c r="F525" t="s">
        <v>230</v>
      </c>
    </row>
    <row r="526" spans="1:6" x14ac:dyDescent="0.35">
      <c r="A526" t="s">
        <v>179</v>
      </c>
      <c r="B526">
        <v>529.11</v>
      </c>
      <c r="C526">
        <v>530.02</v>
      </c>
      <c r="D526" t="s">
        <v>173</v>
      </c>
      <c r="E526">
        <v>0</v>
      </c>
      <c r="F526" t="s">
        <v>230</v>
      </c>
    </row>
    <row r="527" spans="1:6" x14ac:dyDescent="0.35">
      <c r="A527" t="s">
        <v>179</v>
      </c>
      <c r="B527">
        <v>530.02</v>
      </c>
      <c r="C527">
        <v>530.95000000000005</v>
      </c>
      <c r="D527" t="s">
        <v>173</v>
      </c>
      <c r="E527">
        <v>0</v>
      </c>
      <c r="F527" t="s">
        <v>230</v>
      </c>
    </row>
    <row r="528" spans="1:6" x14ac:dyDescent="0.35">
      <c r="A528" t="s">
        <v>179</v>
      </c>
      <c r="B528">
        <v>530.95000000000005</v>
      </c>
      <c r="C528">
        <v>531.88</v>
      </c>
      <c r="D528" t="s">
        <v>173</v>
      </c>
      <c r="E528">
        <v>0</v>
      </c>
      <c r="F528" t="s">
        <v>230</v>
      </c>
    </row>
    <row r="529" spans="1:6" x14ac:dyDescent="0.35">
      <c r="A529" t="s">
        <v>179</v>
      </c>
      <c r="B529">
        <v>531.88</v>
      </c>
      <c r="C529">
        <v>532.79999999999995</v>
      </c>
      <c r="D529" t="s">
        <v>173</v>
      </c>
      <c r="E529">
        <v>0</v>
      </c>
      <c r="F529" t="s">
        <v>230</v>
      </c>
    </row>
    <row r="530" spans="1:6" x14ac:dyDescent="0.35">
      <c r="A530" t="s">
        <v>179</v>
      </c>
      <c r="B530">
        <v>532.79999999999995</v>
      </c>
      <c r="C530">
        <v>533.72</v>
      </c>
      <c r="D530" t="s">
        <v>173</v>
      </c>
      <c r="E530">
        <v>0</v>
      </c>
      <c r="F530" t="s">
        <v>230</v>
      </c>
    </row>
    <row r="531" spans="1:6" x14ac:dyDescent="0.35">
      <c r="A531" t="s">
        <v>179</v>
      </c>
      <c r="B531">
        <v>533.72</v>
      </c>
      <c r="C531">
        <v>534.70000000000005</v>
      </c>
      <c r="D531" t="s">
        <v>173</v>
      </c>
      <c r="E531">
        <v>0</v>
      </c>
      <c r="F531" t="s">
        <v>230</v>
      </c>
    </row>
    <row r="532" spans="1:6" x14ac:dyDescent="0.35">
      <c r="A532" t="s">
        <v>179</v>
      </c>
      <c r="B532">
        <v>534.70000000000005</v>
      </c>
      <c r="C532">
        <v>535.6</v>
      </c>
      <c r="D532" t="s">
        <v>173</v>
      </c>
      <c r="E532">
        <v>0</v>
      </c>
      <c r="F532" t="s">
        <v>230</v>
      </c>
    </row>
    <row r="533" spans="1:6" x14ac:dyDescent="0.35">
      <c r="A533" t="s">
        <v>179</v>
      </c>
      <c r="B533">
        <v>535.6</v>
      </c>
      <c r="C533">
        <v>536.54999999999995</v>
      </c>
      <c r="D533" t="s">
        <v>173</v>
      </c>
      <c r="E533">
        <v>0</v>
      </c>
      <c r="F533" t="s">
        <v>230</v>
      </c>
    </row>
    <row r="534" spans="1:6" x14ac:dyDescent="0.35">
      <c r="A534" t="s">
        <v>179</v>
      </c>
      <c r="B534">
        <v>536.54999999999995</v>
      </c>
      <c r="C534">
        <v>537.35</v>
      </c>
      <c r="D534" t="s">
        <v>173</v>
      </c>
      <c r="E534">
        <v>0</v>
      </c>
      <c r="F534" t="s">
        <v>230</v>
      </c>
    </row>
    <row r="535" spans="1:6" x14ac:dyDescent="0.35">
      <c r="A535" t="s">
        <v>179</v>
      </c>
      <c r="B535">
        <v>537.35</v>
      </c>
      <c r="C535">
        <v>538.25</v>
      </c>
      <c r="D535" t="s">
        <v>173</v>
      </c>
      <c r="E535">
        <v>0</v>
      </c>
      <c r="F535" t="s">
        <v>230</v>
      </c>
    </row>
    <row r="536" spans="1:6" x14ac:dyDescent="0.35">
      <c r="A536" t="s">
        <v>179</v>
      </c>
      <c r="B536">
        <v>538.25</v>
      </c>
      <c r="C536">
        <v>539.20000000000005</v>
      </c>
      <c r="D536" t="s">
        <v>173</v>
      </c>
      <c r="E536">
        <v>0</v>
      </c>
      <c r="F536" t="s">
        <v>230</v>
      </c>
    </row>
    <row r="537" spans="1:6" x14ac:dyDescent="0.35">
      <c r="A537" t="s">
        <v>179</v>
      </c>
      <c r="B537">
        <v>539.20000000000005</v>
      </c>
      <c r="C537">
        <v>540.1</v>
      </c>
      <c r="D537" t="s">
        <v>173</v>
      </c>
      <c r="E537">
        <v>0</v>
      </c>
      <c r="F537" t="s">
        <v>230</v>
      </c>
    </row>
    <row r="538" spans="1:6" x14ac:dyDescent="0.35">
      <c r="A538" t="s">
        <v>179</v>
      </c>
      <c r="B538">
        <v>540.1</v>
      </c>
      <c r="C538">
        <v>540.95000000000005</v>
      </c>
      <c r="D538" t="s">
        <v>173</v>
      </c>
      <c r="E538">
        <v>0</v>
      </c>
      <c r="F538" t="s">
        <v>230</v>
      </c>
    </row>
    <row r="539" spans="1:6" x14ac:dyDescent="0.35">
      <c r="A539" t="s">
        <v>179</v>
      </c>
      <c r="B539">
        <v>540.95000000000005</v>
      </c>
      <c r="C539">
        <v>542</v>
      </c>
      <c r="D539" t="s">
        <v>173</v>
      </c>
      <c r="E539">
        <v>0</v>
      </c>
      <c r="F539" t="s">
        <v>230</v>
      </c>
    </row>
    <row r="540" spans="1:6" x14ac:dyDescent="0.35">
      <c r="A540" t="s">
        <v>179</v>
      </c>
      <c r="B540">
        <v>542</v>
      </c>
      <c r="C540">
        <v>542.9</v>
      </c>
      <c r="D540" t="s">
        <v>173</v>
      </c>
      <c r="E540">
        <v>0</v>
      </c>
      <c r="F540" t="s">
        <v>230</v>
      </c>
    </row>
    <row r="541" spans="1:6" x14ac:dyDescent="0.35">
      <c r="A541" t="s">
        <v>179</v>
      </c>
      <c r="B541">
        <v>542.9</v>
      </c>
      <c r="C541">
        <v>543.85</v>
      </c>
      <c r="D541" t="s">
        <v>173</v>
      </c>
      <c r="E541">
        <v>0</v>
      </c>
      <c r="F541" t="s">
        <v>230</v>
      </c>
    </row>
    <row r="542" spans="1:6" x14ac:dyDescent="0.35">
      <c r="A542" t="s">
        <v>179</v>
      </c>
      <c r="B542">
        <v>543.85</v>
      </c>
      <c r="C542">
        <v>544.79999999999995</v>
      </c>
      <c r="D542" t="s">
        <v>173</v>
      </c>
      <c r="E542">
        <v>0</v>
      </c>
      <c r="F542" t="s">
        <v>230</v>
      </c>
    </row>
    <row r="543" spans="1:6" x14ac:dyDescent="0.35">
      <c r="A543" t="s">
        <v>179</v>
      </c>
      <c r="B543">
        <v>544.79999999999995</v>
      </c>
      <c r="C543">
        <v>546</v>
      </c>
      <c r="D543" t="s">
        <v>173</v>
      </c>
      <c r="E543">
        <v>0</v>
      </c>
      <c r="F543" t="s">
        <v>230</v>
      </c>
    </row>
    <row r="544" spans="1:6" x14ac:dyDescent="0.35">
      <c r="A544" t="s">
        <v>179</v>
      </c>
      <c r="B544">
        <v>546</v>
      </c>
      <c r="C544">
        <v>547</v>
      </c>
      <c r="D544" t="s">
        <v>177</v>
      </c>
      <c r="E544">
        <v>0</v>
      </c>
      <c r="F544" t="s">
        <v>231</v>
      </c>
    </row>
    <row r="545" spans="1:6" x14ac:dyDescent="0.35">
      <c r="A545" t="s">
        <v>179</v>
      </c>
      <c r="B545">
        <v>547</v>
      </c>
      <c r="C545">
        <v>547.95000000000005</v>
      </c>
      <c r="D545" t="s">
        <v>177</v>
      </c>
      <c r="E545">
        <v>0</v>
      </c>
      <c r="F545" t="s">
        <v>231</v>
      </c>
    </row>
    <row r="546" spans="1:6" x14ac:dyDescent="0.35">
      <c r="A546" t="s">
        <v>179</v>
      </c>
      <c r="B546">
        <v>547.95000000000005</v>
      </c>
      <c r="C546">
        <v>548.75</v>
      </c>
      <c r="D546" t="s">
        <v>177</v>
      </c>
      <c r="E546">
        <v>0</v>
      </c>
      <c r="F546" t="s">
        <v>231</v>
      </c>
    </row>
    <row r="547" spans="1:6" x14ac:dyDescent="0.35">
      <c r="A547" t="s">
        <v>179</v>
      </c>
      <c r="B547">
        <v>548.75</v>
      </c>
      <c r="C547">
        <v>549.5</v>
      </c>
      <c r="D547" t="s">
        <v>177</v>
      </c>
      <c r="E547">
        <v>1</v>
      </c>
      <c r="F547" t="s">
        <v>231</v>
      </c>
    </row>
    <row r="548" spans="1:6" x14ac:dyDescent="0.35">
      <c r="A548" t="s">
        <v>179</v>
      </c>
      <c r="B548">
        <v>549.5</v>
      </c>
      <c r="C548">
        <v>550.5</v>
      </c>
      <c r="D548" t="s">
        <v>177</v>
      </c>
      <c r="E548">
        <v>0</v>
      </c>
      <c r="F548" t="s">
        <v>231</v>
      </c>
    </row>
    <row r="549" spans="1:6" x14ac:dyDescent="0.35">
      <c r="A549" t="s">
        <v>179</v>
      </c>
      <c r="B549">
        <v>550.5</v>
      </c>
      <c r="C549">
        <v>551.4</v>
      </c>
      <c r="D549" t="s">
        <v>177</v>
      </c>
      <c r="E549">
        <v>0</v>
      </c>
      <c r="F549" t="s">
        <v>231</v>
      </c>
    </row>
    <row r="550" spans="1:6" x14ac:dyDescent="0.35">
      <c r="A550" t="s">
        <v>179</v>
      </c>
      <c r="B550">
        <v>551.4</v>
      </c>
      <c r="C550">
        <v>552.35</v>
      </c>
      <c r="D550" t="s">
        <v>177</v>
      </c>
      <c r="E550">
        <v>0</v>
      </c>
      <c r="F550" t="s">
        <v>231</v>
      </c>
    </row>
    <row r="551" spans="1:6" x14ac:dyDescent="0.35">
      <c r="A551" t="s">
        <v>179</v>
      </c>
      <c r="B551">
        <v>552.35</v>
      </c>
      <c r="C551">
        <v>553.25</v>
      </c>
      <c r="D551" t="s">
        <v>177</v>
      </c>
      <c r="E551">
        <v>0</v>
      </c>
      <c r="F551" t="s">
        <v>231</v>
      </c>
    </row>
    <row r="552" spans="1:6" x14ac:dyDescent="0.35">
      <c r="A552" t="s">
        <v>179</v>
      </c>
      <c r="B552">
        <v>553.25</v>
      </c>
      <c r="C552">
        <v>554.35</v>
      </c>
      <c r="D552" t="s">
        <v>177</v>
      </c>
      <c r="E552">
        <v>0</v>
      </c>
      <c r="F552" t="s">
        <v>231</v>
      </c>
    </row>
    <row r="553" spans="1:6" x14ac:dyDescent="0.35">
      <c r="A553" t="s">
        <v>179</v>
      </c>
      <c r="B553">
        <v>554.35</v>
      </c>
      <c r="C553">
        <v>555.13</v>
      </c>
      <c r="D553" t="s">
        <v>232</v>
      </c>
      <c r="E553">
        <v>0</v>
      </c>
      <c r="F553" t="s">
        <v>233</v>
      </c>
    </row>
    <row r="554" spans="1:6" x14ac:dyDescent="0.35">
      <c r="A554" t="s">
        <v>179</v>
      </c>
      <c r="B554">
        <v>555.13</v>
      </c>
      <c r="C554">
        <v>556.04999999999995</v>
      </c>
      <c r="D554" t="s">
        <v>173</v>
      </c>
      <c r="E554">
        <v>0</v>
      </c>
      <c r="F554" t="s">
        <v>234</v>
      </c>
    </row>
    <row r="555" spans="1:6" x14ac:dyDescent="0.35">
      <c r="A555" t="s">
        <v>179</v>
      </c>
      <c r="B555">
        <v>556.04999999999995</v>
      </c>
      <c r="C555">
        <v>557</v>
      </c>
      <c r="D555" t="s">
        <v>173</v>
      </c>
      <c r="E555">
        <v>0</v>
      </c>
      <c r="F555" t="s">
        <v>234</v>
      </c>
    </row>
    <row r="556" spans="1:6" x14ac:dyDescent="0.35">
      <c r="A556" t="s">
        <v>179</v>
      </c>
      <c r="B556">
        <v>557</v>
      </c>
      <c r="C556">
        <v>557.98</v>
      </c>
      <c r="D556" t="s">
        <v>173</v>
      </c>
      <c r="E556">
        <v>0</v>
      </c>
      <c r="F556" t="s">
        <v>234</v>
      </c>
    </row>
    <row r="557" spans="1:6" x14ac:dyDescent="0.35">
      <c r="A557" t="s">
        <v>179</v>
      </c>
      <c r="B557">
        <v>557.98</v>
      </c>
      <c r="C557">
        <v>558.91</v>
      </c>
      <c r="D557" t="s">
        <v>173</v>
      </c>
      <c r="E557">
        <v>0</v>
      </c>
      <c r="F557" t="s">
        <v>234</v>
      </c>
    </row>
    <row r="558" spans="1:6" x14ac:dyDescent="0.35">
      <c r="A558" t="s">
        <v>179</v>
      </c>
      <c r="B558">
        <v>558.91</v>
      </c>
      <c r="C558">
        <v>559.83000000000004</v>
      </c>
      <c r="D558" t="s">
        <v>173</v>
      </c>
      <c r="E558">
        <v>0</v>
      </c>
      <c r="F558" t="s">
        <v>234</v>
      </c>
    </row>
    <row r="559" spans="1:6" x14ac:dyDescent="0.35">
      <c r="A559" t="s">
        <v>179</v>
      </c>
      <c r="B559">
        <v>559.83000000000004</v>
      </c>
      <c r="C559">
        <v>560.83000000000004</v>
      </c>
      <c r="D559" t="s">
        <v>173</v>
      </c>
      <c r="E559">
        <v>0</v>
      </c>
      <c r="F559" t="s">
        <v>234</v>
      </c>
    </row>
    <row r="560" spans="1:6" x14ac:dyDescent="0.35">
      <c r="A560" t="s">
        <v>179</v>
      </c>
      <c r="B560">
        <v>560.83000000000004</v>
      </c>
      <c r="C560">
        <v>561.78</v>
      </c>
      <c r="D560" t="s">
        <v>173</v>
      </c>
      <c r="E560">
        <v>0</v>
      </c>
      <c r="F560" t="s">
        <v>234</v>
      </c>
    </row>
    <row r="561" spans="1:6" x14ac:dyDescent="0.35">
      <c r="A561" t="s">
        <v>179</v>
      </c>
      <c r="B561">
        <v>561.78</v>
      </c>
      <c r="C561">
        <v>562.73</v>
      </c>
      <c r="D561" t="s">
        <v>173</v>
      </c>
      <c r="E561">
        <v>0</v>
      </c>
      <c r="F561" t="s">
        <v>234</v>
      </c>
    </row>
    <row r="562" spans="1:6" x14ac:dyDescent="0.35">
      <c r="A562" t="s">
        <v>179</v>
      </c>
      <c r="B562">
        <v>562.73</v>
      </c>
      <c r="C562">
        <v>563.70000000000005</v>
      </c>
      <c r="D562" t="s">
        <v>173</v>
      </c>
      <c r="E562">
        <v>0</v>
      </c>
      <c r="F562" t="s">
        <v>234</v>
      </c>
    </row>
    <row r="563" spans="1:6" x14ac:dyDescent="0.35">
      <c r="A563" t="s">
        <v>179</v>
      </c>
      <c r="B563">
        <v>563.70000000000005</v>
      </c>
      <c r="C563">
        <v>564.65</v>
      </c>
      <c r="D563" t="s">
        <v>173</v>
      </c>
      <c r="E563">
        <v>0</v>
      </c>
      <c r="F563" t="s">
        <v>234</v>
      </c>
    </row>
    <row r="564" spans="1:6" x14ac:dyDescent="0.35">
      <c r="A564" t="s">
        <v>179</v>
      </c>
      <c r="B564">
        <v>564.65</v>
      </c>
      <c r="C564">
        <v>565.54999999999995</v>
      </c>
      <c r="D564" t="s">
        <v>173</v>
      </c>
      <c r="E564">
        <v>0</v>
      </c>
      <c r="F564" t="s">
        <v>234</v>
      </c>
    </row>
    <row r="565" spans="1:6" x14ac:dyDescent="0.35">
      <c r="A565" t="s">
        <v>179</v>
      </c>
      <c r="B565">
        <v>565.54999999999995</v>
      </c>
      <c r="C565">
        <v>566.54999999999995</v>
      </c>
      <c r="D565" t="s">
        <v>173</v>
      </c>
      <c r="E565">
        <v>0</v>
      </c>
      <c r="F565" t="s">
        <v>234</v>
      </c>
    </row>
    <row r="566" spans="1:6" x14ac:dyDescent="0.35">
      <c r="A566" t="s">
        <v>179</v>
      </c>
      <c r="B566">
        <v>566.54999999999995</v>
      </c>
      <c r="C566">
        <v>567.5</v>
      </c>
      <c r="D566" t="s">
        <v>173</v>
      </c>
      <c r="E566">
        <v>0</v>
      </c>
      <c r="F566" t="s">
        <v>234</v>
      </c>
    </row>
    <row r="567" spans="1:6" x14ac:dyDescent="0.35">
      <c r="A567" t="s">
        <v>179</v>
      </c>
      <c r="B567">
        <v>567.5</v>
      </c>
      <c r="C567">
        <v>568.4</v>
      </c>
      <c r="D567" t="s">
        <v>178</v>
      </c>
      <c r="E567">
        <v>0</v>
      </c>
      <c r="F567" t="s">
        <v>235</v>
      </c>
    </row>
    <row r="568" spans="1:6" x14ac:dyDescent="0.35">
      <c r="A568" t="s">
        <v>179</v>
      </c>
      <c r="B568">
        <v>568.4</v>
      </c>
      <c r="C568">
        <v>569.35</v>
      </c>
      <c r="D568" t="s">
        <v>178</v>
      </c>
      <c r="E568">
        <v>0</v>
      </c>
      <c r="F568" t="s">
        <v>235</v>
      </c>
    </row>
    <row r="569" spans="1:6" x14ac:dyDescent="0.35">
      <c r="A569" t="s">
        <v>179</v>
      </c>
      <c r="B569">
        <v>569.35</v>
      </c>
      <c r="C569">
        <v>570.30999999999995</v>
      </c>
      <c r="D569" t="s">
        <v>178</v>
      </c>
      <c r="E569">
        <v>0</v>
      </c>
      <c r="F569" t="s">
        <v>235</v>
      </c>
    </row>
    <row r="570" spans="1:6" x14ac:dyDescent="0.35">
      <c r="A570" t="s">
        <v>179</v>
      </c>
      <c r="B570">
        <v>570.30999999999995</v>
      </c>
      <c r="C570">
        <v>570.95000000000005</v>
      </c>
      <c r="D570" t="s">
        <v>178</v>
      </c>
      <c r="E570">
        <v>0</v>
      </c>
      <c r="F570" t="s">
        <v>235</v>
      </c>
    </row>
    <row r="571" spans="1:6" x14ac:dyDescent="0.35">
      <c r="A571" t="s">
        <v>179</v>
      </c>
      <c r="B571">
        <v>570.95000000000005</v>
      </c>
      <c r="C571">
        <v>572.20000000000005</v>
      </c>
      <c r="D571" t="s">
        <v>173</v>
      </c>
      <c r="E571">
        <v>0</v>
      </c>
      <c r="F571" t="s">
        <v>236</v>
      </c>
    </row>
    <row r="572" spans="1:6" x14ac:dyDescent="0.35">
      <c r="A572" t="s">
        <v>179</v>
      </c>
      <c r="B572">
        <v>572.20000000000005</v>
      </c>
      <c r="C572">
        <v>573.20000000000005</v>
      </c>
      <c r="D572" t="s">
        <v>173</v>
      </c>
      <c r="E572">
        <v>0</v>
      </c>
      <c r="F572" t="s">
        <v>236</v>
      </c>
    </row>
    <row r="573" spans="1:6" x14ac:dyDescent="0.35">
      <c r="A573" t="s">
        <v>179</v>
      </c>
      <c r="B573">
        <v>573.20000000000005</v>
      </c>
      <c r="C573">
        <v>574.04999999999995</v>
      </c>
      <c r="D573" t="s">
        <v>173</v>
      </c>
      <c r="E573">
        <v>0</v>
      </c>
      <c r="F573" t="s">
        <v>236</v>
      </c>
    </row>
    <row r="574" spans="1:6" x14ac:dyDescent="0.35">
      <c r="A574" t="s">
        <v>179</v>
      </c>
      <c r="B574">
        <v>574.04999999999995</v>
      </c>
      <c r="C574">
        <v>575.04999999999995</v>
      </c>
      <c r="D574" t="s">
        <v>173</v>
      </c>
      <c r="E574">
        <v>0</v>
      </c>
      <c r="F574" t="s">
        <v>236</v>
      </c>
    </row>
    <row r="575" spans="1:6" x14ac:dyDescent="0.35">
      <c r="A575" t="s">
        <v>179</v>
      </c>
      <c r="B575">
        <v>575.04999999999995</v>
      </c>
      <c r="C575">
        <v>576</v>
      </c>
      <c r="D575" t="s">
        <v>177</v>
      </c>
      <c r="E575">
        <v>0</v>
      </c>
      <c r="F575" t="s">
        <v>237</v>
      </c>
    </row>
    <row r="576" spans="1:6" x14ac:dyDescent="0.35">
      <c r="A576" t="s">
        <v>179</v>
      </c>
      <c r="B576">
        <v>576</v>
      </c>
      <c r="C576">
        <v>576.96</v>
      </c>
      <c r="D576" t="s">
        <v>177</v>
      </c>
      <c r="E576">
        <v>0</v>
      </c>
      <c r="F576" t="s">
        <v>237</v>
      </c>
    </row>
    <row r="577" spans="1:6" x14ac:dyDescent="0.35">
      <c r="A577" t="s">
        <v>179</v>
      </c>
      <c r="B577">
        <v>576.96</v>
      </c>
      <c r="C577">
        <v>577.85</v>
      </c>
      <c r="D577" t="s">
        <v>177</v>
      </c>
      <c r="E577">
        <v>0</v>
      </c>
      <c r="F577" t="s">
        <v>237</v>
      </c>
    </row>
    <row r="578" spans="1:6" x14ac:dyDescent="0.35">
      <c r="A578" t="s">
        <v>179</v>
      </c>
      <c r="B578">
        <v>577.85</v>
      </c>
      <c r="C578">
        <v>578.75</v>
      </c>
      <c r="D578" t="s">
        <v>177</v>
      </c>
      <c r="E578">
        <v>0</v>
      </c>
      <c r="F578" t="s">
        <v>237</v>
      </c>
    </row>
    <row r="579" spans="1:6" x14ac:dyDescent="0.35">
      <c r="A579" t="s">
        <v>179</v>
      </c>
      <c r="B579">
        <v>578.75</v>
      </c>
      <c r="C579">
        <v>579.70000000000005</v>
      </c>
      <c r="D579" t="s">
        <v>177</v>
      </c>
      <c r="E579">
        <v>0</v>
      </c>
      <c r="F579" t="s">
        <v>237</v>
      </c>
    </row>
    <row r="580" spans="1:6" x14ac:dyDescent="0.35">
      <c r="A580" t="s">
        <v>179</v>
      </c>
      <c r="B580">
        <v>579.70000000000005</v>
      </c>
      <c r="C580">
        <v>580.65</v>
      </c>
      <c r="D580" t="s">
        <v>177</v>
      </c>
      <c r="E580">
        <v>0</v>
      </c>
      <c r="F580" t="s">
        <v>237</v>
      </c>
    </row>
    <row r="581" spans="1:6" x14ac:dyDescent="0.35">
      <c r="A581" t="s">
        <v>179</v>
      </c>
      <c r="B581">
        <v>580.65</v>
      </c>
      <c r="C581">
        <v>581.54999999999995</v>
      </c>
      <c r="D581" t="s">
        <v>177</v>
      </c>
      <c r="E581">
        <v>0</v>
      </c>
      <c r="F581" t="s">
        <v>237</v>
      </c>
    </row>
    <row r="582" spans="1:6" x14ac:dyDescent="0.35">
      <c r="A582" t="s">
        <v>179</v>
      </c>
      <c r="B582">
        <v>581.54999999999995</v>
      </c>
      <c r="C582">
        <v>582.45000000000005</v>
      </c>
      <c r="D582" t="s">
        <v>177</v>
      </c>
      <c r="E582">
        <v>0</v>
      </c>
      <c r="F582" t="s">
        <v>237</v>
      </c>
    </row>
    <row r="583" spans="1:6" x14ac:dyDescent="0.35">
      <c r="A583" t="s">
        <v>179</v>
      </c>
      <c r="B583">
        <v>582.45000000000005</v>
      </c>
      <c r="C583">
        <v>583.35</v>
      </c>
      <c r="D583" t="s">
        <v>177</v>
      </c>
      <c r="E583">
        <v>0</v>
      </c>
      <c r="F583" t="s">
        <v>237</v>
      </c>
    </row>
    <row r="584" spans="1:6" x14ac:dyDescent="0.35">
      <c r="A584" t="s">
        <v>179</v>
      </c>
      <c r="B584">
        <v>583.35</v>
      </c>
      <c r="C584">
        <v>584.25</v>
      </c>
      <c r="D584" t="s">
        <v>177</v>
      </c>
      <c r="E584">
        <v>0</v>
      </c>
      <c r="F584" t="s">
        <v>237</v>
      </c>
    </row>
    <row r="585" spans="1:6" x14ac:dyDescent="0.35">
      <c r="A585" t="s">
        <v>179</v>
      </c>
      <c r="B585">
        <v>584.25</v>
      </c>
      <c r="C585">
        <v>585.15</v>
      </c>
      <c r="D585" t="s">
        <v>177</v>
      </c>
      <c r="E585">
        <v>0</v>
      </c>
      <c r="F585" t="s">
        <v>237</v>
      </c>
    </row>
    <row r="586" spans="1:6" x14ac:dyDescent="0.35">
      <c r="A586" t="s">
        <v>179</v>
      </c>
      <c r="B586">
        <v>585.15</v>
      </c>
      <c r="C586">
        <v>586.1</v>
      </c>
      <c r="D586" t="s">
        <v>177</v>
      </c>
      <c r="E586">
        <v>0</v>
      </c>
      <c r="F586" t="s">
        <v>237</v>
      </c>
    </row>
    <row r="587" spans="1:6" x14ac:dyDescent="0.35">
      <c r="A587" t="s">
        <v>179</v>
      </c>
      <c r="B587">
        <v>586.1</v>
      </c>
      <c r="C587">
        <v>587.04999999999995</v>
      </c>
      <c r="D587" t="s">
        <v>177</v>
      </c>
      <c r="E587">
        <v>0</v>
      </c>
      <c r="F587" t="s">
        <v>237</v>
      </c>
    </row>
    <row r="588" spans="1:6" x14ac:dyDescent="0.35">
      <c r="A588" t="s">
        <v>179</v>
      </c>
      <c r="B588">
        <v>587.04999999999995</v>
      </c>
      <c r="C588">
        <v>587.99</v>
      </c>
      <c r="D588" t="s">
        <v>177</v>
      </c>
      <c r="E588">
        <v>0</v>
      </c>
      <c r="F588" t="s">
        <v>237</v>
      </c>
    </row>
    <row r="589" spans="1:6" x14ac:dyDescent="0.35">
      <c r="A589" t="s">
        <v>179</v>
      </c>
      <c r="B589">
        <v>587.99</v>
      </c>
      <c r="C589">
        <v>588.91999999999996</v>
      </c>
      <c r="D589" t="s">
        <v>177</v>
      </c>
      <c r="E589">
        <v>0</v>
      </c>
      <c r="F589" t="s">
        <v>237</v>
      </c>
    </row>
    <row r="590" spans="1:6" x14ac:dyDescent="0.35">
      <c r="A590" t="s">
        <v>179</v>
      </c>
      <c r="B590">
        <v>588.91999999999996</v>
      </c>
      <c r="C590">
        <v>589.85</v>
      </c>
      <c r="D590" t="s">
        <v>177</v>
      </c>
      <c r="E590">
        <v>0</v>
      </c>
      <c r="F590" t="s">
        <v>237</v>
      </c>
    </row>
    <row r="591" spans="1:6" x14ac:dyDescent="0.35">
      <c r="A591" t="s">
        <v>179</v>
      </c>
      <c r="B591">
        <v>589.85</v>
      </c>
      <c r="C591">
        <v>590.79999999999995</v>
      </c>
      <c r="D591" t="s">
        <v>175</v>
      </c>
      <c r="E591">
        <v>0</v>
      </c>
      <c r="F591" t="s">
        <v>238</v>
      </c>
    </row>
    <row r="592" spans="1:6" x14ac:dyDescent="0.35">
      <c r="A592" t="s">
        <v>179</v>
      </c>
      <c r="B592">
        <v>590.79999999999995</v>
      </c>
      <c r="C592">
        <v>591.75</v>
      </c>
      <c r="D592" t="s">
        <v>175</v>
      </c>
      <c r="E592">
        <v>0</v>
      </c>
      <c r="F592" t="s">
        <v>238</v>
      </c>
    </row>
    <row r="593" spans="1:6" x14ac:dyDescent="0.35">
      <c r="A593" t="s">
        <v>179</v>
      </c>
      <c r="B593">
        <v>591.75</v>
      </c>
      <c r="C593">
        <v>592.65</v>
      </c>
      <c r="D593" t="s">
        <v>175</v>
      </c>
      <c r="E593">
        <v>0</v>
      </c>
      <c r="F593" t="s">
        <v>238</v>
      </c>
    </row>
    <row r="594" spans="1:6" x14ac:dyDescent="0.35">
      <c r="A594" t="s">
        <v>179</v>
      </c>
      <c r="B594">
        <v>592.65</v>
      </c>
      <c r="C594">
        <v>593.5</v>
      </c>
      <c r="D594" t="s">
        <v>175</v>
      </c>
      <c r="E594">
        <v>0</v>
      </c>
      <c r="F594" t="s">
        <v>238</v>
      </c>
    </row>
    <row r="595" spans="1:6" x14ac:dyDescent="0.35">
      <c r="A595" t="s">
        <v>179</v>
      </c>
      <c r="B595">
        <v>593.5</v>
      </c>
      <c r="C595">
        <v>594.4</v>
      </c>
      <c r="D595" t="s">
        <v>175</v>
      </c>
      <c r="E595">
        <v>0</v>
      </c>
      <c r="F595" t="s">
        <v>238</v>
      </c>
    </row>
    <row r="596" spans="1:6" x14ac:dyDescent="0.35">
      <c r="A596" t="s">
        <v>179</v>
      </c>
      <c r="B596">
        <v>594.4</v>
      </c>
      <c r="C596">
        <v>595.65</v>
      </c>
      <c r="D596" t="s">
        <v>174</v>
      </c>
      <c r="E596">
        <v>0</v>
      </c>
      <c r="F596" t="s">
        <v>239</v>
      </c>
    </row>
    <row r="597" spans="1:6" x14ac:dyDescent="0.35">
      <c r="A597" t="s">
        <v>179</v>
      </c>
      <c r="B597">
        <v>595.65</v>
      </c>
      <c r="C597">
        <v>596.65</v>
      </c>
      <c r="D597" t="s">
        <v>228</v>
      </c>
      <c r="E597">
        <v>0</v>
      </c>
      <c r="F597" t="s">
        <v>240</v>
      </c>
    </row>
    <row r="598" spans="1:6" x14ac:dyDescent="0.35">
      <c r="A598" t="s">
        <v>179</v>
      </c>
      <c r="B598">
        <v>596.65</v>
      </c>
      <c r="C598">
        <v>597.65</v>
      </c>
      <c r="D598" t="s">
        <v>228</v>
      </c>
      <c r="E598">
        <v>0</v>
      </c>
      <c r="F598" t="s">
        <v>240</v>
      </c>
    </row>
    <row r="599" spans="1:6" x14ac:dyDescent="0.35">
      <c r="A599" t="s">
        <v>179</v>
      </c>
      <c r="B599">
        <v>597.65</v>
      </c>
      <c r="C599">
        <v>598.70000000000005</v>
      </c>
      <c r="D599" t="s">
        <v>228</v>
      </c>
      <c r="E599">
        <v>0</v>
      </c>
      <c r="F599" t="s">
        <v>240</v>
      </c>
    </row>
    <row r="600" spans="1:6" x14ac:dyDescent="0.35">
      <c r="A600" t="s">
        <v>179</v>
      </c>
      <c r="B600">
        <v>598.70000000000005</v>
      </c>
      <c r="C600">
        <v>599.70000000000005</v>
      </c>
      <c r="D600" t="s">
        <v>228</v>
      </c>
      <c r="E600">
        <v>0</v>
      </c>
      <c r="F600" t="s">
        <v>240</v>
      </c>
    </row>
    <row r="601" spans="1:6" x14ac:dyDescent="0.35">
      <c r="A601" t="s">
        <v>179</v>
      </c>
      <c r="B601">
        <v>599.70000000000005</v>
      </c>
      <c r="C601">
        <v>600.70000000000005</v>
      </c>
      <c r="D601" t="s">
        <v>228</v>
      </c>
      <c r="E601">
        <v>0</v>
      </c>
      <c r="F601" t="s">
        <v>240</v>
      </c>
    </row>
    <row r="602" spans="1:6" x14ac:dyDescent="0.35">
      <c r="A602" t="s">
        <v>179</v>
      </c>
      <c r="B602">
        <v>600.70000000000005</v>
      </c>
      <c r="C602">
        <v>601.75</v>
      </c>
      <c r="D602" t="s">
        <v>228</v>
      </c>
      <c r="E602">
        <v>0</v>
      </c>
      <c r="F602" t="s">
        <v>240</v>
      </c>
    </row>
    <row r="603" spans="1:6" x14ac:dyDescent="0.35">
      <c r="A603" t="s">
        <v>179</v>
      </c>
      <c r="B603">
        <v>601.75</v>
      </c>
      <c r="C603">
        <v>602.75</v>
      </c>
      <c r="D603" t="s">
        <v>228</v>
      </c>
      <c r="E603">
        <v>0</v>
      </c>
      <c r="F603" t="s">
        <v>240</v>
      </c>
    </row>
    <row r="604" spans="1:6" x14ac:dyDescent="0.35">
      <c r="A604" t="s">
        <v>179</v>
      </c>
      <c r="B604">
        <v>602.75</v>
      </c>
      <c r="C604">
        <v>603.75</v>
      </c>
      <c r="D604" t="s">
        <v>228</v>
      </c>
      <c r="E604">
        <v>0</v>
      </c>
      <c r="F604" t="s">
        <v>240</v>
      </c>
    </row>
    <row r="605" spans="1:6" x14ac:dyDescent="0.35">
      <c r="A605" t="s">
        <v>179</v>
      </c>
      <c r="B605">
        <v>603.75</v>
      </c>
      <c r="C605">
        <v>604.79999999999995</v>
      </c>
      <c r="D605" t="s">
        <v>228</v>
      </c>
      <c r="E605">
        <v>0</v>
      </c>
      <c r="F605" t="s">
        <v>240</v>
      </c>
    </row>
    <row r="606" spans="1:6" x14ac:dyDescent="0.35">
      <c r="A606" t="s">
        <v>179</v>
      </c>
      <c r="B606">
        <v>604.79999999999995</v>
      </c>
      <c r="C606">
        <v>605.95000000000005</v>
      </c>
      <c r="D606" t="s">
        <v>178</v>
      </c>
      <c r="E606">
        <v>0</v>
      </c>
      <c r="F606" t="s">
        <v>241</v>
      </c>
    </row>
    <row r="607" spans="1:6" x14ac:dyDescent="0.35">
      <c r="A607" t="s">
        <v>179</v>
      </c>
      <c r="B607">
        <v>605.95000000000005</v>
      </c>
      <c r="C607">
        <v>606.9</v>
      </c>
      <c r="D607" t="s">
        <v>178</v>
      </c>
      <c r="E607">
        <v>0</v>
      </c>
      <c r="F607" t="s">
        <v>241</v>
      </c>
    </row>
    <row r="608" spans="1:6" x14ac:dyDescent="0.35">
      <c r="A608" t="s">
        <v>179</v>
      </c>
      <c r="B608">
        <v>606.9</v>
      </c>
      <c r="C608">
        <v>607.95000000000005</v>
      </c>
      <c r="D608" t="s">
        <v>178</v>
      </c>
      <c r="E608">
        <v>0</v>
      </c>
      <c r="F608" t="s">
        <v>242</v>
      </c>
    </row>
    <row r="609" spans="1:6" x14ac:dyDescent="0.35">
      <c r="A609" t="s">
        <v>179</v>
      </c>
      <c r="B609">
        <v>607.95000000000005</v>
      </c>
      <c r="C609">
        <v>608.79999999999995</v>
      </c>
      <c r="D609" t="s">
        <v>178</v>
      </c>
      <c r="E609">
        <v>0</v>
      </c>
      <c r="F609" t="s">
        <v>242</v>
      </c>
    </row>
    <row r="610" spans="1:6" x14ac:dyDescent="0.35">
      <c r="A610" t="s">
        <v>179</v>
      </c>
      <c r="B610">
        <v>608.79999999999995</v>
      </c>
      <c r="C610">
        <v>609.75</v>
      </c>
      <c r="D610" t="s">
        <v>178</v>
      </c>
      <c r="E610">
        <v>1</v>
      </c>
      <c r="F610" t="s">
        <v>242</v>
      </c>
    </row>
    <row r="611" spans="1:6" x14ac:dyDescent="0.35">
      <c r="A611" t="s">
        <v>179</v>
      </c>
      <c r="B611">
        <v>609.75</v>
      </c>
      <c r="C611">
        <v>610.72</v>
      </c>
      <c r="D611" t="s">
        <v>178</v>
      </c>
      <c r="E611">
        <v>0</v>
      </c>
      <c r="F611" t="s">
        <v>242</v>
      </c>
    </row>
    <row r="612" spans="1:6" x14ac:dyDescent="0.35">
      <c r="A612" t="s">
        <v>179</v>
      </c>
      <c r="B612">
        <v>610.72</v>
      </c>
      <c r="C612">
        <v>611.67999999999995</v>
      </c>
      <c r="D612" t="s">
        <v>178</v>
      </c>
      <c r="E612">
        <v>0</v>
      </c>
      <c r="F612" t="s">
        <v>242</v>
      </c>
    </row>
    <row r="613" spans="1:6" x14ac:dyDescent="0.35">
      <c r="A613" t="s">
        <v>179</v>
      </c>
      <c r="B613">
        <v>611.67999999999995</v>
      </c>
      <c r="C613">
        <v>612.66999999999996</v>
      </c>
      <c r="D613" t="s">
        <v>176</v>
      </c>
      <c r="E613">
        <v>1</v>
      </c>
      <c r="F613" t="s">
        <v>243</v>
      </c>
    </row>
    <row r="614" spans="1:6" x14ac:dyDescent="0.35">
      <c r="A614" t="s">
        <v>179</v>
      </c>
      <c r="B614">
        <v>612.66999999999996</v>
      </c>
      <c r="C614">
        <v>613.65</v>
      </c>
      <c r="D614" t="s">
        <v>176</v>
      </c>
      <c r="E614">
        <v>0</v>
      </c>
      <c r="F614" t="s">
        <v>243</v>
      </c>
    </row>
    <row r="615" spans="1:6" x14ac:dyDescent="0.35">
      <c r="A615" t="s">
        <v>179</v>
      </c>
      <c r="B615">
        <v>613.65</v>
      </c>
      <c r="C615">
        <v>614.62</v>
      </c>
      <c r="D615" t="s">
        <v>176</v>
      </c>
      <c r="E615">
        <v>0</v>
      </c>
      <c r="F615" t="s">
        <v>243</v>
      </c>
    </row>
    <row r="616" spans="1:6" x14ac:dyDescent="0.35">
      <c r="A616" t="s">
        <v>179</v>
      </c>
      <c r="B616">
        <v>614.62</v>
      </c>
      <c r="C616">
        <v>615.6</v>
      </c>
      <c r="D616" t="s">
        <v>176</v>
      </c>
      <c r="E616">
        <v>0</v>
      </c>
      <c r="F616" t="s">
        <v>243</v>
      </c>
    </row>
    <row r="617" spans="1:6" x14ac:dyDescent="0.35">
      <c r="A617" t="s">
        <v>179</v>
      </c>
      <c r="B617">
        <v>615.6</v>
      </c>
      <c r="C617">
        <v>616.5</v>
      </c>
      <c r="D617" t="s">
        <v>176</v>
      </c>
      <c r="E617">
        <v>0</v>
      </c>
      <c r="F617" t="s">
        <v>243</v>
      </c>
    </row>
    <row r="618" spans="1:6" x14ac:dyDescent="0.35">
      <c r="A618" t="s">
        <v>179</v>
      </c>
      <c r="B618">
        <v>616.5</v>
      </c>
      <c r="C618">
        <v>617.45000000000005</v>
      </c>
      <c r="D618" t="s">
        <v>176</v>
      </c>
      <c r="E618">
        <v>0</v>
      </c>
      <c r="F618" t="s">
        <v>243</v>
      </c>
    </row>
    <row r="619" spans="1:6" x14ac:dyDescent="0.35">
      <c r="A619" t="s">
        <v>179</v>
      </c>
      <c r="B619">
        <v>617.45000000000005</v>
      </c>
      <c r="C619">
        <v>618.35</v>
      </c>
      <c r="D619" t="s">
        <v>176</v>
      </c>
      <c r="E619">
        <v>0</v>
      </c>
      <c r="F619" t="s">
        <v>243</v>
      </c>
    </row>
    <row r="620" spans="1:6" x14ac:dyDescent="0.35">
      <c r="A620" t="s">
        <v>179</v>
      </c>
      <c r="B620">
        <v>618.35</v>
      </c>
      <c r="C620">
        <v>619.29999999999995</v>
      </c>
      <c r="D620" t="s">
        <v>176</v>
      </c>
      <c r="E620">
        <v>0</v>
      </c>
      <c r="F620" t="s">
        <v>243</v>
      </c>
    </row>
    <row r="621" spans="1:6" x14ac:dyDescent="0.35">
      <c r="A621" t="s">
        <v>179</v>
      </c>
      <c r="B621">
        <v>619.29999999999995</v>
      </c>
      <c r="C621">
        <v>620.25</v>
      </c>
      <c r="D621" t="s">
        <v>176</v>
      </c>
      <c r="E621">
        <v>0</v>
      </c>
      <c r="F621" t="s">
        <v>243</v>
      </c>
    </row>
    <row r="622" spans="1:6" x14ac:dyDescent="0.35">
      <c r="A622" t="s">
        <v>179</v>
      </c>
      <c r="B622">
        <v>620.25</v>
      </c>
      <c r="C622">
        <v>621.20000000000005</v>
      </c>
      <c r="D622" t="s">
        <v>176</v>
      </c>
      <c r="E622">
        <v>0</v>
      </c>
      <c r="F622" t="s">
        <v>243</v>
      </c>
    </row>
    <row r="623" spans="1:6" x14ac:dyDescent="0.35">
      <c r="A623" t="s">
        <v>179</v>
      </c>
      <c r="B623">
        <v>621.20000000000005</v>
      </c>
      <c r="C623">
        <v>622.16999999999996</v>
      </c>
      <c r="D623" t="s">
        <v>176</v>
      </c>
      <c r="E623">
        <v>0</v>
      </c>
      <c r="F623" t="s">
        <v>243</v>
      </c>
    </row>
    <row r="624" spans="1:6" x14ac:dyDescent="0.35">
      <c r="A624" t="s">
        <v>179</v>
      </c>
      <c r="B624">
        <v>622.16999999999996</v>
      </c>
      <c r="C624">
        <v>623.08000000000004</v>
      </c>
      <c r="D624" t="s">
        <v>176</v>
      </c>
      <c r="E624">
        <v>0</v>
      </c>
      <c r="F624" t="s">
        <v>243</v>
      </c>
    </row>
    <row r="625" spans="1:6" x14ac:dyDescent="0.35">
      <c r="A625" t="s">
        <v>179</v>
      </c>
      <c r="B625">
        <v>623.08000000000004</v>
      </c>
      <c r="C625">
        <v>624.02</v>
      </c>
      <c r="D625" t="s">
        <v>176</v>
      </c>
      <c r="E625">
        <v>0</v>
      </c>
      <c r="F625" t="s">
        <v>243</v>
      </c>
    </row>
    <row r="626" spans="1:6" x14ac:dyDescent="0.35">
      <c r="A626" t="s">
        <v>179</v>
      </c>
      <c r="B626">
        <v>624.02</v>
      </c>
      <c r="C626">
        <v>625</v>
      </c>
      <c r="D626" t="s">
        <v>176</v>
      </c>
      <c r="E626">
        <v>0</v>
      </c>
      <c r="F626" t="s">
        <v>243</v>
      </c>
    </row>
    <row r="627" spans="1:6" x14ac:dyDescent="0.35">
      <c r="A627" t="s">
        <v>179</v>
      </c>
      <c r="B627">
        <v>625</v>
      </c>
      <c r="C627">
        <v>625.94000000000005</v>
      </c>
      <c r="D627" t="s">
        <v>176</v>
      </c>
      <c r="E627">
        <v>0</v>
      </c>
      <c r="F627" t="s">
        <v>243</v>
      </c>
    </row>
    <row r="628" spans="1:6" x14ac:dyDescent="0.35">
      <c r="A628" t="s">
        <v>179</v>
      </c>
      <c r="B628">
        <v>625.94000000000005</v>
      </c>
      <c r="C628">
        <v>626.85</v>
      </c>
      <c r="D628" t="s">
        <v>178</v>
      </c>
      <c r="E628">
        <v>0</v>
      </c>
      <c r="F628" t="s">
        <v>244</v>
      </c>
    </row>
    <row r="629" spans="1:6" x14ac:dyDescent="0.35">
      <c r="A629" t="s">
        <v>179</v>
      </c>
      <c r="B629">
        <v>626.85</v>
      </c>
      <c r="C629">
        <v>627.79999999999995</v>
      </c>
      <c r="D629" t="s">
        <v>178</v>
      </c>
      <c r="E629">
        <v>0</v>
      </c>
      <c r="F629" t="s">
        <v>244</v>
      </c>
    </row>
    <row r="630" spans="1:6" x14ac:dyDescent="0.35">
      <c r="A630" t="s">
        <v>179</v>
      </c>
      <c r="B630">
        <v>627.79999999999995</v>
      </c>
      <c r="C630">
        <v>628.70000000000005</v>
      </c>
      <c r="D630" t="s">
        <v>178</v>
      </c>
      <c r="E630">
        <v>0</v>
      </c>
      <c r="F630" t="s">
        <v>244</v>
      </c>
    </row>
    <row r="631" spans="1:6" x14ac:dyDescent="0.35">
      <c r="A631" t="s">
        <v>179</v>
      </c>
      <c r="B631">
        <v>628.70000000000005</v>
      </c>
      <c r="C631">
        <v>629.63</v>
      </c>
      <c r="D631" t="s">
        <v>173</v>
      </c>
      <c r="E631">
        <v>0</v>
      </c>
      <c r="F631" t="s">
        <v>245</v>
      </c>
    </row>
    <row r="632" spans="1:6" x14ac:dyDescent="0.35">
      <c r="A632" t="s">
        <v>179</v>
      </c>
      <c r="B632">
        <v>629.63</v>
      </c>
      <c r="C632">
        <v>630.55999999999995</v>
      </c>
      <c r="D632" t="s">
        <v>173</v>
      </c>
      <c r="E632">
        <v>0</v>
      </c>
      <c r="F632" t="s">
        <v>245</v>
      </c>
    </row>
    <row r="633" spans="1:6" x14ac:dyDescent="0.35">
      <c r="A633" t="s">
        <v>179</v>
      </c>
      <c r="B633">
        <v>630.55999999999995</v>
      </c>
      <c r="C633">
        <v>631.5</v>
      </c>
      <c r="D633" t="s">
        <v>173</v>
      </c>
      <c r="E633">
        <v>0</v>
      </c>
      <c r="F633" t="s">
        <v>245</v>
      </c>
    </row>
    <row r="634" spans="1:6" x14ac:dyDescent="0.35">
      <c r="A634" t="s">
        <v>179</v>
      </c>
      <c r="B634">
        <v>631.5</v>
      </c>
      <c r="C634">
        <v>632.45000000000005</v>
      </c>
      <c r="D634" t="s">
        <v>173</v>
      </c>
      <c r="E634">
        <v>0</v>
      </c>
      <c r="F634" t="s">
        <v>245</v>
      </c>
    </row>
    <row r="635" spans="1:6" x14ac:dyDescent="0.35">
      <c r="A635" t="s">
        <v>179</v>
      </c>
      <c r="B635">
        <v>632.45000000000005</v>
      </c>
      <c r="C635">
        <v>633.38</v>
      </c>
      <c r="D635" t="s">
        <v>173</v>
      </c>
      <c r="E635">
        <v>0</v>
      </c>
      <c r="F635" t="s">
        <v>245</v>
      </c>
    </row>
    <row r="636" spans="1:6" x14ac:dyDescent="0.35">
      <c r="A636" t="s">
        <v>179</v>
      </c>
      <c r="B636">
        <v>633.38</v>
      </c>
      <c r="C636">
        <v>634.29999999999995</v>
      </c>
      <c r="D636" t="s">
        <v>173</v>
      </c>
      <c r="E636">
        <v>0</v>
      </c>
      <c r="F636" t="s">
        <v>245</v>
      </c>
    </row>
    <row r="637" spans="1:6" x14ac:dyDescent="0.35">
      <c r="A637" t="s">
        <v>179</v>
      </c>
      <c r="B637">
        <v>634.29999999999995</v>
      </c>
      <c r="C637">
        <v>635.29999999999995</v>
      </c>
      <c r="D637" t="s">
        <v>173</v>
      </c>
      <c r="E637">
        <v>0</v>
      </c>
      <c r="F637" t="s">
        <v>245</v>
      </c>
    </row>
    <row r="638" spans="1:6" x14ac:dyDescent="0.35">
      <c r="A638" t="s">
        <v>179</v>
      </c>
      <c r="B638">
        <v>635.29999999999995</v>
      </c>
      <c r="C638">
        <v>636.20000000000005</v>
      </c>
      <c r="D638" t="s">
        <v>173</v>
      </c>
      <c r="E638">
        <v>0</v>
      </c>
      <c r="F638" t="s">
        <v>245</v>
      </c>
    </row>
    <row r="639" spans="1:6" x14ac:dyDescent="0.35">
      <c r="A639" t="s">
        <v>179</v>
      </c>
      <c r="B639">
        <v>636.20000000000005</v>
      </c>
      <c r="C639">
        <v>637.14</v>
      </c>
      <c r="D639" t="s">
        <v>173</v>
      </c>
      <c r="E639">
        <v>0</v>
      </c>
      <c r="F639" t="s">
        <v>245</v>
      </c>
    </row>
    <row r="640" spans="1:6" x14ac:dyDescent="0.35">
      <c r="A640" t="s">
        <v>179</v>
      </c>
      <c r="B640">
        <v>637.14</v>
      </c>
      <c r="C640">
        <v>638.09</v>
      </c>
      <c r="D640" t="s">
        <v>173</v>
      </c>
      <c r="E640">
        <v>0</v>
      </c>
      <c r="F640" t="s">
        <v>245</v>
      </c>
    </row>
    <row r="641" spans="1:6" x14ac:dyDescent="0.35">
      <c r="A641" t="s">
        <v>179</v>
      </c>
      <c r="B641">
        <v>638.09</v>
      </c>
      <c r="C641">
        <v>639.04999999999995</v>
      </c>
      <c r="D641" t="s">
        <v>246</v>
      </c>
      <c r="E641">
        <v>0</v>
      </c>
      <c r="F641" t="s">
        <v>247</v>
      </c>
    </row>
    <row r="642" spans="1:6" x14ac:dyDescent="0.35">
      <c r="A642" t="s">
        <v>179</v>
      </c>
      <c r="B642">
        <v>639.04999999999995</v>
      </c>
      <c r="C642">
        <v>640.04999999999995</v>
      </c>
      <c r="D642" t="s">
        <v>246</v>
      </c>
      <c r="E642">
        <v>0</v>
      </c>
      <c r="F642" t="s">
        <v>247</v>
      </c>
    </row>
    <row r="643" spans="1:6" x14ac:dyDescent="0.35">
      <c r="A643" t="s">
        <v>179</v>
      </c>
      <c r="B643">
        <v>640.04999999999995</v>
      </c>
      <c r="C643">
        <v>641</v>
      </c>
      <c r="D643" t="s">
        <v>246</v>
      </c>
      <c r="E643">
        <v>0</v>
      </c>
      <c r="F643" t="s">
        <v>247</v>
      </c>
    </row>
    <row r="644" spans="1:6" x14ac:dyDescent="0.35">
      <c r="A644" t="s">
        <v>179</v>
      </c>
      <c r="B644">
        <v>641</v>
      </c>
      <c r="C644">
        <v>641.95000000000005</v>
      </c>
      <c r="D644" t="s">
        <v>246</v>
      </c>
      <c r="E644">
        <v>0</v>
      </c>
      <c r="F644" t="s">
        <v>247</v>
      </c>
    </row>
    <row r="645" spans="1:6" x14ac:dyDescent="0.35">
      <c r="A645" t="s">
        <v>179</v>
      </c>
      <c r="B645">
        <v>641.95000000000005</v>
      </c>
      <c r="C645">
        <v>642.95000000000005</v>
      </c>
      <c r="D645" t="s">
        <v>246</v>
      </c>
      <c r="E645">
        <v>0</v>
      </c>
      <c r="F645" t="s">
        <v>247</v>
      </c>
    </row>
    <row r="646" spans="1:6" x14ac:dyDescent="0.35">
      <c r="A646" t="s">
        <v>179</v>
      </c>
      <c r="B646">
        <v>642.95000000000005</v>
      </c>
      <c r="C646">
        <v>643.85</v>
      </c>
      <c r="D646" t="s">
        <v>173</v>
      </c>
      <c r="E646">
        <v>0</v>
      </c>
      <c r="F646" t="s">
        <v>248</v>
      </c>
    </row>
    <row r="647" spans="1:6" x14ac:dyDescent="0.35">
      <c r="A647" t="s">
        <v>179</v>
      </c>
      <c r="B647">
        <v>643.85</v>
      </c>
      <c r="C647">
        <v>644.79</v>
      </c>
      <c r="D647" t="s">
        <v>173</v>
      </c>
      <c r="E647">
        <v>0</v>
      </c>
      <c r="F647" t="s">
        <v>248</v>
      </c>
    </row>
    <row r="648" spans="1:6" x14ac:dyDescent="0.35">
      <c r="A648" t="s">
        <v>179</v>
      </c>
      <c r="B648">
        <v>644.79</v>
      </c>
      <c r="C648">
        <v>645.72</v>
      </c>
      <c r="D648" t="s">
        <v>173</v>
      </c>
      <c r="E648">
        <v>0</v>
      </c>
      <c r="F648" t="s">
        <v>248</v>
      </c>
    </row>
    <row r="649" spans="1:6" x14ac:dyDescent="0.35">
      <c r="A649" t="s">
        <v>179</v>
      </c>
      <c r="B649">
        <v>645.72</v>
      </c>
      <c r="C649">
        <v>646.65</v>
      </c>
      <c r="D649" t="s">
        <v>173</v>
      </c>
      <c r="E649">
        <v>0</v>
      </c>
      <c r="F649" t="s">
        <v>248</v>
      </c>
    </row>
    <row r="650" spans="1:6" x14ac:dyDescent="0.35">
      <c r="A650" t="s">
        <v>179</v>
      </c>
      <c r="B650">
        <v>646.65</v>
      </c>
      <c r="C650">
        <v>647.6</v>
      </c>
      <c r="D650" t="s">
        <v>173</v>
      </c>
      <c r="E650">
        <v>0</v>
      </c>
      <c r="F650" t="s">
        <v>248</v>
      </c>
    </row>
    <row r="651" spans="1:6" x14ac:dyDescent="0.35">
      <c r="A651" t="s">
        <v>179</v>
      </c>
      <c r="B651">
        <v>647.6</v>
      </c>
      <c r="C651">
        <v>648.57000000000005</v>
      </c>
      <c r="D651" t="s">
        <v>173</v>
      </c>
      <c r="E651">
        <v>0</v>
      </c>
      <c r="F651" t="s">
        <v>248</v>
      </c>
    </row>
    <row r="652" spans="1:6" x14ac:dyDescent="0.35">
      <c r="A652" t="s">
        <v>179</v>
      </c>
      <c r="B652">
        <v>648.57000000000005</v>
      </c>
      <c r="C652">
        <v>649.54</v>
      </c>
      <c r="D652" t="s">
        <v>173</v>
      </c>
      <c r="E652">
        <v>0</v>
      </c>
      <c r="F652" t="s">
        <v>248</v>
      </c>
    </row>
    <row r="653" spans="1:6" x14ac:dyDescent="0.35">
      <c r="A653" t="s">
        <v>179</v>
      </c>
      <c r="B653">
        <v>649.54</v>
      </c>
      <c r="C653">
        <v>650.5</v>
      </c>
      <c r="D653" t="s">
        <v>173</v>
      </c>
      <c r="E653">
        <v>0</v>
      </c>
      <c r="F653" t="s">
        <v>248</v>
      </c>
    </row>
    <row r="654" spans="1:6" x14ac:dyDescent="0.35">
      <c r="A654" t="s">
        <v>179</v>
      </c>
      <c r="B654">
        <v>650.5</v>
      </c>
      <c r="C654">
        <v>651.5</v>
      </c>
      <c r="D654" t="s">
        <v>173</v>
      </c>
      <c r="E654">
        <v>0</v>
      </c>
      <c r="F654" t="s">
        <v>248</v>
      </c>
    </row>
    <row r="655" spans="1:6" x14ac:dyDescent="0.35">
      <c r="A655" t="s">
        <v>179</v>
      </c>
      <c r="B655">
        <v>651.5</v>
      </c>
      <c r="C655">
        <v>652.45000000000005</v>
      </c>
      <c r="D655" t="s">
        <v>173</v>
      </c>
      <c r="E655">
        <v>0</v>
      </c>
      <c r="F655" t="s">
        <v>248</v>
      </c>
    </row>
    <row r="656" spans="1:6" x14ac:dyDescent="0.35">
      <c r="A656" t="s">
        <v>179</v>
      </c>
      <c r="B656">
        <v>652.45000000000005</v>
      </c>
      <c r="C656">
        <v>653.45000000000005</v>
      </c>
      <c r="D656" t="s">
        <v>173</v>
      </c>
      <c r="E656">
        <v>0</v>
      </c>
      <c r="F656" t="s">
        <v>248</v>
      </c>
    </row>
    <row r="657" spans="1:6" x14ac:dyDescent="0.35">
      <c r="A657" t="s">
        <v>179</v>
      </c>
      <c r="B657">
        <v>653.45000000000005</v>
      </c>
      <c r="C657">
        <v>654.45000000000005</v>
      </c>
      <c r="D657" t="s">
        <v>173</v>
      </c>
      <c r="E657">
        <v>0</v>
      </c>
      <c r="F657" t="s">
        <v>248</v>
      </c>
    </row>
    <row r="658" spans="1:6" x14ac:dyDescent="0.35">
      <c r="A658" t="s">
        <v>179</v>
      </c>
      <c r="B658">
        <v>654.45000000000005</v>
      </c>
      <c r="C658">
        <v>655.4</v>
      </c>
      <c r="D658" t="s">
        <v>173</v>
      </c>
      <c r="E658">
        <v>0</v>
      </c>
      <c r="F658" t="s">
        <v>248</v>
      </c>
    </row>
    <row r="659" spans="1:6" x14ac:dyDescent="0.35">
      <c r="A659" t="s">
        <v>179</v>
      </c>
      <c r="B659">
        <v>655.4</v>
      </c>
      <c r="C659">
        <v>656.31</v>
      </c>
      <c r="D659" t="s">
        <v>173</v>
      </c>
      <c r="E659">
        <v>0</v>
      </c>
      <c r="F659" t="s">
        <v>248</v>
      </c>
    </row>
    <row r="660" spans="1:6" x14ac:dyDescent="0.35">
      <c r="A660" t="s">
        <v>179</v>
      </c>
      <c r="B660">
        <v>656.31</v>
      </c>
      <c r="C660">
        <v>657.28</v>
      </c>
      <c r="D660" t="s">
        <v>173</v>
      </c>
      <c r="E660">
        <v>0</v>
      </c>
      <c r="F660" t="s">
        <v>248</v>
      </c>
    </row>
    <row r="661" spans="1:6" x14ac:dyDescent="0.35">
      <c r="A661" t="s">
        <v>179</v>
      </c>
      <c r="B661">
        <v>657.28</v>
      </c>
      <c r="C661">
        <v>658.22</v>
      </c>
      <c r="D661" t="s">
        <v>173</v>
      </c>
      <c r="E661">
        <v>0</v>
      </c>
      <c r="F661" t="s">
        <v>248</v>
      </c>
    </row>
    <row r="662" spans="1:6" x14ac:dyDescent="0.35">
      <c r="A662" t="s">
        <v>179</v>
      </c>
      <c r="B662">
        <v>658.22</v>
      </c>
      <c r="C662">
        <v>659.2</v>
      </c>
      <c r="D662" t="s">
        <v>173</v>
      </c>
      <c r="E662">
        <v>0</v>
      </c>
      <c r="F662" t="s">
        <v>248</v>
      </c>
    </row>
    <row r="663" spans="1:6" x14ac:dyDescent="0.35">
      <c r="A663" t="s">
        <v>179</v>
      </c>
      <c r="B663">
        <v>659.2</v>
      </c>
      <c r="C663">
        <v>660.16</v>
      </c>
      <c r="D663" t="s">
        <v>173</v>
      </c>
      <c r="E663">
        <v>0</v>
      </c>
      <c r="F663" t="s">
        <v>248</v>
      </c>
    </row>
    <row r="664" spans="1:6" x14ac:dyDescent="0.35">
      <c r="A664" t="s">
        <v>179</v>
      </c>
      <c r="B664">
        <v>660.16</v>
      </c>
      <c r="C664">
        <v>661.1</v>
      </c>
      <c r="D664" t="s">
        <v>173</v>
      </c>
      <c r="E664">
        <v>0</v>
      </c>
      <c r="F664" t="s">
        <v>248</v>
      </c>
    </row>
    <row r="665" spans="1:6" x14ac:dyDescent="0.35">
      <c r="A665" t="s">
        <v>179</v>
      </c>
      <c r="B665">
        <v>661.1</v>
      </c>
      <c r="C665">
        <v>662.05</v>
      </c>
      <c r="D665" t="s">
        <v>173</v>
      </c>
      <c r="E665">
        <v>0</v>
      </c>
      <c r="F665" t="s">
        <v>248</v>
      </c>
    </row>
    <row r="666" spans="1:6" x14ac:dyDescent="0.35">
      <c r="A666" t="s">
        <v>179</v>
      </c>
      <c r="B666">
        <v>662.05</v>
      </c>
      <c r="C666">
        <v>663</v>
      </c>
      <c r="D666" t="s">
        <v>173</v>
      </c>
      <c r="E666">
        <v>0</v>
      </c>
      <c r="F666" t="s">
        <v>248</v>
      </c>
    </row>
    <row r="667" spans="1:6" x14ac:dyDescent="0.35">
      <c r="A667" t="s">
        <v>179</v>
      </c>
      <c r="B667">
        <v>663</v>
      </c>
      <c r="C667">
        <v>663.9</v>
      </c>
      <c r="D667" t="s">
        <v>173</v>
      </c>
      <c r="E667">
        <v>0</v>
      </c>
      <c r="F667" t="s">
        <v>248</v>
      </c>
    </row>
    <row r="668" spans="1:6" x14ac:dyDescent="0.35">
      <c r="A668" t="s">
        <v>179</v>
      </c>
      <c r="B668">
        <v>663.9</v>
      </c>
      <c r="C668">
        <v>664.8</v>
      </c>
      <c r="D668" t="s">
        <v>173</v>
      </c>
      <c r="E668">
        <v>0</v>
      </c>
      <c r="F668" t="s">
        <v>248</v>
      </c>
    </row>
    <row r="669" spans="1:6" x14ac:dyDescent="0.35">
      <c r="A669" t="s">
        <v>179</v>
      </c>
      <c r="B669">
        <v>664.8</v>
      </c>
      <c r="C669">
        <v>665.75</v>
      </c>
      <c r="D669" t="s">
        <v>173</v>
      </c>
      <c r="E669">
        <v>0</v>
      </c>
      <c r="F669" t="s">
        <v>248</v>
      </c>
    </row>
    <row r="670" spans="1:6" x14ac:dyDescent="0.35">
      <c r="A670" t="s">
        <v>179</v>
      </c>
      <c r="B670">
        <v>665.75</v>
      </c>
      <c r="C670">
        <v>666.75</v>
      </c>
      <c r="D670" t="s">
        <v>173</v>
      </c>
      <c r="E670">
        <v>0</v>
      </c>
      <c r="F670" t="s">
        <v>248</v>
      </c>
    </row>
    <row r="671" spans="1:6" x14ac:dyDescent="0.35">
      <c r="A671" t="s">
        <v>179</v>
      </c>
      <c r="B671">
        <v>666.75</v>
      </c>
      <c r="C671">
        <v>667.75</v>
      </c>
      <c r="D671" t="s">
        <v>173</v>
      </c>
      <c r="E671">
        <v>0</v>
      </c>
      <c r="F671" t="s">
        <v>248</v>
      </c>
    </row>
    <row r="672" spans="1:6" x14ac:dyDescent="0.35">
      <c r="A672" t="s">
        <v>179</v>
      </c>
      <c r="B672">
        <v>667.75</v>
      </c>
      <c r="C672">
        <v>668.7</v>
      </c>
      <c r="D672" t="s">
        <v>173</v>
      </c>
      <c r="E672">
        <v>0</v>
      </c>
      <c r="F672" t="s">
        <v>248</v>
      </c>
    </row>
    <row r="673" spans="1:6" x14ac:dyDescent="0.35">
      <c r="A673" t="s">
        <v>179</v>
      </c>
      <c r="B673">
        <v>668.7</v>
      </c>
      <c r="C673">
        <v>669.7</v>
      </c>
      <c r="D673" t="s">
        <v>173</v>
      </c>
      <c r="E673">
        <v>0</v>
      </c>
      <c r="F673" t="s">
        <v>248</v>
      </c>
    </row>
    <row r="674" spans="1:6" x14ac:dyDescent="0.35">
      <c r="A674" t="s">
        <v>179</v>
      </c>
      <c r="B674">
        <v>669.7</v>
      </c>
      <c r="C674">
        <v>670.7</v>
      </c>
      <c r="D674" t="s">
        <v>173</v>
      </c>
      <c r="E674">
        <v>0</v>
      </c>
      <c r="F674" t="s">
        <v>248</v>
      </c>
    </row>
    <row r="675" spans="1:6" x14ac:dyDescent="0.35">
      <c r="A675" t="s">
        <v>179</v>
      </c>
      <c r="B675">
        <v>670.7</v>
      </c>
      <c r="C675">
        <v>671.67</v>
      </c>
      <c r="D675" t="s">
        <v>173</v>
      </c>
      <c r="E675">
        <v>0</v>
      </c>
      <c r="F675" t="s">
        <v>248</v>
      </c>
    </row>
    <row r="676" spans="1:6" x14ac:dyDescent="0.35">
      <c r="A676" t="s">
        <v>179</v>
      </c>
      <c r="B676">
        <v>671.67</v>
      </c>
      <c r="C676">
        <v>672.62</v>
      </c>
      <c r="D676" t="s">
        <v>173</v>
      </c>
      <c r="E676">
        <v>0</v>
      </c>
      <c r="F676" t="s">
        <v>248</v>
      </c>
    </row>
    <row r="677" spans="1:6" x14ac:dyDescent="0.35">
      <c r="A677" t="s">
        <v>179</v>
      </c>
      <c r="B677">
        <v>672.62</v>
      </c>
      <c r="C677">
        <v>673.57</v>
      </c>
      <c r="D677" t="s">
        <v>173</v>
      </c>
      <c r="E677">
        <v>0</v>
      </c>
      <c r="F677" t="s">
        <v>248</v>
      </c>
    </row>
    <row r="678" spans="1:6" x14ac:dyDescent="0.35">
      <c r="A678" t="s">
        <v>179</v>
      </c>
      <c r="B678">
        <v>673.57</v>
      </c>
      <c r="C678">
        <v>674.5</v>
      </c>
      <c r="D678" t="s">
        <v>173</v>
      </c>
      <c r="E678">
        <v>0</v>
      </c>
      <c r="F678" t="s">
        <v>248</v>
      </c>
    </row>
    <row r="679" spans="1:6" x14ac:dyDescent="0.35">
      <c r="A679" t="s">
        <v>179</v>
      </c>
      <c r="B679">
        <v>674.5</v>
      </c>
      <c r="C679">
        <v>675.47</v>
      </c>
      <c r="D679" t="s">
        <v>173</v>
      </c>
      <c r="E679">
        <v>0</v>
      </c>
      <c r="F679" t="s">
        <v>248</v>
      </c>
    </row>
    <row r="680" spans="1:6" x14ac:dyDescent="0.35">
      <c r="A680" t="s">
        <v>179</v>
      </c>
      <c r="B680">
        <v>675.47</v>
      </c>
      <c r="C680">
        <v>676.42</v>
      </c>
      <c r="D680" t="s">
        <v>173</v>
      </c>
      <c r="E680">
        <v>0</v>
      </c>
      <c r="F680" t="s">
        <v>248</v>
      </c>
    </row>
    <row r="681" spans="1:6" x14ac:dyDescent="0.35">
      <c r="A681" t="s">
        <v>179</v>
      </c>
      <c r="B681">
        <v>676.42</v>
      </c>
      <c r="C681">
        <v>677.4</v>
      </c>
      <c r="D681" t="s">
        <v>173</v>
      </c>
      <c r="E681">
        <v>0</v>
      </c>
      <c r="F681" t="s">
        <v>248</v>
      </c>
    </row>
    <row r="682" spans="1:6" x14ac:dyDescent="0.35">
      <c r="A682" t="s">
        <v>179</v>
      </c>
      <c r="B682">
        <v>677.4</v>
      </c>
      <c r="C682">
        <v>678.35</v>
      </c>
      <c r="D682" t="s">
        <v>173</v>
      </c>
      <c r="E682">
        <v>0</v>
      </c>
      <c r="F682" t="s">
        <v>248</v>
      </c>
    </row>
    <row r="683" spans="1:6" x14ac:dyDescent="0.35">
      <c r="A683" t="s">
        <v>179</v>
      </c>
      <c r="B683">
        <v>678.35</v>
      </c>
      <c r="C683">
        <v>679.32</v>
      </c>
      <c r="D683" t="s">
        <v>173</v>
      </c>
      <c r="E683">
        <v>0</v>
      </c>
      <c r="F683" t="s">
        <v>248</v>
      </c>
    </row>
    <row r="684" spans="1:6" x14ac:dyDescent="0.35">
      <c r="A684" t="s">
        <v>179</v>
      </c>
      <c r="B684">
        <v>679.32</v>
      </c>
      <c r="C684">
        <v>680.26</v>
      </c>
      <c r="D684" t="s">
        <v>173</v>
      </c>
      <c r="E684">
        <v>0</v>
      </c>
      <c r="F684" t="s">
        <v>248</v>
      </c>
    </row>
    <row r="685" spans="1:6" x14ac:dyDescent="0.35">
      <c r="A685" t="s">
        <v>179</v>
      </c>
      <c r="B685">
        <v>680.26</v>
      </c>
      <c r="C685">
        <v>681.25</v>
      </c>
      <c r="D685" t="s">
        <v>173</v>
      </c>
      <c r="E685">
        <v>0</v>
      </c>
      <c r="F685" t="s">
        <v>248</v>
      </c>
    </row>
    <row r="686" spans="1:6" x14ac:dyDescent="0.35">
      <c r="A686" t="s">
        <v>179</v>
      </c>
      <c r="B686">
        <v>681.25</v>
      </c>
      <c r="C686">
        <v>682.25</v>
      </c>
      <c r="D686" t="s">
        <v>173</v>
      </c>
      <c r="E686">
        <v>0</v>
      </c>
      <c r="F686" t="s">
        <v>248</v>
      </c>
    </row>
    <row r="687" spans="1:6" x14ac:dyDescent="0.35">
      <c r="A687" t="s">
        <v>179</v>
      </c>
      <c r="B687">
        <v>682.25</v>
      </c>
      <c r="C687">
        <v>683.25</v>
      </c>
      <c r="D687" t="s">
        <v>173</v>
      </c>
      <c r="E687">
        <v>0</v>
      </c>
      <c r="F687" t="s">
        <v>248</v>
      </c>
    </row>
    <row r="688" spans="1:6" x14ac:dyDescent="0.35">
      <c r="A688" t="s">
        <v>179</v>
      </c>
      <c r="B688">
        <v>683.25</v>
      </c>
      <c r="C688">
        <v>684.23</v>
      </c>
      <c r="D688" t="s">
        <v>173</v>
      </c>
      <c r="E688">
        <v>0</v>
      </c>
      <c r="F688" t="s">
        <v>248</v>
      </c>
    </row>
    <row r="689" spans="1:6" x14ac:dyDescent="0.35">
      <c r="A689" t="s">
        <v>179</v>
      </c>
      <c r="B689">
        <v>684.23</v>
      </c>
      <c r="C689">
        <v>685.15</v>
      </c>
      <c r="D689" t="s">
        <v>173</v>
      </c>
      <c r="E689">
        <v>0</v>
      </c>
      <c r="F689" t="s">
        <v>248</v>
      </c>
    </row>
    <row r="690" spans="1:6" x14ac:dyDescent="0.35">
      <c r="A690" t="s">
        <v>179</v>
      </c>
      <c r="B690">
        <v>685.15</v>
      </c>
      <c r="C690">
        <v>686.1</v>
      </c>
      <c r="D690" t="s">
        <v>173</v>
      </c>
      <c r="E690">
        <v>0</v>
      </c>
      <c r="F690" t="s">
        <v>248</v>
      </c>
    </row>
    <row r="691" spans="1:6" x14ac:dyDescent="0.35">
      <c r="A691" t="s">
        <v>179</v>
      </c>
      <c r="B691">
        <v>686.1</v>
      </c>
      <c r="C691">
        <v>687.07</v>
      </c>
      <c r="D691" t="s">
        <v>173</v>
      </c>
      <c r="E691">
        <v>0</v>
      </c>
      <c r="F691" t="s">
        <v>248</v>
      </c>
    </row>
    <row r="692" spans="1:6" x14ac:dyDescent="0.35">
      <c r="A692" t="s">
        <v>179</v>
      </c>
      <c r="B692">
        <v>687.07</v>
      </c>
      <c r="C692">
        <v>688.02</v>
      </c>
      <c r="D692" t="s">
        <v>173</v>
      </c>
      <c r="E692">
        <v>0</v>
      </c>
      <c r="F692" t="s">
        <v>248</v>
      </c>
    </row>
    <row r="693" spans="1:6" x14ac:dyDescent="0.35">
      <c r="A693" t="s">
        <v>179</v>
      </c>
      <c r="B693">
        <v>688.02</v>
      </c>
      <c r="C693">
        <v>689</v>
      </c>
      <c r="D693" t="s">
        <v>173</v>
      </c>
      <c r="E693">
        <v>0</v>
      </c>
      <c r="F693" t="s">
        <v>248</v>
      </c>
    </row>
    <row r="694" spans="1:6" x14ac:dyDescent="0.35">
      <c r="A694" t="s">
        <v>179</v>
      </c>
      <c r="B694">
        <v>689</v>
      </c>
      <c r="C694">
        <v>690</v>
      </c>
      <c r="D694" t="s">
        <v>173</v>
      </c>
      <c r="E694">
        <v>0</v>
      </c>
      <c r="F694" t="s">
        <v>248</v>
      </c>
    </row>
    <row r="695" spans="1:6" x14ac:dyDescent="0.35">
      <c r="A695" t="s">
        <v>179</v>
      </c>
      <c r="B695">
        <v>690</v>
      </c>
      <c r="C695">
        <v>690.94</v>
      </c>
      <c r="D695" t="s">
        <v>173</v>
      </c>
      <c r="E695">
        <v>0</v>
      </c>
      <c r="F695" t="s">
        <v>248</v>
      </c>
    </row>
    <row r="696" spans="1:6" x14ac:dyDescent="0.35">
      <c r="A696" t="s">
        <v>179</v>
      </c>
      <c r="B696">
        <v>690.94</v>
      </c>
      <c r="C696">
        <v>691.87</v>
      </c>
      <c r="D696" t="s">
        <v>173</v>
      </c>
      <c r="E696">
        <v>0</v>
      </c>
      <c r="F696" t="s">
        <v>248</v>
      </c>
    </row>
    <row r="697" spans="1:6" x14ac:dyDescent="0.35">
      <c r="A697" t="s">
        <v>179</v>
      </c>
      <c r="B697">
        <v>691.87</v>
      </c>
      <c r="C697">
        <v>692.82</v>
      </c>
      <c r="D697" t="s">
        <v>173</v>
      </c>
      <c r="E697">
        <v>0</v>
      </c>
      <c r="F697" t="s">
        <v>248</v>
      </c>
    </row>
    <row r="698" spans="1:6" x14ac:dyDescent="0.35">
      <c r="A698" t="s">
        <v>179</v>
      </c>
      <c r="B698">
        <v>692.82</v>
      </c>
      <c r="C698">
        <v>693.75</v>
      </c>
      <c r="D698" t="s">
        <v>173</v>
      </c>
      <c r="E698">
        <v>0</v>
      </c>
      <c r="F698" t="s">
        <v>248</v>
      </c>
    </row>
    <row r="699" spans="1:6" x14ac:dyDescent="0.35">
      <c r="A699" t="s">
        <v>179</v>
      </c>
      <c r="B699">
        <v>693.75</v>
      </c>
      <c r="C699">
        <v>694.75</v>
      </c>
      <c r="D699" t="s">
        <v>173</v>
      </c>
      <c r="E699">
        <v>0</v>
      </c>
      <c r="F699" t="s">
        <v>248</v>
      </c>
    </row>
    <row r="700" spans="1:6" x14ac:dyDescent="0.35">
      <c r="A700" t="s">
        <v>179</v>
      </c>
      <c r="B700">
        <v>694.75</v>
      </c>
      <c r="C700">
        <v>695.75</v>
      </c>
      <c r="D700" t="s">
        <v>173</v>
      </c>
      <c r="E700">
        <v>0</v>
      </c>
      <c r="F700" t="s">
        <v>248</v>
      </c>
    </row>
    <row r="701" spans="1:6" x14ac:dyDescent="0.35">
      <c r="A701" t="s">
        <v>179</v>
      </c>
      <c r="B701">
        <v>695.75</v>
      </c>
      <c r="C701">
        <v>696.72</v>
      </c>
      <c r="D701" t="s">
        <v>173</v>
      </c>
      <c r="E701">
        <v>0</v>
      </c>
      <c r="F701" t="s">
        <v>248</v>
      </c>
    </row>
    <row r="702" spans="1:6" x14ac:dyDescent="0.35">
      <c r="A702" t="s">
        <v>179</v>
      </c>
      <c r="B702">
        <v>696.72</v>
      </c>
      <c r="C702">
        <v>697.7</v>
      </c>
      <c r="D702" t="s">
        <v>173</v>
      </c>
      <c r="E702">
        <v>0</v>
      </c>
      <c r="F702" t="s">
        <v>248</v>
      </c>
    </row>
    <row r="703" spans="1:6" x14ac:dyDescent="0.35">
      <c r="A703" t="s">
        <v>179</v>
      </c>
      <c r="B703">
        <v>697.7</v>
      </c>
      <c r="C703">
        <v>698.65</v>
      </c>
      <c r="D703" t="s">
        <v>172</v>
      </c>
      <c r="E703">
        <v>0</v>
      </c>
      <c r="F703" t="s">
        <v>249</v>
      </c>
    </row>
    <row r="704" spans="1:6" x14ac:dyDescent="0.35">
      <c r="A704" t="s">
        <v>179</v>
      </c>
      <c r="B704">
        <v>698.65</v>
      </c>
      <c r="C704">
        <v>699.55</v>
      </c>
      <c r="D704" t="s">
        <v>172</v>
      </c>
      <c r="E704">
        <v>0</v>
      </c>
      <c r="F704" t="s">
        <v>249</v>
      </c>
    </row>
    <row r="705" spans="1:6" x14ac:dyDescent="0.35">
      <c r="A705" t="s">
        <v>179</v>
      </c>
      <c r="B705">
        <v>699.55</v>
      </c>
      <c r="C705">
        <v>700.5</v>
      </c>
      <c r="D705" t="s">
        <v>232</v>
      </c>
      <c r="E705">
        <v>0</v>
      </c>
      <c r="F705" t="s">
        <v>250</v>
      </c>
    </row>
    <row r="706" spans="1:6" x14ac:dyDescent="0.35">
      <c r="A706" t="s">
        <v>179</v>
      </c>
      <c r="B706">
        <v>700.5</v>
      </c>
      <c r="C706">
        <v>701.45</v>
      </c>
      <c r="D706" t="s">
        <v>173</v>
      </c>
      <c r="E706">
        <v>0</v>
      </c>
      <c r="F706" t="s">
        <v>251</v>
      </c>
    </row>
    <row r="707" spans="1:6" x14ac:dyDescent="0.35">
      <c r="A707" t="s">
        <v>179</v>
      </c>
      <c r="B707">
        <v>701.45</v>
      </c>
      <c r="C707">
        <v>702.45</v>
      </c>
      <c r="D707" t="s">
        <v>173</v>
      </c>
      <c r="E707">
        <v>0</v>
      </c>
      <c r="F707" t="s">
        <v>251</v>
      </c>
    </row>
    <row r="708" spans="1:6" x14ac:dyDescent="0.35">
      <c r="A708" t="s">
        <v>179</v>
      </c>
      <c r="B708">
        <v>702.45</v>
      </c>
      <c r="C708">
        <v>703.44</v>
      </c>
      <c r="D708" t="s">
        <v>173</v>
      </c>
      <c r="E708">
        <v>0</v>
      </c>
      <c r="F708" t="s">
        <v>251</v>
      </c>
    </row>
    <row r="709" spans="1:6" x14ac:dyDescent="0.35">
      <c r="A709" t="s">
        <v>179</v>
      </c>
      <c r="B709">
        <v>703.44</v>
      </c>
      <c r="C709">
        <v>704.44</v>
      </c>
      <c r="D709" t="s">
        <v>173</v>
      </c>
      <c r="E709">
        <v>0</v>
      </c>
      <c r="F709" t="s">
        <v>251</v>
      </c>
    </row>
    <row r="710" spans="1:6" x14ac:dyDescent="0.35">
      <c r="A710" t="s">
        <v>179</v>
      </c>
      <c r="B710">
        <v>704.44</v>
      </c>
      <c r="C710">
        <v>705.4</v>
      </c>
      <c r="D710" t="s">
        <v>173</v>
      </c>
      <c r="E710">
        <v>0</v>
      </c>
      <c r="F710" t="s">
        <v>251</v>
      </c>
    </row>
    <row r="711" spans="1:6" x14ac:dyDescent="0.35">
      <c r="A711" t="s">
        <v>179</v>
      </c>
      <c r="B711">
        <v>705.4</v>
      </c>
      <c r="C711">
        <v>706.35</v>
      </c>
      <c r="D711" t="s">
        <v>173</v>
      </c>
      <c r="E711">
        <v>0</v>
      </c>
      <c r="F711" t="s">
        <v>251</v>
      </c>
    </row>
    <row r="712" spans="1:6" x14ac:dyDescent="0.35">
      <c r="A712" t="s">
        <v>179</v>
      </c>
      <c r="B712">
        <v>706.35</v>
      </c>
      <c r="C712">
        <v>707.3</v>
      </c>
      <c r="D712" t="s">
        <v>173</v>
      </c>
      <c r="E712">
        <v>0</v>
      </c>
      <c r="F712" t="s">
        <v>251</v>
      </c>
    </row>
    <row r="713" spans="1:6" x14ac:dyDescent="0.35">
      <c r="A713" t="s">
        <v>179</v>
      </c>
      <c r="B713">
        <v>707.3</v>
      </c>
      <c r="C713">
        <v>708.25</v>
      </c>
      <c r="D713" t="s">
        <v>173</v>
      </c>
      <c r="E713">
        <v>0</v>
      </c>
      <c r="F713" t="s">
        <v>251</v>
      </c>
    </row>
    <row r="714" spans="1:6" x14ac:dyDescent="0.35">
      <c r="A714" t="s">
        <v>179</v>
      </c>
      <c r="B714">
        <v>708.25</v>
      </c>
      <c r="C714">
        <v>709.25</v>
      </c>
      <c r="D714" t="s">
        <v>173</v>
      </c>
      <c r="E714">
        <v>0</v>
      </c>
      <c r="F714" t="s">
        <v>251</v>
      </c>
    </row>
    <row r="715" spans="1:6" x14ac:dyDescent="0.35">
      <c r="A715" t="s">
        <v>179</v>
      </c>
      <c r="B715">
        <v>709.25</v>
      </c>
      <c r="C715">
        <v>710.2</v>
      </c>
      <c r="D715" t="s">
        <v>173</v>
      </c>
      <c r="E715">
        <v>0</v>
      </c>
      <c r="F715" t="s">
        <v>251</v>
      </c>
    </row>
    <row r="716" spans="1:6" x14ac:dyDescent="0.35">
      <c r="A716" t="s">
        <v>179</v>
      </c>
      <c r="B716">
        <v>710.2</v>
      </c>
      <c r="C716">
        <v>711.15</v>
      </c>
      <c r="D716" t="s">
        <v>173</v>
      </c>
      <c r="E716">
        <v>0</v>
      </c>
      <c r="F716" t="s">
        <v>251</v>
      </c>
    </row>
    <row r="717" spans="1:6" x14ac:dyDescent="0.35">
      <c r="A717" t="s">
        <v>179</v>
      </c>
      <c r="B717">
        <v>711.15</v>
      </c>
      <c r="C717">
        <v>712.1</v>
      </c>
      <c r="D717" t="s">
        <v>173</v>
      </c>
      <c r="E717">
        <v>0</v>
      </c>
      <c r="F717" t="s">
        <v>251</v>
      </c>
    </row>
    <row r="718" spans="1:6" x14ac:dyDescent="0.35">
      <c r="A718" t="s">
        <v>179</v>
      </c>
      <c r="B718">
        <v>712.1</v>
      </c>
      <c r="C718">
        <v>713.05</v>
      </c>
      <c r="D718" t="s">
        <v>173</v>
      </c>
      <c r="E718">
        <v>0</v>
      </c>
      <c r="F718" t="s">
        <v>251</v>
      </c>
    </row>
    <row r="719" spans="1:6" x14ac:dyDescent="0.35">
      <c r="A719" t="s">
        <v>179</v>
      </c>
      <c r="B719">
        <v>713.05</v>
      </c>
      <c r="C719">
        <v>714.02</v>
      </c>
      <c r="D719" t="s">
        <v>173</v>
      </c>
      <c r="E719">
        <v>0</v>
      </c>
      <c r="F719" t="s">
        <v>251</v>
      </c>
    </row>
    <row r="720" spans="1:6" x14ac:dyDescent="0.35">
      <c r="A720" t="s">
        <v>179</v>
      </c>
      <c r="B720">
        <v>714.02</v>
      </c>
      <c r="C720">
        <v>714.95</v>
      </c>
      <c r="D720" t="s">
        <v>173</v>
      </c>
      <c r="E720">
        <v>0</v>
      </c>
      <c r="F720" t="s">
        <v>251</v>
      </c>
    </row>
    <row r="721" spans="1:6" x14ac:dyDescent="0.35">
      <c r="A721" t="s">
        <v>179</v>
      </c>
      <c r="B721">
        <v>714.95</v>
      </c>
      <c r="C721">
        <v>715.93</v>
      </c>
      <c r="D721" t="s">
        <v>173</v>
      </c>
      <c r="E721">
        <v>0</v>
      </c>
      <c r="F721" t="s">
        <v>251</v>
      </c>
    </row>
    <row r="722" spans="1:6" x14ac:dyDescent="0.35">
      <c r="A722" t="s">
        <v>179</v>
      </c>
      <c r="B722">
        <v>715.93</v>
      </c>
      <c r="C722">
        <v>716.85</v>
      </c>
      <c r="D722" t="s">
        <v>173</v>
      </c>
      <c r="E722">
        <v>0</v>
      </c>
      <c r="F722" t="s">
        <v>251</v>
      </c>
    </row>
    <row r="723" spans="1:6" x14ac:dyDescent="0.35">
      <c r="A723" t="s">
        <v>179</v>
      </c>
      <c r="B723">
        <v>716.85</v>
      </c>
      <c r="C723">
        <v>717.85</v>
      </c>
      <c r="D723" t="s">
        <v>173</v>
      </c>
      <c r="E723">
        <v>0</v>
      </c>
      <c r="F723" t="s">
        <v>251</v>
      </c>
    </row>
    <row r="724" spans="1:6" x14ac:dyDescent="0.35">
      <c r="A724" t="s">
        <v>179</v>
      </c>
      <c r="B724">
        <v>717.85</v>
      </c>
      <c r="C724">
        <v>718.8</v>
      </c>
      <c r="D724" t="s">
        <v>173</v>
      </c>
      <c r="E724">
        <v>0</v>
      </c>
      <c r="F724" t="s">
        <v>251</v>
      </c>
    </row>
    <row r="725" spans="1:6" x14ac:dyDescent="0.35">
      <c r="A725" t="s">
        <v>179</v>
      </c>
      <c r="B725">
        <v>718.8</v>
      </c>
      <c r="C725">
        <v>719.75</v>
      </c>
      <c r="D725" t="s">
        <v>173</v>
      </c>
      <c r="E725">
        <v>0</v>
      </c>
      <c r="F725" t="s">
        <v>251</v>
      </c>
    </row>
    <row r="726" spans="1:6" x14ac:dyDescent="0.35">
      <c r="A726" t="s">
        <v>179</v>
      </c>
      <c r="B726">
        <v>719.75</v>
      </c>
      <c r="C726">
        <v>720.75</v>
      </c>
      <c r="D726" t="s">
        <v>252</v>
      </c>
      <c r="E726">
        <v>0</v>
      </c>
      <c r="F726" t="s">
        <v>253</v>
      </c>
    </row>
    <row r="727" spans="1:6" x14ac:dyDescent="0.35">
      <c r="A727" t="s">
        <v>179</v>
      </c>
      <c r="B727">
        <v>720.75</v>
      </c>
      <c r="C727">
        <v>721.69</v>
      </c>
      <c r="D727" t="s">
        <v>252</v>
      </c>
      <c r="E727">
        <v>0</v>
      </c>
      <c r="F727" t="s">
        <v>253</v>
      </c>
    </row>
    <row r="728" spans="1:6" x14ac:dyDescent="0.35">
      <c r="A728" t="s">
        <v>179</v>
      </c>
      <c r="B728">
        <v>721.69</v>
      </c>
      <c r="C728">
        <v>722.65</v>
      </c>
      <c r="D728" t="s">
        <v>252</v>
      </c>
      <c r="E728">
        <v>0</v>
      </c>
      <c r="F728" t="s">
        <v>253</v>
      </c>
    </row>
    <row r="729" spans="1:6" x14ac:dyDescent="0.35">
      <c r="A729" t="s">
        <v>179</v>
      </c>
      <c r="B729">
        <v>722.65</v>
      </c>
      <c r="C729">
        <v>723.58</v>
      </c>
      <c r="D729" t="s">
        <v>252</v>
      </c>
      <c r="E729">
        <v>0</v>
      </c>
      <c r="F729" t="s">
        <v>253</v>
      </c>
    </row>
    <row r="730" spans="1:6" x14ac:dyDescent="0.35">
      <c r="A730" t="s">
        <v>179</v>
      </c>
      <c r="B730">
        <v>723.58</v>
      </c>
      <c r="C730">
        <v>724.55</v>
      </c>
      <c r="D730" t="s">
        <v>252</v>
      </c>
      <c r="E730">
        <v>0</v>
      </c>
      <c r="F730" t="s">
        <v>253</v>
      </c>
    </row>
    <row r="731" spans="1:6" x14ac:dyDescent="0.35">
      <c r="A731" t="s">
        <v>179</v>
      </c>
      <c r="B731">
        <v>724.55</v>
      </c>
      <c r="C731">
        <v>725.5</v>
      </c>
      <c r="D731" t="s">
        <v>252</v>
      </c>
      <c r="E731">
        <v>0</v>
      </c>
      <c r="F731" t="s">
        <v>253</v>
      </c>
    </row>
    <row r="732" spans="1:6" x14ac:dyDescent="0.35">
      <c r="A732" t="s">
        <v>179</v>
      </c>
      <c r="B732">
        <v>725.5</v>
      </c>
      <c r="C732">
        <v>726.44</v>
      </c>
      <c r="D732" t="s">
        <v>252</v>
      </c>
      <c r="E732">
        <v>0</v>
      </c>
      <c r="F732" t="s">
        <v>253</v>
      </c>
    </row>
    <row r="733" spans="1:6" x14ac:dyDescent="0.35">
      <c r="A733" t="s">
        <v>179</v>
      </c>
      <c r="B733">
        <v>726.44</v>
      </c>
      <c r="C733">
        <v>727.41</v>
      </c>
      <c r="D733" t="s">
        <v>173</v>
      </c>
      <c r="E733">
        <v>0</v>
      </c>
      <c r="F733" t="s">
        <v>254</v>
      </c>
    </row>
    <row r="734" spans="1:6" x14ac:dyDescent="0.35">
      <c r="A734" t="s">
        <v>179</v>
      </c>
      <c r="B734">
        <v>727.41</v>
      </c>
      <c r="C734">
        <v>728.35</v>
      </c>
      <c r="D734" t="s">
        <v>173</v>
      </c>
      <c r="E734">
        <v>0</v>
      </c>
      <c r="F734" t="s">
        <v>254</v>
      </c>
    </row>
    <row r="735" spans="1:6" x14ac:dyDescent="0.35">
      <c r="A735" t="s">
        <v>179</v>
      </c>
      <c r="B735">
        <v>728.35</v>
      </c>
      <c r="C735">
        <v>729.3</v>
      </c>
      <c r="D735" t="s">
        <v>173</v>
      </c>
      <c r="E735">
        <v>0</v>
      </c>
      <c r="F735" t="s">
        <v>254</v>
      </c>
    </row>
    <row r="736" spans="1:6" x14ac:dyDescent="0.35">
      <c r="A736" t="s">
        <v>179</v>
      </c>
      <c r="B736">
        <v>729.3</v>
      </c>
      <c r="C736">
        <v>730.25</v>
      </c>
      <c r="D736" t="s">
        <v>173</v>
      </c>
      <c r="E736">
        <v>0</v>
      </c>
      <c r="F736" t="s">
        <v>254</v>
      </c>
    </row>
    <row r="737" spans="1:6" x14ac:dyDescent="0.35">
      <c r="A737" t="s">
        <v>179</v>
      </c>
      <c r="B737">
        <v>730.25</v>
      </c>
      <c r="C737">
        <v>731.2</v>
      </c>
      <c r="D737" t="s">
        <v>173</v>
      </c>
      <c r="E737">
        <v>0</v>
      </c>
      <c r="F737" t="s">
        <v>254</v>
      </c>
    </row>
    <row r="738" spans="1:6" x14ac:dyDescent="0.35">
      <c r="A738" t="s">
        <v>179</v>
      </c>
      <c r="B738">
        <v>731.2</v>
      </c>
      <c r="C738">
        <v>732.1</v>
      </c>
      <c r="D738" t="s">
        <v>173</v>
      </c>
      <c r="E738">
        <v>0</v>
      </c>
      <c r="F738" t="s">
        <v>254</v>
      </c>
    </row>
    <row r="739" spans="1:6" x14ac:dyDescent="0.35">
      <c r="A739" t="s">
        <v>179</v>
      </c>
      <c r="B739">
        <v>732.1</v>
      </c>
      <c r="C739">
        <v>733.08</v>
      </c>
      <c r="D739" t="s">
        <v>173</v>
      </c>
      <c r="E739">
        <v>0</v>
      </c>
      <c r="F739" t="s">
        <v>254</v>
      </c>
    </row>
    <row r="740" spans="1:6" x14ac:dyDescent="0.35">
      <c r="A740" t="s">
        <v>179</v>
      </c>
      <c r="B740">
        <v>733.08</v>
      </c>
      <c r="C740">
        <v>734.01</v>
      </c>
      <c r="D740" t="s">
        <v>173</v>
      </c>
      <c r="E740">
        <v>0</v>
      </c>
      <c r="F740" t="s">
        <v>254</v>
      </c>
    </row>
    <row r="741" spans="1:6" x14ac:dyDescent="0.35">
      <c r="A741" t="s">
        <v>179</v>
      </c>
      <c r="B741">
        <v>734.01</v>
      </c>
      <c r="C741">
        <v>734.95</v>
      </c>
      <c r="D741" t="s">
        <v>173</v>
      </c>
      <c r="E741">
        <v>0</v>
      </c>
      <c r="F741" t="s">
        <v>254</v>
      </c>
    </row>
    <row r="742" spans="1:6" x14ac:dyDescent="0.35">
      <c r="A742" t="s">
        <v>179</v>
      </c>
      <c r="B742">
        <v>734.95</v>
      </c>
      <c r="C742">
        <v>735.9</v>
      </c>
      <c r="D742" t="s">
        <v>173</v>
      </c>
      <c r="E742">
        <v>0</v>
      </c>
      <c r="F742" t="s">
        <v>254</v>
      </c>
    </row>
    <row r="743" spans="1:6" x14ac:dyDescent="0.35">
      <c r="A743" t="s">
        <v>179</v>
      </c>
      <c r="B743">
        <v>735.9</v>
      </c>
      <c r="C743">
        <v>736.87</v>
      </c>
      <c r="D743" t="s">
        <v>173</v>
      </c>
      <c r="E743">
        <v>0</v>
      </c>
      <c r="F743" t="s">
        <v>254</v>
      </c>
    </row>
    <row r="744" spans="1:6" x14ac:dyDescent="0.35">
      <c r="A744" t="s">
        <v>179</v>
      </c>
      <c r="B744">
        <v>736.87</v>
      </c>
      <c r="C744">
        <v>737.87</v>
      </c>
      <c r="D744" t="s">
        <v>172</v>
      </c>
      <c r="E744">
        <v>0</v>
      </c>
      <c r="F744" t="s">
        <v>255</v>
      </c>
    </row>
    <row r="745" spans="1:6" x14ac:dyDescent="0.35">
      <c r="A745" t="s">
        <v>179</v>
      </c>
      <c r="B745">
        <v>737.87</v>
      </c>
      <c r="C745">
        <v>738.82</v>
      </c>
      <c r="D745" t="s">
        <v>172</v>
      </c>
      <c r="E745">
        <v>0</v>
      </c>
      <c r="F745" t="s">
        <v>255</v>
      </c>
    </row>
    <row r="746" spans="1:6" x14ac:dyDescent="0.35">
      <c r="A746" t="s">
        <v>179</v>
      </c>
      <c r="B746">
        <v>738.82</v>
      </c>
      <c r="C746">
        <v>739.8</v>
      </c>
      <c r="D746" t="s">
        <v>172</v>
      </c>
      <c r="E746">
        <v>0</v>
      </c>
      <c r="F746" t="s">
        <v>255</v>
      </c>
    </row>
    <row r="747" spans="1:6" x14ac:dyDescent="0.35">
      <c r="A747" t="s">
        <v>179</v>
      </c>
      <c r="B747">
        <v>739.8</v>
      </c>
      <c r="C747">
        <v>740.73</v>
      </c>
      <c r="D747" t="s">
        <v>173</v>
      </c>
      <c r="E747">
        <v>0</v>
      </c>
      <c r="F747" t="s">
        <v>256</v>
      </c>
    </row>
    <row r="748" spans="1:6" x14ac:dyDescent="0.35">
      <c r="A748" t="s">
        <v>179</v>
      </c>
      <c r="B748">
        <v>740.73</v>
      </c>
      <c r="C748">
        <v>741.7</v>
      </c>
      <c r="D748" t="s">
        <v>173</v>
      </c>
      <c r="E748">
        <v>0</v>
      </c>
      <c r="F748" t="s">
        <v>256</v>
      </c>
    </row>
    <row r="749" spans="1:6" x14ac:dyDescent="0.35">
      <c r="A749" t="s">
        <v>179</v>
      </c>
      <c r="B749">
        <v>741.7</v>
      </c>
      <c r="C749">
        <v>742.65</v>
      </c>
      <c r="D749" t="s">
        <v>173</v>
      </c>
      <c r="E749">
        <v>0</v>
      </c>
      <c r="F749" t="s">
        <v>256</v>
      </c>
    </row>
    <row r="750" spans="1:6" x14ac:dyDescent="0.35">
      <c r="A750" t="s">
        <v>179</v>
      </c>
      <c r="B750">
        <v>742.65</v>
      </c>
      <c r="C750">
        <v>743.6</v>
      </c>
      <c r="D750" t="s">
        <v>173</v>
      </c>
      <c r="E750">
        <v>0</v>
      </c>
      <c r="F750" t="s">
        <v>256</v>
      </c>
    </row>
    <row r="751" spans="1:6" x14ac:dyDescent="0.35">
      <c r="A751" t="s">
        <v>179</v>
      </c>
      <c r="B751">
        <v>743.6</v>
      </c>
      <c r="C751">
        <v>744.55</v>
      </c>
      <c r="D751" t="s">
        <v>173</v>
      </c>
      <c r="E751">
        <v>0</v>
      </c>
      <c r="F751" t="s">
        <v>256</v>
      </c>
    </row>
    <row r="752" spans="1:6" x14ac:dyDescent="0.35">
      <c r="A752" t="s">
        <v>179</v>
      </c>
      <c r="B752">
        <v>744.55</v>
      </c>
      <c r="C752">
        <v>745.5</v>
      </c>
      <c r="D752" t="s">
        <v>173</v>
      </c>
      <c r="E752">
        <v>0</v>
      </c>
      <c r="F752" t="s">
        <v>256</v>
      </c>
    </row>
    <row r="753" spans="1:6" x14ac:dyDescent="0.35">
      <c r="A753" t="s">
        <v>179</v>
      </c>
      <c r="B753">
        <v>745.5</v>
      </c>
      <c r="C753">
        <v>746.1</v>
      </c>
      <c r="D753" t="s">
        <v>173</v>
      </c>
      <c r="E753">
        <v>0</v>
      </c>
      <c r="F753" t="s">
        <v>256</v>
      </c>
    </row>
    <row r="754" spans="1:6" x14ac:dyDescent="0.35">
      <c r="A754" t="s">
        <v>179</v>
      </c>
      <c r="B754">
        <v>746.1</v>
      </c>
      <c r="C754">
        <v>747.4</v>
      </c>
      <c r="D754" t="s">
        <v>173</v>
      </c>
      <c r="E754">
        <v>0</v>
      </c>
      <c r="F754" t="s">
        <v>256</v>
      </c>
    </row>
    <row r="755" spans="1:6" x14ac:dyDescent="0.35">
      <c r="A755" t="s">
        <v>179</v>
      </c>
      <c r="B755">
        <v>747.4</v>
      </c>
      <c r="C755">
        <v>748.4</v>
      </c>
      <c r="D755" t="s">
        <v>173</v>
      </c>
      <c r="E755">
        <v>0</v>
      </c>
      <c r="F755" t="s">
        <v>256</v>
      </c>
    </row>
    <row r="756" spans="1:6" x14ac:dyDescent="0.35">
      <c r="A756" t="s">
        <v>179</v>
      </c>
      <c r="B756">
        <v>748.4</v>
      </c>
      <c r="C756">
        <v>749.35</v>
      </c>
      <c r="D756" t="s">
        <v>173</v>
      </c>
      <c r="E756">
        <v>0</v>
      </c>
      <c r="F756" t="s">
        <v>256</v>
      </c>
    </row>
    <row r="757" spans="1:6" x14ac:dyDescent="0.35">
      <c r="A757" t="s">
        <v>179</v>
      </c>
      <c r="B757">
        <v>749.35</v>
      </c>
      <c r="C757">
        <v>750.35</v>
      </c>
      <c r="D757" t="s">
        <v>173</v>
      </c>
      <c r="E757">
        <v>0</v>
      </c>
      <c r="F757" t="s">
        <v>256</v>
      </c>
    </row>
    <row r="758" spans="1:6" x14ac:dyDescent="0.35">
      <c r="A758" t="s">
        <v>179</v>
      </c>
      <c r="B758">
        <v>750.35</v>
      </c>
      <c r="C758">
        <v>751.3</v>
      </c>
      <c r="D758" t="s">
        <v>173</v>
      </c>
      <c r="E758">
        <v>0</v>
      </c>
      <c r="F758" t="s">
        <v>256</v>
      </c>
    </row>
    <row r="759" spans="1:6" x14ac:dyDescent="0.35">
      <c r="A759" t="s">
        <v>179</v>
      </c>
      <c r="B759">
        <v>751.3</v>
      </c>
      <c r="C759">
        <v>752.18</v>
      </c>
      <c r="D759" t="s">
        <v>173</v>
      </c>
      <c r="E759">
        <v>0</v>
      </c>
      <c r="F759" t="s">
        <v>256</v>
      </c>
    </row>
    <row r="760" spans="1:6" x14ac:dyDescent="0.35">
      <c r="A760" t="s">
        <v>179</v>
      </c>
      <c r="B760">
        <v>752.18</v>
      </c>
      <c r="C760">
        <v>753.08</v>
      </c>
      <c r="D760" t="s">
        <v>173</v>
      </c>
      <c r="E760">
        <v>0</v>
      </c>
      <c r="F760" t="s">
        <v>256</v>
      </c>
    </row>
    <row r="761" spans="1:6" x14ac:dyDescent="0.35">
      <c r="A761" t="s">
        <v>179</v>
      </c>
      <c r="B761">
        <v>753.08</v>
      </c>
      <c r="C761">
        <v>754.02</v>
      </c>
      <c r="D761" t="s">
        <v>173</v>
      </c>
      <c r="E761">
        <v>0</v>
      </c>
      <c r="F761" t="s">
        <v>256</v>
      </c>
    </row>
    <row r="762" spans="1:6" x14ac:dyDescent="0.35">
      <c r="A762" t="s">
        <v>179</v>
      </c>
      <c r="B762">
        <v>754.02</v>
      </c>
      <c r="C762">
        <v>755</v>
      </c>
      <c r="D762" t="s">
        <v>173</v>
      </c>
      <c r="E762">
        <v>0</v>
      </c>
      <c r="F762" t="s">
        <v>256</v>
      </c>
    </row>
    <row r="763" spans="1:6" x14ac:dyDescent="0.35">
      <c r="A763" t="s">
        <v>179</v>
      </c>
      <c r="B763">
        <v>755</v>
      </c>
      <c r="C763">
        <v>756</v>
      </c>
      <c r="D763" t="s">
        <v>173</v>
      </c>
      <c r="E763">
        <v>0</v>
      </c>
      <c r="F763" t="s">
        <v>257</v>
      </c>
    </row>
    <row r="764" spans="1:6" x14ac:dyDescent="0.35">
      <c r="A764" t="s">
        <v>179</v>
      </c>
      <c r="B764">
        <v>756</v>
      </c>
      <c r="C764">
        <v>756.91</v>
      </c>
      <c r="D764" t="s">
        <v>173</v>
      </c>
      <c r="E764">
        <v>0</v>
      </c>
      <c r="F764" t="s">
        <v>257</v>
      </c>
    </row>
    <row r="765" spans="1:6" x14ac:dyDescent="0.35">
      <c r="A765" t="s">
        <v>179</v>
      </c>
      <c r="B765">
        <v>756.91</v>
      </c>
      <c r="C765">
        <v>757.85</v>
      </c>
      <c r="D765" t="s">
        <v>173</v>
      </c>
      <c r="E765">
        <v>0</v>
      </c>
      <c r="F765" t="s">
        <v>257</v>
      </c>
    </row>
    <row r="766" spans="1:6" x14ac:dyDescent="0.35">
      <c r="A766" t="s">
        <v>179</v>
      </c>
      <c r="B766">
        <v>757.85</v>
      </c>
      <c r="C766">
        <v>758.8</v>
      </c>
      <c r="D766" t="s">
        <v>173</v>
      </c>
      <c r="E766">
        <v>0</v>
      </c>
      <c r="F766" t="s">
        <v>257</v>
      </c>
    </row>
    <row r="767" spans="1:6" x14ac:dyDescent="0.35">
      <c r="A767" t="s">
        <v>179</v>
      </c>
      <c r="B767">
        <v>758.8</v>
      </c>
      <c r="C767">
        <v>759.75</v>
      </c>
      <c r="D767" t="s">
        <v>173</v>
      </c>
      <c r="E767">
        <v>0</v>
      </c>
      <c r="F767" t="s">
        <v>257</v>
      </c>
    </row>
    <row r="768" spans="1:6" x14ac:dyDescent="0.35">
      <c r="A768" t="s">
        <v>179</v>
      </c>
      <c r="B768">
        <v>759.75</v>
      </c>
      <c r="C768">
        <v>760.7</v>
      </c>
      <c r="D768" t="s">
        <v>173</v>
      </c>
      <c r="E768">
        <v>0</v>
      </c>
      <c r="F768" t="s">
        <v>257</v>
      </c>
    </row>
    <row r="769" spans="1:6" x14ac:dyDescent="0.35">
      <c r="A769" t="s">
        <v>179</v>
      </c>
      <c r="B769">
        <v>760.7</v>
      </c>
      <c r="C769">
        <v>761.6</v>
      </c>
      <c r="D769" t="s">
        <v>173</v>
      </c>
      <c r="E769">
        <v>0</v>
      </c>
      <c r="F769" t="s">
        <v>257</v>
      </c>
    </row>
    <row r="770" spans="1:6" x14ac:dyDescent="0.35">
      <c r="A770" t="s">
        <v>179</v>
      </c>
      <c r="B770">
        <v>761.6</v>
      </c>
      <c r="C770">
        <v>762.6</v>
      </c>
      <c r="D770" t="s">
        <v>173</v>
      </c>
      <c r="E770">
        <v>0</v>
      </c>
      <c r="F770" t="s">
        <v>257</v>
      </c>
    </row>
    <row r="771" spans="1:6" x14ac:dyDescent="0.35">
      <c r="A771" t="s">
        <v>179</v>
      </c>
      <c r="B771">
        <v>762.6</v>
      </c>
      <c r="C771">
        <v>763.59</v>
      </c>
      <c r="D771" t="s">
        <v>173</v>
      </c>
      <c r="E771">
        <v>0</v>
      </c>
      <c r="F771" t="s">
        <v>257</v>
      </c>
    </row>
    <row r="772" spans="1:6" x14ac:dyDescent="0.35">
      <c r="A772" t="s">
        <v>179</v>
      </c>
      <c r="B772">
        <v>763.59</v>
      </c>
      <c r="C772">
        <v>764.55</v>
      </c>
      <c r="D772" t="s">
        <v>173</v>
      </c>
      <c r="E772">
        <v>0</v>
      </c>
      <c r="F772" t="s">
        <v>257</v>
      </c>
    </row>
    <row r="773" spans="1:6" x14ac:dyDescent="0.35">
      <c r="A773" t="s">
        <v>179</v>
      </c>
      <c r="B773">
        <v>764.55</v>
      </c>
      <c r="C773">
        <v>765.54</v>
      </c>
      <c r="D773" t="s">
        <v>173</v>
      </c>
      <c r="E773">
        <v>0</v>
      </c>
      <c r="F773" t="s">
        <v>257</v>
      </c>
    </row>
    <row r="774" spans="1:6" x14ac:dyDescent="0.35">
      <c r="A774" t="s">
        <v>179</v>
      </c>
      <c r="B774">
        <v>765.54</v>
      </c>
      <c r="C774">
        <v>766.5</v>
      </c>
      <c r="D774" t="s">
        <v>173</v>
      </c>
      <c r="E774">
        <v>0</v>
      </c>
      <c r="F774" t="s">
        <v>257</v>
      </c>
    </row>
    <row r="775" spans="1:6" x14ac:dyDescent="0.35">
      <c r="A775" t="s">
        <v>179</v>
      </c>
      <c r="B775">
        <v>766.5</v>
      </c>
      <c r="C775">
        <v>767.45</v>
      </c>
      <c r="D775" t="s">
        <v>173</v>
      </c>
      <c r="E775">
        <v>0</v>
      </c>
      <c r="F775" t="s">
        <v>257</v>
      </c>
    </row>
    <row r="776" spans="1:6" x14ac:dyDescent="0.35">
      <c r="A776" t="s">
        <v>179</v>
      </c>
      <c r="B776">
        <v>767.45</v>
      </c>
      <c r="C776">
        <v>768.4</v>
      </c>
      <c r="D776" t="s">
        <v>173</v>
      </c>
      <c r="E776">
        <v>0</v>
      </c>
      <c r="F776" t="s">
        <v>257</v>
      </c>
    </row>
    <row r="777" spans="1:6" x14ac:dyDescent="0.35">
      <c r="A777" t="s">
        <v>179</v>
      </c>
      <c r="B777">
        <v>768.4</v>
      </c>
      <c r="C777">
        <v>769.35</v>
      </c>
      <c r="D777" t="s">
        <v>173</v>
      </c>
      <c r="E777">
        <v>0</v>
      </c>
      <c r="F777" t="s">
        <v>257</v>
      </c>
    </row>
    <row r="778" spans="1:6" x14ac:dyDescent="0.35">
      <c r="A778" t="s">
        <v>179</v>
      </c>
      <c r="B778">
        <v>769.35</v>
      </c>
      <c r="C778">
        <v>770.3</v>
      </c>
      <c r="D778" t="s">
        <v>173</v>
      </c>
      <c r="E778">
        <v>0</v>
      </c>
      <c r="F778" t="s">
        <v>257</v>
      </c>
    </row>
    <row r="779" spans="1:6" x14ac:dyDescent="0.35">
      <c r="A779" t="s">
        <v>179</v>
      </c>
      <c r="B779">
        <v>770.3</v>
      </c>
      <c r="C779">
        <v>771.3</v>
      </c>
      <c r="D779" s="9" t="s">
        <v>173</v>
      </c>
      <c r="E779">
        <v>0</v>
      </c>
      <c r="F779" s="9" t="s">
        <v>257</v>
      </c>
    </row>
    <row r="780" spans="1:6" x14ac:dyDescent="0.35">
      <c r="A780" t="s">
        <v>179</v>
      </c>
      <c r="B780">
        <v>771.3</v>
      </c>
      <c r="C780">
        <v>772.29</v>
      </c>
      <c r="D780" s="9" t="s">
        <v>173</v>
      </c>
      <c r="E780">
        <v>0</v>
      </c>
      <c r="F780" s="9" t="s">
        <v>257</v>
      </c>
    </row>
    <row r="781" spans="1:6" x14ac:dyDescent="0.35">
      <c r="A781" t="s">
        <v>179</v>
      </c>
      <c r="B781">
        <v>772.29</v>
      </c>
      <c r="C781">
        <v>773.19</v>
      </c>
      <c r="D781" s="9" t="s">
        <v>173</v>
      </c>
      <c r="E781">
        <v>0</v>
      </c>
      <c r="F781" s="9" t="s">
        <v>257</v>
      </c>
    </row>
    <row r="782" spans="1:6" x14ac:dyDescent="0.35">
      <c r="A782" t="s">
        <v>179</v>
      </c>
      <c r="B782">
        <v>773.19</v>
      </c>
      <c r="C782">
        <v>774.15</v>
      </c>
      <c r="D782" s="9" t="s">
        <v>173</v>
      </c>
      <c r="E782">
        <v>0</v>
      </c>
      <c r="F782" s="9" t="s">
        <v>257</v>
      </c>
    </row>
    <row r="783" spans="1:6" x14ac:dyDescent="0.35">
      <c r="A783" t="s">
        <v>179</v>
      </c>
      <c r="B783">
        <v>774.15</v>
      </c>
      <c r="C783">
        <v>775.06</v>
      </c>
      <c r="D783" s="9" t="s">
        <v>173</v>
      </c>
      <c r="E783">
        <v>0</v>
      </c>
      <c r="F783" s="9" t="s">
        <v>257</v>
      </c>
    </row>
    <row r="784" spans="1:6" x14ac:dyDescent="0.35">
      <c r="A784" t="s">
        <v>179</v>
      </c>
      <c r="B784">
        <v>775.06</v>
      </c>
      <c r="C784">
        <v>776</v>
      </c>
      <c r="D784" s="9" t="s">
        <v>173</v>
      </c>
      <c r="E784">
        <v>0</v>
      </c>
      <c r="F784" s="9" t="s">
        <v>257</v>
      </c>
    </row>
    <row r="785" spans="1:6" x14ac:dyDescent="0.35">
      <c r="A785" t="s">
        <v>179</v>
      </c>
      <c r="B785">
        <v>776</v>
      </c>
      <c r="C785">
        <v>776.95</v>
      </c>
      <c r="D785" s="9" t="s">
        <v>173</v>
      </c>
      <c r="E785">
        <v>0</v>
      </c>
      <c r="F785" s="9" t="s">
        <v>257</v>
      </c>
    </row>
    <row r="786" spans="1:6" x14ac:dyDescent="0.35">
      <c r="A786" t="s">
        <v>179</v>
      </c>
      <c r="B786">
        <v>776.95</v>
      </c>
      <c r="C786">
        <v>777.9</v>
      </c>
      <c r="D786" s="9" t="s">
        <v>173</v>
      </c>
      <c r="E786">
        <v>0</v>
      </c>
      <c r="F786" s="9" t="s">
        <v>257</v>
      </c>
    </row>
    <row r="787" spans="1:6" x14ac:dyDescent="0.35">
      <c r="A787" t="s">
        <v>179</v>
      </c>
      <c r="B787">
        <v>777.9</v>
      </c>
      <c r="C787">
        <v>778.85</v>
      </c>
      <c r="D787" s="9" t="s">
        <v>173</v>
      </c>
      <c r="E787">
        <v>0</v>
      </c>
      <c r="F787" s="9" t="s">
        <v>257</v>
      </c>
    </row>
    <row r="788" spans="1:6" x14ac:dyDescent="0.35">
      <c r="A788" t="s">
        <v>179</v>
      </c>
      <c r="B788">
        <v>778.85</v>
      </c>
      <c r="C788">
        <v>779.8</v>
      </c>
      <c r="D788" s="9" t="s">
        <v>173</v>
      </c>
      <c r="E788">
        <v>0</v>
      </c>
      <c r="F788" s="9" t="s">
        <v>257</v>
      </c>
    </row>
    <row r="789" spans="1:6" x14ac:dyDescent="0.35">
      <c r="A789" t="s">
        <v>179</v>
      </c>
      <c r="B789">
        <v>779.8</v>
      </c>
      <c r="C789">
        <v>780.8</v>
      </c>
      <c r="D789" s="9" t="s">
        <v>173</v>
      </c>
      <c r="E789">
        <v>0</v>
      </c>
      <c r="F789" s="9" t="s">
        <v>257</v>
      </c>
    </row>
    <row r="790" spans="1:6" x14ac:dyDescent="0.35">
      <c r="A790" t="s">
        <v>179</v>
      </c>
      <c r="B790">
        <v>780.8</v>
      </c>
      <c r="C790">
        <v>781.75</v>
      </c>
      <c r="D790" s="9" t="s">
        <v>173</v>
      </c>
      <c r="E790">
        <v>0</v>
      </c>
      <c r="F790" s="9" t="s">
        <v>257</v>
      </c>
    </row>
    <row r="791" spans="1:6" x14ac:dyDescent="0.35">
      <c r="A791" t="s">
        <v>179</v>
      </c>
      <c r="B791">
        <v>781.75</v>
      </c>
      <c r="C791">
        <v>782.63</v>
      </c>
      <c r="D791" s="9" t="s">
        <v>173</v>
      </c>
      <c r="E791">
        <v>0</v>
      </c>
      <c r="F791" s="9" t="s">
        <v>257</v>
      </c>
    </row>
    <row r="792" spans="1:6" x14ac:dyDescent="0.35">
      <c r="A792" t="s">
        <v>179</v>
      </c>
      <c r="B792">
        <v>782.63</v>
      </c>
      <c r="C792">
        <v>783.56</v>
      </c>
      <c r="D792" s="9" t="s">
        <v>174</v>
      </c>
      <c r="E792">
        <v>0</v>
      </c>
      <c r="F792" s="9" t="s">
        <v>258</v>
      </c>
    </row>
    <row r="793" spans="1:6" x14ac:dyDescent="0.35">
      <c r="A793" t="s">
        <v>179</v>
      </c>
      <c r="B793">
        <v>783.56</v>
      </c>
      <c r="C793">
        <v>784.51</v>
      </c>
      <c r="D793" s="9" t="s">
        <v>172</v>
      </c>
      <c r="E793">
        <v>0</v>
      </c>
      <c r="F793" s="9" t="s">
        <v>259</v>
      </c>
    </row>
    <row r="794" spans="1:6" x14ac:dyDescent="0.35">
      <c r="A794" t="s">
        <v>179</v>
      </c>
      <c r="B794">
        <v>784.51</v>
      </c>
      <c r="C794">
        <v>785.5</v>
      </c>
      <c r="D794" s="9" t="s">
        <v>172</v>
      </c>
      <c r="E794">
        <v>0</v>
      </c>
      <c r="F794" s="9" t="s">
        <v>259</v>
      </c>
    </row>
    <row r="795" spans="1:6" x14ac:dyDescent="0.35">
      <c r="A795" t="s">
        <v>179</v>
      </c>
      <c r="B795">
        <v>785.5</v>
      </c>
      <c r="C795">
        <v>786.45</v>
      </c>
      <c r="D795" s="9" t="s">
        <v>172</v>
      </c>
      <c r="E795">
        <v>0</v>
      </c>
      <c r="F795" s="9" t="s">
        <v>259</v>
      </c>
    </row>
    <row r="796" spans="1:6" x14ac:dyDescent="0.35">
      <c r="A796" t="s">
        <v>179</v>
      </c>
      <c r="B796">
        <v>786.45</v>
      </c>
      <c r="C796">
        <v>787.39</v>
      </c>
      <c r="D796" s="9" t="s">
        <v>173</v>
      </c>
      <c r="E796">
        <v>0</v>
      </c>
      <c r="F796" s="9" t="s">
        <v>260</v>
      </c>
    </row>
    <row r="797" spans="1:6" x14ac:dyDescent="0.35">
      <c r="A797" t="s">
        <v>179</v>
      </c>
      <c r="B797">
        <v>787.39</v>
      </c>
      <c r="C797">
        <v>788.35</v>
      </c>
      <c r="D797" s="9" t="s">
        <v>173</v>
      </c>
      <c r="E797">
        <v>0</v>
      </c>
      <c r="F797" s="9" t="s">
        <v>260</v>
      </c>
    </row>
    <row r="798" spans="1:6" x14ac:dyDescent="0.35">
      <c r="A798" t="s">
        <v>179</v>
      </c>
      <c r="B798">
        <v>788.35</v>
      </c>
      <c r="C798">
        <v>789.35</v>
      </c>
      <c r="D798" s="9" t="s">
        <v>173</v>
      </c>
      <c r="E798">
        <v>0</v>
      </c>
      <c r="F798" s="9" t="s">
        <v>260</v>
      </c>
    </row>
    <row r="799" spans="1:6" x14ac:dyDescent="0.35">
      <c r="A799" t="s">
        <v>179</v>
      </c>
      <c r="B799">
        <v>789.35</v>
      </c>
      <c r="C799">
        <v>790.27</v>
      </c>
      <c r="D799" s="9" t="s">
        <v>173</v>
      </c>
      <c r="E799">
        <v>0</v>
      </c>
      <c r="F799" s="9" t="s">
        <v>260</v>
      </c>
    </row>
    <row r="800" spans="1:6" x14ac:dyDescent="0.35">
      <c r="A800" t="s">
        <v>179</v>
      </c>
      <c r="B800">
        <v>790.27</v>
      </c>
      <c r="C800">
        <v>791.21</v>
      </c>
      <c r="D800" s="9" t="s">
        <v>173</v>
      </c>
      <c r="E800">
        <v>0</v>
      </c>
      <c r="F800" s="9" t="s">
        <v>260</v>
      </c>
    </row>
    <row r="801" spans="1:6" x14ac:dyDescent="0.35">
      <c r="A801" t="s">
        <v>179</v>
      </c>
      <c r="B801">
        <v>791.21</v>
      </c>
      <c r="C801">
        <v>792.15</v>
      </c>
      <c r="D801" s="9" t="s">
        <v>173</v>
      </c>
      <c r="E801">
        <v>0</v>
      </c>
      <c r="F801" s="9" t="s">
        <v>260</v>
      </c>
    </row>
    <row r="802" spans="1:6" x14ac:dyDescent="0.35">
      <c r="A802" t="s">
        <v>179</v>
      </c>
      <c r="B802">
        <v>792.15</v>
      </c>
      <c r="C802">
        <v>793.1</v>
      </c>
      <c r="D802" s="9" t="s">
        <v>173</v>
      </c>
      <c r="E802">
        <v>0</v>
      </c>
      <c r="F802" s="9" t="s">
        <v>260</v>
      </c>
    </row>
    <row r="803" spans="1:6" x14ac:dyDescent="0.35">
      <c r="A803" t="s">
        <v>179</v>
      </c>
      <c r="B803">
        <v>793.1</v>
      </c>
      <c r="C803">
        <v>794.09</v>
      </c>
      <c r="D803" s="9" t="s">
        <v>173</v>
      </c>
      <c r="E803">
        <v>0</v>
      </c>
      <c r="F803" s="9" t="s">
        <v>260</v>
      </c>
    </row>
    <row r="804" spans="1:6" x14ac:dyDescent="0.35">
      <c r="A804" t="s">
        <v>179</v>
      </c>
      <c r="B804">
        <v>794.09</v>
      </c>
      <c r="C804">
        <v>795</v>
      </c>
      <c r="D804" s="9" t="s">
        <v>173</v>
      </c>
      <c r="E804">
        <v>0</v>
      </c>
      <c r="F804" s="9" t="s">
        <v>261</v>
      </c>
    </row>
    <row r="805" spans="1:6" x14ac:dyDescent="0.35">
      <c r="A805" t="s">
        <v>179</v>
      </c>
      <c r="B805">
        <v>795</v>
      </c>
      <c r="C805">
        <v>795.99</v>
      </c>
      <c r="D805" s="9" t="s">
        <v>173</v>
      </c>
      <c r="E805">
        <v>0</v>
      </c>
      <c r="F805" s="9" t="s">
        <v>261</v>
      </c>
    </row>
    <row r="806" spans="1:6" x14ac:dyDescent="0.35">
      <c r="A806" t="s">
        <v>179</v>
      </c>
      <c r="B806">
        <v>795.99</v>
      </c>
      <c r="C806">
        <v>796.9</v>
      </c>
      <c r="D806" s="9" t="s">
        <v>173</v>
      </c>
      <c r="E806">
        <v>0</v>
      </c>
      <c r="F806" s="9" t="s">
        <v>260</v>
      </c>
    </row>
    <row r="807" spans="1:6" x14ac:dyDescent="0.35">
      <c r="A807" t="s">
        <v>179</v>
      </c>
      <c r="B807">
        <v>796.9</v>
      </c>
      <c r="C807">
        <v>797.84</v>
      </c>
      <c r="D807" s="9" t="s">
        <v>173</v>
      </c>
      <c r="E807">
        <v>0</v>
      </c>
      <c r="F807" s="9" t="s">
        <v>260</v>
      </c>
    </row>
    <row r="808" spans="1:6" x14ac:dyDescent="0.35">
      <c r="A808" t="s">
        <v>179</v>
      </c>
      <c r="B808">
        <v>797.84</v>
      </c>
      <c r="C808">
        <v>798.8</v>
      </c>
      <c r="D808" s="9" t="s">
        <v>173</v>
      </c>
      <c r="E808">
        <v>0</v>
      </c>
      <c r="F808" s="9" t="s">
        <v>260</v>
      </c>
    </row>
    <row r="809" spans="1:6" x14ac:dyDescent="0.35">
      <c r="A809" t="s">
        <v>179</v>
      </c>
      <c r="B809">
        <v>798.8</v>
      </c>
      <c r="C809">
        <v>799.75</v>
      </c>
      <c r="D809" s="9" t="s">
        <v>173</v>
      </c>
      <c r="E809">
        <v>0</v>
      </c>
      <c r="F809" s="9" t="s">
        <v>260</v>
      </c>
    </row>
    <row r="810" spans="1:6" x14ac:dyDescent="0.35">
      <c r="A810" t="s">
        <v>179</v>
      </c>
      <c r="B810">
        <v>799.75</v>
      </c>
      <c r="C810">
        <v>800.7</v>
      </c>
      <c r="D810" s="9" t="s">
        <v>173</v>
      </c>
      <c r="E810">
        <v>0</v>
      </c>
      <c r="F810" s="9" t="s">
        <v>260</v>
      </c>
    </row>
    <row r="811" spans="1:6" x14ac:dyDescent="0.35">
      <c r="A811" t="s">
        <v>179</v>
      </c>
      <c r="B811">
        <v>800.7</v>
      </c>
      <c r="C811">
        <v>801.59</v>
      </c>
      <c r="D811" s="9" t="s">
        <v>173</v>
      </c>
      <c r="E811">
        <v>0</v>
      </c>
      <c r="F811" s="9" t="s">
        <v>260</v>
      </c>
    </row>
    <row r="812" spans="1:6" x14ac:dyDescent="0.35">
      <c r="A812" t="s">
        <v>179</v>
      </c>
      <c r="B812">
        <v>801.59</v>
      </c>
      <c r="C812">
        <v>802.57</v>
      </c>
      <c r="D812" s="9" t="s">
        <v>173</v>
      </c>
      <c r="E812">
        <v>0</v>
      </c>
      <c r="F812" s="9" t="s">
        <v>260</v>
      </c>
    </row>
    <row r="813" spans="1:6" x14ac:dyDescent="0.35">
      <c r="A813" t="s">
        <v>179</v>
      </c>
      <c r="B813">
        <v>802.57</v>
      </c>
      <c r="C813">
        <v>803.55</v>
      </c>
      <c r="D813" s="9" t="s">
        <v>173</v>
      </c>
      <c r="E813">
        <v>0</v>
      </c>
      <c r="F813" s="9" t="s">
        <v>260</v>
      </c>
    </row>
    <row r="814" spans="1:6" x14ac:dyDescent="0.35">
      <c r="A814" t="s">
        <v>179</v>
      </c>
      <c r="B814">
        <v>803.55</v>
      </c>
      <c r="C814">
        <v>804.5</v>
      </c>
      <c r="D814" s="9" t="s">
        <v>173</v>
      </c>
      <c r="E814">
        <v>0</v>
      </c>
      <c r="F814" s="9" t="s">
        <v>260</v>
      </c>
    </row>
    <row r="815" spans="1:6" x14ac:dyDescent="0.35">
      <c r="A815" t="s">
        <v>179</v>
      </c>
      <c r="B815">
        <v>804.5</v>
      </c>
      <c r="C815">
        <v>805.49</v>
      </c>
      <c r="D815" s="9" t="s">
        <v>173</v>
      </c>
      <c r="E815">
        <v>0</v>
      </c>
      <c r="F815" s="9" t="s">
        <v>260</v>
      </c>
    </row>
    <row r="816" spans="1:6" x14ac:dyDescent="0.35">
      <c r="A816" t="s">
        <v>179</v>
      </c>
      <c r="B816">
        <v>805.49</v>
      </c>
      <c r="C816">
        <v>806.42</v>
      </c>
      <c r="D816" s="9" t="s">
        <v>173</v>
      </c>
      <c r="E816">
        <v>0</v>
      </c>
      <c r="F816" s="9" t="s">
        <v>260</v>
      </c>
    </row>
    <row r="817" spans="1:6" x14ac:dyDescent="0.35">
      <c r="A817" t="s">
        <v>179</v>
      </c>
      <c r="B817">
        <v>806.42</v>
      </c>
      <c r="C817">
        <v>807.4</v>
      </c>
      <c r="D817" s="9" t="s">
        <v>173</v>
      </c>
      <c r="E817">
        <v>0</v>
      </c>
      <c r="F817" s="9" t="s">
        <v>260</v>
      </c>
    </row>
    <row r="818" spans="1:6" x14ac:dyDescent="0.35">
      <c r="A818" t="s">
        <v>179</v>
      </c>
      <c r="B818">
        <v>807.4</v>
      </c>
      <c r="C818">
        <v>808.35</v>
      </c>
      <c r="D818" s="9" t="s">
        <v>178</v>
      </c>
      <c r="E818">
        <v>0</v>
      </c>
      <c r="F818" s="9" t="s">
        <v>262</v>
      </c>
    </row>
    <row r="819" spans="1:6" x14ac:dyDescent="0.35">
      <c r="A819" t="s">
        <v>179</v>
      </c>
      <c r="B819">
        <v>808.35</v>
      </c>
      <c r="C819">
        <v>809.3</v>
      </c>
      <c r="D819" s="9" t="s">
        <v>177</v>
      </c>
      <c r="E819">
        <v>0</v>
      </c>
      <c r="F819" s="9" t="s">
        <v>263</v>
      </c>
    </row>
    <row r="820" spans="1:6" x14ac:dyDescent="0.35">
      <c r="A820" t="s">
        <v>179</v>
      </c>
      <c r="B820">
        <v>809.3</v>
      </c>
      <c r="C820">
        <v>810.3</v>
      </c>
      <c r="D820" s="9" t="s">
        <v>177</v>
      </c>
      <c r="E820">
        <v>0</v>
      </c>
      <c r="F820" s="9" t="s">
        <v>263</v>
      </c>
    </row>
    <row r="821" spans="1:6" x14ac:dyDescent="0.35">
      <c r="A821" t="s">
        <v>179</v>
      </c>
      <c r="B821">
        <v>810.3</v>
      </c>
      <c r="C821">
        <v>811.23</v>
      </c>
      <c r="D821" s="9" t="s">
        <v>177</v>
      </c>
      <c r="E821">
        <v>0</v>
      </c>
      <c r="F821" s="9" t="s">
        <v>263</v>
      </c>
    </row>
    <row r="822" spans="1:6" x14ac:dyDescent="0.35">
      <c r="A822" t="s">
        <v>179</v>
      </c>
      <c r="B822">
        <v>811.23</v>
      </c>
      <c r="C822">
        <v>812.2</v>
      </c>
      <c r="D822" s="9" t="s">
        <v>177</v>
      </c>
      <c r="E822">
        <v>0</v>
      </c>
      <c r="F822" s="9" t="s">
        <v>263</v>
      </c>
    </row>
    <row r="823" spans="1:6" x14ac:dyDescent="0.35">
      <c r="A823" t="s">
        <v>179</v>
      </c>
      <c r="B823">
        <v>812.2</v>
      </c>
      <c r="C823">
        <v>813.15</v>
      </c>
      <c r="D823" s="9" t="s">
        <v>177</v>
      </c>
      <c r="E823">
        <v>0</v>
      </c>
      <c r="F823" s="9" t="s">
        <v>263</v>
      </c>
    </row>
    <row r="824" spans="1:6" x14ac:dyDescent="0.35">
      <c r="A824" t="s">
        <v>179</v>
      </c>
      <c r="B824">
        <v>813.15</v>
      </c>
      <c r="C824">
        <v>814.15</v>
      </c>
      <c r="D824" s="9" t="s">
        <v>177</v>
      </c>
      <c r="E824">
        <v>0</v>
      </c>
      <c r="F824" s="9" t="s">
        <v>263</v>
      </c>
    </row>
    <row r="825" spans="1:6" x14ac:dyDescent="0.35">
      <c r="A825" t="s">
        <v>179</v>
      </c>
      <c r="B825">
        <v>814.15</v>
      </c>
      <c r="C825">
        <v>815.15</v>
      </c>
      <c r="D825" s="9" t="s">
        <v>173</v>
      </c>
      <c r="E825">
        <v>0</v>
      </c>
      <c r="F825" s="9" t="s">
        <v>260</v>
      </c>
    </row>
    <row r="826" spans="1:6" x14ac:dyDescent="0.35">
      <c r="A826" t="s">
        <v>179</v>
      </c>
      <c r="B826">
        <v>815.15</v>
      </c>
      <c r="C826">
        <v>816.1</v>
      </c>
      <c r="D826" s="9" t="s">
        <v>173</v>
      </c>
      <c r="E826">
        <v>0</v>
      </c>
      <c r="F826" s="9" t="s">
        <v>260</v>
      </c>
    </row>
    <row r="827" spans="1:6" x14ac:dyDescent="0.35">
      <c r="A827" t="s">
        <v>179</v>
      </c>
      <c r="B827">
        <v>816.1</v>
      </c>
      <c r="C827">
        <v>817</v>
      </c>
      <c r="D827" s="9" t="s">
        <v>173</v>
      </c>
      <c r="E827">
        <v>0</v>
      </c>
      <c r="F827" s="9" t="s">
        <v>260</v>
      </c>
    </row>
    <row r="828" spans="1:6" x14ac:dyDescent="0.35">
      <c r="A828" t="s">
        <v>179</v>
      </c>
      <c r="B828">
        <v>817</v>
      </c>
      <c r="C828">
        <v>817.95</v>
      </c>
      <c r="D828" s="9" t="s">
        <v>173</v>
      </c>
      <c r="E828">
        <v>0</v>
      </c>
      <c r="F828" s="9" t="s">
        <v>260</v>
      </c>
    </row>
    <row r="829" spans="1:6" x14ac:dyDescent="0.35">
      <c r="A829" t="s">
        <v>179</v>
      </c>
      <c r="B829">
        <v>817.95</v>
      </c>
      <c r="C829">
        <v>818.91</v>
      </c>
      <c r="D829" s="9" t="s">
        <v>177</v>
      </c>
      <c r="E829">
        <v>0</v>
      </c>
      <c r="F829" s="9" t="s">
        <v>263</v>
      </c>
    </row>
    <row r="830" spans="1:6" x14ac:dyDescent="0.35">
      <c r="A830" t="s">
        <v>179</v>
      </c>
      <c r="B830">
        <v>818.91</v>
      </c>
      <c r="C830">
        <v>819.85</v>
      </c>
      <c r="D830" s="9" t="s">
        <v>177</v>
      </c>
      <c r="E830">
        <v>0</v>
      </c>
      <c r="F830" s="9" t="s">
        <v>263</v>
      </c>
    </row>
    <row r="831" spans="1:6" x14ac:dyDescent="0.35">
      <c r="A831" t="s">
        <v>179</v>
      </c>
      <c r="B831">
        <v>819.85</v>
      </c>
      <c r="C831">
        <v>820.77</v>
      </c>
      <c r="D831" s="9" t="s">
        <v>177</v>
      </c>
      <c r="E831">
        <v>0</v>
      </c>
      <c r="F831" s="9" t="s">
        <v>263</v>
      </c>
    </row>
    <row r="832" spans="1:6" x14ac:dyDescent="0.35">
      <c r="A832" t="s">
        <v>179</v>
      </c>
      <c r="B832">
        <v>820.77</v>
      </c>
      <c r="C832">
        <v>821.74</v>
      </c>
      <c r="D832" s="9" t="s">
        <v>173</v>
      </c>
      <c r="E832">
        <v>0</v>
      </c>
      <c r="F832" s="9" t="s">
        <v>264</v>
      </c>
    </row>
    <row r="833" spans="1:6" x14ac:dyDescent="0.35">
      <c r="A833" t="s">
        <v>179</v>
      </c>
      <c r="B833">
        <v>821.74</v>
      </c>
      <c r="C833">
        <v>822.67</v>
      </c>
      <c r="D833" s="9" t="s">
        <v>173</v>
      </c>
      <c r="E833">
        <v>0</v>
      </c>
      <c r="F833" s="9" t="s">
        <v>264</v>
      </c>
    </row>
    <row r="834" spans="1:6" x14ac:dyDescent="0.35">
      <c r="A834" t="s">
        <v>179</v>
      </c>
      <c r="B834">
        <v>822.67</v>
      </c>
      <c r="C834">
        <v>823.6</v>
      </c>
      <c r="D834" s="9" t="s">
        <v>173</v>
      </c>
      <c r="E834">
        <v>0</v>
      </c>
      <c r="F834" s="9" t="s">
        <v>264</v>
      </c>
    </row>
    <row r="835" spans="1:6" x14ac:dyDescent="0.35">
      <c r="A835" t="s">
        <v>179</v>
      </c>
      <c r="B835">
        <v>823.6</v>
      </c>
      <c r="C835">
        <v>824.5</v>
      </c>
      <c r="D835" s="9" t="s">
        <v>173</v>
      </c>
      <c r="E835">
        <v>0</v>
      </c>
      <c r="F835" s="9" t="s">
        <v>264</v>
      </c>
    </row>
    <row r="836" spans="1:6" x14ac:dyDescent="0.35">
      <c r="A836" t="s">
        <v>179</v>
      </c>
      <c r="B836">
        <v>824.5</v>
      </c>
      <c r="C836">
        <v>825.45</v>
      </c>
      <c r="D836" s="9" t="s">
        <v>173</v>
      </c>
      <c r="E836">
        <v>0</v>
      </c>
      <c r="F836" s="9" t="s">
        <v>264</v>
      </c>
    </row>
    <row r="837" spans="1:6" x14ac:dyDescent="0.35">
      <c r="A837" t="s">
        <v>179</v>
      </c>
      <c r="B837">
        <v>825.45</v>
      </c>
      <c r="C837">
        <v>826.4</v>
      </c>
      <c r="D837" s="9" t="s">
        <v>173</v>
      </c>
      <c r="E837">
        <v>0</v>
      </c>
      <c r="F837" s="9" t="s">
        <v>264</v>
      </c>
    </row>
    <row r="838" spans="1:6" x14ac:dyDescent="0.35">
      <c r="A838" t="s">
        <v>179</v>
      </c>
      <c r="B838">
        <v>826.4</v>
      </c>
      <c r="C838">
        <v>827.35</v>
      </c>
      <c r="D838" s="9" t="s">
        <v>173</v>
      </c>
      <c r="E838">
        <v>0</v>
      </c>
      <c r="F838" s="9" t="s">
        <v>264</v>
      </c>
    </row>
    <row r="839" spans="1:6" x14ac:dyDescent="0.35">
      <c r="A839" t="s">
        <v>179</v>
      </c>
      <c r="B839">
        <v>827.35</v>
      </c>
      <c r="C839">
        <v>828.28</v>
      </c>
      <c r="D839" s="9" t="s">
        <v>265</v>
      </c>
      <c r="E839">
        <v>0</v>
      </c>
      <c r="F839" s="9" t="s">
        <v>266</v>
      </c>
    </row>
    <row r="840" spans="1:6" x14ac:dyDescent="0.35">
      <c r="A840" t="s">
        <v>179</v>
      </c>
      <c r="B840">
        <v>828.28</v>
      </c>
      <c r="C840">
        <v>829.22</v>
      </c>
      <c r="D840" s="9" t="s">
        <v>265</v>
      </c>
      <c r="E840">
        <v>0</v>
      </c>
      <c r="F840" s="9" t="s">
        <v>266</v>
      </c>
    </row>
    <row r="841" spans="1:6" x14ac:dyDescent="0.35">
      <c r="A841" t="s">
        <v>179</v>
      </c>
      <c r="B841">
        <v>829.22</v>
      </c>
      <c r="C841">
        <v>830.21</v>
      </c>
      <c r="D841" s="9" t="s">
        <v>265</v>
      </c>
      <c r="E841">
        <v>0</v>
      </c>
      <c r="F841" s="9" t="s">
        <v>266</v>
      </c>
    </row>
    <row r="842" spans="1:6" x14ac:dyDescent="0.35">
      <c r="A842" t="s">
        <v>179</v>
      </c>
      <c r="B842">
        <v>830.21</v>
      </c>
      <c r="C842">
        <v>831.1</v>
      </c>
      <c r="D842" s="9" t="s">
        <v>265</v>
      </c>
      <c r="E842">
        <v>0</v>
      </c>
      <c r="F842" s="9" t="s">
        <v>266</v>
      </c>
    </row>
    <row r="843" spans="1:6" x14ac:dyDescent="0.35">
      <c r="A843" t="s">
        <v>179</v>
      </c>
      <c r="B843">
        <v>831.1</v>
      </c>
      <c r="C843">
        <v>832</v>
      </c>
      <c r="D843" s="9" t="s">
        <v>265</v>
      </c>
      <c r="E843">
        <v>0</v>
      </c>
      <c r="F843" s="9" t="s">
        <v>266</v>
      </c>
    </row>
    <row r="844" spans="1:6" x14ac:dyDescent="0.35">
      <c r="A844" t="s">
        <v>179</v>
      </c>
      <c r="B844">
        <v>832</v>
      </c>
      <c r="C844">
        <v>832.9</v>
      </c>
      <c r="D844" s="9" t="s">
        <v>265</v>
      </c>
      <c r="E844">
        <v>0</v>
      </c>
      <c r="F844" s="9" t="s">
        <v>266</v>
      </c>
    </row>
    <row r="845" spans="1:6" x14ac:dyDescent="0.35">
      <c r="A845" t="s">
        <v>179</v>
      </c>
      <c r="B845">
        <v>832.9</v>
      </c>
      <c r="C845">
        <v>833.78</v>
      </c>
      <c r="D845" s="9" t="s">
        <v>265</v>
      </c>
      <c r="E845">
        <v>0</v>
      </c>
      <c r="F845" s="9" t="s">
        <v>266</v>
      </c>
    </row>
    <row r="846" spans="1:6" x14ac:dyDescent="0.35">
      <c r="A846" t="s">
        <v>179</v>
      </c>
      <c r="B846">
        <v>833.78</v>
      </c>
      <c r="C846">
        <v>834.7</v>
      </c>
      <c r="D846" s="9" t="s">
        <v>265</v>
      </c>
      <c r="E846">
        <v>0</v>
      </c>
      <c r="F846" s="9" t="s">
        <v>266</v>
      </c>
    </row>
    <row r="847" spans="1:6" x14ac:dyDescent="0.35">
      <c r="A847" t="s">
        <v>179</v>
      </c>
      <c r="B847">
        <v>834.7</v>
      </c>
      <c r="C847">
        <v>835.63</v>
      </c>
      <c r="D847" s="9" t="s">
        <v>265</v>
      </c>
      <c r="E847">
        <v>0</v>
      </c>
      <c r="F847" s="9" t="s">
        <v>266</v>
      </c>
    </row>
    <row r="848" spans="1:6" x14ac:dyDescent="0.35">
      <c r="A848" t="s">
        <v>179</v>
      </c>
      <c r="B848">
        <v>835.63</v>
      </c>
      <c r="C848">
        <v>836.6</v>
      </c>
      <c r="D848" s="9" t="s">
        <v>265</v>
      </c>
      <c r="E848">
        <v>0</v>
      </c>
      <c r="F848" s="9" t="s">
        <v>266</v>
      </c>
    </row>
    <row r="849" spans="1:6" x14ac:dyDescent="0.35">
      <c r="A849" t="s">
        <v>179</v>
      </c>
      <c r="B849">
        <v>836.6</v>
      </c>
      <c r="C849">
        <v>837.5</v>
      </c>
      <c r="D849" s="9" t="s">
        <v>265</v>
      </c>
      <c r="E849">
        <v>0</v>
      </c>
      <c r="F849" s="9" t="s">
        <v>266</v>
      </c>
    </row>
    <row r="850" spans="1:6" x14ac:dyDescent="0.35">
      <c r="A850" t="s">
        <v>179</v>
      </c>
      <c r="B850">
        <v>837.5</v>
      </c>
      <c r="C850">
        <v>838.5</v>
      </c>
      <c r="D850" s="9" t="s">
        <v>265</v>
      </c>
      <c r="E850">
        <v>0</v>
      </c>
      <c r="F850" s="9" t="s">
        <v>266</v>
      </c>
    </row>
    <row r="851" spans="1:6" x14ac:dyDescent="0.35">
      <c r="A851" t="s">
        <v>179</v>
      </c>
      <c r="B851">
        <v>838.5</v>
      </c>
      <c r="C851">
        <v>839.5</v>
      </c>
      <c r="D851" s="9" t="s">
        <v>265</v>
      </c>
      <c r="E851">
        <v>0</v>
      </c>
      <c r="F851" s="9" t="s">
        <v>266</v>
      </c>
    </row>
    <row r="852" spans="1:6" x14ac:dyDescent="0.35">
      <c r="A852" t="s">
        <v>179</v>
      </c>
      <c r="B852">
        <v>839.5</v>
      </c>
      <c r="C852">
        <v>840.45</v>
      </c>
      <c r="D852" s="9" t="s">
        <v>265</v>
      </c>
      <c r="E852">
        <v>0</v>
      </c>
      <c r="F852" s="9" t="s">
        <v>266</v>
      </c>
    </row>
    <row r="853" spans="1:6" x14ac:dyDescent="0.35">
      <c r="A853" t="s">
        <v>179</v>
      </c>
      <c r="B853">
        <v>840.45</v>
      </c>
      <c r="C853">
        <v>841.43</v>
      </c>
      <c r="D853" s="9" t="s">
        <v>265</v>
      </c>
      <c r="E853">
        <v>0</v>
      </c>
      <c r="F853" s="9" t="s">
        <v>266</v>
      </c>
    </row>
    <row r="854" spans="1:6" x14ac:dyDescent="0.35">
      <c r="A854" t="s">
        <v>179</v>
      </c>
      <c r="B854">
        <v>841.43</v>
      </c>
      <c r="C854">
        <v>842.4</v>
      </c>
      <c r="D854" s="9" t="s">
        <v>265</v>
      </c>
      <c r="E854">
        <v>0</v>
      </c>
      <c r="F854" s="9" t="s">
        <v>266</v>
      </c>
    </row>
    <row r="855" spans="1:6" x14ac:dyDescent="0.35">
      <c r="A855" t="s">
        <v>179</v>
      </c>
      <c r="B855">
        <v>842.4</v>
      </c>
      <c r="C855">
        <v>843.3</v>
      </c>
      <c r="D855" s="9" t="s">
        <v>265</v>
      </c>
      <c r="E855">
        <v>0</v>
      </c>
      <c r="F855" s="9" t="s">
        <v>266</v>
      </c>
    </row>
    <row r="856" spans="1:6" x14ac:dyDescent="0.35">
      <c r="A856" t="s">
        <v>179</v>
      </c>
      <c r="B856">
        <v>843.3</v>
      </c>
      <c r="C856">
        <v>844.23</v>
      </c>
      <c r="D856" s="9" t="s">
        <v>265</v>
      </c>
      <c r="E856">
        <v>0</v>
      </c>
      <c r="F856" s="9" t="s">
        <v>266</v>
      </c>
    </row>
    <row r="857" spans="1:6" x14ac:dyDescent="0.35">
      <c r="A857" t="s">
        <v>179</v>
      </c>
      <c r="B857">
        <v>844.23</v>
      </c>
      <c r="C857">
        <v>845.13</v>
      </c>
      <c r="D857" s="9" t="s">
        <v>265</v>
      </c>
      <c r="E857">
        <v>0</v>
      </c>
      <c r="F857" s="9" t="s">
        <v>266</v>
      </c>
    </row>
    <row r="858" spans="1:6" x14ac:dyDescent="0.35">
      <c r="A858" t="s">
        <v>179</v>
      </c>
      <c r="B858">
        <v>845.13</v>
      </c>
      <c r="C858">
        <v>846.1</v>
      </c>
      <c r="D858" s="9" t="s">
        <v>265</v>
      </c>
      <c r="E858">
        <v>0</v>
      </c>
      <c r="F858" s="9" t="s">
        <v>266</v>
      </c>
    </row>
    <row r="859" spans="1:6" x14ac:dyDescent="0.35">
      <c r="A859" t="s">
        <v>179</v>
      </c>
      <c r="B859">
        <v>846.1</v>
      </c>
      <c r="C859">
        <v>847.05</v>
      </c>
      <c r="D859" s="9" t="s">
        <v>265</v>
      </c>
      <c r="E859">
        <v>0</v>
      </c>
      <c r="F859" s="9" t="s">
        <v>266</v>
      </c>
    </row>
    <row r="860" spans="1:6" x14ac:dyDescent="0.35">
      <c r="A860" t="s">
        <v>179</v>
      </c>
      <c r="B860">
        <v>847.05</v>
      </c>
      <c r="C860">
        <v>848.05</v>
      </c>
      <c r="D860" s="9" t="s">
        <v>265</v>
      </c>
      <c r="E860">
        <v>0</v>
      </c>
      <c r="F860" s="9" t="s">
        <v>266</v>
      </c>
    </row>
    <row r="861" spans="1:6" x14ac:dyDescent="0.35">
      <c r="A861" t="s">
        <v>179</v>
      </c>
      <c r="B861">
        <v>848.05</v>
      </c>
      <c r="C861">
        <v>849.02</v>
      </c>
      <c r="D861" s="9" t="s">
        <v>265</v>
      </c>
      <c r="E861">
        <v>0</v>
      </c>
      <c r="F861" s="9" t="s">
        <v>266</v>
      </c>
    </row>
    <row r="862" spans="1:6" x14ac:dyDescent="0.35">
      <c r="A862" t="s">
        <v>179</v>
      </c>
      <c r="B862">
        <v>849.02</v>
      </c>
      <c r="C862">
        <v>849.95</v>
      </c>
      <c r="D862" s="9" t="s">
        <v>265</v>
      </c>
      <c r="E862">
        <v>0</v>
      </c>
      <c r="F862" s="9" t="s">
        <v>266</v>
      </c>
    </row>
    <row r="863" spans="1:6" x14ac:dyDescent="0.35">
      <c r="A863" t="s">
        <v>179</v>
      </c>
      <c r="B863">
        <v>849.95</v>
      </c>
      <c r="C863">
        <v>851.1</v>
      </c>
      <c r="D863" s="9" t="s">
        <v>265</v>
      </c>
      <c r="E863">
        <v>0</v>
      </c>
      <c r="F863" s="9" t="s">
        <v>266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SUMMARY</vt:lpstr>
      <vt:lpstr>SUSCEPTIBILITY</vt:lpstr>
      <vt:lpstr>CONDUCTIVITY</vt:lpstr>
      <vt:lpstr>DENSITY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GUILHERMEFERREIRA-PC</dc:creator>
  <cp:lastModifiedBy>GUILHERMEFERREIRA-PC</cp:lastModifiedBy>
  <dcterms:created xsi:type="dcterms:W3CDTF">2020-07-23T11:22:48Z</dcterms:created>
  <dcterms:modified xsi:type="dcterms:W3CDTF">2020-07-23T13:19:05Z</dcterms:modified>
</cp:coreProperties>
</file>