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Google Drive\Fantasy Football\"/>
    </mc:Choice>
  </mc:AlternateContent>
  <bookViews>
    <workbookView xWindow="480" yWindow="120" windowWidth="16272" windowHeight="6972" activeTab="1"/>
  </bookViews>
  <sheets>
    <sheet name="Season Data" sheetId="7" r:id="rId1"/>
    <sheet name="Final Points" sheetId="6" r:id="rId2"/>
  </sheets>
  <calcPr calcId="171027"/>
</workbook>
</file>

<file path=xl/calcChain.xml><?xml version="1.0" encoding="utf-8"?>
<calcChain xmlns="http://schemas.openxmlformats.org/spreadsheetml/2006/main">
  <c r="U3" i="7" l="1"/>
  <c r="U4" i="7"/>
  <c r="U5" i="7"/>
  <c r="U2" i="7"/>
  <c r="H6" i="6"/>
  <c r="H7" i="6"/>
  <c r="H8" i="6"/>
  <c r="H5" i="6"/>
  <c r="B2" i="7" l="1"/>
  <c r="B5" i="7" l="1"/>
  <c r="B3" i="7"/>
  <c r="B4" i="7"/>
  <c r="P5" i="7"/>
  <c r="P3" i="7"/>
  <c r="P2" i="7"/>
  <c r="P4" i="7"/>
  <c r="T5" i="7"/>
  <c r="T3" i="7"/>
  <c r="T2" i="7"/>
  <c r="T4" i="7"/>
  <c r="S2" i="7"/>
  <c r="S3" i="7"/>
  <c r="S5" i="7"/>
  <c r="S4" i="7"/>
  <c r="R5" i="7"/>
  <c r="R3" i="7"/>
  <c r="R2" i="7"/>
  <c r="Q5" i="7"/>
  <c r="Q3" i="7"/>
  <c r="Q2" i="7"/>
  <c r="R4" i="7"/>
  <c r="Q4" i="7"/>
  <c r="V4" i="7" l="1"/>
  <c r="V5" i="7"/>
  <c r="V2" i="7"/>
  <c r="V3" i="7"/>
  <c r="X5" i="7"/>
  <c r="X3" i="7"/>
  <c r="X4" i="7"/>
  <c r="X2" i="7"/>
  <c r="W3" i="7" l="1"/>
  <c r="W4" i="7"/>
  <c r="W5" i="7"/>
  <c r="W2" i="7"/>
</calcChain>
</file>

<file path=xl/sharedStrings.xml><?xml version="1.0" encoding="utf-8"?>
<sst xmlns="http://schemas.openxmlformats.org/spreadsheetml/2006/main" count="46" uniqueCount="39">
  <si>
    <t>Total Points</t>
  </si>
  <si>
    <t>Low Score</t>
  </si>
  <si>
    <t>High Score</t>
  </si>
  <si>
    <t>Week 13 Score</t>
  </si>
  <si>
    <t>Adjusted Total Points</t>
  </si>
  <si>
    <t>Team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</si>
  <si>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</si>
  <si>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</si>
  <si>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</si>
  <si>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</si>
  <si>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</si>
  <si>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</si>
  <si>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</si>
  <si>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</si>
  <si>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</si>
  <si>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</si>
  <si>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</si>
  <si>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</si>
  <si>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</si>
  <si>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2nd Half Pts</t>
  </si>
  <si>
    <t>2nd Half Rank</t>
  </si>
  <si>
    <t>2nd Half Adj</t>
  </si>
  <si>
    <t>The Land (George Hayek)</t>
  </si>
  <si>
    <t>Deducted By Aliens (David Nickelsen)</t>
  </si>
  <si>
    <t>Cleveland Browns (Jay Carroll)</t>
  </si>
  <si>
    <t>BABY GOT 'BACKS ;) (Jennifer Hayek)</t>
  </si>
  <si>
    <t>(Prv Ttl Pts)</t>
  </si>
  <si>
    <t>Adj Total Pts</t>
  </si>
  <si>
    <t>1st Half Pts</t>
  </si>
  <si>
    <t>Total</t>
  </si>
  <si>
    <t>471 (4th)</t>
  </si>
  <si>
    <t>555 (2nd)</t>
  </si>
  <si>
    <t>499 (3rd)</t>
  </si>
  <si>
    <t>565 (1st)</t>
  </si>
  <si>
    <t>Subtract High, Low, Week 13, and 2nd Half Adjustment</t>
  </si>
  <si>
    <t>2016 Adjusted Total Points - Non-Playoff Teams Draft Order</t>
  </si>
  <si>
    <t>(Dave and George to draft divisions)</t>
  </si>
  <si>
    <t>2nd Half Points</t>
  </si>
  <si>
    <t>2nd Half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</si>
</sst>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xSplit="1" topLeftCell="B1" activePane="topRight" state="frozen"/>
      <selection pane="topRight" activeCell="B1" sqref="B1"/>
    </sheetView>
  </sheetViews>
  <sheetFormatPr defaultRowHeight="14.4" x14ac:dyDescent="0.3"/>
  <cols>
    <col min="1" max="1" width="30.88671875" customWidth="1"/>
    <col min="2" max="2" width="5.21875" style="2" bestFit="1" customWidth="1"/>
    <col min="3" max="11" width="5.109375" bestFit="1" customWidth="1"/>
    <col min="12" max="13" width="6.109375" bestFit="1" customWidth="1"/>
    <col min="14" max="14" width="6.109375" style="2" bestFit="1" customWidth="1"/>
    <col min="15" max="16" width="6.109375" style="15" customWidth="1"/>
    <col min="17" max="17" width="9.5546875" style="15" bestFit="1" customWidth="1"/>
    <col min="18" max="18" width="9.44140625" style="15" bestFit="1" customWidth="1"/>
    <col min="19" max="19" width="10.109375" style="15" customWidth="1"/>
    <col min="20" max="20" width="10.6640625" style="15" bestFit="1" customWidth="1"/>
    <col min="21" max="21" width="12.21875" style="14" bestFit="1" customWidth="1"/>
    <col min="22" max="22" width="13.21875" style="14" bestFit="1" customWidth="1"/>
    <col min="23" max="23" width="11.109375" style="15" bestFit="1" customWidth="1"/>
    <col min="24" max="24" width="10.109375" style="15" bestFit="1" customWidth="1"/>
    <col min="25" max="26" width="8.88671875" style="15"/>
  </cols>
  <sheetData>
    <row r="1" spans="1:26" s="1" customFormat="1" x14ac:dyDescent="0.3">
      <c r="A1" s="1" t="s">
        <v>5</v>
      </c>
      <c r="B1" s="1" t="s">
        <v>29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7" t="s">
        <v>18</v>
      </c>
      <c r="P1" s="17" t="s">
        <v>29</v>
      </c>
      <c r="Q1" s="17" t="s">
        <v>2</v>
      </c>
      <c r="R1" s="17" t="s">
        <v>1</v>
      </c>
      <c r="S1" s="17" t="s">
        <v>28</v>
      </c>
      <c r="T1" s="17" t="s">
        <v>19</v>
      </c>
      <c r="U1" s="16" t="s">
        <v>20</v>
      </c>
      <c r="V1" s="16" t="s">
        <v>21</v>
      </c>
      <c r="W1" s="17" t="s">
        <v>27</v>
      </c>
      <c r="X1" s="15" t="s">
        <v>26</v>
      </c>
      <c r="Y1" s="17"/>
      <c r="Z1" s="17"/>
    </row>
    <row r="2" spans="1:26" x14ac:dyDescent="0.3">
      <c r="A2" t="s">
        <v>25</v>
      </c>
      <c r="B2" s="2">
        <f>SUM(C2:O2)</f>
        <v>1014</v>
      </c>
      <c r="C2" s="2">
        <v>99</v>
      </c>
      <c r="D2" s="2">
        <v>67</v>
      </c>
      <c r="E2" s="2">
        <v>113</v>
      </c>
      <c r="F2" s="2">
        <v>55</v>
      </c>
      <c r="G2" s="2">
        <v>74</v>
      </c>
      <c r="H2" s="2">
        <v>66</v>
      </c>
      <c r="I2" s="2">
        <v>105</v>
      </c>
      <c r="J2" s="2">
        <v>88</v>
      </c>
      <c r="K2" s="2">
        <v>51</v>
      </c>
      <c r="L2" s="2">
        <v>82</v>
      </c>
      <c r="M2" s="2">
        <v>68</v>
      </c>
      <c r="N2" s="2">
        <v>77</v>
      </c>
      <c r="O2" s="15">
        <v>69</v>
      </c>
      <c r="P2" s="15">
        <f>SUM(C2:O2)</f>
        <v>1014</v>
      </c>
      <c r="Q2" s="15">
        <f>MAX(C2:N2)</f>
        <v>113</v>
      </c>
      <c r="R2" s="15">
        <f>MIN(C2:N2)</f>
        <v>51</v>
      </c>
      <c r="S2" s="15">
        <f>SUM(C2:H2)</f>
        <v>474</v>
      </c>
      <c r="T2" s="15">
        <f>SUM(I2:N2)</f>
        <v>471</v>
      </c>
      <c r="U2" s="14">
        <f>RANK(T2, T$2:T$5)</f>
        <v>4</v>
      </c>
      <c r="V2" s="14">
        <f>ROUNDDOWN((4-U2)*0.01*MAX(T$2:T$5), 0)</f>
        <v>0</v>
      </c>
      <c r="W2" s="15">
        <f>SUM(C2:O2)-Q2-R2-O2-V2</f>
        <v>781</v>
      </c>
      <c r="X2" s="15">
        <f>SUM(C2:O2)-Q2-R2-O2</f>
        <v>781</v>
      </c>
    </row>
    <row r="3" spans="1:26" x14ac:dyDescent="0.3">
      <c r="A3" t="s">
        <v>24</v>
      </c>
      <c r="B3" s="2">
        <f>SUM(C3:O3)</f>
        <v>1113</v>
      </c>
      <c r="C3" s="2">
        <v>83</v>
      </c>
      <c r="D3" s="2">
        <v>79</v>
      </c>
      <c r="E3" s="2">
        <v>79</v>
      </c>
      <c r="F3" s="2">
        <v>87</v>
      </c>
      <c r="G3" s="2">
        <v>76</v>
      </c>
      <c r="H3" s="2">
        <v>82</v>
      </c>
      <c r="I3" s="2">
        <v>91</v>
      </c>
      <c r="J3" s="2">
        <v>80</v>
      </c>
      <c r="K3" s="2">
        <v>81</v>
      </c>
      <c r="L3" s="2">
        <v>104</v>
      </c>
      <c r="M3" s="2">
        <v>89</v>
      </c>
      <c r="N3" s="2">
        <v>110</v>
      </c>
      <c r="O3" s="15">
        <v>72</v>
      </c>
      <c r="P3" s="15">
        <f>SUM(C3:O3)</f>
        <v>1113</v>
      </c>
      <c r="Q3" s="15">
        <f>MAX(C3:N3)</f>
        <v>110</v>
      </c>
      <c r="R3" s="15">
        <f>MIN(C3:N3)</f>
        <v>76</v>
      </c>
      <c r="S3" s="15">
        <f>SUM(C3:H3)</f>
        <v>486</v>
      </c>
      <c r="T3" s="15">
        <f>SUM(I3:N3)</f>
        <v>555</v>
      </c>
      <c r="U3" s="14">
        <f t="shared" ref="U3:U5" si="0">RANK(T3, T$2:T$5)</f>
        <v>2</v>
      </c>
      <c r="V3" s="14">
        <f t="shared" ref="V3:V5" si="1">ROUNDDOWN((4-U3)*0.01*MAX(T$2:T$5), 0)</f>
        <v>11</v>
      </c>
      <c r="W3" s="15">
        <f>SUM(C3:O3)-Q3-R3-O3-V3</f>
        <v>844</v>
      </c>
      <c r="X3" s="15">
        <f>SUM(C3:O3)-Q3-R3-O3</f>
        <v>855</v>
      </c>
    </row>
    <row r="4" spans="1:26" x14ac:dyDescent="0.3">
      <c r="A4" t="s">
        <v>22</v>
      </c>
      <c r="B4" s="2">
        <f>SUM(C4:O4)</f>
        <v>1138</v>
      </c>
      <c r="C4" s="2">
        <v>116</v>
      </c>
      <c r="D4" s="2">
        <v>80</v>
      </c>
      <c r="E4" s="2">
        <v>104</v>
      </c>
      <c r="F4" s="2">
        <v>97</v>
      </c>
      <c r="G4" s="2">
        <v>83</v>
      </c>
      <c r="H4" s="2">
        <v>87</v>
      </c>
      <c r="I4" s="2">
        <v>100</v>
      </c>
      <c r="J4" s="2">
        <v>100</v>
      </c>
      <c r="K4" s="2">
        <v>99</v>
      </c>
      <c r="L4" s="2">
        <v>65</v>
      </c>
      <c r="M4" s="2">
        <v>60</v>
      </c>
      <c r="N4" s="2">
        <v>75</v>
      </c>
      <c r="O4" s="15">
        <v>72</v>
      </c>
      <c r="P4" s="15">
        <f>SUM(C4:O4)</f>
        <v>1138</v>
      </c>
      <c r="Q4" s="15">
        <f>MAX(C4:N4)</f>
        <v>116</v>
      </c>
      <c r="R4" s="15">
        <f>MIN(C4:N4)</f>
        <v>60</v>
      </c>
      <c r="S4" s="15">
        <f>SUM(C4:H4)</f>
        <v>567</v>
      </c>
      <c r="T4" s="15">
        <f>SUM(I4:N4)</f>
        <v>499</v>
      </c>
      <c r="U4" s="14">
        <f t="shared" si="0"/>
        <v>3</v>
      </c>
      <c r="V4" s="14">
        <f t="shared" si="1"/>
        <v>5</v>
      </c>
      <c r="W4" s="15">
        <f>SUM(C4:O4)-Q4-R4-O4-V4</f>
        <v>885</v>
      </c>
      <c r="X4" s="15">
        <f>SUM(C4:O4)-Q4-R4-O4</f>
        <v>890</v>
      </c>
    </row>
    <row r="5" spans="1:26" x14ac:dyDescent="0.3">
      <c r="A5" t="s">
        <v>23</v>
      </c>
      <c r="B5" s="2">
        <f>SUM(C5:O5)</f>
        <v>1212</v>
      </c>
      <c r="C5" s="2">
        <v>60</v>
      </c>
      <c r="D5" s="2">
        <v>93</v>
      </c>
      <c r="E5" s="2">
        <v>91</v>
      </c>
      <c r="F5" s="2">
        <v>72</v>
      </c>
      <c r="G5" s="2">
        <v>114</v>
      </c>
      <c r="H5" s="2">
        <v>127</v>
      </c>
      <c r="I5" s="2">
        <v>74</v>
      </c>
      <c r="J5" s="2">
        <v>93</v>
      </c>
      <c r="K5" s="2">
        <v>95</v>
      </c>
      <c r="L5" s="2">
        <v>80</v>
      </c>
      <c r="M5" s="2">
        <v>90</v>
      </c>
      <c r="N5" s="2">
        <v>133</v>
      </c>
      <c r="O5" s="15">
        <v>90</v>
      </c>
      <c r="P5" s="15">
        <f>SUM(C5:O5)</f>
        <v>1212</v>
      </c>
      <c r="Q5" s="15">
        <f>MAX(C5:N5)</f>
        <v>133</v>
      </c>
      <c r="R5" s="15">
        <f>MIN(C5:N5)</f>
        <v>60</v>
      </c>
      <c r="S5" s="15">
        <f>SUM(C5:H5)</f>
        <v>557</v>
      </c>
      <c r="T5" s="15">
        <f>SUM(I5:N5)</f>
        <v>565</v>
      </c>
      <c r="U5" s="14">
        <f t="shared" si="0"/>
        <v>1</v>
      </c>
      <c r="V5" s="14">
        <f t="shared" si="1"/>
        <v>16</v>
      </c>
      <c r="W5" s="15">
        <f>SUM(C5:O5)-Q5-R5-O5-V5</f>
        <v>913</v>
      </c>
      <c r="X5" s="15">
        <f>SUM(C5:O5)-Q5-R5-O5</f>
        <v>929</v>
      </c>
    </row>
    <row r="6" spans="1:26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26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26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6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sortState ref="A2:X10">
    <sortCondition ref="W2:W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L25" sqref="L25"/>
    </sheetView>
  </sheetViews>
  <sheetFormatPr defaultColWidth="9.109375" defaultRowHeight="14.4" x14ac:dyDescent="0.3"/>
  <cols>
    <col min="1" max="1" width="32.5546875" style="2" customWidth="1"/>
    <col min="2" max="2" width="7.33203125" style="2" customWidth="1"/>
    <col min="3" max="3" width="7.44140625" style="2" customWidth="1"/>
    <col min="4" max="4" width="7.21875" style="2" customWidth="1"/>
    <col min="5" max="5" width="9.21875" style="2" customWidth="1"/>
    <col min="6" max="6" width="10.6640625" style="10" customWidth="1"/>
    <col min="7" max="7" width="8.88671875" style="10" bestFit="1" customWidth="1"/>
    <col min="8" max="8" width="12.6640625" style="13" customWidth="1"/>
    <col min="9" max="16384" width="9.109375" style="2"/>
  </cols>
  <sheetData>
    <row r="1" spans="1:8" ht="15" thickBot="1" x14ac:dyDescent="0.35">
      <c r="A1" s="18" t="s">
        <v>35</v>
      </c>
      <c r="B1" s="19"/>
      <c r="C1" s="19"/>
      <c r="D1" s="19"/>
      <c r="E1" s="19"/>
      <c r="F1" s="19"/>
      <c r="G1" s="19"/>
      <c r="H1" s="20"/>
    </row>
    <row r="2" spans="1:8" x14ac:dyDescent="0.3">
      <c r="A2" s="28" t="s">
        <v>34</v>
      </c>
      <c r="B2" s="29"/>
      <c r="C2" s="29"/>
      <c r="D2" s="29"/>
      <c r="E2" s="29"/>
      <c r="F2" s="29"/>
      <c r="G2" s="29"/>
      <c r="H2" s="30"/>
    </row>
    <row r="3" spans="1:8" x14ac:dyDescent="0.3">
      <c r="A3" s="25" t="s">
        <v>36</v>
      </c>
      <c r="B3" s="26"/>
      <c r="C3" s="26"/>
      <c r="D3" s="26"/>
      <c r="E3" s="26"/>
      <c r="F3" s="26"/>
      <c r="G3" s="26"/>
      <c r="H3" s="27"/>
    </row>
    <row r="4" spans="1:8" s="24" customFormat="1" ht="24.6" x14ac:dyDescent="0.3">
      <c r="A4" s="21"/>
      <c r="B4" s="22" t="s">
        <v>0</v>
      </c>
      <c r="C4" s="22" t="s">
        <v>2</v>
      </c>
      <c r="D4" s="22" t="s">
        <v>1</v>
      </c>
      <c r="E4" s="22" t="s">
        <v>3</v>
      </c>
      <c r="F4" s="22" t="s">
        <v>37</v>
      </c>
      <c r="G4" s="22" t="s">
        <v>38</v>
      </c>
      <c r="H4" s="23" t="s">
        <v>4</v>
      </c>
    </row>
    <row r="5" spans="1:8" x14ac:dyDescent="0.3">
      <c r="A5" s="4" t="s">
        <v>25</v>
      </c>
      <c r="B5" s="3">
        <v>1014</v>
      </c>
      <c r="C5" s="3">
        <v>113</v>
      </c>
      <c r="D5" s="3">
        <v>51</v>
      </c>
      <c r="E5" s="3">
        <v>69</v>
      </c>
      <c r="F5" s="8" t="s">
        <v>30</v>
      </c>
      <c r="G5" s="8">
        <v>0</v>
      </c>
      <c r="H5" s="11">
        <f>B5-C5-D5-E5-G5</f>
        <v>781</v>
      </c>
    </row>
    <row r="6" spans="1:8" x14ac:dyDescent="0.3">
      <c r="A6" s="4" t="s">
        <v>24</v>
      </c>
      <c r="B6" s="3">
        <v>1113</v>
      </c>
      <c r="C6" s="3">
        <v>110</v>
      </c>
      <c r="D6" s="3">
        <v>76</v>
      </c>
      <c r="E6" s="3">
        <v>72</v>
      </c>
      <c r="F6" s="8" t="s">
        <v>31</v>
      </c>
      <c r="G6" s="8">
        <v>11</v>
      </c>
      <c r="H6" s="11">
        <f t="shared" ref="H6:H8" si="0">B6-C6-D6-E6-G6</f>
        <v>844</v>
      </c>
    </row>
    <row r="7" spans="1:8" x14ac:dyDescent="0.3">
      <c r="A7" s="4" t="s">
        <v>22</v>
      </c>
      <c r="B7" s="3">
        <v>1138</v>
      </c>
      <c r="C7" s="3">
        <v>116</v>
      </c>
      <c r="D7" s="3">
        <v>60</v>
      </c>
      <c r="E7" s="7">
        <v>72</v>
      </c>
      <c r="F7" s="8" t="s">
        <v>32</v>
      </c>
      <c r="G7" s="8">
        <v>5</v>
      </c>
      <c r="H7" s="11">
        <f t="shared" si="0"/>
        <v>885</v>
      </c>
    </row>
    <row r="8" spans="1:8" x14ac:dyDescent="0.3">
      <c r="A8" s="4" t="s">
        <v>23</v>
      </c>
      <c r="B8" s="3">
        <v>1212</v>
      </c>
      <c r="C8" s="3">
        <v>133</v>
      </c>
      <c r="D8" s="3">
        <v>60</v>
      </c>
      <c r="E8" s="7">
        <v>90</v>
      </c>
      <c r="F8" s="8" t="s">
        <v>33</v>
      </c>
      <c r="G8" s="8">
        <v>16</v>
      </c>
      <c r="H8" s="11">
        <f t="shared" si="0"/>
        <v>913</v>
      </c>
    </row>
    <row r="9" spans="1:8" ht="15" thickBot="1" x14ac:dyDescent="0.35">
      <c r="A9" s="5"/>
      <c r="B9" s="6"/>
      <c r="C9" s="6"/>
      <c r="D9" s="6"/>
      <c r="E9" s="6"/>
      <c r="F9" s="9"/>
      <c r="G9" s="9"/>
      <c r="H9" s="12"/>
    </row>
  </sheetData>
  <mergeCells count="3">
    <mergeCell ref="A1:H1"/>
    <mergeCell ref="A2:H2"/>
    <mergeCell ref="A3:H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Data</vt:lpstr>
      <vt:lpstr>Final Points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</dc:creator>
  <cp:lastModifiedBy>George Hawke</cp:lastModifiedBy>
  <dcterms:created xsi:type="dcterms:W3CDTF">2013-12-19T23:31:03Z</dcterms:created>
  <dcterms:modified xsi:type="dcterms:W3CDTF">2016-12-29T02:50:26Z</dcterms:modified>
</cp:coreProperties>
</file>