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Pressure Drop\Pressur Drop\Results_Henrique\"/>
    </mc:Choice>
  </mc:AlternateContent>
  <xr:revisionPtr revIDLastSave="0" documentId="13_ncr:1_{FC8C08E1-1E6E-46A7-9C7E-BEEB1F32834F}" xr6:coauthVersionLast="36" xr6:coauthVersionMax="36" xr10:uidLastSave="{00000000-0000-0000-0000-000000000000}"/>
  <bookViews>
    <workbookView xWindow="0" yWindow="0" windowWidth="28800" windowHeight="12225" activeTab="4" xr2:uid="{F3474251-001B-4400-BC05-FDC643286026}"/>
  </bookViews>
  <sheets>
    <sheet name="Planilha1" sheetId="1" r:id="rId1"/>
    <sheet name="Planilha2" sheetId="2" r:id="rId2"/>
    <sheet name="Planilha5" sheetId="5" r:id="rId3"/>
    <sheet name="Planilha4" sheetId="4" r:id="rId4"/>
    <sheet name="Data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M2" i="2"/>
  <c r="R2" i="2" l="1"/>
  <c r="I8" i="2"/>
  <c r="B8" i="5" l="1"/>
  <c r="B7" i="5"/>
  <c r="B6" i="5"/>
  <c r="B5" i="5"/>
  <c r="J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K6" i="5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5" i="5"/>
  <c r="J4" i="5"/>
  <c r="I16" i="5"/>
  <c r="T69" i="2"/>
  <c r="R69" i="2"/>
  <c r="L69" i="2"/>
  <c r="N69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70" i="2"/>
  <c r="T71" i="2"/>
  <c r="T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70" i="2"/>
  <c r="R71" i="2"/>
  <c r="I6" i="2"/>
  <c r="N7" i="2"/>
  <c r="P7" i="2" s="1"/>
  <c r="N15" i="2"/>
  <c r="P15" i="2" s="1"/>
  <c r="N23" i="2"/>
  <c r="P23" i="2" s="1"/>
  <c r="N31" i="2"/>
  <c r="P31" i="2" s="1"/>
  <c r="N39" i="2"/>
  <c r="P39" i="2" s="1"/>
  <c r="N47" i="2"/>
  <c r="P47" i="2" s="1"/>
  <c r="N55" i="2"/>
  <c r="P55" i="2" s="1"/>
  <c r="N63" i="2"/>
  <c r="P63" i="2" s="1"/>
  <c r="N71" i="2"/>
  <c r="P71" i="2" s="1"/>
  <c r="M9" i="2"/>
  <c r="M17" i="2"/>
  <c r="M25" i="2"/>
  <c r="M33" i="2"/>
  <c r="M41" i="2"/>
  <c r="M49" i="2"/>
  <c r="M57" i="2"/>
  <c r="M65" i="2"/>
  <c r="L3" i="2"/>
  <c r="N3" i="2" s="1"/>
  <c r="P3" i="2" s="1"/>
  <c r="L4" i="2"/>
  <c r="N4" i="2" s="1"/>
  <c r="P4" i="2" s="1"/>
  <c r="L5" i="2"/>
  <c r="N5" i="2" s="1"/>
  <c r="P5" i="2" s="1"/>
  <c r="L6" i="2"/>
  <c r="N6" i="2" s="1"/>
  <c r="P6" i="2" s="1"/>
  <c r="L7" i="2"/>
  <c r="L8" i="2"/>
  <c r="N8" i="2" s="1"/>
  <c r="P8" i="2" s="1"/>
  <c r="L9" i="2"/>
  <c r="N9" i="2" s="1"/>
  <c r="P9" i="2" s="1"/>
  <c r="L10" i="2"/>
  <c r="N10" i="2" s="1"/>
  <c r="P10" i="2" s="1"/>
  <c r="L11" i="2"/>
  <c r="N11" i="2" s="1"/>
  <c r="P11" i="2" s="1"/>
  <c r="L12" i="2"/>
  <c r="N12" i="2" s="1"/>
  <c r="P12" i="2" s="1"/>
  <c r="L13" i="2"/>
  <c r="N13" i="2" s="1"/>
  <c r="P13" i="2" s="1"/>
  <c r="L14" i="2"/>
  <c r="N14" i="2" s="1"/>
  <c r="P14" i="2" s="1"/>
  <c r="L15" i="2"/>
  <c r="L16" i="2"/>
  <c r="N16" i="2" s="1"/>
  <c r="P16" i="2" s="1"/>
  <c r="L17" i="2"/>
  <c r="N17" i="2" s="1"/>
  <c r="P17" i="2" s="1"/>
  <c r="L18" i="2"/>
  <c r="N18" i="2" s="1"/>
  <c r="P18" i="2" s="1"/>
  <c r="L19" i="2"/>
  <c r="N19" i="2" s="1"/>
  <c r="P19" i="2" s="1"/>
  <c r="L20" i="2"/>
  <c r="N20" i="2" s="1"/>
  <c r="P20" i="2" s="1"/>
  <c r="L21" i="2"/>
  <c r="N21" i="2" s="1"/>
  <c r="P21" i="2" s="1"/>
  <c r="L22" i="2"/>
  <c r="N22" i="2" s="1"/>
  <c r="P22" i="2" s="1"/>
  <c r="L23" i="2"/>
  <c r="L24" i="2"/>
  <c r="N24" i="2" s="1"/>
  <c r="P24" i="2" s="1"/>
  <c r="L25" i="2"/>
  <c r="N25" i="2" s="1"/>
  <c r="P25" i="2" s="1"/>
  <c r="L26" i="2"/>
  <c r="N26" i="2" s="1"/>
  <c r="P26" i="2" s="1"/>
  <c r="L27" i="2"/>
  <c r="N27" i="2" s="1"/>
  <c r="P27" i="2" s="1"/>
  <c r="L28" i="2"/>
  <c r="N28" i="2" s="1"/>
  <c r="P28" i="2" s="1"/>
  <c r="L29" i="2"/>
  <c r="N29" i="2" s="1"/>
  <c r="P29" i="2" s="1"/>
  <c r="L30" i="2"/>
  <c r="N30" i="2" s="1"/>
  <c r="P30" i="2" s="1"/>
  <c r="L31" i="2"/>
  <c r="L32" i="2"/>
  <c r="N32" i="2" s="1"/>
  <c r="P32" i="2" s="1"/>
  <c r="L33" i="2"/>
  <c r="N33" i="2" s="1"/>
  <c r="P33" i="2" s="1"/>
  <c r="L34" i="2"/>
  <c r="N34" i="2" s="1"/>
  <c r="P34" i="2" s="1"/>
  <c r="L35" i="2"/>
  <c r="N35" i="2" s="1"/>
  <c r="P35" i="2" s="1"/>
  <c r="L36" i="2"/>
  <c r="N36" i="2" s="1"/>
  <c r="P36" i="2" s="1"/>
  <c r="L37" i="2"/>
  <c r="N37" i="2" s="1"/>
  <c r="P37" i="2" s="1"/>
  <c r="L38" i="2"/>
  <c r="N38" i="2" s="1"/>
  <c r="P38" i="2" s="1"/>
  <c r="L39" i="2"/>
  <c r="L40" i="2"/>
  <c r="N40" i="2" s="1"/>
  <c r="L41" i="2"/>
  <c r="N41" i="2" s="1"/>
  <c r="P41" i="2" s="1"/>
  <c r="L42" i="2"/>
  <c r="N42" i="2" s="1"/>
  <c r="P42" i="2" s="1"/>
  <c r="L43" i="2"/>
  <c r="N43" i="2" s="1"/>
  <c r="P43" i="2" s="1"/>
  <c r="L44" i="2"/>
  <c r="N44" i="2" s="1"/>
  <c r="P44" i="2" s="1"/>
  <c r="L45" i="2"/>
  <c r="N45" i="2" s="1"/>
  <c r="P45" i="2" s="1"/>
  <c r="L46" i="2"/>
  <c r="N46" i="2" s="1"/>
  <c r="P46" i="2" s="1"/>
  <c r="L47" i="2"/>
  <c r="L48" i="2"/>
  <c r="N48" i="2" s="1"/>
  <c r="P48" i="2" s="1"/>
  <c r="L49" i="2"/>
  <c r="N49" i="2" s="1"/>
  <c r="P49" i="2" s="1"/>
  <c r="L50" i="2"/>
  <c r="N50" i="2" s="1"/>
  <c r="P50" i="2" s="1"/>
  <c r="L51" i="2"/>
  <c r="N51" i="2" s="1"/>
  <c r="P51" i="2" s="1"/>
  <c r="L52" i="2"/>
  <c r="N52" i="2" s="1"/>
  <c r="P52" i="2" s="1"/>
  <c r="L53" i="2"/>
  <c r="N53" i="2" s="1"/>
  <c r="P53" i="2" s="1"/>
  <c r="L54" i="2"/>
  <c r="N54" i="2" s="1"/>
  <c r="P54" i="2" s="1"/>
  <c r="L55" i="2"/>
  <c r="L56" i="2"/>
  <c r="N56" i="2" s="1"/>
  <c r="P56" i="2" s="1"/>
  <c r="L57" i="2"/>
  <c r="N57" i="2" s="1"/>
  <c r="P57" i="2" s="1"/>
  <c r="L58" i="2"/>
  <c r="N58" i="2" s="1"/>
  <c r="P58" i="2" s="1"/>
  <c r="L59" i="2"/>
  <c r="N59" i="2" s="1"/>
  <c r="P59" i="2" s="1"/>
  <c r="L60" i="2"/>
  <c r="N60" i="2" s="1"/>
  <c r="P60" i="2" s="1"/>
  <c r="L61" i="2"/>
  <c r="N61" i="2" s="1"/>
  <c r="P61" i="2" s="1"/>
  <c r="L62" i="2"/>
  <c r="N62" i="2" s="1"/>
  <c r="P62" i="2" s="1"/>
  <c r="L63" i="2"/>
  <c r="L64" i="2"/>
  <c r="N64" i="2" s="1"/>
  <c r="P64" i="2" s="1"/>
  <c r="L65" i="2"/>
  <c r="N65" i="2" s="1"/>
  <c r="P65" i="2" s="1"/>
  <c r="L66" i="2"/>
  <c r="N66" i="2" s="1"/>
  <c r="P66" i="2" s="1"/>
  <c r="L67" i="2"/>
  <c r="N67" i="2" s="1"/>
  <c r="P67" i="2" s="1"/>
  <c r="L68" i="2"/>
  <c r="N68" i="2" s="1"/>
  <c r="P68" i="2" s="1"/>
  <c r="P69" i="2"/>
  <c r="L70" i="2"/>
  <c r="N70" i="2" s="1"/>
  <c r="P70" i="2" s="1"/>
  <c r="L71" i="2"/>
  <c r="L2" i="2"/>
  <c r="N2" i="2" s="1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K10" i="2"/>
  <c r="M10" i="2" s="1"/>
  <c r="O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K18" i="2"/>
  <c r="M18" i="2" s="1"/>
  <c r="O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K26" i="2"/>
  <c r="M26" i="2" s="1"/>
  <c r="O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K34" i="2"/>
  <c r="M34" i="2" s="1"/>
  <c r="O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K42" i="2"/>
  <c r="M42" i="2" s="1"/>
  <c r="O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K50" i="2"/>
  <c r="M50" i="2" s="1"/>
  <c r="O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K58" i="2"/>
  <c r="M58" i="2" s="1"/>
  <c r="O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K66" i="2"/>
  <c r="M66" i="2" s="1"/>
  <c r="O66" i="2" s="1"/>
  <c r="K67" i="2"/>
  <c r="M67" i="2" s="1"/>
  <c r="K68" i="2"/>
  <c r="M68" i="2" s="1"/>
  <c r="K69" i="2"/>
  <c r="M69" i="2" s="1"/>
  <c r="K70" i="2"/>
  <c r="M70" i="2" s="1"/>
  <c r="K71" i="2"/>
  <c r="M71" i="2" s="1"/>
  <c r="K2" i="2"/>
  <c r="I7" i="2"/>
  <c r="I5" i="2"/>
  <c r="I4" i="2"/>
  <c r="B9" i="5" l="1"/>
  <c r="P2" i="2"/>
  <c r="O3" i="2"/>
  <c r="O65" i="2"/>
  <c r="O25" i="2"/>
  <c r="O48" i="2"/>
  <c r="O24" i="2"/>
  <c r="O16" i="2"/>
  <c r="O8" i="2"/>
  <c r="O49" i="2"/>
  <c r="O33" i="2"/>
  <c r="O9" i="2"/>
  <c r="O56" i="2"/>
  <c r="O32" i="2"/>
  <c r="O71" i="2"/>
  <c r="O63" i="2"/>
  <c r="O55" i="2"/>
  <c r="O47" i="2"/>
  <c r="O39" i="2"/>
  <c r="O31" i="2"/>
  <c r="O23" i="2"/>
  <c r="O15" i="2"/>
  <c r="O7" i="2"/>
  <c r="O57" i="2"/>
  <c r="O41" i="2"/>
  <c r="O17" i="2"/>
  <c r="O64" i="2"/>
  <c r="O70" i="2"/>
  <c r="O62" i="2"/>
  <c r="O54" i="2"/>
  <c r="O46" i="2"/>
  <c r="O38" i="2"/>
  <c r="O30" i="2"/>
  <c r="O22" i="2"/>
  <c r="O14" i="2"/>
  <c r="O6" i="2"/>
  <c r="O21" i="2"/>
  <c r="O69" i="2"/>
  <c r="O53" i="2"/>
  <c r="O37" i="2"/>
  <c r="O5" i="2"/>
  <c r="O68" i="2"/>
  <c r="O60" i="2"/>
  <c r="O52" i="2"/>
  <c r="O44" i="2"/>
  <c r="O36" i="2"/>
  <c r="O28" i="2"/>
  <c r="O20" i="2"/>
  <c r="O12" i="2"/>
  <c r="O4" i="2"/>
  <c r="O61" i="2"/>
  <c r="O45" i="2"/>
  <c r="O29" i="2"/>
  <c r="O13" i="2"/>
  <c r="O67" i="2"/>
  <c r="O59" i="2"/>
  <c r="O51" i="2"/>
  <c r="O43" i="2"/>
  <c r="O35" i="2"/>
  <c r="O27" i="2"/>
  <c r="O19" i="2"/>
  <c r="O11" i="2"/>
</calcChain>
</file>

<file path=xl/sharedStrings.xml><?xml version="1.0" encoding="utf-8"?>
<sst xmlns="http://schemas.openxmlformats.org/spreadsheetml/2006/main" count="26" uniqueCount="15">
  <si>
    <t xml:space="preserve">Hex Span [K] </t>
  </si>
  <si>
    <t xml:space="preserve">CB Pressure Drop [kPa] </t>
  </si>
  <si>
    <t xml:space="preserve">CB MFR [kg/h] </t>
  </si>
  <si>
    <t xml:space="preserve">HB Pressure Drop [kPa] </t>
  </si>
  <si>
    <t xml:space="preserve">HB MFR [kg/h] </t>
  </si>
  <si>
    <t>Epsilon</t>
  </si>
  <si>
    <t>rho_f</t>
  </si>
  <si>
    <t>d_p</t>
  </si>
  <si>
    <t>Area</t>
  </si>
  <si>
    <t>um_f</t>
  </si>
  <si>
    <t>L</t>
  </si>
  <si>
    <t>d_h</t>
  </si>
  <si>
    <t>Re</t>
  </si>
  <si>
    <t>m_f</t>
  </si>
  <si>
    <t>v_s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</si>
</sst>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Planilha5!$J$4:$J$54</c:f>
              <c:numCache>
                <c:formatCode>General</c:formatCode>
                <c:ptCount val="51"/>
                <c:pt idx="0">
                  <c:v>1.0089249600000001</c:v>
                </c:pt>
                <c:pt idx="1">
                  <c:v>1.0041083270392601</c:v>
                </c:pt>
                <c:pt idx="2">
                  <c:v>0.99978586635008004</c:v>
                </c:pt>
                <c:pt idx="3">
                  <c:v>0.99591761132202006</c:v>
                </c:pt>
                <c:pt idx="4">
                  <c:v>0.99246359534464013</c:v>
                </c:pt>
                <c:pt idx="5">
                  <c:v>0.9893838518075001</c:v>
                </c:pt>
                <c:pt idx="6">
                  <c:v>0.98663841410016007</c:v>
                </c:pt>
                <c:pt idx="7">
                  <c:v>0.98418731561218009</c:v>
                </c:pt>
                <c:pt idx="8">
                  <c:v>0.98199058973312003</c:v>
                </c:pt>
                <c:pt idx="9">
                  <c:v>0.98000826985254008</c:v>
                </c:pt>
                <c:pt idx="10">
                  <c:v>0.97820038936000009</c:v>
                </c:pt>
                <c:pt idx="11">
                  <c:v>0.97652698164506013</c:v>
                </c:pt>
                <c:pt idx="12">
                  <c:v>0.97494808009728007</c:v>
                </c:pt>
                <c:pt idx="13">
                  <c:v>0.97342371810622008</c:v>
                </c:pt>
                <c:pt idx="14">
                  <c:v>0.97191392906144014</c:v>
                </c:pt>
                <c:pt idx="15">
                  <c:v>0.9703787463525001</c:v>
                </c:pt>
                <c:pt idx="16">
                  <c:v>0.96877820336896003</c:v>
                </c:pt>
                <c:pt idx="17">
                  <c:v>0.96707233350038013</c:v>
                </c:pt>
                <c:pt idx="18">
                  <c:v>0.96522117013632003</c:v>
                </c:pt>
                <c:pt idx="19">
                  <c:v>0.96318474666634002</c:v>
                </c:pt>
                <c:pt idx="20">
                  <c:v>0.96092309648000007</c:v>
                </c:pt>
                <c:pt idx="21">
                  <c:v>0.95839625296686004</c:v>
                </c:pt>
                <c:pt idx="22">
                  <c:v>0.95556424951648</c:v>
                </c:pt>
                <c:pt idx="23">
                  <c:v>0.95238711951842003</c:v>
                </c:pt>
                <c:pt idx="24">
                  <c:v>0.9488248963622401</c:v>
                </c:pt>
                <c:pt idx="25">
                  <c:v>0.94483761343750006</c:v>
                </c:pt>
                <c:pt idx="26">
                  <c:v>0.94038530413376009</c:v>
                </c:pt>
                <c:pt idx="27">
                  <c:v>0.93542800184058006</c:v>
                </c:pt>
                <c:pt idx="28">
                  <c:v>0.92992573994752004</c:v>
                </c:pt>
                <c:pt idx="29">
                  <c:v>0.92383855184413999</c:v>
                </c:pt>
                <c:pt idx="30">
                  <c:v>0.91712647091999999</c:v>
                </c:pt>
                <c:pt idx="31">
                  <c:v>0.9097495305646599</c:v>
                </c:pt>
                <c:pt idx="32">
                  <c:v>0.90166776416768002</c:v>
                </c:pt>
                <c:pt idx="33">
                  <c:v>0.89284120511861986</c:v>
                </c:pt>
                <c:pt idx="34">
                  <c:v>0.88322988680703995</c:v>
                </c:pt>
                <c:pt idx="35">
                  <c:v>0.87279384262249993</c:v>
                </c:pt>
                <c:pt idx="36">
                  <c:v>0.86149310595455986</c:v>
                </c:pt>
                <c:pt idx="37">
                  <c:v>0.84928771019277982</c:v>
                </c:pt>
                <c:pt idx="38">
                  <c:v>0.83613768872671979</c:v>
                </c:pt>
                <c:pt idx="39">
                  <c:v>0.82200307494593972</c:v>
                </c:pt>
                <c:pt idx="40">
                  <c:v>0.8068439022399998</c:v>
                </c:pt>
                <c:pt idx="41">
                  <c:v>0.79062020399845967</c:v>
                </c:pt>
                <c:pt idx="42">
                  <c:v>0.77329201361087962</c:v>
                </c:pt>
                <c:pt idx="43">
                  <c:v>0.75481936446681963</c:v>
                </c:pt>
                <c:pt idx="44">
                  <c:v>0.73516228995583965</c:v>
                </c:pt>
                <c:pt idx="45">
                  <c:v>0.71428082346749955</c:v>
                </c:pt>
                <c:pt idx="46">
                  <c:v>0.6921349983913595</c:v>
                </c:pt>
                <c:pt idx="47">
                  <c:v>0.66868484811697937</c:v>
                </c:pt>
                <c:pt idx="48">
                  <c:v>0.64389040603391923</c:v>
                </c:pt>
                <c:pt idx="49">
                  <c:v>0.61771170553173926</c:v>
                </c:pt>
                <c:pt idx="50">
                  <c:v>0.59010877999999933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F-4A73-9524-110C47C3E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31647"/>
        <c:axId val="1174461471"/>
      </c:scatterChart>
      <c:valAx>
        <c:axId val="117683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461471"/>
        <c:crosses val="autoZero"/>
        <c:crossBetween val="midCat"/>
      </c:valAx>
      <c:valAx>
        <c:axId val="1174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683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4548337707786529E-2"/>
                  <c:y val="-0.19814559638378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Planilha4!$A$2:$A$51</c:f>
              <c:numCache>
                <c:formatCode>General</c:formatCode>
                <c:ptCount val="50"/>
                <c:pt idx="0">
                  <c:v>25.178480748486194</c:v>
                </c:pt>
                <c:pt idx="1">
                  <c:v>25.086804977930562</c:v>
                </c:pt>
                <c:pt idx="2">
                  <c:v>24.860311897734285</c:v>
                </c:pt>
                <c:pt idx="3">
                  <c:v>24.682353049008633</c:v>
                </c:pt>
                <c:pt idx="4">
                  <c:v>24.617640740381127</c:v>
                </c:pt>
                <c:pt idx="5">
                  <c:v>24.520572277439864</c:v>
                </c:pt>
                <c:pt idx="6">
                  <c:v>23.31530552925253</c:v>
                </c:pt>
                <c:pt idx="7">
                  <c:v>22.999833024693427</c:v>
                </c:pt>
                <c:pt idx="8">
                  <c:v>22.563024941457751</c:v>
                </c:pt>
                <c:pt idx="9">
                  <c:v>22.490223594251805</c:v>
                </c:pt>
                <c:pt idx="10">
                  <c:v>22.406636862274606</c:v>
                </c:pt>
                <c:pt idx="11">
                  <c:v>22.293390322176471</c:v>
                </c:pt>
                <c:pt idx="12">
                  <c:v>20.222596446096215</c:v>
                </c:pt>
                <c:pt idx="13">
                  <c:v>19.621311245098955</c:v>
                </c:pt>
                <c:pt idx="14">
                  <c:v>19.37324739536017</c:v>
                </c:pt>
                <c:pt idx="15">
                  <c:v>19.268089893840472</c:v>
                </c:pt>
                <c:pt idx="16">
                  <c:v>19.200681239020152</c:v>
                </c:pt>
                <c:pt idx="17">
                  <c:v>19.173717777092026</c:v>
                </c:pt>
                <c:pt idx="18">
                  <c:v>17.086745823854894</c:v>
                </c:pt>
                <c:pt idx="19">
                  <c:v>17.038211592384265</c:v>
                </c:pt>
                <c:pt idx="20">
                  <c:v>16.8144148583808</c:v>
                </c:pt>
                <c:pt idx="21">
                  <c:v>16.755095242138918</c:v>
                </c:pt>
                <c:pt idx="22">
                  <c:v>16.725435434017975</c:v>
                </c:pt>
                <c:pt idx="23">
                  <c:v>16.660723125390469</c:v>
                </c:pt>
                <c:pt idx="24">
                  <c:v>16.641848702040779</c:v>
                </c:pt>
                <c:pt idx="25">
                  <c:v>16.563654662449206</c:v>
                </c:pt>
                <c:pt idx="26">
                  <c:v>16.533994854328263</c:v>
                </c:pt>
                <c:pt idx="27">
                  <c:v>16.515120430978573</c:v>
                </c:pt>
                <c:pt idx="28">
                  <c:v>15.245141374163733</c:v>
                </c:pt>
                <c:pt idx="29">
                  <c:v>15.013255601581832</c:v>
                </c:pt>
                <c:pt idx="30">
                  <c:v>14.120765011760785</c:v>
                </c:pt>
                <c:pt idx="31">
                  <c:v>13.929324432071072</c:v>
                </c:pt>
                <c:pt idx="32">
                  <c:v>13.921235393492635</c:v>
                </c:pt>
                <c:pt idx="33">
                  <c:v>13.848434046286688</c:v>
                </c:pt>
                <c:pt idx="34">
                  <c:v>13.805292507201683</c:v>
                </c:pt>
                <c:pt idx="35">
                  <c:v>13.651600774211355</c:v>
                </c:pt>
                <c:pt idx="36">
                  <c:v>13.605762888933537</c:v>
                </c:pt>
                <c:pt idx="37">
                  <c:v>11.408240741791079</c:v>
                </c:pt>
                <c:pt idx="38">
                  <c:v>11.383973626055763</c:v>
                </c:pt>
                <c:pt idx="39">
                  <c:v>11.351617471742008</c:v>
                </c:pt>
                <c:pt idx="40">
                  <c:v>11.179051315401988</c:v>
                </c:pt>
                <c:pt idx="41">
                  <c:v>11.04962669814697</c:v>
                </c:pt>
                <c:pt idx="42">
                  <c:v>11.041537659568535</c:v>
                </c:pt>
                <c:pt idx="43">
                  <c:v>10.995699774290715</c:v>
                </c:pt>
                <c:pt idx="44">
                  <c:v>10.974129004748214</c:v>
                </c:pt>
                <c:pt idx="45">
                  <c:v>10.974129004748214</c:v>
                </c:pt>
                <c:pt idx="46">
                  <c:v>10.971432658555399</c:v>
                </c:pt>
                <c:pt idx="47">
                  <c:v>10.968736312362585</c:v>
                </c:pt>
                <c:pt idx="48">
                  <c:v>10.920202080891956</c:v>
                </c:pt>
                <c:pt idx="49">
                  <c:v>10.917505734699144</c:v>
                </c:pt>
              </c:numCache>
            </c:numRef>
          </c:xVal>
          <c:yVal>
            <c:numRef>
              <c:f>Planilha4!$B$2:$B$51</c:f>
              <c:numCache>
                <c:formatCode>General</c:formatCode>
                <c:ptCount val="50"/>
                <c:pt idx="0">
                  <c:v>82.011379109020865</c:v>
                </c:pt>
                <c:pt idx="1">
                  <c:v>77.880376492851255</c:v>
                </c:pt>
                <c:pt idx="2">
                  <c:v>78.663506006257251</c:v>
                </c:pt>
                <c:pt idx="3">
                  <c:v>81.333436159060909</c:v>
                </c:pt>
                <c:pt idx="4">
                  <c:v>83.202910288747006</c:v>
                </c:pt>
                <c:pt idx="5">
                  <c:v>81.320654986720498</c:v>
                </c:pt>
                <c:pt idx="6">
                  <c:v>77.346629549838383</c:v>
                </c:pt>
                <c:pt idx="7">
                  <c:v>79.182780663051446</c:v>
                </c:pt>
                <c:pt idx="8">
                  <c:v>84.734981529007825</c:v>
                </c:pt>
                <c:pt idx="9">
                  <c:v>83.047349605235212</c:v>
                </c:pt>
                <c:pt idx="10">
                  <c:v>85.684687981850118</c:v>
                </c:pt>
                <c:pt idx="11">
                  <c:v>84.280649779704191</c:v>
                </c:pt>
                <c:pt idx="12">
                  <c:v>87.18266921487951</c:v>
                </c:pt>
                <c:pt idx="13">
                  <c:v>85.749946000292496</c:v>
                </c:pt>
                <c:pt idx="14">
                  <c:v>92.455816690350673</c:v>
                </c:pt>
                <c:pt idx="15">
                  <c:v>88.60186030603785</c:v>
                </c:pt>
                <c:pt idx="16">
                  <c:v>89.602000543836283</c:v>
                </c:pt>
                <c:pt idx="17">
                  <c:v>89.584192751808601</c:v>
                </c:pt>
                <c:pt idx="18">
                  <c:v>99.069162899299826</c:v>
                </c:pt>
                <c:pt idx="19">
                  <c:v>97.993176441078504</c:v>
                </c:pt>
                <c:pt idx="20">
                  <c:v>93.667725037368299</c:v>
                </c:pt>
                <c:pt idx="21">
                  <c:v>92.422868954395639</c:v>
                </c:pt>
                <c:pt idx="22">
                  <c:v>94.525072329612527</c:v>
                </c:pt>
                <c:pt idx="23">
                  <c:v>100.98216143069467</c:v>
                </c:pt>
                <c:pt idx="24">
                  <c:v>93.685010251063986</c:v>
                </c:pt>
                <c:pt idx="25">
                  <c:v>99.781399608455445</c:v>
                </c:pt>
                <c:pt idx="26">
                  <c:v>102.31823893013517</c:v>
                </c:pt>
                <c:pt idx="27">
                  <c:v>99.058624906016263</c:v>
                </c:pt>
                <c:pt idx="28">
                  <c:v>96.43366874269617</c:v>
                </c:pt>
                <c:pt idx="29">
                  <c:v>101.19706835737739</c:v>
                </c:pt>
                <c:pt idx="30">
                  <c:v>106.42873819745463</c:v>
                </c:pt>
                <c:pt idx="31">
                  <c:v>110.80669686453054</c:v>
                </c:pt>
                <c:pt idx="32">
                  <c:v>103.76515786078843</c:v>
                </c:pt>
                <c:pt idx="33">
                  <c:v>103.09928754382891</c:v>
                </c:pt>
                <c:pt idx="34">
                  <c:v>108.84856911782721</c:v>
                </c:pt>
                <c:pt idx="35">
                  <c:v>110.99367216739421</c:v>
                </c:pt>
                <c:pt idx="36">
                  <c:v>106.91706338651564</c:v>
                </c:pt>
                <c:pt idx="37">
                  <c:v>114.09376272046465</c:v>
                </c:pt>
                <c:pt idx="38">
                  <c:v>126.06941370403594</c:v>
                </c:pt>
                <c:pt idx="39">
                  <c:v>112.92397021971608</c:v>
                </c:pt>
                <c:pt idx="40">
                  <c:v>115.80179429914334</c:v>
                </c:pt>
                <c:pt idx="41">
                  <c:v>123.89603814609521</c:v>
                </c:pt>
                <c:pt idx="42">
                  <c:v>130.91656218864992</c:v>
                </c:pt>
                <c:pt idx="43">
                  <c:v>117.88983428076241</c:v>
                </c:pt>
                <c:pt idx="44">
                  <c:v>116.70535797646941</c:v>
                </c:pt>
                <c:pt idx="45">
                  <c:v>115.0569772140899</c:v>
                </c:pt>
                <c:pt idx="46">
                  <c:v>125.00868357030222</c:v>
                </c:pt>
                <c:pt idx="47">
                  <c:v>126.55515244287302</c:v>
                </c:pt>
                <c:pt idx="48">
                  <c:v>115.3637976289168</c:v>
                </c:pt>
                <c:pt idx="49">
                  <c:v>125.91358746806137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8-45A4-880D-5489950B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11008"/>
        <c:axId val="542986719"/>
      </c:scatterChart>
      <c:valAx>
        <c:axId val="1214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986719"/>
        <c:crosses val="autoZero"/>
        <c:crossBetween val="midCat"/>
      </c:valAx>
      <c:valAx>
        <c:axId val="54298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41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166687</xdr:colOff>
      <xdr:row>7</xdr:row>
      <xdr:rowOff>23812</xdr:rowOff>
    </xdr:from>
    <xdr:to>
      <xdr:col>20</xdr:col>
      <xdr:colOff>471487</xdr:colOff>
      <xdr:row>21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D6C80C-3395-4364-B6D0-6206FDB36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4</xdr:row>
      <xdr:rowOff>90487</xdr:rowOff>
    </xdr:from>
    <xdr:to>
      <xdr:col>15</xdr:col>
      <xdr:colOff>23812</xdr:colOff>
      <xdr:row>18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BE2232-943F-49C6-88C1-BE1A4E89D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E8DC-D8BF-4734-9C08-8E1B09348D8D}">
  <sheetPr codeName="Planilha1"/>
  <dimension ref="A1:BS5"/>
  <sheetViews>
    <sheetView topLeftCell="AQ1" workbookViewId="0">
      <selection activeCell="AV26" sqref="AV26"/>
    </sheetView>
  </sheetViews>
  <sheetFormatPr defaultRowHeight="15" x14ac:dyDescent="0.25"/>
  <cols>
    <col min="1" max="1" width="22.5703125" customWidth="1"/>
  </cols>
  <sheetData>
    <row r="1" spans="1:71" x14ac:dyDescent="0.25">
      <c r="A1" t="s">
        <v>0</v>
      </c>
      <c r="B1">
        <v>6.02</v>
      </c>
      <c r="C1">
        <v>6.02</v>
      </c>
      <c r="D1">
        <v>6.02</v>
      </c>
      <c r="E1">
        <v>6</v>
      </c>
      <c r="F1">
        <v>6</v>
      </c>
      <c r="G1">
        <v>2.91</v>
      </c>
      <c r="H1">
        <v>2.89</v>
      </c>
      <c r="I1">
        <v>0.01</v>
      </c>
      <c r="J1">
        <v>0.01</v>
      </c>
      <c r="K1">
        <v>6.01</v>
      </c>
      <c r="L1">
        <v>6.02</v>
      </c>
      <c r="M1">
        <v>2.96</v>
      </c>
      <c r="N1">
        <v>2.95</v>
      </c>
      <c r="O1">
        <v>0</v>
      </c>
      <c r="P1">
        <v>0</v>
      </c>
      <c r="Q1">
        <v>5.98</v>
      </c>
      <c r="R1">
        <v>5.99</v>
      </c>
      <c r="S1">
        <v>2.98</v>
      </c>
      <c r="T1">
        <v>2.97</v>
      </c>
      <c r="U1">
        <v>0.01</v>
      </c>
      <c r="V1">
        <v>0.01</v>
      </c>
      <c r="W1">
        <v>11.95</v>
      </c>
      <c r="X1">
        <v>11.95</v>
      </c>
      <c r="Y1">
        <v>9.01</v>
      </c>
      <c r="Z1">
        <v>9.01</v>
      </c>
      <c r="AA1">
        <v>5.98</v>
      </c>
      <c r="AB1">
        <v>5.98</v>
      </c>
      <c r="AC1">
        <v>2.99</v>
      </c>
      <c r="AD1">
        <v>3.01</v>
      </c>
      <c r="AE1">
        <v>0.02</v>
      </c>
      <c r="AF1">
        <v>0.01</v>
      </c>
      <c r="AG1">
        <v>12.03</v>
      </c>
      <c r="AH1">
        <v>12.04</v>
      </c>
      <c r="AI1">
        <v>9.02</v>
      </c>
      <c r="AJ1">
        <v>9.01</v>
      </c>
      <c r="AK1">
        <v>6.02</v>
      </c>
      <c r="AL1">
        <v>6.01</v>
      </c>
      <c r="AM1">
        <v>3.04</v>
      </c>
      <c r="AN1">
        <v>0.04</v>
      </c>
      <c r="AO1">
        <v>3.05</v>
      </c>
      <c r="AP1">
        <v>0.03</v>
      </c>
      <c r="AQ1">
        <v>12</v>
      </c>
      <c r="AR1">
        <v>12</v>
      </c>
      <c r="AS1">
        <v>9</v>
      </c>
      <c r="AT1">
        <v>9.01</v>
      </c>
      <c r="AU1">
        <v>6</v>
      </c>
      <c r="AV1">
        <v>6.01</v>
      </c>
      <c r="AW1">
        <v>3.03</v>
      </c>
      <c r="AX1">
        <v>3.02</v>
      </c>
      <c r="AY1">
        <v>0.03</v>
      </c>
      <c r="AZ1">
        <v>0.01</v>
      </c>
      <c r="BA1">
        <v>12.03</v>
      </c>
      <c r="BB1">
        <v>12.05</v>
      </c>
      <c r="BC1">
        <v>9.02</v>
      </c>
      <c r="BD1">
        <v>9.0299999999999994</v>
      </c>
      <c r="BE1">
        <v>6.03</v>
      </c>
      <c r="BF1">
        <v>6.02</v>
      </c>
      <c r="BG1">
        <v>3.06</v>
      </c>
      <c r="BH1">
        <v>3.05</v>
      </c>
      <c r="BI1">
        <v>0</v>
      </c>
      <c r="BJ1">
        <v>0.01</v>
      </c>
      <c r="BK1">
        <v>12.06</v>
      </c>
      <c r="BL1">
        <v>12.05</v>
      </c>
      <c r="BM1">
        <v>9.0500000000000007</v>
      </c>
      <c r="BN1">
        <v>9.0500000000000007</v>
      </c>
      <c r="BO1">
        <v>0</v>
      </c>
      <c r="BP1">
        <v>0.02</v>
      </c>
      <c r="BQ1">
        <v>12.01</v>
      </c>
      <c r="BR1">
        <v>12.01</v>
      </c>
      <c r="BS1">
        <v>0.02</v>
      </c>
    </row>
    <row r="2" spans="1:71" x14ac:dyDescent="0.25">
      <c r="A2" t="s">
        <v>1</v>
      </c>
      <c r="B2">
        <v>7.08</v>
      </c>
      <c r="C2">
        <v>7.29</v>
      </c>
      <c r="D2">
        <v>7.33</v>
      </c>
      <c r="E2">
        <v>25.4</v>
      </c>
      <c r="F2">
        <v>26.19</v>
      </c>
      <c r="G2">
        <v>24.96</v>
      </c>
      <c r="H2">
        <v>24.63</v>
      </c>
      <c r="I2">
        <v>24.49</v>
      </c>
      <c r="J2">
        <v>24.69</v>
      </c>
      <c r="K2">
        <v>21.67</v>
      </c>
      <c r="L2">
        <v>21.73</v>
      </c>
      <c r="M2">
        <v>21.16</v>
      </c>
      <c r="N2">
        <v>21.1</v>
      </c>
      <c r="O2">
        <v>21.1</v>
      </c>
      <c r="P2">
        <v>21.18</v>
      </c>
      <c r="Q2">
        <v>17.96</v>
      </c>
      <c r="R2">
        <v>17.48</v>
      </c>
      <c r="S2">
        <v>16.59</v>
      </c>
      <c r="T2">
        <v>16.64</v>
      </c>
      <c r="U2">
        <v>16.57</v>
      </c>
      <c r="V2">
        <v>16.63</v>
      </c>
      <c r="W2">
        <v>14.09</v>
      </c>
      <c r="X2">
        <v>14.33</v>
      </c>
      <c r="Y2">
        <v>14.57</v>
      </c>
      <c r="Z2">
        <v>14.12</v>
      </c>
      <c r="AA2">
        <v>13.61</v>
      </c>
      <c r="AB2">
        <v>13.79</v>
      </c>
      <c r="AC2">
        <v>13.32</v>
      </c>
      <c r="AD2">
        <v>13.34</v>
      </c>
      <c r="AE2">
        <v>13.07</v>
      </c>
      <c r="AF2">
        <v>13.07</v>
      </c>
      <c r="AG2">
        <v>10.45</v>
      </c>
      <c r="AH2">
        <v>10.42</v>
      </c>
      <c r="AI2">
        <v>10.83</v>
      </c>
      <c r="AJ2">
        <v>11.49</v>
      </c>
      <c r="AK2">
        <v>11.29</v>
      </c>
      <c r="AL2">
        <v>10.69</v>
      </c>
      <c r="AM2">
        <v>9.9700000000000006</v>
      </c>
      <c r="AN2">
        <v>1.04</v>
      </c>
      <c r="AO2">
        <v>10.130000000000001</v>
      </c>
      <c r="AP2">
        <v>9.9600000000000009</v>
      </c>
      <c r="AQ2">
        <v>7.67</v>
      </c>
      <c r="AR2">
        <v>7.62</v>
      </c>
      <c r="AS2">
        <v>8.0399999999999991</v>
      </c>
      <c r="AT2">
        <v>8.23</v>
      </c>
      <c r="AU2">
        <v>7.56</v>
      </c>
      <c r="AV2">
        <v>7.58</v>
      </c>
      <c r="AW2">
        <v>7.18</v>
      </c>
      <c r="AX2">
        <v>7.48</v>
      </c>
      <c r="AY2">
        <v>6.98</v>
      </c>
      <c r="AZ2">
        <v>6.93</v>
      </c>
      <c r="BA2">
        <v>5.14</v>
      </c>
      <c r="BB2">
        <v>5.26</v>
      </c>
      <c r="BC2">
        <v>5.53</v>
      </c>
      <c r="BD2">
        <v>5.56</v>
      </c>
      <c r="BE2">
        <v>5.27</v>
      </c>
      <c r="BF2">
        <v>5.2</v>
      </c>
      <c r="BG2">
        <v>5.04</v>
      </c>
      <c r="BH2">
        <v>4.8899999999999997</v>
      </c>
      <c r="BI2">
        <v>4.67</v>
      </c>
      <c r="BJ2">
        <v>4.82</v>
      </c>
      <c r="BK2">
        <v>2.9</v>
      </c>
      <c r="BL2">
        <v>2.96</v>
      </c>
      <c r="BM2">
        <v>3.54</v>
      </c>
      <c r="BN2">
        <v>3.61</v>
      </c>
      <c r="BO2">
        <v>2.73</v>
      </c>
      <c r="BP2">
        <v>2.67</v>
      </c>
      <c r="BQ2">
        <v>0.95</v>
      </c>
      <c r="BR2">
        <v>1.04</v>
      </c>
      <c r="BS2">
        <v>0.99</v>
      </c>
    </row>
    <row r="3" spans="1:71" x14ac:dyDescent="0.25">
      <c r="A3" t="s">
        <v>2</v>
      </c>
      <c r="B3">
        <v>40.700000000000003</v>
      </c>
      <c r="C3">
        <v>41.46</v>
      </c>
      <c r="D3">
        <v>42.1</v>
      </c>
      <c r="E3">
        <v>91.3</v>
      </c>
      <c r="F3">
        <v>93.38</v>
      </c>
      <c r="G3">
        <v>91.54</v>
      </c>
      <c r="H3">
        <v>90.94</v>
      </c>
      <c r="I3">
        <v>92.2</v>
      </c>
      <c r="J3">
        <v>93.04</v>
      </c>
      <c r="K3">
        <v>83.1</v>
      </c>
      <c r="L3">
        <v>83.68</v>
      </c>
      <c r="M3">
        <v>83.41</v>
      </c>
      <c r="N3">
        <v>82.68</v>
      </c>
      <c r="O3">
        <v>85.3</v>
      </c>
      <c r="P3">
        <v>86.47</v>
      </c>
      <c r="Q3">
        <v>75</v>
      </c>
      <c r="R3">
        <v>71.849999999999994</v>
      </c>
      <c r="S3">
        <v>71.11</v>
      </c>
      <c r="T3">
        <v>71.209999999999994</v>
      </c>
      <c r="U3">
        <v>71.459999999999994</v>
      </c>
      <c r="V3">
        <v>72.77</v>
      </c>
      <c r="W3">
        <v>61.32</v>
      </c>
      <c r="X3">
        <v>63.19</v>
      </c>
      <c r="Y3">
        <v>63.37</v>
      </c>
      <c r="Z3">
        <v>61.79</v>
      </c>
      <c r="AA3">
        <v>61.25</v>
      </c>
      <c r="AB3">
        <v>61.43</v>
      </c>
      <c r="AC3">
        <v>62.03</v>
      </c>
      <c r="AD3">
        <v>62.36</v>
      </c>
      <c r="AE3">
        <v>62.14</v>
      </c>
      <c r="AF3">
        <v>61.72</v>
      </c>
      <c r="AG3">
        <v>51.2</v>
      </c>
      <c r="AH3">
        <v>50.63</v>
      </c>
      <c r="AI3">
        <v>51.66</v>
      </c>
      <c r="AJ3">
        <v>55.68</v>
      </c>
      <c r="AK3">
        <v>56.54</v>
      </c>
      <c r="AL3">
        <v>52.37</v>
      </c>
      <c r="AM3">
        <v>50.46</v>
      </c>
      <c r="AN3">
        <v>22.37</v>
      </c>
      <c r="AO3">
        <v>51.63</v>
      </c>
      <c r="AP3">
        <v>51.36</v>
      </c>
      <c r="AQ3">
        <v>40.68</v>
      </c>
      <c r="AR3">
        <v>40.98</v>
      </c>
      <c r="AS3">
        <v>40.950000000000003</v>
      </c>
      <c r="AT3">
        <v>42.22</v>
      </c>
      <c r="AU3">
        <v>40.49</v>
      </c>
      <c r="AV3">
        <v>40.69</v>
      </c>
      <c r="AW3">
        <v>40.78</v>
      </c>
      <c r="AX3">
        <v>42.31</v>
      </c>
      <c r="AY3">
        <v>40.700000000000003</v>
      </c>
      <c r="AZ3">
        <v>40.5</v>
      </c>
      <c r="BA3">
        <v>30.61</v>
      </c>
      <c r="BB3">
        <v>30.99</v>
      </c>
      <c r="BC3">
        <v>30.35</v>
      </c>
      <c r="BD3">
        <v>30.64</v>
      </c>
      <c r="BE3">
        <v>30.74</v>
      </c>
      <c r="BF3">
        <v>30.25</v>
      </c>
      <c r="BG3">
        <v>31.21</v>
      </c>
      <c r="BH3">
        <v>31.05</v>
      </c>
      <c r="BI3">
        <v>30.51</v>
      </c>
      <c r="BJ3">
        <v>31.42</v>
      </c>
      <c r="BK3">
        <v>20.6</v>
      </c>
      <c r="BL3">
        <v>20.47</v>
      </c>
      <c r="BM3">
        <v>20.09</v>
      </c>
      <c r="BN3">
        <v>20.56</v>
      </c>
      <c r="BO3">
        <v>20.7</v>
      </c>
      <c r="BP3">
        <v>20.13</v>
      </c>
      <c r="BQ3">
        <v>10.16</v>
      </c>
      <c r="BR3">
        <v>11.21</v>
      </c>
      <c r="BS3">
        <v>9.81</v>
      </c>
    </row>
    <row r="4" spans="1:71" x14ac:dyDescent="0.25">
      <c r="A4" t="s">
        <v>3</v>
      </c>
      <c r="B4">
        <v>10.35</v>
      </c>
      <c r="C4">
        <v>10.34</v>
      </c>
      <c r="D4">
        <v>10.220000000000001</v>
      </c>
      <c r="E4">
        <v>26.66</v>
      </c>
      <c r="F4">
        <v>26.46</v>
      </c>
      <c r="G4">
        <v>26.39</v>
      </c>
      <c r="H4">
        <v>26.25</v>
      </c>
      <c r="I4">
        <v>26.47</v>
      </c>
      <c r="J4">
        <v>26.33</v>
      </c>
      <c r="K4">
        <v>22.4</v>
      </c>
      <c r="L4">
        <v>22.31</v>
      </c>
      <c r="M4">
        <v>22.82</v>
      </c>
      <c r="N4">
        <v>22.68</v>
      </c>
      <c r="O4">
        <v>22.56</v>
      </c>
      <c r="P4">
        <v>22.48</v>
      </c>
      <c r="Q4">
        <v>18.96</v>
      </c>
      <c r="R4">
        <v>19.04</v>
      </c>
      <c r="S4">
        <v>19.05</v>
      </c>
      <c r="T4">
        <v>18.920000000000002</v>
      </c>
      <c r="U4">
        <v>19.329999999999998</v>
      </c>
      <c r="V4">
        <v>18.73</v>
      </c>
      <c r="W4">
        <v>16.350000000000001</v>
      </c>
      <c r="X4">
        <v>16.2</v>
      </c>
      <c r="Y4">
        <v>16.18</v>
      </c>
      <c r="Z4">
        <v>16.350000000000001</v>
      </c>
      <c r="AA4">
        <v>15.9</v>
      </c>
      <c r="AB4">
        <v>15.86</v>
      </c>
      <c r="AC4">
        <v>16.07</v>
      </c>
      <c r="AD4">
        <v>15.94</v>
      </c>
      <c r="AE4">
        <v>15.71</v>
      </c>
      <c r="AF4">
        <v>15.87</v>
      </c>
      <c r="AG4">
        <v>13.14</v>
      </c>
      <c r="AH4">
        <v>13.08</v>
      </c>
      <c r="AI4">
        <v>13.3</v>
      </c>
      <c r="AJ4">
        <v>13.51</v>
      </c>
      <c r="AK4">
        <v>13.11</v>
      </c>
      <c r="AL4">
        <v>13.18</v>
      </c>
      <c r="AM4">
        <v>13.27</v>
      </c>
      <c r="AN4">
        <v>4.63</v>
      </c>
      <c r="AO4">
        <v>13.16</v>
      </c>
      <c r="AP4">
        <v>13.01</v>
      </c>
      <c r="AQ4">
        <v>10.41</v>
      </c>
      <c r="AR4">
        <v>10.37</v>
      </c>
      <c r="AS4">
        <v>10.61</v>
      </c>
      <c r="AT4">
        <v>10.53</v>
      </c>
      <c r="AU4">
        <v>10.57</v>
      </c>
      <c r="AV4">
        <v>10.52</v>
      </c>
      <c r="AW4">
        <v>10.55</v>
      </c>
      <c r="AX4">
        <v>10.73</v>
      </c>
      <c r="AY4">
        <v>10.35</v>
      </c>
      <c r="AZ4">
        <v>10.42</v>
      </c>
      <c r="BA4">
        <v>8.4499999999999993</v>
      </c>
      <c r="BB4">
        <v>8.2200000000000006</v>
      </c>
      <c r="BC4">
        <v>8.3800000000000008</v>
      </c>
      <c r="BD4">
        <v>8.64</v>
      </c>
      <c r="BE4">
        <v>8.4499999999999993</v>
      </c>
      <c r="BF4">
        <v>8.23</v>
      </c>
      <c r="BG4">
        <v>8.4</v>
      </c>
      <c r="BH4">
        <v>8.36</v>
      </c>
      <c r="BI4">
        <v>8.32</v>
      </c>
      <c r="BJ4">
        <v>8.2100000000000009</v>
      </c>
      <c r="BK4">
        <v>6.34</v>
      </c>
      <c r="BL4">
        <v>6.22</v>
      </c>
      <c r="BM4">
        <v>6.47</v>
      </c>
      <c r="BN4">
        <v>6.42</v>
      </c>
      <c r="BO4">
        <v>6.29</v>
      </c>
      <c r="BP4">
        <v>6.32</v>
      </c>
      <c r="BQ4">
        <v>4.74</v>
      </c>
      <c r="BR4">
        <v>4.78</v>
      </c>
      <c r="BS4">
        <v>4.7</v>
      </c>
    </row>
    <row r="5" spans="1:71" x14ac:dyDescent="0.25">
      <c r="A5" t="s">
        <v>4</v>
      </c>
      <c r="B5">
        <v>41.81</v>
      </c>
      <c r="C5">
        <v>41.09</v>
      </c>
      <c r="D5">
        <v>40.590000000000003</v>
      </c>
      <c r="E5">
        <v>95.7</v>
      </c>
      <c r="F5">
        <v>93.34</v>
      </c>
      <c r="G5">
        <v>93.82</v>
      </c>
      <c r="H5">
        <v>95.05</v>
      </c>
      <c r="I5">
        <v>97.86</v>
      </c>
      <c r="J5">
        <v>95.01</v>
      </c>
      <c r="K5">
        <v>81.53</v>
      </c>
      <c r="L5">
        <v>83.21</v>
      </c>
      <c r="M5">
        <v>83.3</v>
      </c>
      <c r="N5">
        <v>83.21</v>
      </c>
      <c r="O5">
        <v>83.66</v>
      </c>
      <c r="P5">
        <v>82.97</v>
      </c>
      <c r="Q5">
        <v>72.33</v>
      </c>
      <c r="R5">
        <v>72.53</v>
      </c>
      <c r="S5">
        <v>72.069999999999993</v>
      </c>
      <c r="T5">
        <v>72.180000000000007</v>
      </c>
      <c r="U5">
        <v>75.42</v>
      </c>
      <c r="V5">
        <v>71.98</v>
      </c>
      <c r="W5">
        <v>63.04</v>
      </c>
      <c r="X5">
        <v>62.57</v>
      </c>
      <c r="Y5">
        <v>62.14</v>
      </c>
      <c r="Z5">
        <v>63.92</v>
      </c>
      <c r="AA5">
        <v>61.93</v>
      </c>
      <c r="AB5">
        <v>61.69</v>
      </c>
      <c r="AC5">
        <v>62.06</v>
      </c>
      <c r="AD5">
        <v>61.82</v>
      </c>
      <c r="AE5">
        <v>61.87</v>
      </c>
      <c r="AF5">
        <v>62.54</v>
      </c>
      <c r="AG5">
        <v>51.28</v>
      </c>
      <c r="AH5">
        <v>51.65</v>
      </c>
      <c r="AI5">
        <v>52.05</v>
      </c>
      <c r="AJ5">
        <v>52.37</v>
      </c>
      <c r="AK5">
        <v>51.7</v>
      </c>
      <c r="AL5">
        <v>52.24</v>
      </c>
      <c r="AM5">
        <v>52.11</v>
      </c>
      <c r="AN5">
        <v>10.01</v>
      </c>
      <c r="AO5">
        <v>51.68</v>
      </c>
      <c r="AP5">
        <v>51.46</v>
      </c>
      <c r="AQ5">
        <v>41.25</v>
      </c>
      <c r="AR5">
        <v>41.28</v>
      </c>
      <c r="AS5">
        <v>41.34</v>
      </c>
      <c r="AT5">
        <v>40.57</v>
      </c>
      <c r="AU5">
        <v>41.3</v>
      </c>
      <c r="AV5">
        <v>40.58</v>
      </c>
      <c r="AW5">
        <v>41.54</v>
      </c>
      <c r="AX5">
        <v>41.94</v>
      </c>
      <c r="AY5">
        <v>40.78</v>
      </c>
      <c r="AZ5">
        <v>41.07</v>
      </c>
      <c r="BA5">
        <v>33.54</v>
      </c>
      <c r="BB5">
        <v>31.16</v>
      </c>
      <c r="BC5">
        <v>30.59</v>
      </c>
      <c r="BD5">
        <v>33.32</v>
      </c>
      <c r="BE5">
        <v>32.909999999999997</v>
      </c>
      <c r="BF5">
        <v>30.62</v>
      </c>
      <c r="BG5">
        <v>30.44</v>
      </c>
      <c r="BH5">
        <v>30.37</v>
      </c>
      <c r="BI5">
        <v>30.79</v>
      </c>
      <c r="BJ5">
        <v>29.92</v>
      </c>
      <c r="BK5">
        <v>20.79</v>
      </c>
      <c r="BL5">
        <v>20.7</v>
      </c>
      <c r="BM5">
        <v>21.67</v>
      </c>
      <c r="BN5">
        <v>20.5</v>
      </c>
      <c r="BO5">
        <v>20.12</v>
      </c>
      <c r="BP5">
        <v>19.989999999999998</v>
      </c>
      <c r="BQ5">
        <v>10.25</v>
      </c>
      <c r="BR5">
        <v>10.08</v>
      </c>
      <c r="BS5">
        <v>12.39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74EA-D8AE-4ECB-B3F8-75BEC4C7D1BB}">
  <dimension ref="A1:T71"/>
  <sheetViews>
    <sheetView topLeftCell="A34" workbookViewId="0">
      <selection activeCell="O41" sqref="O41:P71"/>
    </sheetView>
  </sheetViews>
  <sheetFormatPr defaultRowHeight="15" x14ac:dyDescent="0.25"/>
  <cols>
    <col min="1" max="16384" width="9.140625" style="1"/>
  </cols>
  <sheetData>
    <row r="1" spans="1:20" x14ac:dyDescent="0.25">
      <c r="A1" s="1" t="s">
        <v>0</v>
      </c>
      <c r="B1" s="1" t="s">
        <v>2</v>
      </c>
      <c r="C1" s="1" t="s">
        <v>1</v>
      </c>
      <c r="D1" s="1" t="s">
        <v>4</v>
      </c>
      <c r="E1" s="1" t="s">
        <v>3</v>
      </c>
      <c r="K1" s="1" t="s">
        <v>13</v>
      </c>
      <c r="L1" s="1" t="s">
        <v>13</v>
      </c>
      <c r="M1" s="1" t="s">
        <v>14</v>
      </c>
      <c r="N1" s="1" t="s">
        <v>14</v>
      </c>
      <c r="O1" s="1" t="s">
        <v>12</v>
      </c>
      <c r="P1" s="1" t="s">
        <v>12</v>
      </c>
      <c r="Q1" s="1" t="s">
        <v>1</v>
      </c>
      <c r="S1" s="1" t="s">
        <v>3</v>
      </c>
    </row>
    <row r="2" spans="1:20" x14ac:dyDescent="0.25">
      <c r="A2" s="1">
        <v>6.02</v>
      </c>
      <c r="B2" s="1">
        <v>40.700000000000003</v>
      </c>
      <c r="C2" s="1">
        <v>7.08</v>
      </c>
      <c r="D2" s="1">
        <v>41.81</v>
      </c>
      <c r="E2" s="1">
        <v>10.35</v>
      </c>
      <c r="H2" s="1" t="s">
        <v>5</v>
      </c>
      <c r="I2" s="1">
        <v>0.46500000000000002</v>
      </c>
      <c r="K2" s="1">
        <f>B2/3600</f>
        <v>1.1305555555555557E-2</v>
      </c>
      <c r="L2" s="1">
        <f>D2/3600</f>
        <v>1.1613888888888889E-2</v>
      </c>
      <c r="M2" s="1">
        <f>K2/I$5/I$3</f>
        <v>2.6514911692117456E-2</v>
      </c>
      <c r="N2" s="1">
        <f>L2/I$3/I$5</f>
        <v>2.7238045647357018E-2</v>
      </c>
      <c r="O2" s="1">
        <f>M2*I$8*I$3/I$6</f>
        <v>10.974129004748214</v>
      </c>
      <c r="P2" s="1">
        <f>N2*I$3*I$8/I$6</f>
        <v>11.273423432150436</v>
      </c>
      <c r="Q2" s="1">
        <v>7.08</v>
      </c>
      <c r="R2" s="1">
        <f>(Q2*1000/I$7)*2*I$8/(I$3*M2^2)</f>
        <v>116.70535797646941</v>
      </c>
      <c r="S2" s="1">
        <v>10.35</v>
      </c>
      <c r="T2" s="1">
        <f>(S2*1000/I$7)*2*I$8/(I$3*N2^2)</f>
        <v>161.66885799717926</v>
      </c>
    </row>
    <row r="3" spans="1:20" x14ac:dyDescent="0.25">
      <c r="A3" s="1">
        <v>6.02</v>
      </c>
      <c r="B3" s="1">
        <v>41.46</v>
      </c>
      <c r="C3" s="1">
        <v>7.29</v>
      </c>
      <c r="D3" s="1">
        <v>41.09</v>
      </c>
      <c r="E3" s="1">
        <v>10.34</v>
      </c>
      <c r="H3" s="1" t="s">
        <v>6</v>
      </c>
      <c r="I3" s="1">
        <v>1000</v>
      </c>
      <c r="K3" s="1">
        <f t="shared" ref="K3:K66" si="0">B3/3600</f>
        <v>1.1516666666666666E-2</v>
      </c>
      <c r="L3" s="1">
        <f t="shared" ref="L3:L66" si="1">D3/3600</f>
        <v>1.141388888888889E-2</v>
      </c>
      <c r="M3" s="1">
        <f t="shared" ref="M3:M66" si="2">K3/I$5/I$3</f>
        <v>2.7010030436245443E-2</v>
      </c>
      <c r="N3" s="1">
        <f t="shared" ref="N3:N66" si="3">L3/I$3/I$5</f>
        <v>2.6768985784498926E-2</v>
      </c>
      <c r="O3" s="1">
        <f t="shared" ref="O3:O66" si="4">M3*I$8*I$3/I$6</f>
        <v>11.179051315401988</v>
      </c>
      <c r="P3" s="1">
        <f t="shared" ref="P3:P66" si="5">N3*I$3*I$8/I$6</f>
        <v>11.079286506267914</v>
      </c>
      <c r="Q3" s="1">
        <v>7.29</v>
      </c>
      <c r="R3" s="1">
        <f t="shared" ref="R3:R66" si="6">(Q3*1000/I$7)*2*I$8/(I$3*M3^2)</f>
        <v>115.80179429914334</v>
      </c>
      <c r="S3" s="1">
        <v>10.34</v>
      </c>
      <c r="T3" s="1">
        <f t="shared" ref="T3:T66" si="7">(S3*1000/I$7)*2*I$8/(I$3*N3^2)</f>
        <v>167.22246156215823</v>
      </c>
    </row>
    <row r="4" spans="1:20" x14ac:dyDescent="0.25">
      <c r="A4" s="1">
        <v>6.02</v>
      </c>
      <c r="B4" s="1">
        <v>42.1</v>
      </c>
      <c r="C4" s="1">
        <v>7.33</v>
      </c>
      <c r="D4" s="1">
        <v>40.590000000000003</v>
      </c>
      <c r="E4" s="1">
        <v>10.220000000000001</v>
      </c>
      <c r="H4" s="1" t="s">
        <v>7</v>
      </c>
      <c r="I4" s="1">
        <f>500*10^-6</f>
        <v>5.0000000000000001E-4</v>
      </c>
      <c r="K4" s="1">
        <f t="shared" si="0"/>
        <v>1.1694444444444445E-2</v>
      </c>
      <c r="L4" s="1">
        <f t="shared" si="1"/>
        <v>1.1275E-2</v>
      </c>
      <c r="M4" s="1">
        <f t="shared" si="2"/>
        <v>2.7426972536563753E-2</v>
      </c>
      <c r="N4" s="1">
        <f t="shared" si="3"/>
        <v>2.6443249768625242E-2</v>
      </c>
      <c r="O4" s="1">
        <f t="shared" si="4"/>
        <v>11.351617471742008</v>
      </c>
      <c r="P4" s="1">
        <f t="shared" si="5"/>
        <v>10.944469196627272</v>
      </c>
      <c r="Q4" s="1">
        <v>7.33</v>
      </c>
      <c r="R4" s="1">
        <f t="shared" si="6"/>
        <v>112.92397021971608</v>
      </c>
      <c r="S4" s="1">
        <v>10.220000000000001</v>
      </c>
      <c r="T4" s="1">
        <f t="shared" si="7"/>
        <v>169.37883795645581</v>
      </c>
    </row>
    <row r="5" spans="1:20" x14ac:dyDescent="0.25">
      <c r="A5" s="1">
        <v>6</v>
      </c>
      <c r="B5" s="1">
        <v>91.3</v>
      </c>
      <c r="C5" s="1">
        <v>25.4</v>
      </c>
      <c r="D5" s="1">
        <v>95.7</v>
      </c>
      <c r="E5" s="1">
        <v>26.66</v>
      </c>
      <c r="H5" s="1" t="s">
        <v>8</v>
      </c>
      <c r="I5" s="1">
        <f>PI()*(23.3/1000)^2/4</f>
        <v>4.2638480892684074E-4</v>
      </c>
      <c r="K5" s="1">
        <f t="shared" si="0"/>
        <v>2.5361111111111112E-2</v>
      </c>
      <c r="L5" s="1">
        <f t="shared" si="1"/>
        <v>2.6583333333333334E-2</v>
      </c>
      <c r="M5" s="1">
        <f t="shared" si="2"/>
        <v>5.9479396498533746E-2</v>
      </c>
      <c r="N5" s="1">
        <f t="shared" si="3"/>
        <v>6.2345873438222121E-2</v>
      </c>
      <c r="O5" s="1">
        <f t="shared" si="4"/>
        <v>24.617640740381127</v>
      </c>
      <c r="P5" s="1">
        <f t="shared" si="5"/>
        <v>25.804033065218775</v>
      </c>
      <c r="Q5" s="1">
        <v>25.4</v>
      </c>
      <c r="R5" s="1">
        <f t="shared" si="6"/>
        <v>83.202910288747006</v>
      </c>
      <c r="S5" s="1">
        <v>26.66</v>
      </c>
      <c r="T5" s="1">
        <f t="shared" si="7"/>
        <v>79.484532712612918</v>
      </c>
    </row>
    <row r="6" spans="1:20" x14ac:dyDescent="0.25">
      <c r="A6" s="1">
        <v>6</v>
      </c>
      <c r="B6" s="1">
        <v>93.38</v>
      </c>
      <c r="C6" s="1">
        <v>26.19</v>
      </c>
      <c r="D6" s="1">
        <v>93.34</v>
      </c>
      <c r="E6" s="1">
        <v>26.46</v>
      </c>
      <c r="H6" s="1" t="s">
        <v>9</v>
      </c>
      <c r="I6" s="1">
        <f>0.7*10^-3</f>
        <v>6.9999999999999999E-4</v>
      </c>
      <c r="K6" s="1">
        <f t="shared" si="0"/>
        <v>2.5938888888888886E-2</v>
      </c>
      <c r="L6" s="1">
        <f t="shared" si="1"/>
        <v>2.5927777777777779E-2</v>
      </c>
      <c r="M6" s="1">
        <f t="shared" si="2"/>
        <v>6.0834458324568248E-2</v>
      </c>
      <c r="N6" s="1">
        <f t="shared" si="3"/>
        <v>6.0808399443298355E-2</v>
      </c>
      <c r="O6" s="1">
        <f t="shared" si="4"/>
        <v>25.178480748486194</v>
      </c>
      <c r="P6" s="1">
        <f t="shared" si="5"/>
        <v>25.167695363714945</v>
      </c>
      <c r="Q6" s="1">
        <v>26.19</v>
      </c>
      <c r="R6" s="1">
        <f t="shared" si="6"/>
        <v>82.011379109020865</v>
      </c>
      <c r="S6" s="1">
        <v>26.46</v>
      </c>
      <c r="T6" s="1">
        <f t="shared" si="7"/>
        <v>82.927887551443646</v>
      </c>
    </row>
    <row r="7" spans="1:20" x14ac:dyDescent="0.25">
      <c r="A7" s="1">
        <v>2.91</v>
      </c>
      <c r="B7" s="1">
        <v>91.54</v>
      </c>
      <c r="C7" s="1">
        <v>24.96</v>
      </c>
      <c r="D7" s="1">
        <v>93.82</v>
      </c>
      <c r="E7" s="1">
        <v>26.39</v>
      </c>
      <c r="H7" s="1" t="s">
        <v>10</v>
      </c>
      <c r="I7" s="1">
        <f>50*10^-3</f>
        <v>0.05</v>
      </c>
      <c r="K7" s="1">
        <f t="shared" si="0"/>
        <v>2.5427777777777778E-2</v>
      </c>
      <c r="L7" s="1">
        <f t="shared" si="1"/>
        <v>2.6061111111111108E-2</v>
      </c>
      <c r="M7" s="1">
        <f t="shared" si="2"/>
        <v>5.963574978615311E-2</v>
      </c>
      <c r="N7" s="1">
        <f t="shared" si="3"/>
        <v>6.1121106018537083E-2</v>
      </c>
      <c r="O7" s="1">
        <f t="shared" si="4"/>
        <v>24.682353049008633</v>
      </c>
      <c r="P7" s="1">
        <f t="shared" si="5"/>
        <v>25.29711998096996</v>
      </c>
      <c r="Q7" s="1">
        <v>24.96</v>
      </c>
      <c r="R7" s="1">
        <f t="shared" si="6"/>
        <v>81.333436159060909</v>
      </c>
      <c r="S7" s="1">
        <v>26.39</v>
      </c>
      <c r="T7" s="1">
        <f t="shared" si="7"/>
        <v>81.864363375042629</v>
      </c>
    </row>
    <row r="8" spans="1:20" x14ac:dyDescent="0.25">
      <c r="A8" s="1">
        <v>2.89</v>
      </c>
      <c r="B8" s="1">
        <v>90.94</v>
      </c>
      <c r="C8" s="1">
        <v>24.63</v>
      </c>
      <c r="D8" s="1">
        <v>95.05</v>
      </c>
      <c r="E8" s="1">
        <v>26.25</v>
      </c>
      <c r="H8" s="1" t="s">
        <v>11</v>
      </c>
      <c r="I8" s="2">
        <f>2/3*I2/(1-I2)*I4</f>
        <v>2.8971962616822434E-4</v>
      </c>
      <c r="K8" s="1">
        <f t="shared" si="0"/>
        <v>2.5261111111111109E-2</v>
      </c>
      <c r="L8" s="1">
        <f t="shared" si="1"/>
        <v>2.6402777777777778E-2</v>
      </c>
      <c r="M8" s="1">
        <f t="shared" si="2"/>
        <v>5.9244866567104697E-2</v>
      </c>
      <c r="N8" s="1">
        <f t="shared" si="3"/>
        <v>6.1922416617586337E-2</v>
      </c>
      <c r="O8" s="1">
        <f t="shared" si="4"/>
        <v>24.520572277439864</v>
      </c>
      <c r="P8" s="1">
        <f t="shared" si="5"/>
        <v>25.628770562685936</v>
      </c>
      <c r="Q8" s="1">
        <v>24.63</v>
      </c>
      <c r="R8" s="1">
        <f t="shared" si="6"/>
        <v>81.320654986720498</v>
      </c>
      <c r="S8" s="1">
        <v>26.25</v>
      </c>
      <c r="T8" s="1">
        <f t="shared" si="7"/>
        <v>79.336204775186559</v>
      </c>
    </row>
    <row r="9" spans="1:20" x14ac:dyDescent="0.25">
      <c r="A9" s="1">
        <v>0.01</v>
      </c>
      <c r="B9" s="1">
        <v>92.2</v>
      </c>
      <c r="C9" s="1">
        <v>24.49</v>
      </c>
      <c r="D9" s="1">
        <v>97.86</v>
      </c>
      <c r="E9" s="1">
        <v>26.47</v>
      </c>
      <c r="K9" s="1">
        <f t="shared" si="0"/>
        <v>2.5611111111111112E-2</v>
      </c>
      <c r="L9" s="1">
        <f t="shared" si="1"/>
        <v>2.7183333333333334E-2</v>
      </c>
      <c r="M9" s="1">
        <f t="shared" si="2"/>
        <v>6.0065721327106365E-2</v>
      </c>
      <c r="N9" s="1">
        <f t="shared" si="3"/>
        <v>6.3753053026796416E-2</v>
      </c>
      <c r="O9" s="1">
        <f t="shared" si="4"/>
        <v>24.860311897734285</v>
      </c>
      <c r="P9" s="1">
        <f t="shared" si="5"/>
        <v>26.386443842866342</v>
      </c>
      <c r="Q9" s="1">
        <v>24.49</v>
      </c>
      <c r="R9" s="1">
        <f t="shared" si="6"/>
        <v>78.663506006257251</v>
      </c>
      <c r="S9" s="1">
        <v>26.47</v>
      </c>
      <c r="T9" s="1">
        <f t="shared" si="7"/>
        <v>75.47269780224012</v>
      </c>
    </row>
    <row r="10" spans="1:20" x14ac:dyDescent="0.25">
      <c r="A10" s="1">
        <v>0.01</v>
      </c>
      <c r="B10" s="1">
        <v>93.04</v>
      </c>
      <c r="C10" s="1">
        <v>24.69</v>
      </c>
      <c r="D10" s="1">
        <v>95.01</v>
      </c>
      <c r="E10" s="1">
        <v>26.33</v>
      </c>
      <c r="K10" s="1">
        <f t="shared" si="0"/>
        <v>2.5844444444444448E-2</v>
      </c>
      <c r="L10" s="1">
        <f t="shared" si="1"/>
        <v>2.6391666666666667E-2</v>
      </c>
      <c r="M10" s="1">
        <f t="shared" si="2"/>
        <v>6.0612957833774156E-2</v>
      </c>
      <c r="N10" s="1">
        <f t="shared" si="3"/>
        <v>6.1896357736316444E-2</v>
      </c>
      <c r="O10" s="1">
        <f t="shared" si="4"/>
        <v>25.086804977930562</v>
      </c>
      <c r="P10" s="1">
        <f t="shared" si="5"/>
        <v>25.617985177914687</v>
      </c>
      <c r="Q10" s="1">
        <v>24.69</v>
      </c>
      <c r="R10" s="1">
        <f t="shared" si="6"/>
        <v>77.880376492851255</v>
      </c>
      <c r="S10" s="1">
        <v>26.33</v>
      </c>
      <c r="T10" s="1">
        <f t="shared" si="7"/>
        <v>79.645011401111432</v>
      </c>
    </row>
    <row r="11" spans="1:20" x14ac:dyDescent="0.25">
      <c r="A11" s="1">
        <v>6.01</v>
      </c>
      <c r="B11" s="1">
        <v>83.1</v>
      </c>
      <c r="C11" s="1">
        <v>21.67</v>
      </c>
      <c r="D11" s="1">
        <v>81.53</v>
      </c>
      <c r="E11" s="1">
        <v>22.4</v>
      </c>
      <c r="K11" s="1">
        <f t="shared" si="0"/>
        <v>2.3083333333333331E-2</v>
      </c>
      <c r="L11" s="1">
        <f t="shared" si="1"/>
        <v>2.2647222222222221E-2</v>
      </c>
      <c r="M11" s="1">
        <f t="shared" si="2"/>
        <v>5.4137325838205408E-2</v>
      </c>
      <c r="N11" s="1">
        <f t="shared" si="3"/>
        <v>5.3114514748362054E-2</v>
      </c>
      <c r="O11" s="1">
        <f t="shared" si="4"/>
        <v>22.406636862274606</v>
      </c>
      <c r="P11" s="1">
        <f t="shared" si="5"/>
        <v>21.98331051000299</v>
      </c>
      <c r="Q11" s="1">
        <v>21.67</v>
      </c>
      <c r="R11" s="1">
        <f t="shared" si="6"/>
        <v>85.684687981850118</v>
      </c>
      <c r="S11" s="1">
        <v>22.4</v>
      </c>
      <c r="T11" s="1">
        <f t="shared" si="7"/>
        <v>92.015182014959933</v>
      </c>
    </row>
    <row r="12" spans="1:20" x14ac:dyDescent="0.25">
      <c r="A12" s="1">
        <v>6.02</v>
      </c>
      <c r="B12" s="1">
        <v>83.68</v>
      </c>
      <c r="C12" s="1">
        <v>21.73</v>
      </c>
      <c r="D12" s="1">
        <v>83.21</v>
      </c>
      <c r="E12" s="1">
        <v>22.31</v>
      </c>
      <c r="K12" s="1">
        <f t="shared" si="0"/>
        <v>2.3244444444444446E-2</v>
      </c>
      <c r="L12" s="1">
        <f t="shared" si="1"/>
        <v>2.3113888888888889E-2</v>
      </c>
      <c r="M12" s="1">
        <f t="shared" si="2"/>
        <v>5.4515179616618885E-2</v>
      </c>
      <c r="N12" s="1">
        <f t="shared" si="3"/>
        <v>5.4208987761697622E-2</v>
      </c>
      <c r="O12" s="1">
        <f t="shared" si="4"/>
        <v>22.563024941457751</v>
      </c>
      <c r="P12" s="1">
        <f t="shared" si="5"/>
        <v>22.436296670395546</v>
      </c>
      <c r="Q12" s="1">
        <v>21.73</v>
      </c>
      <c r="R12" s="1">
        <f t="shared" si="6"/>
        <v>84.734981529007825</v>
      </c>
      <c r="S12" s="1">
        <v>22.31</v>
      </c>
      <c r="T12" s="1">
        <f t="shared" si="7"/>
        <v>87.982213122856194</v>
      </c>
    </row>
    <row r="13" spans="1:20" x14ac:dyDescent="0.25">
      <c r="A13" s="1">
        <v>2.96</v>
      </c>
      <c r="B13" s="1">
        <v>83.41</v>
      </c>
      <c r="C13" s="1">
        <v>21.16</v>
      </c>
      <c r="D13" s="1">
        <v>83.3</v>
      </c>
      <c r="E13" s="1">
        <v>22.82</v>
      </c>
      <c r="K13" s="1">
        <f t="shared" si="0"/>
        <v>2.3169444444444444E-2</v>
      </c>
      <c r="L13" s="1">
        <f t="shared" si="1"/>
        <v>2.3138888888888889E-2</v>
      </c>
      <c r="M13" s="1">
        <f t="shared" si="2"/>
        <v>5.4339282168047093E-2</v>
      </c>
      <c r="N13" s="1">
        <f t="shared" si="3"/>
        <v>5.4267620244554886E-2</v>
      </c>
      <c r="O13" s="1">
        <f t="shared" si="4"/>
        <v>22.490223594251805</v>
      </c>
      <c r="P13" s="1">
        <f t="shared" si="5"/>
        <v>22.460563786130862</v>
      </c>
      <c r="Q13" s="1">
        <v>21.16</v>
      </c>
      <c r="R13" s="1">
        <f t="shared" si="6"/>
        <v>83.047349605235212</v>
      </c>
      <c r="S13" s="1">
        <v>22.82</v>
      </c>
      <c r="T13" s="1">
        <f t="shared" si="7"/>
        <v>89.799101879219222</v>
      </c>
    </row>
    <row r="14" spans="1:20" x14ac:dyDescent="0.25">
      <c r="A14" s="1">
        <v>2.95</v>
      </c>
      <c r="B14" s="1">
        <v>82.68</v>
      </c>
      <c r="C14" s="1">
        <v>21.1</v>
      </c>
      <c r="D14" s="1">
        <v>83.21</v>
      </c>
      <c r="E14" s="1">
        <v>22.68</v>
      </c>
      <c r="K14" s="1">
        <f t="shared" si="0"/>
        <v>2.296666666666667E-2</v>
      </c>
      <c r="L14" s="1">
        <f t="shared" si="1"/>
        <v>2.3113888888888889E-2</v>
      </c>
      <c r="M14" s="1">
        <f t="shared" si="2"/>
        <v>5.386370758487153E-2</v>
      </c>
      <c r="N14" s="1">
        <f t="shared" si="3"/>
        <v>5.4208987761697622E-2</v>
      </c>
      <c r="O14" s="1">
        <f t="shared" si="4"/>
        <v>22.293390322176471</v>
      </c>
      <c r="P14" s="1">
        <f t="shared" si="5"/>
        <v>22.436296670395546</v>
      </c>
      <c r="Q14" s="1">
        <v>21.1</v>
      </c>
      <c r="R14" s="1">
        <f t="shared" si="6"/>
        <v>84.280649779704191</v>
      </c>
      <c r="S14" s="1">
        <v>22.68</v>
      </c>
      <c r="T14" s="1">
        <f t="shared" si="7"/>
        <v>89.441353367385844</v>
      </c>
    </row>
    <row r="15" spans="1:20" x14ac:dyDescent="0.25">
      <c r="A15" s="1">
        <v>0</v>
      </c>
      <c r="B15" s="1">
        <v>85.3</v>
      </c>
      <c r="C15" s="1">
        <v>21.1</v>
      </c>
      <c r="D15" s="1">
        <v>83.66</v>
      </c>
      <c r="E15" s="1">
        <v>22.56</v>
      </c>
      <c r="K15" s="1">
        <f t="shared" si="0"/>
        <v>2.3694444444444445E-2</v>
      </c>
      <c r="L15" s="1">
        <f t="shared" si="1"/>
        <v>2.3238888888888889E-2</v>
      </c>
      <c r="M15" s="1">
        <f t="shared" si="2"/>
        <v>5.5570564308049596E-2</v>
      </c>
      <c r="N15" s="1">
        <f t="shared" si="3"/>
        <v>5.4502150175983935E-2</v>
      </c>
      <c r="O15" s="1">
        <f t="shared" si="4"/>
        <v>22.999833024693427</v>
      </c>
      <c r="P15" s="1">
        <f t="shared" si="5"/>
        <v>22.557632249072128</v>
      </c>
      <c r="Q15" s="1">
        <v>21.1</v>
      </c>
      <c r="R15" s="1">
        <f t="shared" si="6"/>
        <v>79.182780663051446</v>
      </c>
      <c r="S15" s="1">
        <v>22.56</v>
      </c>
      <c r="T15" s="1">
        <f t="shared" si="7"/>
        <v>88.013588948548943</v>
      </c>
    </row>
    <row r="16" spans="1:20" x14ac:dyDescent="0.25">
      <c r="A16" s="1">
        <v>0</v>
      </c>
      <c r="B16" s="1">
        <v>86.47</v>
      </c>
      <c r="C16" s="1">
        <v>21.18</v>
      </c>
      <c r="D16" s="1">
        <v>82.97</v>
      </c>
      <c r="E16" s="1">
        <v>22.48</v>
      </c>
      <c r="K16" s="1">
        <f t="shared" si="0"/>
        <v>2.4019444444444444E-2</v>
      </c>
      <c r="L16" s="1">
        <f t="shared" si="1"/>
        <v>2.3047222222222222E-2</v>
      </c>
      <c r="M16" s="1">
        <f t="shared" si="2"/>
        <v>5.6332786585194007E-2</v>
      </c>
      <c r="N16" s="1">
        <f t="shared" si="3"/>
        <v>5.4052634474078258E-2</v>
      </c>
      <c r="O16" s="1">
        <f t="shared" si="4"/>
        <v>23.31530552925253</v>
      </c>
      <c r="P16" s="1">
        <f t="shared" si="5"/>
        <v>22.37158436176804</v>
      </c>
      <c r="Q16" s="1">
        <v>21.18</v>
      </c>
      <c r="R16" s="1">
        <f t="shared" si="6"/>
        <v>77.346629549838383</v>
      </c>
      <c r="S16" s="1">
        <v>22.48</v>
      </c>
      <c r="T16" s="1">
        <f t="shared" si="7"/>
        <v>89.166245964163693</v>
      </c>
    </row>
    <row r="17" spans="1:20" x14ac:dyDescent="0.25">
      <c r="A17" s="1">
        <v>5.98</v>
      </c>
      <c r="B17" s="1">
        <v>75</v>
      </c>
      <c r="C17" s="1">
        <v>17.96</v>
      </c>
      <c r="D17" s="1">
        <v>72.33</v>
      </c>
      <c r="E17" s="1">
        <v>18.96</v>
      </c>
      <c r="K17" s="1">
        <f t="shared" si="0"/>
        <v>2.0833333333333332E-2</v>
      </c>
      <c r="L17" s="1">
        <f t="shared" si="1"/>
        <v>2.0091666666666667E-2</v>
      </c>
      <c r="M17" s="1">
        <f t="shared" si="2"/>
        <v>4.8860402381051812E-2</v>
      </c>
      <c r="N17" s="1">
        <f t="shared" si="3"/>
        <v>4.7120972056286368E-2</v>
      </c>
      <c r="O17" s="1">
        <f t="shared" si="4"/>
        <v>20.222596446096215</v>
      </c>
      <c r="P17" s="1">
        <f t="shared" si="5"/>
        <v>19.502672012615189</v>
      </c>
      <c r="Q17" s="1">
        <v>17.96</v>
      </c>
      <c r="R17" s="1">
        <f t="shared" si="6"/>
        <v>87.18266921487951</v>
      </c>
      <c r="S17" s="1">
        <v>18.96</v>
      </c>
      <c r="T17" s="1">
        <f t="shared" si="7"/>
        <v>98.957282085592425</v>
      </c>
    </row>
    <row r="18" spans="1:20" x14ac:dyDescent="0.25">
      <c r="A18" s="1">
        <v>5.99</v>
      </c>
      <c r="B18" s="1">
        <v>71.849999999999994</v>
      </c>
      <c r="C18" s="1">
        <v>17.48</v>
      </c>
      <c r="D18" s="1">
        <v>72.53</v>
      </c>
      <c r="E18" s="1">
        <v>19.04</v>
      </c>
      <c r="K18" s="1">
        <f t="shared" si="0"/>
        <v>1.9958333333333331E-2</v>
      </c>
      <c r="L18" s="1">
        <f t="shared" si="1"/>
        <v>2.0147222222222223E-2</v>
      </c>
      <c r="M18" s="1">
        <f t="shared" si="2"/>
        <v>4.6808265481047634E-2</v>
      </c>
      <c r="N18" s="1">
        <f t="shared" si="3"/>
        <v>4.7251266462635846E-2</v>
      </c>
      <c r="O18" s="1">
        <f t="shared" si="4"/>
        <v>19.37324739536017</v>
      </c>
      <c r="P18" s="1">
        <f t="shared" si="5"/>
        <v>19.556598936471449</v>
      </c>
      <c r="Q18" s="1">
        <v>17.48</v>
      </c>
      <c r="R18" s="1">
        <f t="shared" si="6"/>
        <v>92.455816690350673</v>
      </c>
      <c r="S18" s="1">
        <v>19.04</v>
      </c>
      <c r="T18" s="1">
        <f t="shared" si="7"/>
        <v>98.827530866995957</v>
      </c>
    </row>
    <row r="19" spans="1:20" x14ac:dyDescent="0.25">
      <c r="A19" s="1">
        <v>2.98</v>
      </c>
      <c r="B19" s="1">
        <v>71.11</v>
      </c>
      <c r="C19" s="1">
        <v>16.59</v>
      </c>
      <c r="D19" s="1">
        <v>72.069999999999993</v>
      </c>
      <c r="E19" s="1">
        <v>19.05</v>
      </c>
      <c r="K19" s="1">
        <f t="shared" si="0"/>
        <v>1.9752777777777779E-2</v>
      </c>
      <c r="L19" s="1">
        <f t="shared" si="1"/>
        <v>2.0019444444444444E-2</v>
      </c>
      <c r="M19" s="1">
        <f t="shared" si="2"/>
        <v>4.63261761775546E-2</v>
      </c>
      <c r="N19" s="1">
        <f t="shared" si="3"/>
        <v>4.6951589328032055E-2</v>
      </c>
      <c r="O19" s="1">
        <f t="shared" si="4"/>
        <v>19.173717777092026</v>
      </c>
      <c r="P19" s="1">
        <f t="shared" si="5"/>
        <v>19.432567011602057</v>
      </c>
      <c r="Q19" s="1">
        <v>16.59</v>
      </c>
      <c r="R19" s="1">
        <f t="shared" si="6"/>
        <v>89.584192751808601</v>
      </c>
      <c r="S19" s="1">
        <v>19.05</v>
      </c>
      <c r="T19" s="1">
        <f t="shared" si="7"/>
        <v>100.1456965881717</v>
      </c>
    </row>
    <row r="20" spans="1:20" x14ac:dyDescent="0.25">
      <c r="A20" s="1">
        <v>2.97</v>
      </c>
      <c r="B20" s="1">
        <v>71.209999999999994</v>
      </c>
      <c r="C20" s="1">
        <v>16.64</v>
      </c>
      <c r="D20" s="1">
        <v>72.180000000000007</v>
      </c>
      <c r="E20" s="1">
        <v>18.920000000000002</v>
      </c>
      <c r="K20" s="1">
        <f t="shared" si="0"/>
        <v>1.9780555555555555E-2</v>
      </c>
      <c r="L20" s="1">
        <f t="shared" si="1"/>
        <v>2.0050000000000002E-2</v>
      </c>
      <c r="M20" s="1">
        <f t="shared" si="2"/>
        <v>4.6391323380729335E-2</v>
      </c>
      <c r="N20" s="1">
        <f t="shared" si="3"/>
        <v>4.7023251251524276E-2</v>
      </c>
      <c r="O20" s="1">
        <f t="shared" si="4"/>
        <v>19.200681239020152</v>
      </c>
      <c r="P20" s="1">
        <f t="shared" si="5"/>
        <v>19.462226819723004</v>
      </c>
      <c r="Q20" s="1">
        <v>16.64</v>
      </c>
      <c r="R20" s="1">
        <f t="shared" si="6"/>
        <v>89.602000543836283</v>
      </c>
      <c r="S20" s="1">
        <v>18.920000000000002</v>
      </c>
      <c r="T20" s="1">
        <f t="shared" si="7"/>
        <v>99.159363975150285</v>
      </c>
    </row>
    <row r="21" spans="1:20" x14ac:dyDescent="0.25">
      <c r="A21" s="1">
        <v>0.01</v>
      </c>
      <c r="B21" s="1">
        <v>71.459999999999994</v>
      </c>
      <c r="C21" s="1">
        <v>16.57</v>
      </c>
      <c r="D21" s="1">
        <v>75.42</v>
      </c>
      <c r="E21" s="1">
        <v>19.329999999999998</v>
      </c>
      <c r="K21" s="1">
        <f t="shared" si="0"/>
        <v>1.985E-2</v>
      </c>
      <c r="L21" s="1">
        <f t="shared" si="1"/>
        <v>2.095E-2</v>
      </c>
      <c r="M21" s="1">
        <f t="shared" si="2"/>
        <v>4.655419138866617E-2</v>
      </c>
      <c r="N21" s="1">
        <f t="shared" si="3"/>
        <v>4.9134020634385711E-2</v>
      </c>
      <c r="O21" s="1">
        <f t="shared" si="4"/>
        <v>19.268089893840472</v>
      </c>
      <c r="P21" s="1">
        <f t="shared" si="5"/>
        <v>20.335842986194358</v>
      </c>
      <c r="Q21" s="1">
        <v>16.57</v>
      </c>
      <c r="R21" s="1">
        <f t="shared" si="6"/>
        <v>88.60186030603785</v>
      </c>
      <c r="S21" s="1">
        <v>19.329999999999998</v>
      </c>
      <c r="T21" s="1">
        <f t="shared" si="7"/>
        <v>92.790850147687294</v>
      </c>
    </row>
    <row r="22" spans="1:20" x14ac:dyDescent="0.25">
      <c r="A22" s="1">
        <v>0.01</v>
      </c>
      <c r="B22" s="1">
        <v>72.77</v>
      </c>
      <c r="C22" s="1">
        <v>16.63</v>
      </c>
      <c r="D22" s="1">
        <v>71.98</v>
      </c>
      <c r="E22" s="1">
        <v>18.73</v>
      </c>
      <c r="K22" s="1">
        <f t="shared" si="0"/>
        <v>2.0213888888888889E-2</v>
      </c>
      <c r="L22" s="1">
        <f t="shared" si="1"/>
        <v>1.9994444444444447E-2</v>
      </c>
      <c r="M22" s="1">
        <f t="shared" si="2"/>
        <v>4.740761975025521E-2</v>
      </c>
      <c r="N22" s="1">
        <f t="shared" si="3"/>
        <v>4.6892956845174798E-2</v>
      </c>
      <c r="O22" s="1">
        <f t="shared" si="4"/>
        <v>19.621311245098955</v>
      </c>
      <c r="P22" s="1">
        <f t="shared" si="5"/>
        <v>19.408299895866744</v>
      </c>
      <c r="Q22" s="1">
        <v>16.63</v>
      </c>
      <c r="R22" s="1">
        <f t="shared" si="6"/>
        <v>85.749946000292496</v>
      </c>
      <c r="S22" s="1">
        <v>18.73</v>
      </c>
      <c r="T22" s="1">
        <f t="shared" si="7"/>
        <v>98.709840144144735</v>
      </c>
    </row>
    <row r="23" spans="1:20" x14ac:dyDescent="0.25">
      <c r="A23" s="1">
        <v>11.95</v>
      </c>
      <c r="B23" s="1">
        <v>61.32</v>
      </c>
      <c r="C23" s="1">
        <v>14.09</v>
      </c>
      <c r="D23" s="1">
        <v>63.04</v>
      </c>
      <c r="E23" s="1">
        <v>16.350000000000001</v>
      </c>
      <c r="K23" s="1">
        <f t="shared" si="0"/>
        <v>1.7033333333333334E-2</v>
      </c>
      <c r="L23" s="1">
        <f t="shared" si="1"/>
        <v>1.7511111111111109E-2</v>
      </c>
      <c r="M23" s="1">
        <f t="shared" si="2"/>
        <v>3.9948264986747965E-2</v>
      </c>
      <c r="N23" s="1">
        <f t="shared" si="3"/>
        <v>4.1068796881353412E-2</v>
      </c>
      <c r="O23" s="1">
        <f t="shared" si="4"/>
        <v>16.533994854328263</v>
      </c>
      <c r="P23" s="1">
        <f t="shared" si="5"/>
        <v>16.997766399492072</v>
      </c>
      <c r="Q23" s="1">
        <v>14.09</v>
      </c>
      <c r="R23" s="1">
        <f t="shared" si="6"/>
        <v>102.31823893013517</v>
      </c>
      <c r="S23" s="1">
        <v>16.350000000000001</v>
      </c>
      <c r="T23" s="1">
        <f t="shared" si="7"/>
        <v>112.33929753619221</v>
      </c>
    </row>
    <row r="24" spans="1:20" x14ac:dyDescent="0.25">
      <c r="A24" s="1">
        <v>11.95</v>
      </c>
      <c r="B24" s="1">
        <v>63.19</v>
      </c>
      <c r="C24" s="1">
        <v>14.33</v>
      </c>
      <c r="D24" s="1">
        <v>62.57</v>
      </c>
      <c r="E24" s="1">
        <v>16.2</v>
      </c>
      <c r="K24" s="1">
        <f t="shared" si="0"/>
        <v>1.7552777777777778E-2</v>
      </c>
      <c r="L24" s="1">
        <f t="shared" si="1"/>
        <v>1.7380555555555555E-2</v>
      </c>
      <c r="M24" s="1">
        <f t="shared" si="2"/>
        <v>4.1166517686115525E-2</v>
      </c>
      <c r="N24" s="1">
        <f t="shared" si="3"/>
        <v>4.0762605026432162E-2</v>
      </c>
      <c r="O24" s="1">
        <f t="shared" si="4"/>
        <v>17.038211592384265</v>
      </c>
      <c r="P24" s="1">
        <f t="shared" si="5"/>
        <v>16.87103812842987</v>
      </c>
      <c r="Q24" s="1">
        <v>14.33</v>
      </c>
      <c r="R24" s="1">
        <f t="shared" si="6"/>
        <v>97.993176441078504</v>
      </c>
      <c r="S24" s="1">
        <v>16.2</v>
      </c>
      <c r="T24" s="1">
        <f t="shared" si="7"/>
        <v>112.98715165081764</v>
      </c>
    </row>
    <row r="25" spans="1:20" x14ac:dyDescent="0.25">
      <c r="A25" s="1">
        <v>9.01</v>
      </c>
      <c r="B25" s="1">
        <v>63.37</v>
      </c>
      <c r="C25" s="1">
        <v>14.57</v>
      </c>
      <c r="D25" s="1">
        <v>62.14</v>
      </c>
      <c r="E25" s="1">
        <v>16.18</v>
      </c>
      <c r="K25" s="1">
        <f t="shared" si="0"/>
        <v>1.7602777777777776E-2</v>
      </c>
      <c r="L25" s="1">
        <f t="shared" si="1"/>
        <v>1.7261111111111112E-2</v>
      </c>
      <c r="M25" s="1">
        <f t="shared" si="2"/>
        <v>4.1283782651830046E-2</v>
      </c>
      <c r="N25" s="1">
        <f t="shared" si="3"/>
        <v>4.0482472052780799E-2</v>
      </c>
      <c r="O25" s="1">
        <f t="shared" si="4"/>
        <v>17.086745823854894</v>
      </c>
      <c r="P25" s="1">
        <f t="shared" si="5"/>
        <v>16.755095242138918</v>
      </c>
      <c r="Q25" s="1">
        <v>14.57</v>
      </c>
      <c r="R25" s="1">
        <f t="shared" si="6"/>
        <v>99.069162899299826</v>
      </c>
      <c r="S25" s="1">
        <v>16.18</v>
      </c>
      <c r="T25" s="1">
        <f t="shared" si="7"/>
        <v>114.41484465815772</v>
      </c>
    </row>
    <row r="26" spans="1:20" x14ac:dyDescent="0.25">
      <c r="A26" s="1">
        <v>9.01</v>
      </c>
      <c r="B26" s="1">
        <v>61.79</v>
      </c>
      <c r="C26" s="1">
        <v>14.12</v>
      </c>
      <c r="D26" s="1">
        <v>63.92</v>
      </c>
      <c r="E26" s="1">
        <v>16.350000000000001</v>
      </c>
      <c r="K26" s="1">
        <f t="shared" si="0"/>
        <v>1.7163888888888888E-2</v>
      </c>
      <c r="L26" s="1">
        <f t="shared" si="1"/>
        <v>1.7755555555555556E-2</v>
      </c>
      <c r="M26" s="1">
        <f t="shared" si="2"/>
        <v>4.0254456841669221E-2</v>
      </c>
      <c r="N26" s="1">
        <f t="shared" si="3"/>
        <v>4.1642092269291095E-2</v>
      </c>
      <c r="O26" s="1">
        <f t="shared" si="4"/>
        <v>16.660723125390469</v>
      </c>
      <c r="P26" s="1">
        <f t="shared" si="5"/>
        <v>17.235044864459603</v>
      </c>
      <c r="Q26" s="1">
        <v>14.12</v>
      </c>
      <c r="R26" s="1">
        <f t="shared" si="6"/>
        <v>100.98216143069467</v>
      </c>
      <c r="S26" s="1">
        <v>16.350000000000001</v>
      </c>
      <c r="T26" s="1">
        <f t="shared" si="7"/>
        <v>109.26739270350971</v>
      </c>
    </row>
    <row r="27" spans="1:20" x14ac:dyDescent="0.25">
      <c r="A27" s="1">
        <v>5.98</v>
      </c>
      <c r="B27" s="1">
        <v>61.25</v>
      </c>
      <c r="C27" s="1">
        <v>13.61</v>
      </c>
      <c r="D27" s="1">
        <v>61.93</v>
      </c>
      <c r="E27" s="1">
        <v>15.9</v>
      </c>
      <c r="K27" s="1">
        <f t="shared" si="0"/>
        <v>1.7013888888888887E-2</v>
      </c>
      <c r="L27" s="1">
        <f t="shared" si="1"/>
        <v>1.7202777777777779E-2</v>
      </c>
      <c r="M27" s="1">
        <f t="shared" si="2"/>
        <v>3.9902661944525644E-2</v>
      </c>
      <c r="N27" s="1">
        <f t="shared" si="3"/>
        <v>4.0345662926113857E-2</v>
      </c>
      <c r="O27" s="1">
        <f t="shared" si="4"/>
        <v>16.515120430978573</v>
      </c>
      <c r="P27" s="1">
        <f t="shared" si="5"/>
        <v>16.698471972089852</v>
      </c>
      <c r="Q27" s="1">
        <v>13.61</v>
      </c>
      <c r="R27" s="1">
        <f t="shared" si="6"/>
        <v>99.058624906016263</v>
      </c>
      <c r="S27" s="1">
        <v>15.9</v>
      </c>
      <c r="T27" s="1">
        <f t="shared" si="7"/>
        <v>113.19866893226487</v>
      </c>
    </row>
    <row r="28" spans="1:20" x14ac:dyDescent="0.25">
      <c r="A28" s="1">
        <v>5.98</v>
      </c>
      <c r="B28" s="1">
        <v>61.43</v>
      </c>
      <c r="C28" s="1">
        <v>13.79</v>
      </c>
      <c r="D28" s="1">
        <v>61.69</v>
      </c>
      <c r="E28" s="1">
        <v>15.86</v>
      </c>
      <c r="K28" s="1">
        <f t="shared" si="0"/>
        <v>1.7063888888888889E-2</v>
      </c>
      <c r="L28" s="1">
        <f t="shared" si="1"/>
        <v>1.7136111111111109E-2</v>
      </c>
      <c r="M28" s="1">
        <f t="shared" si="2"/>
        <v>4.0019926910240172E-2</v>
      </c>
      <c r="N28" s="1">
        <f t="shared" si="3"/>
        <v>4.0189309638494486E-2</v>
      </c>
      <c r="O28" s="1">
        <f t="shared" si="4"/>
        <v>16.563654662449206</v>
      </c>
      <c r="P28" s="1">
        <f t="shared" si="5"/>
        <v>16.633759663462339</v>
      </c>
      <c r="Q28" s="1">
        <v>13.79</v>
      </c>
      <c r="R28" s="1">
        <f t="shared" si="6"/>
        <v>99.781399608455445</v>
      </c>
      <c r="S28" s="1">
        <v>15.86</v>
      </c>
      <c r="T28" s="1">
        <f t="shared" si="7"/>
        <v>113.79416629451684</v>
      </c>
    </row>
    <row r="29" spans="1:20" x14ac:dyDescent="0.25">
      <c r="A29" s="1">
        <v>2.99</v>
      </c>
      <c r="B29" s="1">
        <v>62.03</v>
      </c>
      <c r="C29" s="1">
        <v>13.32</v>
      </c>
      <c r="D29" s="1">
        <v>62.06</v>
      </c>
      <c r="E29" s="1">
        <v>16.07</v>
      </c>
      <c r="K29" s="1">
        <f t="shared" si="0"/>
        <v>1.7230555555555555E-2</v>
      </c>
      <c r="L29" s="1">
        <f t="shared" si="1"/>
        <v>1.723888888888889E-2</v>
      </c>
      <c r="M29" s="1">
        <f t="shared" si="2"/>
        <v>4.0410810129288585E-2</v>
      </c>
      <c r="N29" s="1">
        <f t="shared" si="3"/>
        <v>4.0430354290241013E-2</v>
      </c>
      <c r="O29" s="1">
        <f t="shared" si="4"/>
        <v>16.725435434017975</v>
      </c>
      <c r="P29" s="1">
        <f t="shared" si="5"/>
        <v>16.733524472596415</v>
      </c>
      <c r="Q29" s="1">
        <v>13.32</v>
      </c>
      <c r="R29" s="1">
        <f t="shared" si="6"/>
        <v>94.525072329612527</v>
      </c>
      <c r="S29" s="1">
        <v>16.07</v>
      </c>
      <c r="T29" s="1">
        <f t="shared" si="7"/>
        <v>113.93015549447426</v>
      </c>
    </row>
    <row r="30" spans="1:20" x14ac:dyDescent="0.25">
      <c r="A30" s="1">
        <v>3.01</v>
      </c>
      <c r="B30" s="1">
        <v>62.36</v>
      </c>
      <c r="C30" s="1">
        <v>13.34</v>
      </c>
      <c r="D30" s="1">
        <v>61.82</v>
      </c>
      <c r="E30" s="1">
        <v>15.94</v>
      </c>
      <c r="K30" s="1">
        <f t="shared" si="0"/>
        <v>1.7322222222222221E-2</v>
      </c>
      <c r="L30" s="1">
        <f t="shared" si="1"/>
        <v>1.7172222222222221E-2</v>
      </c>
      <c r="M30" s="1">
        <f t="shared" si="2"/>
        <v>4.0625795899765213E-2</v>
      </c>
      <c r="N30" s="1">
        <f t="shared" si="3"/>
        <v>4.0274001002621636E-2</v>
      </c>
      <c r="O30" s="1">
        <f t="shared" si="4"/>
        <v>16.8144148583808</v>
      </c>
      <c r="P30" s="1">
        <f t="shared" si="5"/>
        <v>16.668812163968905</v>
      </c>
      <c r="Q30" s="1">
        <v>13.34</v>
      </c>
      <c r="R30" s="1">
        <f t="shared" si="6"/>
        <v>93.667725037368299</v>
      </c>
      <c r="S30" s="1">
        <v>15.94</v>
      </c>
      <c r="T30" s="1">
        <f t="shared" si="7"/>
        <v>113.88766043787118</v>
      </c>
    </row>
    <row r="31" spans="1:20" x14ac:dyDescent="0.25">
      <c r="A31" s="1">
        <v>0.02</v>
      </c>
      <c r="B31" s="1">
        <v>62.14</v>
      </c>
      <c r="C31" s="1">
        <v>13.07</v>
      </c>
      <c r="D31" s="1">
        <v>61.87</v>
      </c>
      <c r="E31" s="1">
        <v>15.71</v>
      </c>
      <c r="K31" s="1">
        <f t="shared" si="0"/>
        <v>1.7261111111111112E-2</v>
      </c>
      <c r="L31" s="1">
        <f t="shared" si="1"/>
        <v>1.718611111111111E-2</v>
      </c>
      <c r="M31" s="1">
        <f t="shared" si="2"/>
        <v>4.0482472052780799E-2</v>
      </c>
      <c r="N31" s="1">
        <f t="shared" si="3"/>
        <v>4.0306574604209007E-2</v>
      </c>
      <c r="O31" s="1">
        <f t="shared" si="4"/>
        <v>16.755095242138918</v>
      </c>
      <c r="P31" s="1">
        <f t="shared" si="5"/>
        <v>16.682293894932968</v>
      </c>
      <c r="Q31" s="1">
        <v>13.07</v>
      </c>
      <c r="R31" s="1">
        <f t="shared" si="6"/>
        <v>92.422868954395639</v>
      </c>
      <c r="S31" s="1">
        <v>15.71</v>
      </c>
      <c r="T31" s="1">
        <f t="shared" si="7"/>
        <v>112.06301656910649</v>
      </c>
    </row>
    <row r="32" spans="1:20" x14ac:dyDescent="0.25">
      <c r="A32" s="1">
        <v>0.01</v>
      </c>
      <c r="B32" s="1">
        <v>61.72</v>
      </c>
      <c r="C32" s="1">
        <v>13.07</v>
      </c>
      <c r="D32" s="1">
        <v>62.54</v>
      </c>
      <c r="E32" s="1">
        <v>15.87</v>
      </c>
      <c r="K32" s="1">
        <f t="shared" si="0"/>
        <v>1.7144444444444445E-2</v>
      </c>
      <c r="L32" s="1">
        <f t="shared" si="1"/>
        <v>1.7372222222222223E-2</v>
      </c>
      <c r="M32" s="1">
        <f t="shared" si="2"/>
        <v>4.0208853799446907E-2</v>
      </c>
      <c r="N32" s="1">
        <f t="shared" si="3"/>
        <v>4.0743060865479748E-2</v>
      </c>
      <c r="O32" s="1">
        <f t="shared" si="4"/>
        <v>16.641848702040779</v>
      </c>
      <c r="P32" s="1">
        <f t="shared" si="5"/>
        <v>16.862949089851433</v>
      </c>
      <c r="Q32" s="1">
        <v>13.07</v>
      </c>
      <c r="R32" s="1">
        <f t="shared" si="6"/>
        <v>93.685010251063986</v>
      </c>
      <c r="S32" s="1">
        <v>15.87</v>
      </c>
      <c r="T32" s="1">
        <f t="shared" si="7"/>
        <v>110.79177717128951</v>
      </c>
    </row>
    <row r="33" spans="1:20" x14ac:dyDescent="0.25">
      <c r="A33" s="1">
        <v>12.03</v>
      </c>
      <c r="B33" s="1">
        <v>51.2</v>
      </c>
      <c r="C33" s="1">
        <v>10.45</v>
      </c>
      <c r="D33" s="1">
        <v>51.28</v>
      </c>
      <c r="E33" s="1">
        <v>13.14</v>
      </c>
      <c r="K33" s="1">
        <f t="shared" si="0"/>
        <v>1.4222222222222223E-2</v>
      </c>
      <c r="L33" s="1">
        <f t="shared" si="1"/>
        <v>1.4244444444444445E-2</v>
      </c>
      <c r="M33" s="1">
        <f t="shared" si="2"/>
        <v>3.3355368025464703E-2</v>
      </c>
      <c r="N33" s="1">
        <f t="shared" si="3"/>
        <v>3.3407485788004496E-2</v>
      </c>
      <c r="O33" s="1">
        <f t="shared" si="4"/>
        <v>13.805292507201683</v>
      </c>
      <c r="P33" s="1">
        <f t="shared" si="5"/>
        <v>13.826863276744184</v>
      </c>
      <c r="Q33" s="1">
        <v>10.45</v>
      </c>
      <c r="R33" s="1">
        <f t="shared" si="6"/>
        <v>108.84856911782721</v>
      </c>
      <c r="S33" s="1">
        <v>13.14</v>
      </c>
      <c r="T33" s="1">
        <f t="shared" si="7"/>
        <v>136.44124953770395</v>
      </c>
    </row>
    <row r="34" spans="1:20" x14ac:dyDescent="0.25">
      <c r="A34" s="1">
        <v>12.04</v>
      </c>
      <c r="B34" s="1">
        <v>50.63</v>
      </c>
      <c r="C34" s="1">
        <v>10.42</v>
      </c>
      <c r="D34" s="1">
        <v>51.65</v>
      </c>
      <c r="E34" s="1">
        <v>13.08</v>
      </c>
      <c r="K34" s="1">
        <f t="shared" si="0"/>
        <v>1.406388888888889E-2</v>
      </c>
      <c r="L34" s="1">
        <f t="shared" si="1"/>
        <v>1.4347222222222221E-2</v>
      </c>
      <c r="M34" s="1">
        <f t="shared" si="2"/>
        <v>3.2984028967368718E-2</v>
      </c>
      <c r="N34" s="1">
        <f t="shared" si="3"/>
        <v>3.3648530439751016E-2</v>
      </c>
      <c r="O34" s="1">
        <f t="shared" si="4"/>
        <v>13.651600774211355</v>
      </c>
      <c r="P34" s="1">
        <f t="shared" si="5"/>
        <v>13.926628085878258</v>
      </c>
      <c r="Q34" s="1">
        <v>10.42</v>
      </c>
      <c r="R34" s="1">
        <f t="shared" si="6"/>
        <v>110.99367216739421</v>
      </c>
      <c r="S34" s="1">
        <v>13.08</v>
      </c>
      <c r="T34" s="1">
        <f t="shared" si="7"/>
        <v>133.87930467988485</v>
      </c>
    </row>
    <row r="35" spans="1:20" x14ac:dyDescent="0.25">
      <c r="A35" s="1">
        <v>9.02</v>
      </c>
      <c r="B35" s="1">
        <v>51.66</v>
      </c>
      <c r="C35" s="1">
        <v>10.83</v>
      </c>
      <c r="D35" s="1">
        <v>52.05</v>
      </c>
      <c r="E35" s="1">
        <v>13.3</v>
      </c>
      <c r="K35" s="1">
        <f t="shared" si="0"/>
        <v>1.435E-2</v>
      </c>
      <c r="L35" s="1">
        <f t="shared" si="1"/>
        <v>1.4458333333333332E-2</v>
      </c>
      <c r="M35" s="1">
        <f t="shared" si="2"/>
        <v>3.3655045160068488E-2</v>
      </c>
      <c r="N35" s="1">
        <f t="shared" si="3"/>
        <v>3.3909119252449958E-2</v>
      </c>
      <c r="O35" s="1">
        <f t="shared" si="4"/>
        <v>13.929324432071072</v>
      </c>
      <c r="P35" s="1">
        <f t="shared" si="5"/>
        <v>14.03448193359077</v>
      </c>
      <c r="Q35" s="1">
        <v>10.83</v>
      </c>
      <c r="R35" s="1">
        <f t="shared" si="6"/>
        <v>110.80669686453054</v>
      </c>
      <c r="S35" s="1">
        <v>13.3</v>
      </c>
      <c r="T35" s="1">
        <f t="shared" si="7"/>
        <v>134.04682415834438</v>
      </c>
    </row>
    <row r="36" spans="1:20" x14ac:dyDescent="0.25">
      <c r="A36" s="1">
        <v>9.01</v>
      </c>
      <c r="B36" s="1">
        <v>55.68</v>
      </c>
      <c r="C36" s="1">
        <v>11.49</v>
      </c>
      <c r="D36" s="1">
        <v>52.37</v>
      </c>
      <c r="E36" s="1">
        <v>13.51</v>
      </c>
      <c r="K36" s="1">
        <f t="shared" si="0"/>
        <v>1.5466666666666667E-2</v>
      </c>
      <c r="L36" s="1">
        <f t="shared" si="1"/>
        <v>1.4547222222222222E-2</v>
      </c>
      <c r="M36" s="1">
        <f t="shared" si="2"/>
        <v>3.6273962727692871E-2</v>
      </c>
      <c r="N36" s="1">
        <f t="shared" si="3"/>
        <v>3.4117590302609115E-2</v>
      </c>
      <c r="O36" s="1">
        <f t="shared" si="4"/>
        <v>15.013255601581832</v>
      </c>
      <c r="P36" s="1">
        <f t="shared" si="5"/>
        <v>14.120765011760785</v>
      </c>
      <c r="Q36" s="1">
        <v>11.49</v>
      </c>
      <c r="R36" s="1">
        <f t="shared" si="6"/>
        <v>101.19706835737739</v>
      </c>
      <c r="S36" s="1">
        <v>13.51</v>
      </c>
      <c r="T36" s="1">
        <f t="shared" si="7"/>
        <v>134.50442030379907</v>
      </c>
    </row>
    <row r="37" spans="1:20" x14ac:dyDescent="0.25">
      <c r="A37" s="1">
        <v>6.02</v>
      </c>
      <c r="B37" s="1">
        <v>56.54</v>
      </c>
      <c r="C37" s="1">
        <v>11.29</v>
      </c>
      <c r="D37" s="1">
        <v>51.7</v>
      </c>
      <c r="E37" s="1">
        <v>13.11</v>
      </c>
      <c r="K37" s="1">
        <f t="shared" si="0"/>
        <v>1.5705555555555556E-2</v>
      </c>
      <c r="L37" s="1">
        <f t="shared" si="1"/>
        <v>1.4361111111111113E-2</v>
      </c>
      <c r="M37" s="1">
        <f t="shared" si="2"/>
        <v>3.6834228674995598E-2</v>
      </c>
      <c r="N37" s="1">
        <f t="shared" si="3"/>
        <v>3.3681104041338387E-2</v>
      </c>
      <c r="O37" s="1">
        <f t="shared" si="4"/>
        <v>15.245141374163733</v>
      </c>
      <c r="P37" s="1">
        <f t="shared" si="5"/>
        <v>13.940109816842325</v>
      </c>
      <c r="Q37" s="1">
        <v>11.29</v>
      </c>
      <c r="R37" s="1">
        <f t="shared" si="6"/>
        <v>96.43366874269617</v>
      </c>
      <c r="S37" s="1">
        <v>13.11</v>
      </c>
      <c r="T37" s="1">
        <f t="shared" si="7"/>
        <v>133.92694471287865</v>
      </c>
    </row>
    <row r="38" spans="1:20" x14ac:dyDescent="0.25">
      <c r="A38" s="1">
        <v>6.01</v>
      </c>
      <c r="B38" s="1">
        <v>52.37</v>
      </c>
      <c r="C38" s="1">
        <v>10.69</v>
      </c>
      <c r="D38" s="1">
        <v>52.24</v>
      </c>
      <c r="E38" s="1">
        <v>13.18</v>
      </c>
      <c r="K38" s="1">
        <f t="shared" si="0"/>
        <v>1.4547222222222222E-2</v>
      </c>
      <c r="L38" s="1">
        <f t="shared" si="1"/>
        <v>1.4511111111111112E-2</v>
      </c>
      <c r="M38" s="1">
        <f t="shared" si="2"/>
        <v>3.4117590302609115E-2</v>
      </c>
      <c r="N38" s="1">
        <f t="shared" si="3"/>
        <v>3.4032898938481958E-2</v>
      </c>
      <c r="O38" s="1">
        <f t="shared" si="4"/>
        <v>14.120765011760785</v>
      </c>
      <c r="P38" s="1">
        <f t="shared" si="5"/>
        <v>14.085712511254217</v>
      </c>
      <c r="Q38" s="1">
        <v>10.69</v>
      </c>
      <c r="R38" s="1">
        <f t="shared" si="6"/>
        <v>106.42873819745463</v>
      </c>
      <c r="S38" s="1">
        <v>13.18</v>
      </c>
      <c r="T38" s="1">
        <f t="shared" si="7"/>
        <v>131.87286136518804</v>
      </c>
    </row>
    <row r="39" spans="1:20" x14ac:dyDescent="0.25">
      <c r="A39" s="1">
        <v>3.04</v>
      </c>
      <c r="B39" s="1">
        <v>50.46</v>
      </c>
      <c r="C39" s="1">
        <v>9.9700000000000006</v>
      </c>
      <c r="D39" s="1">
        <v>52.11</v>
      </c>
      <c r="E39" s="1">
        <v>13.27</v>
      </c>
      <c r="K39" s="1">
        <f t="shared" si="0"/>
        <v>1.4016666666666667E-2</v>
      </c>
      <c r="L39" s="1">
        <f t="shared" si="1"/>
        <v>1.4475E-2</v>
      </c>
      <c r="M39" s="1">
        <f t="shared" si="2"/>
        <v>3.2873278721971669E-2</v>
      </c>
      <c r="N39" s="1">
        <f t="shared" si="3"/>
        <v>3.3948207574354801E-2</v>
      </c>
      <c r="O39" s="1">
        <f t="shared" si="4"/>
        <v>13.605762888933537</v>
      </c>
      <c r="P39" s="1">
        <f t="shared" si="5"/>
        <v>14.05066001074765</v>
      </c>
      <c r="Q39" s="1">
        <v>9.9700000000000006</v>
      </c>
      <c r="R39" s="1">
        <f t="shared" si="6"/>
        <v>106.91706338651564</v>
      </c>
      <c r="S39" s="1">
        <v>13.27</v>
      </c>
      <c r="T39" s="1">
        <f t="shared" si="7"/>
        <v>133.43665066016993</v>
      </c>
    </row>
    <row r="40" spans="1:20" x14ac:dyDescent="0.25">
      <c r="A40" s="1">
        <v>0.04</v>
      </c>
      <c r="B40" s="1">
        <v>22.37</v>
      </c>
      <c r="C40" s="1">
        <v>1.04</v>
      </c>
      <c r="D40" s="1">
        <v>10.01</v>
      </c>
      <c r="E40" s="1">
        <v>4.63</v>
      </c>
      <c r="K40" s="1">
        <f t="shared" si="0"/>
        <v>6.2138888888888895E-3</v>
      </c>
      <c r="L40" s="1">
        <f t="shared" si="1"/>
        <v>2.7805555555555556E-3</v>
      </c>
      <c r="M40" s="1">
        <f t="shared" si="2"/>
        <v>1.4573429350188389E-2</v>
      </c>
      <c r="N40" s="1">
        <f t="shared" si="3"/>
        <v>6.5212350377910492E-3</v>
      </c>
      <c r="Q40" s="1">
        <v>1.04</v>
      </c>
      <c r="S40" s="1">
        <v>4.63</v>
      </c>
    </row>
    <row r="41" spans="1:20" x14ac:dyDescent="0.25">
      <c r="A41" s="1">
        <v>3.05</v>
      </c>
      <c r="B41" s="1">
        <v>51.63</v>
      </c>
      <c r="C41" s="1">
        <v>10.130000000000001</v>
      </c>
      <c r="D41" s="1">
        <v>51.68</v>
      </c>
      <c r="E41" s="1">
        <v>13.16</v>
      </c>
      <c r="K41" s="1">
        <f t="shared" si="0"/>
        <v>1.4341666666666667E-2</v>
      </c>
      <c r="L41" s="1">
        <f t="shared" si="1"/>
        <v>1.4355555555555555E-2</v>
      </c>
      <c r="M41" s="1">
        <f t="shared" si="2"/>
        <v>3.3635500999116073E-2</v>
      </c>
      <c r="N41" s="1">
        <f t="shared" si="3"/>
        <v>3.3668074600703438E-2</v>
      </c>
      <c r="O41" s="1">
        <f t="shared" si="4"/>
        <v>13.921235393492635</v>
      </c>
      <c r="P41" s="1">
        <f t="shared" si="5"/>
        <v>13.934717124456697</v>
      </c>
      <c r="Q41" s="1">
        <v>10.130000000000001</v>
      </c>
      <c r="R41" s="1">
        <f t="shared" si="6"/>
        <v>103.76515786078843</v>
      </c>
      <c r="S41" s="1">
        <v>13.16</v>
      </c>
      <c r="T41" s="1">
        <f t="shared" si="7"/>
        <v>134.5418004499825</v>
      </c>
    </row>
    <row r="42" spans="1:20" x14ac:dyDescent="0.25">
      <c r="A42" s="1">
        <v>0.03</v>
      </c>
      <c r="B42" s="1">
        <v>51.36</v>
      </c>
      <c r="C42" s="1">
        <v>9.9600000000000009</v>
      </c>
      <c r="D42" s="1">
        <v>51.46</v>
      </c>
      <c r="E42" s="1">
        <v>13.01</v>
      </c>
      <c r="K42" s="1">
        <f t="shared" si="0"/>
        <v>1.4266666666666667E-2</v>
      </c>
      <c r="L42" s="1">
        <f t="shared" si="1"/>
        <v>1.4294444444444445E-2</v>
      </c>
      <c r="M42" s="1">
        <f t="shared" si="2"/>
        <v>3.3459603550544288E-2</v>
      </c>
      <c r="N42" s="1">
        <f t="shared" si="3"/>
        <v>3.3524750753719017E-2</v>
      </c>
      <c r="O42" s="1">
        <f t="shared" si="4"/>
        <v>13.848434046286688</v>
      </c>
      <c r="P42" s="1">
        <f t="shared" si="5"/>
        <v>13.875397508214816</v>
      </c>
      <c r="Q42" s="1">
        <v>9.9600000000000009</v>
      </c>
      <c r="R42" s="1">
        <f t="shared" si="6"/>
        <v>103.09928754382891</v>
      </c>
      <c r="S42" s="1">
        <v>13.01</v>
      </c>
      <c r="T42" s="1">
        <f t="shared" si="7"/>
        <v>134.1479649291343</v>
      </c>
    </row>
    <row r="43" spans="1:20" x14ac:dyDescent="0.25">
      <c r="A43" s="1">
        <v>12</v>
      </c>
      <c r="B43" s="1">
        <v>40.68</v>
      </c>
      <c r="C43" s="1">
        <v>7.67</v>
      </c>
      <c r="D43" s="1">
        <v>41.25</v>
      </c>
      <c r="E43" s="1">
        <v>10.41</v>
      </c>
      <c r="K43" s="1">
        <f t="shared" si="0"/>
        <v>1.1299999999999999E-2</v>
      </c>
      <c r="L43" s="1">
        <f t="shared" si="1"/>
        <v>1.1458333333333333E-2</v>
      </c>
      <c r="M43" s="1">
        <f t="shared" si="2"/>
        <v>2.6501882251482502E-2</v>
      </c>
      <c r="N43" s="1">
        <f t="shared" si="3"/>
        <v>2.6873221309578494E-2</v>
      </c>
      <c r="O43" s="1">
        <f t="shared" si="4"/>
        <v>10.968736312362585</v>
      </c>
      <c r="P43" s="1">
        <f t="shared" si="5"/>
        <v>11.122428045352915</v>
      </c>
      <c r="Q43" s="1">
        <v>7.67</v>
      </c>
      <c r="R43" s="1">
        <f t="shared" si="6"/>
        <v>126.55515244287302</v>
      </c>
      <c r="S43" s="1">
        <v>10.41</v>
      </c>
      <c r="T43" s="1">
        <f t="shared" si="7"/>
        <v>167.05103840065081</v>
      </c>
    </row>
    <row r="44" spans="1:20" x14ac:dyDescent="0.25">
      <c r="A44" s="1">
        <v>12</v>
      </c>
      <c r="B44" s="1">
        <v>40.98</v>
      </c>
      <c r="C44" s="1">
        <v>7.62</v>
      </c>
      <c r="D44" s="1">
        <v>41.28</v>
      </c>
      <c r="E44" s="1">
        <v>10.37</v>
      </c>
      <c r="K44" s="1">
        <f t="shared" si="0"/>
        <v>1.1383333333333332E-2</v>
      </c>
      <c r="L44" s="1">
        <f t="shared" si="1"/>
        <v>1.1466666666666667E-2</v>
      </c>
      <c r="M44" s="1">
        <f t="shared" si="2"/>
        <v>2.6697323861006709E-2</v>
      </c>
      <c r="N44" s="1">
        <f t="shared" si="3"/>
        <v>2.6892765470530919E-2</v>
      </c>
      <c r="O44" s="1">
        <f t="shared" si="4"/>
        <v>11.04962669814697</v>
      </c>
      <c r="P44" s="1">
        <f t="shared" si="5"/>
        <v>11.130517083931357</v>
      </c>
      <c r="Q44" s="1">
        <v>7.62</v>
      </c>
      <c r="R44" s="1">
        <f t="shared" si="6"/>
        <v>123.89603814609521</v>
      </c>
      <c r="S44" s="1">
        <v>10.37</v>
      </c>
      <c r="T44" s="1">
        <f t="shared" si="7"/>
        <v>166.16736572895172</v>
      </c>
    </row>
    <row r="45" spans="1:20" x14ac:dyDescent="0.25">
      <c r="A45" s="1">
        <v>9</v>
      </c>
      <c r="B45" s="1">
        <v>40.950000000000003</v>
      </c>
      <c r="C45" s="1">
        <v>8.0399999999999991</v>
      </c>
      <c r="D45" s="1">
        <v>41.34</v>
      </c>
      <c r="E45" s="1">
        <v>10.61</v>
      </c>
      <c r="K45" s="1">
        <f t="shared" si="0"/>
        <v>1.1375000000000001E-2</v>
      </c>
      <c r="L45" s="1">
        <f t="shared" si="1"/>
        <v>1.1483333333333335E-2</v>
      </c>
      <c r="M45" s="1">
        <f t="shared" si="2"/>
        <v>2.6677779700054294E-2</v>
      </c>
      <c r="N45" s="1">
        <f t="shared" si="3"/>
        <v>2.6931853792435768E-2</v>
      </c>
      <c r="O45" s="1">
        <f t="shared" si="4"/>
        <v>11.041537659568535</v>
      </c>
      <c r="P45" s="1">
        <f t="shared" si="5"/>
        <v>11.146695161088237</v>
      </c>
      <c r="Q45" s="1">
        <v>8.0399999999999991</v>
      </c>
      <c r="R45" s="1">
        <f t="shared" si="6"/>
        <v>130.91656218864992</v>
      </c>
      <c r="S45" s="1">
        <v>10.61</v>
      </c>
      <c r="T45" s="1">
        <f t="shared" si="7"/>
        <v>169.51994202135756</v>
      </c>
    </row>
    <row r="46" spans="1:20" x14ac:dyDescent="0.25">
      <c r="A46" s="1">
        <v>9.01</v>
      </c>
      <c r="B46" s="1">
        <v>42.22</v>
      </c>
      <c r="C46" s="1">
        <v>8.23</v>
      </c>
      <c r="D46" s="1">
        <v>40.57</v>
      </c>
      <c r="E46" s="1">
        <v>10.53</v>
      </c>
      <c r="K46" s="1">
        <f t="shared" si="0"/>
        <v>1.1727777777777778E-2</v>
      </c>
      <c r="L46" s="1">
        <f t="shared" si="1"/>
        <v>1.1269444444444445E-2</v>
      </c>
      <c r="M46" s="1">
        <f t="shared" si="2"/>
        <v>2.7505149180373438E-2</v>
      </c>
      <c r="N46" s="1">
        <f t="shared" si="3"/>
        <v>2.6430220327990295E-2</v>
      </c>
      <c r="O46" s="1">
        <f t="shared" si="4"/>
        <v>11.383973626055763</v>
      </c>
      <c r="P46" s="1">
        <f t="shared" si="5"/>
        <v>10.939076504241646</v>
      </c>
      <c r="Q46" s="1">
        <v>8.23</v>
      </c>
      <c r="R46" s="1">
        <f t="shared" si="6"/>
        <v>126.06941370403594</v>
      </c>
      <c r="S46" s="1">
        <v>10.53</v>
      </c>
      <c r="T46" s="1">
        <f t="shared" si="7"/>
        <v>174.68865926233704</v>
      </c>
    </row>
    <row r="47" spans="1:20" x14ac:dyDescent="0.25">
      <c r="A47" s="1">
        <v>6</v>
      </c>
      <c r="B47" s="1">
        <v>40.49</v>
      </c>
      <c r="C47" s="1">
        <v>7.56</v>
      </c>
      <c r="D47" s="1">
        <v>41.3</v>
      </c>
      <c r="E47" s="1">
        <v>10.57</v>
      </c>
      <c r="K47" s="1">
        <f t="shared" si="0"/>
        <v>1.1247222222222223E-2</v>
      </c>
      <c r="L47" s="1">
        <f t="shared" si="1"/>
        <v>1.1472222222222222E-2</v>
      </c>
      <c r="M47" s="1">
        <f t="shared" si="2"/>
        <v>2.6378102565450506E-2</v>
      </c>
      <c r="N47" s="1">
        <f t="shared" si="3"/>
        <v>2.6905794911165869E-2</v>
      </c>
      <c r="O47" s="1">
        <f t="shared" si="4"/>
        <v>10.917505734699144</v>
      </c>
      <c r="P47" s="1">
        <f t="shared" si="5"/>
        <v>11.135909776316984</v>
      </c>
      <c r="Q47" s="1">
        <v>7.56</v>
      </c>
      <c r="R47" s="1">
        <f t="shared" si="6"/>
        <v>125.91358746806137</v>
      </c>
      <c r="S47" s="1">
        <v>10.57</v>
      </c>
      <c r="T47" s="1">
        <f t="shared" si="7"/>
        <v>169.20813543324149</v>
      </c>
    </row>
    <row r="48" spans="1:20" x14ac:dyDescent="0.25">
      <c r="A48" s="1">
        <v>6.01</v>
      </c>
      <c r="B48" s="1">
        <v>40.69</v>
      </c>
      <c r="C48" s="1">
        <v>7.58</v>
      </c>
      <c r="D48" s="1">
        <v>40.58</v>
      </c>
      <c r="E48" s="1">
        <v>10.52</v>
      </c>
      <c r="K48" s="1">
        <f t="shared" si="0"/>
        <v>1.1302777777777778E-2</v>
      </c>
      <c r="L48" s="1">
        <f t="shared" si="1"/>
        <v>1.1272222222222222E-2</v>
      </c>
      <c r="M48" s="1">
        <f t="shared" si="2"/>
        <v>2.6508396971799977E-2</v>
      </c>
      <c r="N48" s="1">
        <f t="shared" si="3"/>
        <v>2.6436735048307767E-2</v>
      </c>
      <c r="O48" s="1">
        <f t="shared" si="4"/>
        <v>10.971432658555399</v>
      </c>
      <c r="P48" s="1">
        <f t="shared" si="5"/>
        <v>10.941772850434457</v>
      </c>
      <c r="Q48" s="1">
        <v>7.58</v>
      </c>
      <c r="R48" s="1">
        <f t="shared" si="6"/>
        <v>125.00868357030222</v>
      </c>
      <c r="S48" s="1">
        <v>10.52</v>
      </c>
      <c r="T48" s="1">
        <f t="shared" si="7"/>
        <v>174.4367595217964</v>
      </c>
    </row>
    <row r="49" spans="1:20" x14ac:dyDescent="0.25">
      <c r="A49" s="1">
        <v>3.03</v>
      </c>
      <c r="B49" s="1">
        <v>40.78</v>
      </c>
      <c r="C49" s="1">
        <v>7.18</v>
      </c>
      <c r="D49" s="1">
        <v>41.54</v>
      </c>
      <c r="E49" s="1">
        <v>10.55</v>
      </c>
      <c r="K49" s="1">
        <f t="shared" si="0"/>
        <v>1.1327777777777779E-2</v>
      </c>
      <c r="L49" s="1">
        <f t="shared" si="1"/>
        <v>1.1538888888888888E-2</v>
      </c>
      <c r="M49" s="1">
        <f t="shared" si="2"/>
        <v>2.6567029454657241E-2</v>
      </c>
      <c r="N49" s="1">
        <f t="shared" si="3"/>
        <v>2.7062148198785232E-2</v>
      </c>
      <c r="O49" s="1">
        <f t="shared" si="4"/>
        <v>10.995699774290715</v>
      </c>
      <c r="P49" s="1">
        <f t="shared" si="5"/>
        <v>11.200622084944492</v>
      </c>
      <c r="Q49" s="1">
        <v>7.18</v>
      </c>
      <c r="R49" s="1">
        <f t="shared" si="6"/>
        <v>117.88983428076241</v>
      </c>
      <c r="S49" s="1">
        <v>10.55</v>
      </c>
      <c r="T49" s="1">
        <f t="shared" si="7"/>
        <v>166.94208416348005</v>
      </c>
    </row>
    <row r="50" spans="1:20" x14ac:dyDescent="0.25">
      <c r="A50" s="1">
        <v>3.02</v>
      </c>
      <c r="B50" s="1">
        <v>42.31</v>
      </c>
      <c r="C50" s="1">
        <v>7.48</v>
      </c>
      <c r="D50" s="1">
        <v>41.94</v>
      </c>
      <c r="E50" s="1">
        <v>10.73</v>
      </c>
      <c r="K50" s="1">
        <f t="shared" si="0"/>
        <v>1.1752777777777779E-2</v>
      </c>
      <c r="L50" s="1">
        <f t="shared" si="1"/>
        <v>1.1649999999999999E-2</v>
      </c>
      <c r="M50" s="1">
        <f t="shared" si="2"/>
        <v>2.7563781663230699E-2</v>
      </c>
      <c r="N50" s="1">
        <f t="shared" si="3"/>
        <v>2.7322737011484171E-2</v>
      </c>
      <c r="O50" s="1">
        <f t="shared" si="4"/>
        <v>11.408240741791079</v>
      </c>
      <c r="P50" s="1">
        <f t="shared" si="5"/>
        <v>11.308475932657002</v>
      </c>
      <c r="Q50" s="1">
        <v>7.48</v>
      </c>
      <c r="R50" s="1">
        <f t="shared" si="6"/>
        <v>114.09376272046465</v>
      </c>
      <c r="S50" s="1">
        <v>10.73</v>
      </c>
      <c r="T50" s="1">
        <f t="shared" si="7"/>
        <v>166.56710037981702</v>
      </c>
    </row>
    <row r="51" spans="1:20" x14ac:dyDescent="0.25">
      <c r="A51" s="1">
        <v>0.03</v>
      </c>
      <c r="B51" s="1">
        <v>40.700000000000003</v>
      </c>
      <c r="C51" s="1">
        <v>6.98</v>
      </c>
      <c r="D51" s="1">
        <v>40.78</v>
      </c>
      <c r="E51" s="1">
        <v>10.35</v>
      </c>
      <c r="K51" s="1">
        <f t="shared" si="0"/>
        <v>1.1305555555555557E-2</v>
      </c>
      <c r="L51" s="1">
        <f t="shared" si="1"/>
        <v>1.1327777777777779E-2</v>
      </c>
      <c r="M51" s="1">
        <f t="shared" si="2"/>
        <v>2.6514911692117456E-2</v>
      </c>
      <c r="N51" s="1">
        <f t="shared" si="3"/>
        <v>2.6567029454657245E-2</v>
      </c>
      <c r="O51" s="1">
        <f t="shared" si="4"/>
        <v>10.974129004748214</v>
      </c>
      <c r="P51" s="1">
        <f t="shared" si="5"/>
        <v>10.995699774290717</v>
      </c>
      <c r="Q51" s="1">
        <v>6.98</v>
      </c>
      <c r="R51" s="1">
        <f t="shared" si="6"/>
        <v>115.0569772140899</v>
      </c>
      <c r="S51" s="1">
        <v>10.35</v>
      </c>
      <c r="T51" s="1">
        <f t="shared" si="7"/>
        <v>169.93868869162827</v>
      </c>
    </row>
    <row r="52" spans="1:20" x14ac:dyDescent="0.25">
      <c r="A52" s="1">
        <v>0.01</v>
      </c>
      <c r="B52" s="1">
        <v>40.5</v>
      </c>
      <c r="C52" s="1">
        <v>6.93</v>
      </c>
      <c r="D52" s="1">
        <v>41.07</v>
      </c>
      <c r="E52" s="1">
        <v>10.42</v>
      </c>
      <c r="K52" s="1">
        <f t="shared" si="0"/>
        <v>1.125E-2</v>
      </c>
      <c r="L52" s="1">
        <f t="shared" si="1"/>
        <v>1.1408333333333333E-2</v>
      </c>
      <c r="M52" s="1">
        <f t="shared" si="2"/>
        <v>2.6384617285767981E-2</v>
      </c>
      <c r="N52" s="1">
        <f t="shared" si="3"/>
        <v>2.6755956343863973E-2</v>
      </c>
      <c r="O52" s="1">
        <f t="shared" si="4"/>
        <v>10.920202080891956</v>
      </c>
      <c r="P52" s="1">
        <f t="shared" si="5"/>
        <v>11.073893813882286</v>
      </c>
      <c r="Q52" s="1">
        <v>6.93</v>
      </c>
      <c r="R52" s="1">
        <f t="shared" si="6"/>
        <v>115.3637976289168</v>
      </c>
      <c r="S52" s="1">
        <v>10.42</v>
      </c>
      <c r="T52" s="1">
        <f t="shared" si="7"/>
        <v>168.68041821470143</v>
      </c>
    </row>
    <row r="53" spans="1:20" x14ac:dyDescent="0.25">
      <c r="A53" s="1">
        <v>12.03</v>
      </c>
      <c r="B53" s="1">
        <v>30.61</v>
      </c>
      <c r="C53" s="1">
        <v>5.14</v>
      </c>
      <c r="D53" s="1">
        <v>33.54</v>
      </c>
      <c r="E53" s="1">
        <v>8.4499999999999993</v>
      </c>
      <c r="K53" s="1">
        <f t="shared" si="0"/>
        <v>8.5027777777777775E-3</v>
      </c>
      <c r="L53" s="1">
        <f t="shared" si="1"/>
        <v>9.3166666666666658E-3</v>
      </c>
      <c r="M53" s="1">
        <f t="shared" si="2"/>
        <v>1.9941558891786611E-2</v>
      </c>
      <c r="N53" s="1">
        <f t="shared" si="3"/>
        <v>2.1850371944806369E-2</v>
      </c>
      <c r="O53" s="1">
        <f t="shared" si="4"/>
        <v>8.2535156962000666</v>
      </c>
      <c r="P53" s="1">
        <f t="shared" si="5"/>
        <v>9.0435451306942252</v>
      </c>
      <c r="Q53" s="1">
        <v>5.14</v>
      </c>
      <c r="R53" s="1">
        <f t="shared" si="6"/>
        <v>149.78999823197037</v>
      </c>
      <c r="S53" s="1">
        <v>8.4499999999999993</v>
      </c>
      <c r="T53" s="1">
        <f t="shared" si="7"/>
        <v>205.10533089012367</v>
      </c>
    </row>
    <row r="54" spans="1:20" x14ac:dyDescent="0.25">
      <c r="A54" s="1">
        <v>12.05</v>
      </c>
      <c r="B54" s="1">
        <v>30.99</v>
      </c>
      <c r="C54" s="1">
        <v>5.26</v>
      </c>
      <c r="D54" s="1">
        <v>31.16</v>
      </c>
      <c r="E54" s="1">
        <v>8.2200000000000006</v>
      </c>
      <c r="K54" s="1">
        <f t="shared" si="0"/>
        <v>8.6083333333333324E-3</v>
      </c>
      <c r="L54" s="1">
        <f t="shared" si="1"/>
        <v>8.6555555555555552E-3</v>
      </c>
      <c r="M54" s="1">
        <f t="shared" si="2"/>
        <v>2.018911826385061E-2</v>
      </c>
      <c r="N54" s="1">
        <f t="shared" si="3"/>
        <v>2.029986850924766E-2</v>
      </c>
      <c r="O54" s="1">
        <f t="shared" si="4"/>
        <v>8.3559768515269557</v>
      </c>
      <c r="P54" s="1">
        <f t="shared" si="5"/>
        <v>8.4018147368047735</v>
      </c>
      <c r="Q54" s="1">
        <v>5.26</v>
      </c>
      <c r="R54" s="1">
        <f t="shared" si="6"/>
        <v>149.55087126575651</v>
      </c>
      <c r="S54" s="1">
        <v>8.2200000000000006</v>
      </c>
      <c r="T54" s="1">
        <f t="shared" si="7"/>
        <v>231.16563654429859</v>
      </c>
    </row>
    <row r="55" spans="1:20" x14ac:dyDescent="0.25">
      <c r="A55" s="1">
        <v>9.02</v>
      </c>
      <c r="B55" s="1">
        <v>30.35</v>
      </c>
      <c r="C55" s="1">
        <v>5.53</v>
      </c>
      <c r="D55" s="1">
        <v>30.59</v>
      </c>
      <c r="E55" s="1">
        <v>8.3800000000000008</v>
      </c>
      <c r="K55" s="1">
        <f t="shared" si="0"/>
        <v>8.4305555555555557E-3</v>
      </c>
      <c r="L55" s="1">
        <f t="shared" si="1"/>
        <v>8.497222222222222E-3</v>
      </c>
      <c r="M55" s="1">
        <f t="shared" si="2"/>
        <v>1.9772176163532301E-2</v>
      </c>
      <c r="N55" s="1">
        <f t="shared" si="3"/>
        <v>1.9928529451151665E-2</v>
      </c>
      <c r="O55" s="1">
        <f t="shared" si="4"/>
        <v>8.1834106951869341</v>
      </c>
      <c r="P55" s="1">
        <f t="shared" si="5"/>
        <v>8.2481230038144417</v>
      </c>
      <c r="Q55" s="1">
        <v>5.53</v>
      </c>
      <c r="R55" s="1">
        <f t="shared" si="6"/>
        <v>163.92836085731733</v>
      </c>
      <c r="S55" s="1">
        <v>8.3800000000000008</v>
      </c>
      <c r="T55" s="1">
        <f t="shared" si="7"/>
        <v>244.5295904660714</v>
      </c>
    </row>
    <row r="56" spans="1:20" x14ac:dyDescent="0.25">
      <c r="A56" s="1">
        <v>9.0299999999999994</v>
      </c>
      <c r="B56" s="1">
        <v>30.64</v>
      </c>
      <c r="C56" s="1">
        <v>5.56</v>
      </c>
      <c r="D56" s="1">
        <v>33.32</v>
      </c>
      <c r="E56" s="1">
        <v>8.64</v>
      </c>
      <c r="K56" s="1">
        <f t="shared" si="0"/>
        <v>8.5111111111111117E-3</v>
      </c>
      <c r="L56" s="1">
        <f t="shared" si="1"/>
        <v>9.2555555555555551E-3</v>
      </c>
      <c r="M56" s="1">
        <f t="shared" si="2"/>
        <v>1.9961103052739036E-2</v>
      </c>
      <c r="N56" s="1">
        <f t="shared" si="3"/>
        <v>2.1707048097821952E-2</v>
      </c>
      <c r="O56" s="1">
        <f t="shared" si="4"/>
        <v>8.2616047347785067</v>
      </c>
      <c r="P56" s="1">
        <f t="shared" si="5"/>
        <v>8.9842255144523442</v>
      </c>
      <c r="Q56" s="1">
        <v>5.56</v>
      </c>
      <c r="R56" s="1">
        <f t="shared" si="6"/>
        <v>161.71251279121608</v>
      </c>
      <c r="S56" s="1">
        <v>8.64</v>
      </c>
      <c r="T56" s="1">
        <f t="shared" si="7"/>
        <v>212.4956836756283</v>
      </c>
    </row>
    <row r="57" spans="1:20" x14ac:dyDescent="0.25">
      <c r="A57" s="1">
        <v>6.03</v>
      </c>
      <c r="B57" s="1">
        <v>30.74</v>
      </c>
      <c r="C57" s="1">
        <v>5.27</v>
      </c>
      <c r="D57" s="1">
        <v>32.909999999999997</v>
      </c>
      <c r="E57" s="1">
        <v>8.4499999999999993</v>
      </c>
      <c r="K57" s="1">
        <f t="shared" si="0"/>
        <v>8.5388888888888893E-3</v>
      </c>
      <c r="L57" s="1">
        <f t="shared" si="1"/>
        <v>9.141666666666666E-3</v>
      </c>
      <c r="M57" s="1">
        <f t="shared" si="2"/>
        <v>2.0026250255913772E-2</v>
      </c>
      <c r="N57" s="1">
        <f t="shared" si="3"/>
        <v>2.1439944564805535E-2</v>
      </c>
      <c r="O57" s="1">
        <f t="shared" si="4"/>
        <v>8.2885681967066365</v>
      </c>
      <c r="P57" s="1">
        <f t="shared" si="5"/>
        <v>8.8736753205470187</v>
      </c>
      <c r="Q57" s="1">
        <v>5.27</v>
      </c>
      <c r="R57" s="1">
        <f t="shared" si="6"/>
        <v>152.28223588927236</v>
      </c>
      <c r="S57" s="1">
        <v>8.4499999999999993</v>
      </c>
      <c r="T57" s="1">
        <f t="shared" si="7"/>
        <v>213.03320451110716</v>
      </c>
    </row>
    <row r="58" spans="1:20" x14ac:dyDescent="0.25">
      <c r="A58" s="1">
        <v>6.02</v>
      </c>
      <c r="B58" s="1">
        <v>30.25</v>
      </c>
      <c r="C58" s="1">
        <v>5.2</v>
      </c>
      <c r="D58" s="1">
        <v>30.62</v>
      </c>
      <c r="E58" s="1">
        <v>8.23</v>
      </c>
      <c r="K58" s="1">
        <f t="shared" si="0"/>
        <v>8.4027777777777781E-3</v>
      </c>
      <c r="L58" s="1">
        <f t="shared" si="1"/>
        <v>8.5055555555555561E-3</v>
      </c>
      <c r="M58" s="1">
        <f t="shared" si="2"/>
        <v>1.9707028960357566E-2</v>
      </c>
      <c r="N58" s="1">
        <f t="shared" si="3"/>
        <v>1.994807361210409E-2</v>
      </c>
      <c r="O58" s="1">
        <f t="shared" si="4"/>
        <v>8.1564472332588061</v>
      </c>
      <c r="P58" s="1">
        <f t="shared" si="5"/>
        <v>8.2562120423928818</v>
      </c>
      <c r="Q58" s="1">
        <v>5.2</v>
      </c>
      <c r="R58" s="1">
        <f t="shared" si="6"/>
        <v>155.16684920631099</v>
      </c>
      <c r="S58" s="1">
        <v>8.23</v>
      </c>
      <c r="T58" s="1">
        <f t="shared" si="7"/>
        <v>239.68221986073283</v>
      </c>
    </row>
    <row r="59" spans="1:20" x14ac:dyDescent="0.25">
      <c r="A59" s="1">
        <v>3.06</v>
      </c>
      <c r="B59" s="1">
        <v>31.21</v>
      </c>
      <c r="C59" s="1">
        <v>5.04</v>
      </c>
      <c r="D59" s="1">
        <v>30.44</v>
      </c>
      <c r="E59" s="1">
        <v>8.4</v>
      </c>
      <c r="K59" s="1">
        <f t="shared" si="0"/>
        <v>8.6694444444444449E-3</v>
      </c>
      <c r="L59" s="1">
        <f t="shared" si="1"/>
        <v>8.4555555555555564E-3</v>
      </c>
      <c r="M59" s="1">
        <f t="shared" si="2"/>
        <v>2.0332442110835028E-2</v>
      </c>
      <c r="N59" s="1">
        <f t="shared" si="3"/>
        <v>1.9830808646389569E-2</v>
      </c>
      <c r="O59" s="1">
        <f t="shared" si="4"/>
        <v>8.4152964677688384</v>
      </c>
      <c r="P59" s="1">
        <f t="shared" si="5"/>
        <v>8.2076778109222523</v>
      </c>
      <c r="Q59" s="1">
        <v>5.04</v>
      </c>
      <c r="R59" s="1">
        <f t="shared" si="6"/>
        <v>141.28282004575624</v>
      </c>
      <c r="S59" s="1">
        <v>8.4</v>
      </c>
      <c r="T59" s="1">
        <f t="shared" si="7"/>
        <v>247.53484690830913</v>
      </c>
    </row>
    <row r="60" spans="1:20" x14ac:dyDescent="0.25">
      <c r="A60" s="1">
        <v>3.05</v>
      </c>
      <c r="B60" s="1">
        <v>31.05</v>
      </c>
      <c r="C60" s="1">
        <v>4.8899999999999997</v>
      </c>
      <c r="D60" s="1">
        <v>30.37</v>
      </c>
      <c r="E60" s="1">
        <v>8.36</v>
      </c>
      <c r="K60" s="1">
        <f t="shared" si="0"/>
        <v>8.6250000000000007E-3</v>
      </c>
      <c r="L60" s="1">
        <f t="shared" si="1"/>
        <v>8.4361111111111112E-3</v>
      </c>
      <c r="M60" s="1">
        <f t="shared" si="2"/>
        <v>2.0228206585755457E-2</v>
      </c>
      <c r="N60" s="1">
        <f t="shared" si="3"/>
        <v>1.9785205604167248E-2</v>
      </c>
      <c r="O60" s="1">
        <f t="shared" si="4"/>
        <v>8.3721549286838339</v>
      </c>
      <c r="P60" s="1">
        <f t="shared" si="5"/>
        <v>8.1888033875725608</v>
      </c>
      <c r="Q60" s="1">
        <v>4.8899999999999997</v>
      </c>
      <c r="R60" s="1">
        <f t="shared" si="6"/>
        <v>138.494333932046</v>
      </c>
      <c r="S60" s="1">
        <v>8.36</v>
      </c>
      <c r="T60" s="1">
        <f t="shared" si="7"/>
        <v>247.49307375926256</v>
      </c>
    </row>
    <row r="61" spans="1:20" x14ac:dyDescent="0.25">
      <c r="A61" s="1">
        <v>0</v>
      </c>
      <c r="B61" s="1">
        <v>30.51</v>
      </c>
      <c r="C61" s="1">
        <v>4.67</v>
      </c>
      <c r="D61" s="1">
        <v>30.79</v>
      </c>
      <c r="E61" s="1">
        <v>8.32</v>
      </c>
      <c r="K61" s="1">
        <f t="shared" si="0"/>
        <v>8.4749999999999999E-3</v>
      </c>
      <c r="L61" s="1">
        <f t="shared" si="1"/>
        <v>8.5527777777777772E-3</v>
      </c>
      <c r="M61" s="1">
        <f t="shared" si="2"/>
        <v>1.9876411688611879E-2</v>
      </c>
      <c r="N61" s="1">
        <f t="shared" si="3"/>
        <v>2.0058823857501139E-2</v>
      </c>
      <c r="O61" s="1">
        <f t="shared" si="4"/>
        <v>8.2265522342719404</v>
      </c>
      <c r="P61" s="1">
        <f t="shared" si="5"/>
        <v>8.3020499276706996</v>
      </c>
      <c r="Q61" s="1">
        <v>4.67</v>
      </c>
      <c r="R61" s="1">
        <f t="shared" si="6"/>
        <v>136.98683167509012</v>
      </c>
      <c r="S61" s="1">
        <v>8.32</v>
      </c>
      <c r="T61" s="1">
        <f t="shared" si="7"/>
        <v>239.63503029401883</v>
      </c>
    </row>
    <row r="62" spans="1:20" x14ac:dyDescent="0.25">
      <c r="A62" s="1">
        <v>0.01</v>
      </c>
      <c r="B62" s="1">
        <v>31.42</v>
      </c>
      <c r="C62" s="1">
        <v>4.82</v>
      </c>
      <c r="D62" s="1">
        <v>29.92</v>
      </c>
      <c r="E62" s="1">
        <v>8.2100000000000009</v>
      </c>
      <c r="K62" s="1">
        <f t="shared" si="0"/>
        <v>8.7277777777777787E-3</v>
      </c>
      <c r="L62" s="1">
        <f t="shared" si="1"/>
        <v>8.3111111111111111E-3</v>
      </c>
      <c r="M62" s="1">
        <f t="shared" si="2"/>
        <v>2.0469251237501974E-2</v>
      </c>
      <c r="N62" s="1">
        <f t="shared" si="3"/>
        <v>1.9492043189880938E-2</v>
      </c>
      <c r="O62" s="1">
        <f t="shared" si="4"/>
        <v>8.4719197378179079</v>
      </c>
      <c r="P62" s="1">
        <f t="shared" si="5"/>
        <v>8.0674678088959837</v>
      </c>
      <c r="Q62" s="1">
        <v>4.82</v>
      </c>
      <c r="R62" s="1">
        <f t="shared" si="6"/>
        <v>133.31561874921101</v>
      </c>
      <c r="S62" s="1">
        <v>8.2100000000000009</v>
      </c>
      <c r="T62" s="1">
        <f t="shared" si="7"/>
        <v>250.41845662517434</v>
      </c>
    </row>
    <row r="63" spans="1:20" x14ac:dyDescent="0.25">
      <c r="A63" s="1">
        <v>12.06</v>
      </c>
      <c r="B63" s="1">
        <v>20.6</v>
      </c>
      <c r="C63" s="1">
        <v>2.9</v>
      </c>
      <c r="D63" s="1">
        <v>20.79</v>
      </c>
      <c r="E63" s="1">
        <v>6.34</v>
      </c>
      <c r="K63" s="1">
        <f t="shared" si="0"/>
        <v>5.7222222222222223E-3</v>
      </c>
      <c r="L63" s="1">
        <f t="shared" si="1"/>
        <v>5.7749999999999998E-3</v>
      </c>
      <c r="M63" s="1">
        <f t="shared" si="2"/>
        <v>1.3420323853995565E-2</v>
      </c>
      <c r="N63" s="1">
        <f t="shared" si="3"/>
        <v>1.3544103540027563E-2</v>
      </c>
      <c r="O63" s="1">
        <f t="shared" si="4"/>
        <v>5.5544731571944261</v>
      </c>
      <c r="P63" s="1">
        <f t="shared" si="5"/>
        <v>5.6057037348578698</v>
      </c>
      <c r="Q63" s="1">
        <v>2.9</v>
      </c>
      <c r="R63" s="1">
        <f t="shared" si="6"/>
        <v>186.59925823156541</v>
      </c>
      <c r="S63" s="1">
        <v>6.34</v>
      </c>
      <c r="T63" s="1">
        <f t="shared" si="7"/>
        <v>400.52223879069686</v>
      </c>
    </row>
    <row r="64" spans="1:20" x14ac:dyDescent="0.25">
      <c r="A64" s="1">
        <v>12.05</v>
      </c>
      <c r="B64" s="1">
        <v>20.47</v>
      </c>
      <c r="C64" s="1">
        <v>2.96</v>
      </c>
      <c r="D64" s="1">
        <v>20.7</v>
      </c>
      <c r="E64" s="1">
        <v>6.22</v>
      </c>
      <c r="K64" s="1">
        <f t="shared" si="0"/>
        <v>5.6861111111111105E-3</v>
      </c>
      <c r="L64" s="1">
        <f t="shared" si="1"/>
        <v>5.7499999999999999E-3</v>
      </c>
      <c r="M64" s="1">
        <f t="shared" si="2"/>
        <v>1.3335632489868408E-2</v>
      </c>
      <c r="N64" s="1">
        <f t="shared" si="3"/>
        <v>1.3485471057170302E-2</v>
      </c>
      <c r="O64" s="1">
        <f t="shared" si="4"/>
        <v>5.5194206566878599</v>
      </c>
      <c r="P64" s="1">
        <f t="shared" si="5"/>
        <v>5.581436619122556</v>
      </c>
      <c r="Q64" s="1">
        <v>2.96</v>
      </c>
      <c r="R64" s="1">
        <f t="shared" si="6"/>
        <v>192.88674377003997</v>
      </c>
      <c r="S64" s="1">
        <v>6.22</v>
      </c>
      <c r="T64" s="1">
        <f t="shared" si="7"/>
        <v>396.36568576257349</v>
      </c>
    </row>
    <row r="65" spans="1:20" x14ac:dyDescent="0.25">
      <c r="A65" s="1">
        <v>9.0500000000000007</v>
      </c>
      <c r="B65" s="1">
        <v>20.09</v>
      </c>
      <c r="C65" s="1">
        <v>3.54</v>
      </c>
      <c r="D65" s="1">
        <v>21.67</v>
      </c>
      <c r="E65" s="1">
        <v>6.47</v>
      </c>
      <c r="K65" s="1">
        <f t="shared" si="0"/>
        <v>5.5805555555555556E-3</v>
      </c>
      <c r="L65" s="1">
        <f t="shared" si="1"/>
        <v>6.0194444444444453E-3</v>
      </c>
      <c r="M65" s="1">
        <f t="shared" si="2"/>
        <v>1.3088073117804412E-2</v>
      </c>
      <c r="N65" s="1">
        <f t="shared" si="3"/>
        <v>1.4117398927965239E-2</v>
      </c>
      <c r="O65" s="1">
        <f t="shared" si="4"/>
        <v>5.4169595013609726</v>
      </c>
      <c r="P65" s="1">
        <f t="shared" si="5"/>
        <v>5.8429821998253999</v>
      </c>
      <c r="Q65" s="1">
        <v>3.54</v>
      </c>
      <c r="R65" s="1">
        <f t="shared" si="6"/>
        <v>239.49130162952861</v>
      </c>
      <c r="S65" s="1">
        <v>6.47</v>
      </c>
      <c r="T65" s="1">
        <f t="shared" si="7"/>
        <v>376.21214708245918</v>
      </c>
    </row>
    <row r="66" spans="1:20" x14ac:dyDescent="0.25">
      <c r="A66" s="1">
        <v>9.0500000000000007</v>
      </c>
      <c r="B66" s="1">
        <v>20.56</v>
      </c>
      <c r="C66" s="1">
        <v>3.61</v>
      </c>
      <c r="D66" s="1">
        <v>20.5</v>
      </c>
      <c r="E66" s="1">
        <v>6.42</v>
      </c>
      <c r="K66" s="1">
        <f t="shared" si="0"/>
        <v>5.7111111111111104E-3</v>
      </c>
      <c r="L66" s="1">
        <f t="shared" si="1"/>
        <v>5.6944444444444447E-3</v>
      </c>
      <c r="M66" s="1">
        <f t="shared" si="2"/>
        <v>1.339426497272567E-2</v>
      </c>
      <c r="N66" s="1">
        <f t="shared" si="3"/>
        <v>1.3355176650820831E-2</v>
      </c>
      <c r="O66" s="1">
        <f t="shared" si="4"/>
        <v>5.5436877724231763</v>
      </c>
      <c r="P66" s="1">
        <f t="shared" si="5"/>
        <v>5.527509695266299</v>
      </c>
      <c r="Q66" s="1">
        <v>3.61</v>
      </c>
      <c r="R66" s="1">
        <f t="shared" si="6"/>
        <v>233.18861184398318</v>
      </c>
      <c r="S66" s="1">
        <v>6.42</v>
      </c>
      <c r="T66" s="1">
        <f t="shared" si="7"/>
        <v>417.13214798465958</v>
      </c>
    </row>
    <row r="67" spans="1:20" x14ac:dyDescent="0.25">
      <c r="A67" s="1">
        <v>0</v>
      </c>
      <c r="B67" s="1">
        <v>20.7</v>
      </c>
      <c r="C67" s="1">
        <v>2.73</v>
      </c>
      <c r="D67" s="1">
        <v>20.12</v>
      </c>
      <c r="E67" s="1">
        <v>6.29</v>
      </c>
      <c r="K67" s="1">
        <f t="shared" ref="K67:K71" si="8">B67/3600</f>
        <v>5.7499999999999999E-3</v>
      </c>
      <c r="L67" s="1">
        <f t="shared" ref="L67:L71" si="9">D67/3600</f>
        <v>5.5888888888888889E-3</v>
      </c>
      <c r="M67" s="1">
        <f t="shared" ref="M67:M71" si="10">K67/I$5/I$3</f>
        <v>1.34854710571703E-2</v>
      </c>
      <c r="N67" s="1">
        <f t="shared" ref="N67:N71" si="11">L67/I$3/I$5</f>
        <v>1.3107617278756834E-2</v>
      </c>
      <c r="O67" s="1">
        <f t="shared" ref="O67:O71" si="12">M67*I$8*I$3/I$6</f>
        <v>5.5814366191225542</v>
      </c>
      <c r="P67" s="1">
        <f t="shared" ref="P67:P71" si="13">N67*I$3*I$8/I$6</f>
        <v>5.4250485399394108</v>
      </c>
      <c r="Q67" s="1">
        <v>2.73</v>
      </c>
      <c r="R67" s="1">
        <f t="shared" ref="R67:R71" si="14">(Q67*1000/I$7)*2*I$8/(I$3*M67^2)</f>
        <v>173.96757590543825</v>
      </c>
      <c r="S67" s="1">
        <v>6.29</v>
      </c>
      <c r="T67" s="1">
        <f t="shared" ref="T67:T71" si="15">(S67*1000/I$7)*2*I$8/(I$3*N67^2)</f>
        <v>424.26875394441737</v>
      </c>
    </row>
    <row r="68" spans="1:20" x14ac:dyDescent="0.25">
      <c r="A68" s="1">
        <v>0.02</v>
      </c>
      <c r="B68" s="1">
        <v>20.13</v>
      </c>
      <c r="C68" s="1">
        <v>2.67</v>
      </c>
      <c r="D68" s="1">
        <v>19.989999999999998</v>
      </c>
      <c r="E68" s="1">
        <v>6.32</v>
      </c>
      <c r="K68" s="1">
        <f t="shared" si="8"/>
        <v>5.5916666666666667E-3</v>
      </c>
      <c r="L68" s="1">
        <f t="shared" si="9"/>
        <v>5.5527777777777771E-3</v>
      </c>
      <c r="M68" s="1">
        <f t="shared" si="10"/>
        <v>1.3114131999074309E-2</v>
      </c>
      <c r="N68" s="1">
        <f t="shared" si="11"/>
        <v>1.3022925914629675E-2</v>
      </c>
      <c r="O68" s="1">
        <f t="shared" si="12"/>
        <v>5.4277448861322242</v>
      </c>
      <c r="P68" s="1">
        <f t="shared" si="13"/>
        <v>5.3899960394328446</v>
      </c>
      <c r="Q68" s="1">
        <v>2.67</v>
      </c>
      <c r="R68" s="1">
        <f t="shared" si="14"/>
        <v>179.91611615970803</v>
      </c>
      <c r="S68" s="1">
        <v>6.32</v>
      </c>
      <c r="T68" s="1">
        <f t="shared" si="15"/>
        <v>431.85489428425876</v>
      </c>
    </row>
    <row r="69" spans="1:20" x14ac:dyDescent="0.25">
      <c r="A69" s="1">
        <v>12.01</v>
      </c>
      <c r="B69" s="1">
        <v>10.16</v>
      </c>
      <c r="C69" s="1">
        <v>0.95</v>
      </c>
      <c r="D69" s="1">
        <v>10.25</v>
      </c>
      <c r="E69" s="1">
        <v>4.74</v>
      </c>
      <c r="K69" s="1">
        <f t="shared" si="8"/>
        <v>2.8222222222222221E-3</v>
      </c>
      <c r="L69" s="1">
        <f>D69/3600</f>
        <v>2.8472222222222223E-3</v>
      </c>
      <c r="M69" s="1">
        <f t="shared" si="10"/>
        <v>6.6189558425531524E-3</v>
      </c>
      <c r="N69" s="1">
        <f>L69/I$3/I$5</f>
        <v>6.6775883254104156E-3</v>
      </c>
      <c r="O69" s="1">
        <f t="shared" si="12"/>
        <v>2.7394877318978335</v>
      </c>
      <c r="P69" s="1">
        <f t="shared" si="13"/>
        <v>2.7637548476331495</v>
      </c>
      <c r="Q69" s="1">
        <v>0.95</v>
      </c>
      <c r="R69" s="1">
        <f>(Q69*1000/I$7)*2*I$8/(I$3*M69^2)</f>
        <v>251.29424644858793</v>
      </c>
      <c r="S69" s="1">
        <v>4.74</v>
      </c>
      <c r="T69" s="1">
        <f>(S69*1000/I$7)*2*I$8/(I$3*N69^2)</f>
        <v>1231.9042875060975</v>
      </c>
    </row>
    <row r="70" spans="1:20" x14ac:dyDescent="0.25">
      <c r="A70" s="1">
        <v>12.01</v>
      </c>
      <c r="B70" s="1">
        <v>11.21</v>
      </c>
      <c r="C70" s="1">
        <v>1.04</v>
      </c>
      <c r="D70" s="1">
        <v>10.08</v>
      </c>
      <c r="E70" s="1">
        <v>4.78</v>
      </c>
      <c r="K70" s="1">
        <f t="shared" si="8"/>
        <v>3.1138888888888891E-3</v>
      </c>
      <c r="L70" s="1">
        <f t="shared" si="9"/>
        <v>2.8E-3</v>
      </c>
      <c r="M70" s="1">
        <f t="shared" si="10"/>
        <v>7.3030014758878785E-3</v>
      </c>
      <c r="N70" s="1">
        <f t="shared" si="11"/>
        <v>6.5668380800133642E-3</v>
      </c>
      <c r="O70" s="1">
        <f t="shared" si="12"/>
        <v>3.0226040821431805</v>
      </c>
      <c r="P70" s="1">
        <f t="shared" si="13"/>
        <v>2.7179169623553316</v>
      </c>
      <c r="Q70" s="1">
        <v>1.04</v>
      </c>
      <c r="R70" s="1">
        <f t="shared" si="14"/>
        <v>225.97920162059003</v>
      </c>
      <c r="S70" s="1">
        <v>4.78</v>
      </c>
      <c r="T70" s="1">
        <f t="shared" si="15"/>
        <v>1284.5564325253035</v>
      </c>
    </row>
    <row r="71" spans="1:20" x14ac:dyDescent="0.25">
      <c r="A71" s="1">
        <v>0.02</v>
      </c>
      <c r="B71" s="1">
        <v>9.81</v>
      </c>
      <c r="C71" s="1">
        <v>0.99</v>
      </c>
      <c r="D71" s="1">
        <v>12.39</v>
      </c>
      <c r="E71" s="1">
        <v>4.7</v>
      </c>
      <c r="K71" s="1">
        <f t="shared" si="8"/>
        <v>2.725E-3</v>
      </c>
      <c r="L71" s="1">
        <f t="shared" si="9"/>
        <v>3.4416666666666667E-3</v>
      </c>
      <c r="M71" s="1">
        <f t="shared" si="10"/>
        <v>6.3909406314415782E-3</v>
      </c>
      <c r="N71" s="1">
        <f t="shared" si="11"/>
        <v>8.0717384733497606E-3</v>
      </c>
      <c r="O71" s="1">
        <f t="shared" si="12"/>
        <v>2.6451156151493853</v>
      </c>
      <c r="P71" s="1">
        <f t="shared" si="13"/>
        <v>3.3407729328950952</v>
      </c>
      <c r="Q71" s="1">
        <v>0.99</v>
      </c>
      <c r="R71" s="1">
        <f t="shared" si="14"/>
        <v>280.89469404758677</v>
      </c>
      <c r="S71" s="1">
        <v>4.7</v>
      </c>
      <c r="T71" s="1">
        <f t="shared" si="15"/>
        <v>835.99099814594251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E09C-0AC7-4FFF-985B-76EAC55A53E1}">
  <dimension ref="B3:K121"/>
  <sheetViews>
    <sheetView workbookViewId="0">
      <selection activeCell="G19" sqref="G19"/>
    </sheetView>
  </sheetViews>
  <sheetFormatPr defaultRowHeight="15" x14ac:dyDescent="0.25"/>
  <cols>
    <col min="9" max="9" width="12" bestFit="1" customWidth="1"/>
  </cols>
  <sheetData>
    <row r="3" spans="2:11" x14ac:dyDescent="0.25">
      <c r="J3">
        <f>AVERAGE(J4:J54)</f>
        <v>0.89445975571249969</v>
      </c>
    </row>
    <row r="4" spans="2:11" x14ac:dyDescent="0.25">
      <c r="J4">
        <f>-6.66110174*(K4)^3   + 2.67069441*(K4)^2 - 0.50770413*(K4)   + 1.00892496</f>
        <v>1.0089249600000001</v>
      </c>
      <c r="K4">
        <v>0</v>
      </c>
    </row>
    <row r="5" spans="2:11" x14ac:dyDescent="0.25">
      <c r="B5">
        <f>-6.66110174/4*0.5^3</f>
        <v>-0.20815942937500001</v>
      </c>
      <c r="J5">
        <f t="shared" ref="J5:J68" si="0">-6.66110174*(K5)^3   + 2.67069441*(K5)^2 - 0.50770413*(K5)   + 1.00892496</f>
        <v>1.0041083270392601</v>
      </c>
      <c r="K5">
        <f>K4+0.01</f>
        <v>0.01</v>
      </c>
    </row>
    <row r="6" spans="2:11" x14ac:dyDescent="0.25">
      <c r="B6">
        <f>2.6706944/3*0.5^2</f>
        <v>0.22255786666666666</v>
      </c>
      <c r="J6">
        <f t="shared" si="0"/>
        <v>0.99978586635008004</v>
      </c>
      <c r="K6">
        <f t="shared" ref="K6:K69" si="1">K5+0.01</f>
        <v>0.02</v>
      </c>
    </row>
    <row r="7" spans="2:11" x14ac:dyDescent="0.25">
      <c r="B7">
        <f>- 0.50770413/2*0.5</f>
        <v>-0.12692603250000001</v>
      </c>
      <c r="J7">
        <f t="shared" si="0"/>
        <v>0.99591761132202006</v>
      </c>
      <c r="K7">
        <f t="shared" si="1"/>
        <v>0.03</v>
      </c>
    </row>
    <row r="8" spans="2:11" x14ac:dyDescent="0.25">
      <c r="B8">
        <f>1.00892496</f>
        <v>1.0089249600000001</v>
      </c>
      <c r="J8">
        <f t="shared" si="0"/>
        <v>0.99246359534464013</v>
      </c>
      <c r="K8">
        <f t="shared" si="1"/>
        <v>0.04</v>
      </c>
    </row>
    <row r="9" spans="2:11" x14ac:dyDescent="0.25">
      <c r="B9">
        <f>B8+B7+B6+B5</f>
        <v>0.89639736479166676</v>
      </c>
      <c r="J9">
        <f t="shared" si="0"/>
        <v>0.9893838518075001</v>
      </c>
      <c r="K9">
        <f t="shared" si="1"/>
        <v>0.05</v>
      </c>
    </row>
    <row r="10" spans="2:11" x14ac:dyDescent="0.25">
      <c r="J10">
        <f t="shared" si="0"/>
        <v>0.98663841410016007</v>
      </c>
      <c r="K10">
        <f t="shared" si="1"/>
        <v>6.0000000000000005E-2</v>
      </c>
    </row>
    <row r="11" spans="2:11" x14ac:dyDescent="0.25">
      <c r="J11">
        <f t="shared" si="0"/>
        <v>0.98418731561218009</v>
      </c>
      <c r="K11">
        <f t="shared" si="1"/>
        <v>7.0000000000000007E-2</v>
      </c>
    </row>
    <row r="12" spans="2:11" x14ac:dyDescent="0.25">
      <c r="J12">
        <f t="shared" si="0"/>
        <v>0.98199058973312003</v>
      </c>
      <c r="K12">
        <f t="shared" si="1"/>
        <v>0.08</v>
      </c>
    </row>
    <row r="13" spans="2:11" x14ac:dyDescent="0.25">
      <c r="J13">
        <f t="shared" si="0"/>
        <v>0.98000826985254008</v>
      </c>
      <c r="K13">
        <f t="shared" si="1"/>
        <v>0.09</v>
      </c>
    </row>
    <row r="14" spans="2:11" x14ac:dyDescent="0.25">
      <c r="J14">
        <f t="shared" si="0"/>
        <v>0.97820038936000009</v>
      </c>
      <c r="K14">
        <f t="shared" si="1"/>
        <v>9.9999999999999992E-2</v>
      </c>
    </row>
    <row r="15" spans="2:11" x14ac:dyDescent="0.25">
      <c r="J15">
        <f t="shared" si="0"/>
        <v>0.97652698164506013</v>
      </c>
      <c r="K15">
        <f t="shared" si="1"/>
        <v>0.10999999999999999</v>
      </c>
    </row>
    <row r="16" spans="2:11" x14ac:dyDescent="0.25">
      <c r="I16">
        <f>EXP(-33.1224/800)</f>
        <v>0.95944239674040532</v>
      </c>
      <c r="J16">
        <f t="shared" si="0"/>
        <v>0.97494808009728007</v>
      </c>
      <c r="K16">
        <f t="shared" si="1"/>
        <v>0.11999999999999998</v>
      </c>
    </row>
    <row r="17" spans="10:11" x14ac:dyDescent="0.25">
      <c r="J17">
        <f t="shared" si="0"/>
        <v>0.97342371810622008</v>
      </c>
      <c r="K17">
        <f t="shared" si="1"/>
        <v>0.12999999999999998</v>
      </c>
    </row>
    <row r="18" spans="10:11" x14ac:dyDescent="0.25">
      <c r="J18">
        <f t="shared" si="0"/>
        <v>0.97191392906144014</v>
      </c>
      <c r="K18">
        <f t="shared" si="1"/>
        <v>0.13999999999999999</v>
      </c>
    </row>
    <row r="19" spans="10:11" x14ac:dyDescent="0.25">
      <c r="J19">
        <f t="shared" si="0"/>
        <v>0.9703787463525001</v>
      </c>
      <c r="K19">
        <f t="shared" si="1"/>
        <v>0.15</v>
      </c>
    </row>
    <row r="20" spans="10:11" x14ac:dyDescent="0.25">
      <c r="J20">
        <f t="shared" si="0"/>
        <v>0.96877820336896003</v>
      </c>
      <c r="K20">
        <f t="shared" si="1"/>
        <v>0.16</v>
      </c>
    </row>
    <row r="21" spans="10:11" x14ac:dyDescent="0.25">
      <c r="J21">
        <f t="shared" si="0"/>
        <v>0.96707233350038013</v>
      </c>
      <c r="K21">
        <f t="shared" si="1"/>
        <v>0.17</v>
      </c>
    </row>
    <row r="22" spans="10:11" x14ac:dyDescent="0.25">
      <c r="J22">
        <f t="shared" si="0"/>
        <v>0.96522117013632003</v>
      </c>
      <c r="K22">
        <f t="shared" si="1"/>
        <v>0.18000000000000002</v>
      </c>
    </row>
    <row r="23" spans="10:11" x14ac:dyDescent="0.25">
      <c r="J23">
        <f t="shared" si="0"/>
        <v>0.96318474666634002</v>
      </c>
      <c r="K23">
        <f t="shared" si="1"/>
        <v>0.19000000000000003</v>
      </c>
    </row>
    <row r="24" spans="10:11" x14ac:dyDescent="0.25">
      <c r="J24">
        <f t="shared" si="0"/>
        <v>0.96092309648000007</v>
      </c>
      <c r="K24">
        <f t="shared" si="1"/>
        <v>0.20000000000000004</v>
      </c>
    </row>
    <row r="25" spans="10:11" x14ac:dyDescent="0.25">
      <c r="J25">
        <f t="shared" si="0"/>
        <v>0.95839625296686004</v>
      </c>
      <c r="K25">
        <f t="shared" si="1"/>
        <v>0.21000000000000005</v>
      </c>
    </row>
    <row r="26" spans="10:11" x14ac:dyDescent="0.25">
      <c r="J26">
        <f t="shared" si="0"/>
        <v>0.95556424951648</v>
      </c>
      <c r="K26">
        <f t="shared" si="1"/>
        <v>0.22000000000000006</v>
      </c>
    </row>
    <row r="27" spans="10:11" x14ac:dyDescent="0.25">
      <c r="J27">
        <f t="shared" si="0"/>
        <v>0.95238711951842003</v>
      </c>
      <c r="K27">
        <f t="shared" si="1"/>
        <v>0.23000000000000007</v>
      </c>
    </row>
    <row r="28" spans="10:11" x14ac:dyDescent="0.25">
      <c r="J28">
        <f t="shared" si="0"/>
        <v>0.9488248963622401</v>
      </c>
      <c r="K28">
        <f t="shared" si="1"/>
        <v>0.24000000000000007</v>
      </c>
    </row>
    <row r="29" spans="10:11" x14ac:dyDescent="0.25">
      <c r="J29">
        <f t="shared" si="0"/>
        <v>0.94483761343750006</v>
      </c>
      <c r="K29">
        <f t="shared" si="1"/>
        <v>0.25000000000000006</v>
      </c>
    </row>
    <row r="30" spans="10:11" x14ac:dyDescent="0.25">
      <c r="J30">
        <f t="shared" si="0"/>
        <v>0.94038530413376009</v>
      </c>
      <c r="K30">
        <f t="shared" si="1"/>
        <v>0.26000000000000006</v>
      </c>
    </row>
    <row r="31" spans="10:11" x14ac:dyDescent="0.25">
      <c r="J31">
        <f t="shared" si="0"/>
        <v>0.93542800184058006</v>
      </c>
      <c r="K31">
        <f t="shared" si="1"/>
        <v>0.27000000000000007</v>
      </c>
    </row>
    <row r="32" spans="10:11" x14ac:dyDescent="0.25">
      <c r="J32">
        <f t="shared" si="0"/>
        <v>0.92992573994752004</v>
      </c>
      <c r="K32">
        <f t="shared" si="1"/>
        <v>0.28000000000000008</v>
      </c>
    </row>
    <row r="33" spans="10:11" x14ac:dyDescent="0.25">
      <c r="J33">
        <f t="shared" si="0"/>
        <v>0.92383855184413999</v>
      </c>
      <c r="K33">
        <f t="shared" si="1"/>
        <v>0.29000000000000009</v>
      </c>
    </row>
    <row r="34" spans="10:11" x14ac:dyDescent="0.25">
      <c r="J34">
        <f t="shared" si="0"/>
        <v>0.91712647091999999</v>
      </c>
      <c r="K34">
        <f t="shared" si="1"/>
        <v>0.3000000000000001</v>
      </c>
    </row>
    <row r="35" spans="10:11" x14ac:dyDescent="0.25">
      <c r="J35">
        <f t="shared" si="0"/>
        <v>0.9097495305646599</v>
      </c>
      <c r="K35">
        <f t="shared" si="1"/>
        <v>0.31000000000000011</v>
      </c>
    </row>
    <row r="36" spans="10:11" x14ac:dyDescent="0.25">
      <c r="J36">
        <f t="shared" si="0"/>
        <v>0.90166776416768002</v>
      </c>
      <c r="K36">
        <f t="shared" si="1"/>
        <v>0.32000000000000012</v>
      </c>
    </row>
    <row r="37" spans="10:11" x14ac:dyDescent="0.25">
      <c r="J37">
        <f t="shared" si="0"/>
        <v>0.89284120511861986</v>
      </c>
      <c r="K37">
        <f t="shared" si="1"/>
        <v>0.33000000000000013</v>
      </c>
    </row>
    <row r="38" spans="10:11" x14ac:dyDescent="0.25">
      <c r="J38">
        <f t="shared" si="0"/>
        <v>0.88322988680703995</v>
      </c>
      <c r="K38">
        <f t="shared" si="1"/>
        <v>0.34000000000000014</v>
      </c>
    </row>
    <row r="39" spans="10:11" x14ac:dyDescent="0.25">
      <c r="J39">
        <f t="shared" si="0"/>
        <v>0.87279384262249993</v>
      </c>
      <c r="K39">
        <f t="shared" si="1"/>
        <v>0.35000000000000014</v>
      </c>
    </row>
    <row r="40" spans="10:11" x14ac:dyDescent="0.25">
      <c r="J40">
        <f t="shared" si="0"/>
        <v>0.86149310595455986</v>
      </c>
      <c r="K40">
        <f t="shared" si="1"/>
        <v>0.36000000000000015</v>
      </c>
    </row>
    <row r="41" spans="10:11" x14ac:dyDescent="0.25">
      <c r="J41">
        <f t="shared" si="0"/>
        <v>0.84928771019277982</v>
      </c>
      <c r="K41">
        <f t="shared" si="1"/>
        <v>0.37000000000000016</v>
      </c>
    </row>
    <row r="42" spans="10:11" x14ac:dyDescent="0.25">
      <c r="J42">
        <f t="shared" si="0"/>
        <v>0.83613768872671979</v>
      </c>
      <c r="K42">
        <f t="shared" si="1"/>
        <v>0.38000000000000017</v>
      </c>
    </row>
    <row r="43" spans="10:11" x14ac:dyDescent="0.25">
      <c r="J43">
        <f t="shared" si="0"/>
        <v>0.82200307494593972</v>
      </c>
      <c r="K43">
        <f t="shared" si="1"/>
        <v>0.39000000000000018</v>
      </c>
    </row>
    <row r="44" spans="10:11" x14ac:dyDescent="0.25">
      <c r="J44">
        <f t="shared" si="0"/>
        <v>0.8068439022399998</v>
      </c>
      <c r="K44">
        <f t="shared" si="1"/>
        <v>0.40000000000000019</v>
      </c>
    </row>
    <row r="45" spans="10:11" x14ac:dyDescent="0.25">
      <c r="J45">
        <f t="shared" si="0"/>
        <v>0.79062020399845967</v>
      </c>
      <c r="K45">
        <f t="shared" si="1"/>
        <v>0.4100000000000002</v>
      </c>
    </row>
    <row r="46" spans="10:11" x14ac:dyDescent="0.25">
      <c r="J46">
        <f t="shared" si="0"/>
        <v>0.77329201361087962</v>
      </c>
      <c r="K46">
        <f t="shared" si="1"/>
        <v>0.42000000000000021</v>
      </c>
    </row>
    <row r="47" spans="10:11" x14ac:dyDescent="0.25">
      <c r="J47">
        <f t="shared" si="0"/>
        <v>0.75481936446681963</v>
      </c>
      <c r="K47">
        <f t="shared" si="1"/>
        <v>0.43000000000000022</v>
      </c>
    </row>
    <row r="48" spans="10:11" x14ac:dyDescent="0.25">
      <c r="J48">
        <f t="shared" si="0"/>
        <v>0.73516228995583965</v>
      </c>
      <c r="K48">
        <f t="shared" si="1"/>
        <v>0.44000000000000022</v>
      </c>
    </row>
    <row r="49" spans="10:11" x14ac:dyDescent="0.25">
      <c r="J49">
        <f t="shared" si="0"/>
        <v>0.71428082346749955</v>
      </c>
      <c r="K49">
        <f t="shared" si="1"/>
        <v>0.45000000000000023</v>
      </c>
    </row>
    <row r="50" spans="10:11" x14ac:dyDescent="0.25">
      <c r="J50">
        <f t="shared" si="0"/>
        <v>0.6921349983913595</v>
      </c>
      <c r="K50">
        <f t="shared" si="1"/>
        <v>0.46000000000000024</v>
      </c>
    </row>
    <row r="51" spans="10:11" x14ac:dyDescent="0.25">
      <c r="J51">
        <f t="shared" si="0"/>
        <v>0.66868484811697937</v>
      </c>
      <c r="K51">
        <f t="shared" si="1"/>
        <v>0.47000000000000025</v>
      </c>
    </row>
    <row r="52" spans="10:11" x14ac:dyDescent="0.25">
      <c r="J52">
        <f t="shared" si="0"/>
        <v>0.64389040603391923</v>
      </c>
      <c r="K52">
        <f t="shared" si="1"/>
        <v>0.48000000000000026</v>
      </c>
    </row>
    <row r="53" spans="10:11" x14ac:dyDescent="0.25">
      <c r="J53">
        <f t="shared" si="0"/>
        <v>0.61771170553173926</v>
      </c>
      <c r="K53">
        <f t="shared" si="1"/>
        <v>0.49000000000000027</v>
      </c>
    </row>
    <row r="54" spans="10:11" x14ac:dyDescent="0.25">
      <c r="J54">
        <f t="shared" si="0"/>
        <v>0.59010877999999933</v>
      </c>
      <c r="K54">
        <f t="shared" si="1"/>
        <v>0.50000000000000022</v>
      </c>
    </row>
    <row r="55" spans="10:11" x14ac:dyDescent="0.25">
      <c r="J55">
        <f t="shared" si="0"/>
        <v>0.56104166282825929</v>
      </c>
      <c r="K55">
        <f t="shared" si="1"/>
        <v>0.51000000000000023</v>
      </c>
    </row>
    <row r="56" spans="10:11" x14ac:dyDescent="0.25">
      <c r="J56">
        <f t="shared" si="0"/>
        <v>0.53047038740607921</v>
      </c>
      <c r="K56">
        <f t="shared" si="1"/>
        <v>0.52000000000000024</v>
      </c>
    </row>
    <row r="57" spans="10:11" x14ac:dyDescent="0.25">
      <c r="J57">
        <f t="shared" si="0"/>
        <v>0.49835498712301918</v>
      </c>
      <c r="K57">
        <f t="shared" si="1"/>
        <v>0.53000000000000025</v>
      </c>
    </row>
    <row r="58" spans="10:11" x14ac:dyDescent="0.25">
      <c r="J58">
        <f t="shared" si="0"/>
        <v>0.46465549536863904</v>
      </c>
      <c r="K58">
        <f t="shared" si="1"/>
        <v>0.54000000000000026</v>
      </c>
    </row>
    <row r="59" spans="10:11" x14ac:dyDescent="0.25">
      <c r="J59">
        <f t="shared" si="0"/>
        <v>0.42933194553249909</v>
      </c>
      <c r="K59">
        <f t="shared" si="1"/>
        <v>0.55000000000000027</v>
      </c>
    </row>
    <row r="60" spans="10:11" x14ac:dyDescent="0.25">
      <c r="J60">
        <f t="shared" si="0"/>
        <v>0.39234437100415875</v>
      </c>
      <c r="K60">
        <f t="shared" si="1"/>
        <v>0.56000000000000028</v>
      </c>
    </row>
    <row r="61" spans="10:11" x14ac:dyDescent="0.25">
      <c r="J61">
        <f t="shared" si="0"/>
        <v>0.35365280517317876</v>
      </c>
      <c r="K61">
        <f t="shared" si="1"/>
        <v>0.57000000000000028</v>
      </c>
    </row>
    <row r="62" spans="10:11" x14ac:dyDescent="0.25">
      <c r="J62">
        <f t="shared" si="0"/>
        <v>0.31321728142911875</v>
      </c>
      <c r="K62">
        <f t="shared" si="1"/>
        <v>0.58000000000000029</v>
      </c>
    </row>
    <row r="63" spans="10:11" x14ac:dyDescent="0.25">
      <c r="J63">
        <f t="shared" si="0"/>
        <v>0.2709978331615388</v>
      </c>
      <c r="K63">
        <f t="shared" si="1"/>
        <v>0.5900000000000003</v>
      </c>
    </row>
    <row r="64" spans="10:11" x14ac:dyDescent="0.25">
      <c r="J64">
        <f t="shared" si="0"/>
        <v>0.22695449375999865</v>
      </c>
      <c r="K64">
        <f t="shared" si="1"/>
        <v>0.60000000000000031</v>
      </c>
    </row>
    <row r="65" spans="10:11" x14ac:dyDescent="0.25">
      <c r="J65">
        <f t="shared" si="0"/>
        <v>0.18104729661405838</v>
      </c>
      <c r="K65">
        <f t="shared" si="1"/>
        <v>0.61000000000000032</v>
      </c>
    </row>
    <row r="66" spans="10:11" x14ac:dyDescent="0.25">
      <c r="J66">
        <f t="shared" si="0"/>
        <v>0.13323627511327829</v>
      </c>
      <c r="K66">
        <f t="shared" si="1"/>
        <v>0.62000000000000033</v>
      </c>
    </row>
    <row r="67" spans="10:11" x14ac:dyDescent="0.25">
      <c r="J67">
        <f t="shared" si="0"/>
        <v>8.3481462647218008E-2</v>
      </c>
      <c r="K67">
        <f t="shared" si="1"/>
        <v>0.63000000000000034</v>
      </c>
    </row>
    <row r="68" spans="10:11" x14ac:dyDescent="0.25">
      <c r="J68">
        <f t="shared" si="0"/>
        <v>3.1742892605438056E-2</v>
      </c>
      <c r="K68">
        <f t="shared" si="1"/>
        <v>0.64000000000000035</v>
      </c>
    </row>
    <row r="69" spans="10:11" x14ac:dyDescent="0.25">
      <c r="J69">
        <f t="shared" ref="J69:J121" si="2">-6.66110174*(K69)^3   + 2.67069441*(K69)^2 - 0.50770413*(K69)   + 1.00892496</f>
        <v>-2.2019401622501933E-2</v>
      </c>
      <c r="K69">
        <f t="shared" si="1"/>
        <v>0.65000000000000036</v>
      </c>
    </row>
    <row r="70" spans="10:11" x14ac:dyDescent="0.25">
      <c r="J70">
        <f t="shared" si="2"/>
        <v>-7.7845386647042325E-2</v>
      </c>
      <c r="K70">
        <f t="shared" ref="K70:K121" si="3">K69+0.01</f>
        <v>0.66000000000000036</v>
      </c>
    </row>
    <row r="71" spans="10:11" x14ac:dyDescent="0.25">
      <c r="J71">
        <f t="shared" si="2"/>
        <v>-0.13577502907862216</v>
      </c>
      <c r="K71">
        <f t="shared" si="3"/>
        <v>0.67000000000000037</v>
      </c>
    </row>
    <row r="72" spans="10:11" x14ac:dyDescent="0.25">
      <c r="J72">
        <f t="shared" si="2"/>
        <v>-0.19584829552768257</v>
      </c>
      <c r="K72">
        <f t="shared" si="3"/>
        <v>0.68000000000000038</v>
      </c>
    </row>
    <row r="73" spans="10:11" x14ac:dyDescent="0.25">
      <c r="J73">
        <f t="shared" si="2"/>
        <v>-0.25810515260466249</v>
      </c>
      <c r="K73">
        <f t="shared" si="3"/>
        <v>0.69000000000000039</v>
      </c>
    </row>
    <row r="74" spans="10:11" x14ac:dyDescent="0.25">
      <c r="J74">
        <f t="shared" si="2"/>
        <v>-0.32258556692000262</v>
      </c>
      <c r="K74">
        <f t="shared" si="3"/>
        <v>0.7000000000000004</v>
      </c>
    </row>
    <row r="75" spans="10:11" x14ac:dyDescent="0.25">
      <c r="J75">
        <f t="shared" si="2"/>
        <v>-0.38932950508414277</v>
      </c>
      <c r="K75">
        <f t="shared" si="3"/>
        <v>0.71000000000000041</v>
      </c>
    </row>
    <row r="76" spans="10:11" x14ac:dyDescent="0.25">
      <c r="J76">
        <f t="shared" si="2"/>
        <v>-0.45837693370752342</v>
      </c>
      <c r="K76">
        <f t="shared" si="3"/>
        <v>0.72000000000000042</v>
      </c>
    </row>
    <row r="77" spans="10:11" x14ac:dyDescent="0.25">
      <c r="J77">
        <f t="shared" si="2"/>
        <v>-0.52976781940058326</v>
      </c>
      <c r="K77">
        <f t="shared" si="3"/>
        <v>0.73000000000000043</v>
      </c>
    </row>
    <row r="78" spans="10:11" x14ac:dyDescent="0.25">
      <c r="J78">
        <f t="shared" si="2"/>
        <v>-0.60354212877376301</v>
      </c>
      <c r="K78">
        <f t="shared" si="3"/>
        <v>0.74000000000000044</v>
      </c>
    </row>
    <row r="79" spans="10:11" x14ac:dyDescent="0.25">
      <c r="J79">
        <f t="shared" si="2"/>
        <v>-0.6797398284375038</v>
      </c>
      <c r="K79">
        <f t="shared" si="3"/>
        <v>0.75000000000000044</v>
      </c>
    </row>
    <row r="80" spans="10:11" x14ac:dyDescent="0.25">
      <c r="J80">
        <f t="shared" si="2"/>
        <v>-0.75840088500224345</v>
      </c>
      <c r="K80">
        <f t="shared" si="3"/>
        <v>0.76000000000000045</v>
      </c>
    </row>
    <row r="81" spans="10:11" x14ac:dyDescent="0.25">
      <c r="J81">
        <f t="shared" si="2"/>
        <v>-0.83956526507842399</v>
      </c>
      <c r="K81">
        <f t="shared" si="3"/>
        <v>0.77000000000000046</v>
      </c>
    </row>
    <row r="82" spans="10:11" x14ac:dyDescent="0.25">
      <c r="J82">
        <f t="shared" si="2"/>
        <v>-0.92327293527648391</v>
      </c>
      <c r="K82">
        <f t="shared" si="3"/>
        <v>0.78000000000000047</v>
      </c>
    </row>
    <row r="83" spans="10:11" x14ac:dyDescent="0.25">
      <c r="J83">
        <f t="shared" si="2"/>
        <v>-1.0095638622068643</v>
      </c>
      <c r="K83">
        <f t="shared" si="3"/>
        <v>0.79000000000000048</v>
      </c>
    </row>
    <row r="84" spans="10:11" x14ac:dyDescent="0.25">
      <c r="J84">
        <f t="shared" si="2"/>
        <v>-1.098478012480004</v>
      </c>
      <c r="K84">
        <f t="shared" si="3"/>
        <v>0.80000000000000049</v>
      </c>
    </row>
    <row r="85" spans="10:11" x14ac:dyDescent="0.25">
      <c r="J85">
        <f t="shared" si="2"/>
        <v>-1.1900553527063444</v>
      </c>
      <c r="K85">
        <f t="shared" si="3"/>
        <v>0.8100000000000005</v>
      </c>
    </row>
    <row r="86" spans="10:11" x14ac:dyDescent="0.25">
      <c r="J86">
        <f t="shared" si="2"/>
        <v>-1.2843358494963251</v>
      </c>
      <c r="K86">
        <f t="shared" si="3"/>
        <v>0.82000000000000051</v>
      </c>
    </row>
    <row r="87" spans="10:11" x14ac:dyDescent="0.25">
      <c r="J87">
        <f t="shared" si="2"/>
        <v>-1.3813594694603848</v>
      </c>
      <c r="K87">
        <f t="shared" si="3"/>
        <v>0.83000000000000052</v>
      </c>
    </row>
    <row r="88" spans="10:11" x14ac:dyDescent="0.25">
      <c r="J88">
        <f t="shared" si="2"/>
        <v>-1.4811661792089661</v>
      </c>
      <c r="K88">
        <f t="shared" si="3"/>
        <v>0.84000000000000052</v>
      </c>
    </row>
    <row r="89" spans="10:11" x14ac:dyDescent="0.25">
      <c r="J89">
        <f t="shared" si="2"/>
        <v>-1.5837959453525052</v>
      </c>
      <c r="K89">
        <f t="shared" si="3"/>
        <v>0.85000000000000053</v>
      </c>
    </row>
    <row r="90" spans="10:11" x14ac:dyDescent="0.25">
      <c r="J90">
        <f t="shared" si="2"/>
        <v>-1.689288734501446</v>
      </c>
      <c r="K90">
        <f t="shared" si="3"/>
        <v>0.86000000000000054</v>
      </c>
    </row>
    <row r="91" spans="10:11" x14ac:dyDescent="0.25">
      <c r="J91">
        <f t="shared" si="2"/>
        <v>-1.7976845132662265</v>
      </c>
      <c r="K91">
        <f t="shared" si="3"/>
        <v>0.87000000000000055</v>
      </c>
    </row>
    <row r="92" spans="10:11" x14ac:dyDescent="0.25">
      <c r="J92">
        <f t="shared" si="2"/>
        <v>-1.909023248257286</v>
      </c>
      <c r="K92">
        <f t="shared" si="3"/>
        <v>0.88000000000000056</v>
      </c>
    </row>
    <row r="93" spans="10:11" x14ac:dyDescent="0.25">
      <c r="J93">
        <f t="shared" si="2"/>
        <v>-2.0233449060850672</v>
      </c>
      <c r="K93">
        <f t="shared" si="3"/>
        <v>0.89000000000000057</v>
      </c>
    </row>
    <row r="94" spans="10:11" x14ac:dyDescent="0.25">
      <c r="J94">
        <f t="shared" si="2"/>
        <v>-2.1406894533600074</v>
      </c>
      <c r="K94">
        <f t="shared" si="3"/>
        <v>0.90000000000000058</v>
      </c>
    </row>
    <row r="95" spans="10:11" x14ac:dyDescent="0.25">
      <c r="J95">
        <f t="shared" si="2"/>
        <v>-2.2610968566925473</v>
      </c>
      <c r="K95">
        <f t="shared" si="3"/>
        <v>0.91000000000000059</v>
      </c>
    </row>
    <row r="96" spans="10:11" x14ac:dyDescent="0.25">
      <c r="J96">
        <f t="shared" si="2"/>
        <v>-2.3846070826931278</v>
      </c>
      <c r="K96">
        <f t="shared" si="3"/>
        <v>0.9200000000000006</v>
      </c>
    </row>
    <row r="97" spans="10:11" x14ac:dyDescent="0.25">
      <c r="J97">
        <f t="shared" si="2"/>
        <v>-2.5112600979721877</v>
      </c>
      <c r="K97">
        <f t="shared" si="3"/>
        <v>0.9300000000000006</v>
      </c>
    </row>
    <row r="98" spans="10:11" x14ac:dyDescent="0.25">
      <c r="J98">
        <f t="shared" si="2"/>
        <v>-2.6410958691401687</v>
      </c>
      <c r="K98">
        <f t="shared" si="3"/>
        <v>0.94000000000000061</v>
      </c>
    </row>
    <row r="99" spans="10:11" x14ac:dyDescent="0.25">
      <c r="J99">
        <f t="shared" si="2"/>
        <v>-2.7741543628075087</v>
      </c>
      <c r="K99">
        <f t="shared" si="3"/>
        <v>0.95000000000000062</v>
      </c>
    </row>
    <row r="100" spans="10:11" x14ac:dyDescent="0.25">
      <c r="J100">
        <f t="shared" si="2"/>
        <v>-2.9104755455846494</v>
      </c>
      <c r="K100">
        <f t="shared" si="3"/>
        <v>0.96000000000000063</v>
      </c>
    </row>
    <row r="101" spans="10:11" x14ac:dyDescent="0.25">
      <c r="J101">
        <f t="shared" si="2"/>
        <v>-3.0500993840820296</v>
      </c>
      <c r="K101">
        <f t="shared" si="3"/>
        <v>0.97000000000000064</v>
      </c>
    </row>
    <row r="102" spans="10:11" x14ac:dyDescent="0.25">
      <c r="J102">
        <f t="shared" si="2"/>
        <v>-3.1930658449100893</v>
      </c>
      <c r="K102">
        <f t="shared" si="3"/>
        <v>0.98000000000000065</v>
      </c>
    </row>
    <row r="103" spans="10:11" x14ac:dyDescent="0.25">
      <c r="J103">
        <f t="shared" si="2"/>
        <v>-3.3394148946792699</v>
      </c>
      <c r="K103">
        <f t="shared" si="3"/>
        <v>0.99000000000000066</v>
      </c>
    </row>
    <row r="104" spans="10:11" x14ac:dyDescent="0.25">
      <c r="J104">
        <f t="shared" si="2"/>
        <v>-3.4891865000000104</v>
      </c>
      <c r="K104">
        <f t="shared" si="3"/>
        <v>1.0000000000000007</v>
      </c>
    </row>
    <row r="105" spans="10:11" x14ac:dyDescent="0.25">
      <c r="J105">
        <f t="shared" si="2"/>
        <v>-3.6424206274827515</v>
      </c>
      <c r="K105">
        <f t="shared" si="3"/>
        <v>1.0100000000000007</v>
      </c>
    </row>
    <row r="106" spans="10:11" x14ac:dyDescent="0.25">
      <c r="J106">
        <f t="shared" si="2"/>
        <v>-3.7991572437379313</v>
      </c>
      <c r="K106">
        <f t="shared" si="3"/>
        <v>1.0200000000000007</v>
      </c>
    </row>
    <row r="107" spans="10:11" x14ac:dyDescent="0.25">
      <c r="J107">
        <f t="shared" si="2"/>
        <v>-3.9594363153759922</v>
      </c>
      <c r="K107">
        <f t="shared" si="3"/>
        <v>1.0300000000000007</v>
      </c>
    </row>
    <row r="108" spans="10:11" x14ac:dyDescent="0.25">
      <c r="J108">
        <f t="shared" si="2"/>
        <v>-4.1232978090073722</v>
      </c>
      <c r="K108">
        <f t="shared" si="3"/>
        <v>1.0400000000000007</v>
      </c>
    </row>
    <row r="109" spans="10:11" x14ac:dyDescent="0.25">
      <c r="J109">
        <f t="shared" si="2"/>
        <v>-4.290781691242513</v>
      </c>
      <c r="K109">
        <f t="shared" si="3"/>
        <v>1.0500000000000007</v>
      </c>
    </row>
    <row r="110" spans="10:11" x14ac:dyDescent="0.25">
      <c r="J110">
        <f t="shared" si="2"/>
        <v>-4.4619279286918525</v>
      </c>
      <c r="K110">
        <f t="shared" si="3"/>
        <v>1.0600000000000007</v>
      </c>
    </row>
    <row r="111" spans="10:11" x14ac:dyDescent="0.25">
      <c r="J111">
        <f t="shared" si="2"/>
        <v>-4.6367764879658333</v>
      </c>
      <c r="K111">
        <f t="shared" si="3"/>
        <v>1.0700000000000007</v>
      </c>
    </row>
    <row r="112" spans="10:11" x14ac:dyDescent="0.25">
      <c r="J112">
        <f t="shared" si="2"/>
        <v>-4.8153673356748952</v>
      </c>
      <c r="K112">
        <f t="shared" si="3"/>
        <v>1.0800000000000007</v>
      </c>
    </row>
    <row r="113" spans="10:11" x14ac:dyDescent="0.25">
      <c r="J113">
        <f t="shared" si="2"/>
        <v>-4.9977404384294735</v>
      </c>
      <c r="K113">
        <f t="shared" si="3"/>
        <v>1.0900000000000007</v>
      </c>
    </row>
    <row r="114" spans="10:11" x14ac:dyDescent="0.25">
      <c r="J114">
        <f t="shared" si="2"/>
        <v>-5.1839357628400169</v>
      </c>
      <c r="K114">
        <f t="shared" si="3"/>
        <v>1.1000000000000008</v>
      </c>
    </row>
    <row r="115" spans="10:11" x14ac:dyDescent="0.25">
      <c r="J115">
        <f t="shared" si="2"/>
        <v>-5.3739932755169564</v>
      </c>
      <c r="K115">
        <f t="shared" si="3"/>
        <v>1.1100000000000008</v>
      </c>
    </row>
    <row r="116" spans="10:11" x14ac:dyDescent="0.25">
      <c r="J116">
        <f t="shared" si="2"/>
        <v>-5.5679529430707353</v>
      </c>
      <c r="K116">
        <f t="shared" si="3"/>
        <v>1.1200000000000008</v>
      </c>
    </row>
    <row r="117" spans="10:11" x14ac:dyDescent="0.25">
      <c r="J117">
        <f t="shared" si="2"/>
        <v>-5.7658547321117961</v>
      </c>
      <c r="K117">
        <f t="shared" si="3"/>
        <v>1.1300000000000008</v>
      </c>
    </row>
    <row r="118" spans="10:11" x14ac:dyDescent="0.25">
      <c r="J118">
        <f t="shared" si="2"/>
        <v>-5.967738609250576</v>
      </c>
      <c r="K118">
        <f t="shared" si="3"/>
        <v>1.1400000000000008</v>
      </c>
    </row>
    <row r="119" spans="10:11" x14ac:dyDescent="0.25">
      <c r="J119">
        <f t="shared" si="2"/>
        <v>-6.1736445410975165</v>
      </c>
      <c r="K119">
        <f t="shared" si="3"/>
        <v>1.1500000000000008</v>
      </c>
    </row>
    <row r="120" spans="10:11" x14ac:dyDescent="0.25">
      <c r="J120">
        <f t="shared" si="2"/>
        <v>-6.3836124942630583</v>
      </c>
      <c r="K120">
        <f t="shared" si="3"/>
        <v>1.1600000000000008</v>
      </c>
    </row>
    <row r="121" spans="10:11" x14ac:dyDescent="0.25">
      <c r="J121">
        <f t="shared" si="2"/>
        <v>-6.5976824353576404</v>
      </c>
      <c r="K121">
        <f t="shared" si="3"/>
        <v>1.1700000000000008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13C57-18C2-4036-AC63-9E79BFCE2C7A}">
  <dimension ref="A1:B70"/>
  <sheetViews>
    <sheetView workbookViewId="0">
      <selection activeCell="E20" sqref="E20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A2">
        <v>25.178480748486194</v>
      </c>
      <c r="B2">
        <v>82.011379109020865</v>
      </c>
    </row>
    <row r="3" spans="1:2" x14ac:dyDescent="0.25">
      <c r="A3">
        <v>25.086804977930562</v>
      </c>
      <c r="B3">
        <v>77.880376492851255</v>
      </c>
    </row>
    <row r="4" spans="1:2" x14ac:dyDescent="0.25">
      <c r="A4">
        <v>24.860311897734285</v>
      </c>
      <c r="B4">
        <v>78.663506006257251</v>
      </c>
    </row>
    <row r="5" spans="1:2" x14ac:dyDescent="0.25">
      <c r="A5">
        <v>24.682353049008633</v>
      </c>
      <c r="B5">
        <v>81.333436159060909</v>
      </c>
    </row>
    <row r="6" spans="1:2" x14ac:dyDescent="0.25">
      <c r="A6">
        <v>24.617640740381127</v>
      </c>
      <c r="B6">
        <v>83.202910288747006</v>
      </c>
    </row>
    <row r="7" spans="1:2" x14ac:dyDescent="0.25">
      <c r="A7">
        <v>24.520572277439864</v>
      </c>
      <c r="B7">
        <v>81.320654986720498</v>
      </c>
    </row>
    <row r="8" spans="1:2" x14ac:dyDescent="0.25">
      <c r="A8">
        <v>23.31530552925253</v>
      </c>
      <c r="B8">
        <v>77.346629549838383</v>
      </c>
    </row>
    <row r="9" spans="1:2" x14ac:dyDescent="0.25">
      <c r="A9">
        <v>22.999833024693427</v>
      </c>
      <c r="B9">
        <v>79.182780663051446</v>
      </c>
    </row>
    <row r="10" spans="1:2" x14ac:dyDescent="0.25">
      <c r="A10">
        <v>22.563024941457751</v>
      </c>
      <c r="B10">
        <v>84.734981529007825</v>
      </c>
    </row>
    <row r="11" spans="1:2" x14ac:dyDescent="0.25">
      <c r="A11">
        <v>22.490223594251805</v>
      </c>
      <c r="B11">
        <v>83.047349605235212</v>
      </c>
    </row>
    <row r="12" spans="1:2" x14ac:dyDescent="0.25">
      <c r="A12">
        <v>22.406636862274606</v>
      </c>
      <c r="B12">
        <v>85.684687981850118</v>
      </c>
    </row>
    <row r="13" spans="1:2" x14ac:dyDescent="0.25">
      <c r="A13">
        <v>22.293390322176471</v>
      </c>
      <c r="B13">
        <v>84.280649779704191</v>
      </c>
    </row>
    <row r="14" spans="1:2" x14ac:dyDescent="0.25">
      <c r="A14">
        <v>20.222596446096215</v>
      </c>
      <c r="B14">
        <v>87.18266921487951</v>
      </c>
    </row>
    <row r="15" spans="1:2" x14ac:dyDescent="0.25">
      <c r="A15">
        <v>19.621311245098955</v>
      </c>
      <c r="B15">
        <v>85.749946000292496</v>
      </c>
    </row>
    <row r="16" spans="1:2" x14ac:dyDescent="0.25">
      <c r="A16">
        <v>19.37324739536017</v>
      </c>
      <c r="B16">
        <v>92.455816690350673</v>
      </c>
    </row>
    <row r="17" spans="1:2" x14ac:dyDescent="0.25">
      <c r="A17">
        <v>19.268089893840472</v>
      </c>
      <c r="B17">
        <v>88.60186030603785</v>
      </c>
    </row>
    <row r="18" spans="1:2" x14ac:dyDescent="0.25">
      <c r="A18">
        <v>19.200681239020152</v>
      </c>
      <c r="B18">
        <v>89.602000543836283</v>
      </c>
    </row>
    <row r="19" spans="1:2" x14ac:dyDescent="0.25">
      <c r="A19">
        <v>19.173717777092026</v>
      </c>
      <c r="B19">
        <v>89.584192751808601</v>
      </c>
    </row>
    <row r="20" spans="1:2" x14ac:dyDescent="0.25">
      <c r="A20">
        <v>17.086745823854894</v>
      </c>
      <c r="B20">
        <v>99.069162899299826</v>
      </c>
    </row>
    <row r="21" spans="1:2" x14ac:dyDescent="0.25">
      <c r="A21">
        <v>17.038211592384265</v>
      </c>
      <c r="B21">
        <v>97.993176441078504</v>
      </c>
    </row>
    <row r="22" spans="1:2" x14ac:dyDescent="0.25">
      <c r="A22">
        <v>16.8144148583808</v>
      </c>
      <c r="B22">
        <v>93.667725037368299</v>
      </c>
    </row>
    <row r="23" spans="1:2" x14ac:dyDescent="0.25">
      <c r="A23">
        <v>16.755095242138918</v>
      </c>
      <c r="B23">
        <v>92.422868954395639</v>
      </c>
    </row>
    <row r="24" spans="1:2" x14ac:dyDescent="0.25">
      <c r="A24">
        <v>16.725435434017975</v>
      </c>
      <c r="B24">
        <v>94.525072329612527</v>
      </c>
    </row>
    <row r="25" spans="1:2" x14ac:dyDescent="0.25">
      <c r="A25">
        <v>16.660723125390469</v>
      </c>
      <c r="B25">
        <v>100.98216143069467</v>
      </c>
    </row>
    <row r="26" spans="1:2" x14ac:dyDescent="0.25">
      <c r="A26">
        <v>16.641848702040779</v>
      </c>
      <c r="B26">
        <v>93.685010251063986</v>
      </c>
    </row>
    <row r="27" spans="1:2" x14ac:dyDescent="0.25">
      <c r="A27">
        <v>16.563654662449206</v>
      </c>
      <c r="B27">
        <v>99.781399608455445</v>
      </c>
    </row>
    <row r="28" spans="1:2" x14ac:dyDescent="0.25">
      <c r="A28">
        <v>16.533994854328263</v>
      </c>
      <c r="B28">
        <v>102.31823893013517</v>
      </c>
    </row>
    <row r="29" spans="1:2" x14ac:dyDescent="0.25">
      <c r="A29">
        <v>16.515120430978573</v>
      </c>
      <c r="B29">
        <v>99.058624906016263</v>
      </c>
    </row>
    <row r="30" spans="1:2" x14ac:dyDescent="0.25">
      <c r="A30">
        <v>15.245141374163733</v>
      </c>
      <c r="B30">
        <v>96.43366874269617</v>
      </c>
    </row>
    <row r="31" spans="1:2" x14ac:dyDescent="0.25">
      <c r="A31">
        <v>15.013255601581832</v>
      </c>
      <c r="B31">
        <v>101.19706835737739</v>
      </c>
    </row>
    <row r="32" spans="1:2" x14ac:dyDescent="0.25">
      <c r="A32">
        <v>14.120765011760785</v>
      </c>
      <c r="B32">
        <v>106.42873819745463</v>
      </c>
    </row>
    <row r="33" spans="1:2" x14ac:dyDescent="0.25">
      <c r="A33">
        <v>13.929324432071072</v>
      </c>
      <c r="B33">
        <v>110.80669686453054</v>
      </c>
    </row>
    <row r="34" spans="1:2" x14ac:dyDescent="0.25">
      <c r="A34">
        <v>13.921235393492635</v>
      </c>
      <c r="B34">
        <v>103.76515786078843</v>
      </c>
    </row>
    <row r="35" spans="1:2" x14ac:dyDescent="0.25">
      <c r="A35">
        <v>13.848434046286688</v>
      </c>
      <c r="B35">
        <v>103.09928754382891</v>
      </c>
    </row>
    <row r="36" spans="1:2" x14ac:dyDescent="0.25">
      <c r="A36">
        <v>13.805292507201683</v>
      </c>
      <c r="B36">
        <v>108.84856911782721</v>
      </c>
    </row>
    <row r="37" spans="1:2" x14ac:dyDescent="0.25">
      <c r="A37">
        <v>13.651600774211355</v>
      </c>
      <c r="B37">
        <v>110.99367216739421</v>
      </c>
    </row>
    <row r="38" spans="1:2" x14ac:dyDescent="0.25">
      <c r="A38">
        <v>13.605762888933537</v>
      </c>
      <c r="B38">
        <v>106.91706338651564</v>
      </c>
    </row>
    <row r="39" spans="1:2" x14ac:dyDescent="0.25">
      <c r="A39">
        <v>11.408240741791079</v>
      </c>
      <c r="B39">
        <v>114.09376272046465</v>
      </c>
    </row>
    <row r="40" spans="1:2" x14ac:dyDescent="0.25">
      <c r="A40">
        <v>11.383973626055763</v>
      </c>
      <c r="B40">
        <v>126.06941370403594</v>
      </c>
    </row>
    <row r="41" spans="1:2" x14ac:dyDescent="0.25">
      <c r="A41">
        <v>11.351617471742008</v>
      </c>
      <c r="B41">
        <v>112.92397021971608</v>
      </c>
    </row>
    <row r="42" spans="1:2" x14ac:dyDescent="0.25">
      <c r="A42">
        <v>11.179051315401988</v>
      </c>
      <c r="B42">
        <v>115.80179429914334</v>
      </c>
    </row>
    <row r="43" spans="1:2" x14ac:dyDescent="0.25">
      <c r="A43">
        <v>11.04962669814697</v>
      </c>
      <c r="B43">
        <v>123.89603814609521</v>
      </c>
    </row>
    <row r="44" spans="1:2" x14ac:dyDescent="0.25">
      <c r="A44">
        <v>11.041537659568535</v>
      </c>
      <c r="B44">
        <v>130.91656218864992</v>
      </c>
    </row>
    <row r="45" spans="1:2" x14ac:dyDescent="0.25">
      <c r="A45">
        <v>10.995699774290715</v>
      </c>
      <c r="B45">
        <v>117.88983428076241</v>
      </c>
    </row>
    <row r="46" spans="1:2" x14ac:dyDescent="0.25">
      <c r="A46">
        <v>10.974129004748214</v>
      </c>
      <c r="B46">
        <v>116.70535797646941</v>
      </c>
    </row>
    <row r="47" spans="1:2" x14ac:dyDescent="0.25">
      <c r="A47">
        <v>10.974129004748214</v>
      </c>
      <c r="B47">
        <v>115.0569772140899</v>
      </c>
    </row>
    <row r="48" spans="1:2" x14ac:dyDescent="0.25">
      <c r="A48">
        <v>10.971432658555399</v>
      </c>
      <c r="B48">
        <v>125.00868357030222</v>
      </c>
    </row>
    <row r="49" spans="1:2" x14ac:dyDescent="0.25">
      <c r="A49">
        <v>10.968736312362585</v>
      </c>
      <c r="B49">
        <v>126.55515244287302</v>
      </c>
    </row>
    <row r="50" spans="1:2" x14ac:dyDescent="0.25">
      <c r="A50">
        <v>10.920202080891956</v>
      </c>
      <c r="B50">
        <v>115.3637976289168</v>
      </c>
    </row>
    <row r="51" spans="1:2" x14ac:dyDescent="0.25">
      <c r="A51">
        <v>10.917505734699144</v>
      </c>
      <c r="B51">
        <v>125.91358746806137</v>
      </c>
    </row>
    <row r="52" spans="1:2" x14ac:dyDescent="0.25">
      <c r="A52">
        <v>8.4719197378179079</v>
      </c>
      <c r="B52">
        <v>133.31561874921101</v>
      </c>
    </row>
    <row r="53" spans="1:2" x14ac:dyDescent="0.25">
      <c r="A53">
        <v>8.4152964677688384</v>
      </c>
      <c r="B53">
        <v>141.28282004575624</v>
      </c>
    </row>
    <row r="54" spans="1:2" x14ac:dyDescent="0.25">
      <c r="A54">
        <v>8.3721549286838339</v>
      </c>
      <c r="B54">
        <v>138.494333932046</v>
      </c>
    </row>
    <row r="55" spans="1:2" x14ac:dyDescent="0.25">
      <c r="A55">
        <v>8.3559768515269557</v>
      </c>
      <c r="B55">
        <v>149.55087126575651</v>
      </c>
    </row>
    <row r="56" spans="1:2" x14ac:dyDescent="0.25">
      <c r="A56">
        <v>8.2885681967066365</v>
      </c>
      <c r="B56">
        <v>152.28223588927236</v>
      </c>
    </row>
    <row r="57" spans="1:2" x14ac:dyDescent="0.25">
      <c r="A57">
        <v>8.2616047347785067</v>
      </c>
      <c r="B57">
        <v>161.71251279121608</v>
      </c>
    </row>
    <row r="58" spans="1:2" x14ac:dyDescent="0.25">
      <c r="A58">
        <v>8.2535156962000666</v>
      </c>
      <c r="B58">
        <v>149.78999823197037</v>
      </c>
    </row>
    <row r="59" spans="1:2" x14ac:dyDescent="0.25">
      <c r="A59">
        <v>8.2265522342719404</v>
      </c>
      <c r="B59">
        <v>136.98683167509012</v>
      </c>
    </row>
    <row r="60" spans="1:2" x14ac:dyDescent="0.25">
      <c r="A60">
        <v>8.1834106951869341</v>
      </c>
      <c r="B60">
        <v>163.92836085731733</v>
      </c>
    </row>
    <row r="61" spans="1:2" x14ac:dyDescent="0.25">
      <c r="A61">
        <v>8.1564472332588061</v>
      </c>
      <c r="B61">
        <v>155.16684920631099</v>
      </c>
    </row>
    <row r="62" spans="1:2" x14ac:dyDescent="0.25">
      <c r="A62">
        <v>5.5814366191225542</v>
      </c>
      <c r="B62">
        <v>173.96757590543825</v>
      </c>
    </row>
    <row r="63" spans="1:2" x14ac:dyDescent="0.25">
      <c r="A63">
        <v>5.5544731571944261</v>
      </c>
      <c r="B63">
        <v>186.59925823156541</v>
      </c>
    </row>
    <row r="64" spans="1:2" x14ac:dyDescent="0.25">
      <c r="A64">
        <v>5.5436877724231763</v>
      </c>
      <c r="B64">
        <v>233.18861184398318</v>
      </c>
    </row>
    <row r="65" spans="1:2" x14ac:dyDescent="0.25">
      <c r="A65">
        <v>5.5194206566878599</v>
      </c>
      <c r="B65">
        <v>192.88674377003997</v>
      </c>
    </row>
    <row r="66" spans="1:2" x14ac:dyDescent="0.25">
      <c r="A66">
        <v>5.4277448861322242</v>
      </c>
      <c r="B66">
        <v>179.91611615970803</v>
      </c>
    </row>
    <row r="67" spans="1:2" x14ac:dyDescent="0.25">
      <c r="A67">
        <v>5.4169595013609726</v>
      </c>
      <c r="B67">
        <v>239.49130162952861</v>
      </c>
    </row>
    <row r="68" spans="1:2" x14ac:dyDescent="0.25">
      <c r="A68">
        <v>3.0226040821431805</v>
      </c>
      <c r="B68">
        <v>225.97920162059003</v>
      </c>
    </row>
    <row r="69" spans="1:2" x14ac:dyDescent="0.25">
      <c r="A69">
        <v>2.7394877318978335</v>
      </c>
      <c r="B69">
        <v>251.29424644858793</v>
      </c>
    </row>
    <row r="70" spans="1:2" x14ac:dyDescent="0.25">
      <c r="A70">
        <v>2.6451156151493853</v>
      </c>
      <c r="B70">
        <v>280.89469404758677</v>
      </c>
    </row>
  </sheetData>
  <sortState ref="A2:B70">
    <sortCondition descending="1" ref="A2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31B4-2811-4330-918E-18BCBD34A0C5}">
  <dimension ref="A1:F69"/>
  <sheetViews>
    <sheetView tabSelected="1" topLeftCell="A21" workbookViewId="0">
      <selection activeCell="E48" sqref="E48"/>
    </sheetView>
  </sheetViews>
  <sheetFormatPr defaultRowHeight="15" x14ac:dyDescent="0.25"/>
  <sheetData>
    <row r="1" spans="1:6" x14ac:dyDescent="0.25">
      <c r="A1">
        <v>2.6514911692117456E-2</v>
      </c>
      <c r="B1">
        <v>7.08</v>
      </c>
      <c r="C1">
        <v>2.7238045647357018E-2</v>
      </c>
      <c r="D1">
        <v>10.35</v>
      </c>
      <c r="E1">
        <v>10.974129004748214</v>
      </c>
      <c r="F1">
        <v>11.273423432150436</v>
      </c>
    </row>
    <row r="2" spans="1:6" x14ac:dyDescent="0.25">
      <c r="A2">
        <v>2.7010030436245443E-2</v>
      </c>
      <c r="B2">
        <v>7.29</v>
      </c>
      <c r="C2">
        <v>2.6768985784498926E-2</v>
      </c>
      <c r="D2">
        <v>10.34</v>
      </c>
      <c r="E2">
        <v>11.179051315401988</v>
      </c>
      <c r="F2">
        <v>11.079286506267914</v>
      </c>
    </row>
    <row r="3" spans="1:6" x14ac:dyDescent="0.25">
      <c r="A3">
        <v>2.7426972536563753E-2</v>
      </c>
      <c r="B3">
        <v>7.33</v>
      </c>
      <c r="C3">
        <v>2.6443249768625242E-2</v>
      </c>
      <c r="D3">
        <v>10.220000000000001</v>
      </c>
      <c r="E3">
        <v>11.351617471742008</v>
      </c>
      <c r="F3">
        <v>10.944469196627272</v>
      </c>
    </row>
    <row r="4" spans="1:6" x14ac:dyDescent="0.25">
      <c r="A4">
        <v>5.9479396498533746E-2</v>
      </c>
      <c r="B4">
        <v>25.4</v>
      </c>
      <c r="C4">
        <v>6.2345873438222121E-2</v>
      </c>
      <c r="D4">
        <v>26.66</v>
      </c>
      <c r="E4">
        <v>24.617640740381127</v>
      </c>
      <c r="F4">
        <v>25.804033065218775</v>
      </c>
    </row>
    <row r="5" spans="1:6" x14ac:dyDescent="0.25">
      <c r="A5">
        <v>6.0834458324568248E-2</v>
      </c>
      <c r="B5">
        <v>26.19</v>
      </c>
      <c r="C5">
        <v>6.0808399443298355E-2</v>
      </c>
      <c r="D5">
        <v>26.46</v>
      </c>
      <c r="E5">
        <v>25.178480748486194</v>
      </c>
      <c r="F5">
        <v>25.167695363714945</v>
      </c>
    </row>
    <row r="6" spans="1:6" x14ac:dyDescent="0.25">
      <c r="A6">
        <v>5.963574978615311E-2</v>
      </c>
      <c r="B6">
        <v>24.96</v>
      </c>
      <c r="C6">
        <v>6.1121106018537083E-2</v>
      </c>
      <c r="D6">
        <v>26.39</v>
      </c>
      <c r="E6">
        <v>24.682353049008633</v>
      </c>
      <c r="F6">
        <v>25.29711998096996</v>
      </c>
    </row>
    <row r="7" spans="1:6" x14ac:dyDescent="0.25">
      <c r="A7">
        <v>5.9244866567104697E-2</v>
      </c>
      <c r="B7">
        <v>24.63</v>
      </c>
      <c r="C7">
        <v>6.1922416617586337E-2</v>
      </c>
      <c r="D7">
        <v>26.25</v>
      </c>
      <c r="E7">
        <v>24.520572277439864</v>
      </c>
      <c r="F7">
        <v>25.628770562685936</v>
      </c>
    </row>
    <row r="8" spans="1:6" x14ac:dyDescent="0.25">
      <c r="A8">
        <v>6.0065721327106365E-2</v>
      </c>
      <c r="B8">
        <v>24.49</v>
      </c>
      <c r="C8">
        <v>6.3753053026796416E-2</v>
      </c>
      <c r="D8">
        <v>26.47</v>
      </c>
      <c r="E8">
        <v>24.860311897734285</v>
      </c>
      <c r="F8">
        <v>26.386443842866342</v>
      </c>
    </row>
    <row r="9" spans="1:6" x14ac:dyDescent="0.25">
      <c r="A9">
        <v>6.0612957833774156E-2</v>
      </c>
      <c r="B9">
        <v>24.69</v>
      </c>
      <c r="C9">
        <v>6.1896357736316444E-2</v>
      </c>
      <c r="D9">
        <v>26.33</v>
      </c>
      <c r="E9">
        <v>25.086804977930562</v>
      </c>
      <c r="F9">
        <v>25.617985177914687</v>
      </c>
    </row>
    <row r="10" spans="1:6" x14ac:dyDescent="0.25">
      <c r="A10">
        <v>5.4137325838205408E-2</v>
      </c>
      <c r="B10">
        <v>21.67</v>
      </c>
      <c r="C10">
        <v>5.3114514748362054E-2</v>
      </c>
      <c r="D10">
        <v>22.4</v>
      </c>
      <c r="E10">
        <v>22.406636862274606</v>
      </c>
      <c r="F10">
        <v>21.98331051000299</v>
      </c>
    </row>
    <row r="11" spans="1:6" x14ac:dyDescent="0.25">
      <c r="A11">
        <v>5.4515179616618885E-2</v>
      </c>
      <c r="B11">
        <v>21.73</v>
      </c>
      <c r="C11">
        <v>5.4208987761697622E-2</v>
      </c>
      <c r="D11">
        <v>22.31</v>
      </c>
      <c r="E11">
        <v>22.563024941457751</v>
      </c>
      <c r="F11">
        <v>22.436296670395546</v>
      </c>
    </row>
    <row r="12" spans="1:6" x14ac:dyDescent="0.25">
      <c r="A12">
        <v>5.4339282168047093E-2</v>
      </c>
      <c r="B12">
        <v>21.16</v>
      </c>
      <c r="C12">
        <v>5.4267620244554886E-2</v>
      </c>
      <c r="D12">
        <v>22.82</v>
      </c>
      <c r="E12">
        <v>22.490223594251805</v>
      </c>
      <c r="F12">
        <v>22.460563786130862</v>
      </c>
    </row>
    <row r="13" spans="1:6" x14ac:dyDescent="0.25">
      <c r="A13">
        <v>5.386370758487153E-2</v>
      </c>
      <c r="B13">
        <v>21.1</v>
      </c>
      <c r="C13">
        <v>5.4208987761697622E-2</v>
      </c>
      <c r="D13">
        <v>22.68</v>
      </c>
      <c r="E13">
        <v>22.293390322176471</v>
      </c>
      <c r="F13">
        <v>22.436296670395546</v>
      </c>
    </row>
    <row r="14" spans="1:6" x14ac:dyDescent="0.25">
      <c r="A14">
        <v>5.5570564308049596E-2</v>
      </c>
      <c r="B14">
        <v>21.1</v>
      </c>
      <c r="C14">
        <v>5.4502150175983935E-2</v>
      </c>
      <c r="D14">
        <v>22.56</v>
      </c>
      <c r="E14">
        <v>22.999833024693427</v>
      </c>
      <c r="F14">
        <v>22.557632249072128</v>
      </c>
    </row>
    <row r="15" spans="1:6" x14ac:dyDescent="0.25">
      <c r="A15">
        <v>5.6332786585194007E-2</v>
      </c>
      <c r="B15">
        <v>21.18</v>
      </c>
      <c r="C15">
        <v>5.4052634474078258E-2</v>
      </c>
      <c r="D15">
        <v>22.48</v>
      </c>
      <c r="E15">
        <v>23.31530552925253</v>
      </c>
      <c r="F15">
        <v>22.37158436176804</v>
      </c>
    </row>
    <row r="16" spans="1:6" x14ac:dyDescent="0.25">
      <c r="A16">
        <v>4.8860402381051812E-2</v>
      </c>
      <c r="B16">
        <v>17.96</v>
      </c>
      <c r="C16">
        <v>4.7120972056286368E-2</v>
      </c>
      <c r="D16">
        <v>18.96</v>
      </c>
      <c r="E16">
        <v>20.222596446096215</v>
      </c>
      <c r="F16">
        <v>19.502672012615189</v>
      </c>
    </row>
    <row r="17" spans="1:6" x14ac:dyDescent="0.25">
      <c r="A17">
        <v>4.6808265481047634E-2</v>
      </c>
      <c r="B17">
        <v>17.48</v>
      </c>
      <c r="C17">
        <v>4.7251266462635846E-2</v>
      </c>
      <c r="D17">
        <v>19.04</v>
      </c>
      <c r="E17">
        <v>19.37324739536017</v>
      </c>
      <c r="F17">
        <v>19.556598936471449</v>
      </c>
    </row>
    <row r="18" spans="1:6" x14ac:dyDescent="0.25">
      <c r="A18">
        <v>4.63261761775546E-2</v>
      </c>
      <c r="B18">
        <v>16.59</v>
      </c>
      <c r="C18">
        <v>4.6951589328032055E-2</v>
      </c>
      <c r="D18">
        <v>19.05</v>
      </c>
      <c r="E18">
        <v>19.173717777092026</v>
      </c>
      <c r="F18">
        <v>19.432567011602057</v>
      </c>
    </row>
    <row r="19" spans="1:6" x14ac:dyDescent="0.25">
      <c r="A19">
        <v>4.6391323380729335E-2</v>
      </c>
      <c r="B19">
        <v>16.64</v>
      </c>
      <c r="C19">
        <v>4.7023251251524276E-2</v>
      </c>
      <c r="D19">
        <v>18.920000000000002</v>
      </c>
      <c r="E19">
        <v>19.200681239020152</v>
      </c>
      <c r="F19">
        <v>19.462226819723004</v>
      </c>
    </row>
    <row r="20" spans="1:6" x14ac:dyDescent="0.25">
      <c r="A20">
        <v>4.655419138866617E-2</v>
      </c>
      <c r="B20">
        <v>16.57</v>
      </c>
      <c r="C20">
        <v>4.9134020634385711E-2</v>
      </c>
      <c r="D20">
        <v>19.329999999999998</v>
      </c>
      <c r="E20">
        <v>19.268089893840472</v>
      </c>
      <c r="F20">
        <v>20.335842986194358</v>
      </c>
    </row>
    <row r="21" spans="1:6" x14ac:dyDescent="0.25">
      <c r="A21">
        <v>4.740761975025521E-2</v>
      </c>
      <c r="B21">
        <v>16.63</v>
      </c>
      <c r="C21">
        <v>4.6892956845174798E-2</v>
      </c>
      <c r="D21">
        <v>18.73</v>
      </c>
      <c r="E21">
        <v>19.621311245098955</v>
      </c>
      <c r="F21">
        <v>19.408299895866744</v>
      </c>
    </row>
    <row r="22" spans="1:6" x14ac:dyDescent="0.25">
      <c r="A22">
        <v>3.9948264986747965E-2</v>
      </c>
      <c r="B22">
        <v>14.09</v>
      </c>
      <c r="C22">
        <v>4.1068796881353412E-2</v>
      </c>
      <c r="D22">
        <v>16.350000000000001</v>
      </c>
      <c r="E22">
        <v>16.533994854328263</v>
      </c>
      <c r="F22">
        <v>16.997766399492072</v>
      </c>
    </row>
    <row r="23" spans="1:6" x14ac:dyDescent="0.25">
      <c r="A23">
        <v>4.1166517686115525E-2</v>
      </c>
      <c r="B23">
        <v>14.33</v>
      </c>
      <c r="C23">
        <v>4.0762605026432162E-2</v>
      </c>
      <c r="D23">
        <v>16.2</v>
      </c>
      <c r="E23">
        <v>17.038211592384265</v>
      </c>
      <c r="F23">
        <v>16.87103812842987</v>
      </c>
    </row>
    <row r="24" spans="1:6" x14ac:dyDescent="0.25">
      <c r="A24">
        <v>4.1283782651830046E-2</v>
      </c>
      <c r="B24">
        <v>14.57</v>
      </c>
      <c r="C24">
        <v>4.0482472052780799E-2</v>
      </c>
      <c r="D24">
        <v>16.18</v>
      </c>
      <c r="E24">
        <v>17.086745823854894</v>
      </c>
      <c r="F24">
        <v>16.755095242138918</v>
      </c>
    </row>
    <row r="25" spans="1:6" x14ac:dyDescent="0.25">
      <c r="A25">
        <v>4.0254456841669221E-2</v>
      </c>
      <c r="B25">
        <v>14.12</v>
      </c>
      <c r="C25">
        <v>4.1642092269291095E-2</v>
      </c>
      <c r="D25">
        <v>16.350000000000001</v>
      </c>
      <c r="E25">
        <v>16.660723125390469</v>
      </c>
      <c r="F25">
        <v>17.235044864459603</v>
      </c>
    </row>
    <row r="26" spans="1:6" x14ac:dyDescent="0.25">
      <c r="A26">
        <v>3.9902661944525644E-2</v>
      </c>
      <c r="B26">
        <v>13.61</v>
      </c>
      <c r="C26">
        <v>4.0345662926113857E-2</v>
      </c>
      <c r="D26">
        <v>15.9</v>
      </c>
      <c r="E26">
        <v>16.515120430978573</v>
      </c>
      <c r="F26">
        <v>16.698471972089852</v>
      </c>
    </row>
    <row r="27" spans="1:6" x14ac:dyDescent="0.25">
      <c r="A27">
        <v>4.0019926910240172E-2</v>
      </c>
      <c r="B27">
        <v>13.79</v>
      </c>
      <c r="C27">
        <v>4.0189309638494486E-2</v>
      </c>
      <c r="D27">
        <v>15.86</v>
      </c>
      <c r="E27">
        <v>16.563654662449206</v>
      </c>
      <c r="F27">
        <v>16.633759663462339</v>
      </c>
    </row>
    <row r="28" spans="1:6" x14ac:dyDescent="0.25">
      <c r="A28">
        <v>4.0410810129288585E-2</v>
      </c>
      <c r="B28">
        <v>13.32</v>
      </c>
      <c r="C28">
        <v>4.0430354290241013E-2</v>
      </c>
      <c r="D28">
        <v>16.07</v>
      </c>
      <c r="E28">
        <v>16.725435434017975</v>
      </c>
      <c r="F28">
        <v>16.733524472596415</v>
      </c>
    </row>
    <row r="29" spans="1:6" x14ac:dyDescent="0.25">
      <c r="A29">
        <v>4.0625795899765213E-2</v>
      </c>
      <c r="B29">
        <v>13.34</v>
      </c>
      <c r="C29">
        <v>4.0274001002621636E-2</v>
      </c>
      <c r="D29">
        <v>15.94</v>
      </c>
      <c r="E29">
        <v>16.8144148583808</v>
      </c>
      <c r="F29">
        <v>16.668812163968905</v>
      </c>
    </row>
    <row r="30" spans="1:6" x14ac:dyDescent="0.25">
      <c r="A30">
        <v>4.0482472052780799E-2</v>
      </c>
      <c r="B30">
        <v>13.07</v>
      </c>
      <c r="C30">
        <v>4.0306574604209007E-2</v>
      </c>
      <c r="D30">
        <v>15.71</v>
      </c>
      <c r="E30">
        <v>16.755095242138918</v>
      </c>
      <c r="F30">
        <v>16.682293894932968</v>
      </c>
    </row>
    <row r="31" spans="1:6" x14ac:dyDescent="0.25">
      <c r="A31">
        <v>4.0208853799446907E-2</v>
      </c>
      <c r="B31">
        <v>13.07</v>
      </c>
      <c r="C31">
        <v>4.0743060865479748E-2</v>
      </c>
      <c r="D31">
        <v>15.87</v>
      </c>
      <c r="E31">
        <v>16.641848702040779</v>
      </c>
      <c r="F31">
        <v>16.862949089851433</v>
      </c>
    </row>
    <row r="32" spans="1:6" x14ac:dyDescent="0.25">
      <c r="A32">
        <v>3.3355368025464703E-2</v>
      </c>
      <c r="B32">
        <v>10.45</v>
      </c>
      <c r="C32">
        <v>3.3407485788004496E-2</v>
      </c>
      <c r="D32">
        <v>13.14</v>
      </c>
      <c r="E32">
        <v>13.805292507201683</v>
      </c>
      <c r="F32">
        <v>13.826863276744184</v>
      </c>
    </row>
    <row r="33" spans="1:6" x14ac:dyDescent="0.25">
      <c r="A33">
        <v>3.2984028967368718E-2</v>
      </c>
      <c r="B33">
        <v>10.42</v>
      </c>
      <c r="C33">
        <v>3.3648530439751016E-2</v>
      </c>
      <c r="D33">
        <v>13.08</v>
      </c>
      <c r="E33">
        <v>13.651600774211355</v>
      </c>
      <c r="F33">
        <v>13.926628085878258</v>
      </c>
    </row>
    <row r="34" spans="1:6" x14ac:dyDescent="0.25">
      <c r="A34">
        <v>3.3655045160068488E-2</v>
      </c>
      <c r="B34">
        <v>10.83</v>
      </c>
      <c r="C34">
        <v>3.3909119252449958E-2</v>
      </c>
      <c r="D34">
        <v>13.3</v>
      </c>
      <c r="E34">
        <v>13.929324432071072</v>
      </c>
      <c r="F34">
        <v>14.03448193359077</v>
      </c>
    </row>
    <row r="35" spans="1:6" x14ac:dyDescent="0.25">
      <c r="A35">
        <v>3.6273962727692871E-2</v>
      </c>
      <c r="B35">
        <v>11.49</v>
      </c>
      <c r="C35">
        <v>3.4117590302609115E-2</v>
      </c>
      <c r="D35">
        <v>13.51</v>
      </c>
      <c r="E35">
        <v>15.013255601581832</v>
      </c>
      <c r="F35">
        <v>14.120765011760785</v>
      </c>
    </row>
    <row r="36" spans="1:6" x14ac:dyDescent="0.25">
      <c r="A36">
        <v>3.6834228674995598E-2</v>
      </c>
      <c r="B36">
        <v>11.29</v>
      </c>
      <c r="C36">
        <v>3.3681104041338387E-2</v>
      </c>
      <c r="D36">
        <v>13.11</v>
      </c>
      <c r="E36">
        <v>15.245141374163733</v>
      </c>
      <c r="F36">
        <v>13.940109816842325</v>
      </c>
    </row>
    <row r="37" spans="1:6" x14ac:dyDescent="0.25">
      <c r="A37">
        <v>3.4117590302609115E-2</v>
      </c>
      <c r="B37">
        <v>10.69</v>
      </c>
      <c r="C37">
        <v>3.4032898938481958E-2</v>
      </c>
      <c r="D37">
        <v>13.18</v>
      </c>
      <c r="E37">
        <v>14.120765011760785</v>
      </c>
      <c r="F37">
        <v>14.085712511254217</v>
      </c>
    </row>
    <row r="38" spans="1:6" x14ac:dyDescent="0.25">
      <c r="A38">
        <v>3.2873278721971669E-2</v>
      </c>
      <c r="B38">
        <v>9.9700000000000006</v>
      </c>
      <c r="C38">
        <v>3.3948207574354801E-2</v>
      </c>
      <c r="D38">
        <v>13.27</v>
      </c>
      <c r="E38">
        <v>13.605762888933537</v>
      </c>
      <c r="F38">
        <v>14.05066001074765</v>
      </c>
    </row>
    <row r="39" spans="1:6" x14ac:dyDescent="0.25">
      <c r="A39">
        <v>3.3635500999116073E-2</v>
      </c>
      <c r="B39">
        <v>10.130000000000001</v>
      </c>
      <c r="C39">
        <v>3.3668074600703438E-2</v>
      </c>
      <c r="D39">
        <v>13.16</v>
      </c>
      <c r="E39">
        <v>13.921235393492635</v>
      </c>
      <c r="F39">
        <v>13.934717124456697</v>
      </c>
    </row>
    <row r="40" spans="1:6" x14ac:dyDescent="0.25">
      <c r="A40">
        <v>3.3459603550544288E-2</v>
      </c>
      <c r="B40">
        <v>9.9600000000000009</v>
      </c>
      <c r="C40">
        <v>3.3524750753719017E-2</v>
      </c>
      <c r="D40">
        <v>13.01</v>
      </c>
      <c r="E40">
        <v>13.848434046286688</v>
      </c>
      <c r="F40">
        <v>13.875397508214816</v>
      </c>
    </row>
    <row r="41" spans="1:6" x14ac:dyDescent="0.25">
      <c r="A41">
        <v>2.6501882251482502E-2</v>
      </c>
      <c r="B41">
        <v>7.67</v>
      </c>
      <c r="C41">
        <v>2.6873221309578494E-2</v>
      </c>
      <c r="D41">
        <v>10.41</v>
      </c>
      <c r="E41">
        <v>10.968736312362585</v>
      </c>
      <c r="F41">
        <v>11.122428045352915</v>
      </c>
    </row>
    <row r="42" spans="1:6" x14ac:dyDescent="0.25">
      <c r="A42">
        <v>2.6697323861006709E-2</v>
      </c>
      <c r="B42">
        <v>7.62</v>
      </c>
      <c r="C42">
        <v>2.6892765470530919E-2</v>
      </c>
      <c r="D42">
        <v>10.37</v>
      </c>
      <c r="E42">
        <v>11.04962669814697</v>
      </c>
      <c r="F42">
        <v>11.130517083931357</v>
      </c>
    </row>
    <row r="43" spans="1:6" x14ac:dyDescent="0.25">
      <c r="A43">
        <v>2.6677779700054294E-2</v>
      </c>
      <c r="B43">
        <v>8.0399999999999991</v>
      </c>
      <c r="C43">
        <v>2.6931853792435768E-2</v>
      </c>
      <c r="D43">
        <v>10.61</v>
      </c>
      <c r="E43">
        <v>11.041537659568535</v>
      </c>
      <c r="F43">
        <v>11.146695161088237</v>
      </c>
    </row>
    <row r="44" spans="1:6" x14ac:dyDescent="0.25">
      <c r="A44">
        <v>2.7505149180373438E-2</v>
      </c>
      <c r="B44">
        <v>8.23</v>
      </c>
      <c r="C44">
        <v>2.6430220327990295E-2</v>
      </c>
      <c r="D44">
        <v>10.53</v>
      </c>
      <c r="E44">
        <v>11.383973626055763</v>
      </c>
      <c r="F44">
        <v>10.939076504241646</v>
      </c>
    </row>
    <row r="45" spans="1:6" x14ac:dyDescent="0.25">
      <c r="A45">
        <v>2.6378102565450506E-2</v>
      </c>
      <c r="B45">
        <v>7.56</v>
      </c>
      <c r="C45">
        <v>2.6905794911165869E-2</v>
      </c>
      <c r="D45">
        <v>10.57</v>
      </c>
      <c r="E45">
        <v>10.917505734699144</v>
      </c>
      <c r="F45">
        <v>11.135909776316984</v>
      </c>
    </row>
    <row r="46" spans="1:6" x14ac:dyDescent="0.25">
      <c r="A46">
        <v>2.6508396971799977E-2</v>
      </c>
      <c r="B46">
        <v>7.58</v>
      </c>
      <c r="C46">
        <v>2.6436735048307767E-2</v>
      </c>
      <c r="D46">
        <v>10.52</v>
      </c>
      <c r="E46">
        <v>10.971432658555399</v>
      </c>
      <c r="F46">
        <v>10.941772850434457</v>
      </c>
    </row>
    <row r="47" spans="1:6" x14ac:dyDescent="0.25">
      <c r="A47">
        <v>2.6567029454657241E-2</v>
      </c>
      <c r="B47">
        <v>7.18</v>
      </c>
      <c r="C47">
        <v>2.7062148198785232E-2</v>
      </c>
      <c r="D47">
        <v>10.55</v>
      </c>
      <c r="E47">
        <v>10.995699774290715</v>
      </c>
      <c r="F47">
        <v>11.200622084944492</v>
      </c>
    </row>
    <row r="48" spans="1:6" x14ac:dyDescent="0.25">
      <c r="A48">
        <v>2.7563781663230699E-2</v>
      </c>
      <c r="B48">
        <v>7.48</v>
      </c>
      <c r="C48">
        <v>2.7322737011484171E-2</v>
      </c>
      <c r="D48">
        <v>10.73</v>
      </c>
      <c r="E48">
        <v>11.408240741791079</v>
      </c>
      <c r="F48">
        <v>11.308475932657002</v>
      </c>
    </row>
    <row r="49" spans="1:6" x14ac:dyDescent="0.25">
      <c r="A49">
        <v>2.6514911692117456E-2</v>
      </c>
      <c r="B49">
        <v>6.98</v>
      </c>
      <c r="C49">
        <v>2.6567029454657245E-2</v>
      </c>
      <c r="D49">
        <v>10.35</v>
      </c>
      <c r="E49">
        <v>10.974129004748214</v>
      </c>
      <c r="F49">
        <v>10.995699774290717</v>
      </c>
    </row>
    <row r="50" spans="1:6" x14ac:dyDescent="0.25">
      <c r="A50">
        <v>2.6384617285767981E-2</v>
      </c>
      <c r="B50">
        <v>6.93</v>
      </c>
      <c r="C50">
        <v>2.6755956343863973E-2</v>
      </c>
      <c r="D50">
        <v>10.42</v>
      </c>
      <c r="E50">
        <v>10.920202080891956</v>
      </c>
      <c r="F50">
        <v>11.073893813882286</v>
      </c>
    </row>
    <row r="51" spans="1:6" x14ac:dyDescent="0.25">
      <c r="A51">
        <v>1.9941558891786611E-2</v>
      </c>
      <c r="B51">
        <v>5.14</v>
      </c>
      <c r="C51">
        <v>2.1850371944806369E-2</v>
      </c>
      <c r="D51">
        <v>8.4499999999999993</v>
      </c>
      <c r="E51">
        <v>8.2535156962000666</v>
      </c>
      <c r="F51">
        <v>9.0435451306942252</v>
      </c>
    </row>
    <row r="52" spans="1:6" x14ac:dyDescent="0.25">
      <c r="A52">
        <v>2.018911826385061E-2</v>
      </c>
      <c r="B52">
        <v>5.26</v>
      </c>
      <c r="C52">
        <v>2.029986850924766E-2</v>
      </c>
      <c r="D52">
        <v>8.2200000000000006</v>
      </c>
      <c r="E52">
        <v>8.3559768515269557</v>
      </c>
      <c r="F52">
        <v>8.4018147368047735</v>
      </c>
    </row>
    <row r="53" spans="1:6" x14ac:dyDescent="0.25">
      <c r="A53">
        <v>1.9772176163532301E-2</v>
      </c>
      <c r="B53">
        <v>5.53</v>
      </c>
      <c r="C53">
        <v>1.9928529451151665E-2</v>
      </c>
      <c r="D53">
        <v>8.3800000000000008</v>
      </c>
      <c r="E53">
        <v>8.1834106951869341</v>
      </c>
      <c r="F53">
        <v>8.2481230038144417</v>
      </c>
    </row>
    <row r="54" spans="1:6" x14ac:dyDescent="0.25">
      <c r="A54">
        <v>1.9961103052739036E-2</v>
      </c>
      <c r="B54">
        <v>5.56</v>
      </c>
      <c r="C54">
        <v>2.1707048097821952E-2</v>
      </c>
      <c r="D54">
        <v>8.64</v>
      </c>
      <c r="E54">
        <v>8.2616047347785067</v>
      </c>
      <c r="F54">
        <v>8.9842255144523442</v>
      </c>
    </row>
    <row r="55" spans="1:6" x14ac:dyDescent="0.25">
      <c r="A55">
        <v>2.0026250255913772E-2</v>
      </c>
      <c r="B55">
        <v>5.27</v>
      </c>
      <c r="C55">
        <v>2.1439944564805535E-2</v>
      </c>
      <c r="D55">
        <v>8.4499999999999993</v>
      </c>
      <c r="E55">
        <v>8.2885681967066365</v>
      </c>
      <c r="F55">
        <v>8.8736753205470187</v>
      </c>
    </row>
    <row r="56" spans="1:6" x14ac:dyDescent="0.25">
      <c r="A56">
        <v>1.9707028960357566E-2</v>
      </c>
      <c r="B56">
        <v>5.2</v>
      </c>
      <c r="C56">
        <v>1.994807361210409E-2</v>
      </c>
      <c r="D56">
        <v>8.23</v>
      </c>
      <c r="E56">
        <v>8.1564472332588061</v>
      </c>
      <c r="F56">
        <v>8.2562120423928818</v>
      </c>
    </row>
    <row r="57" spans="1:6" x14ac:dyDescent="0.25">
      <c r="A57">
        <v>2.0332442110835028E-2</v>
      </c>
      <c r="B57">
        <v>5.04</v>
      </c>
      <c r="C57">
        <v>1.9830808646389569E-2</v>
      </c>
      <c r="D57">
        <v>8.4</v>
      </c>
      <c r="E57">
        <v>8.4152964677688384</v>
      </c>
      <c r="F57">
        <v>8.2076778109222523</v>
      </c>
    </row>
    <row r="58" spans="1:6" x14ac:dyDescent="0.25">
      <c r="A58">
        <v>2.0228206585755457E-2</v>
      </c>
      <c r="B58">
        <v>4.8899999999999997</v>
      </c>
      <c r="C58">
        <v>1.9785205604167248E-2</v>
      </c>
      <c r="D58">
        <v>8.36</v>
      </c>
      <c r="E58">
        <v>8.3721549286838339</v>
      </c>
      <c r="F58">
        <v>8.1888033875725608</v>
      </c>
    </row>
    <row r="59" spans="1:6" x14ac:dyDescent="0.25">
      <c r="A59">
        <v>1.9876411688611879E-2</v>
      </c>
      <c r="B59">
        <v>4.67</v>
      </c>
      <c r="C59">
        <v>2.0058823857501139E-2</v>
      </c>
      <c r="D59">
        <v>8.32</v>
      </c>
      <c r="E59">
        <v>8.2265522342719404</v>
      </c>
      <c r="F59">
        <v>8.3020499276706996</v>
      </c>
    </row>
    <row r="60" spans="1:6" x14ac:dyDescent="0.25">
      <c r="A60">
        <v>2.0469251237501974E-2</v>
      </c>
      <c r="B60">
        <v>4.82</v>
      </c>
      <c r="C60">
        <v>1.9492043189880938E-2</v>
      </c>
      <c r="D60">
        <v>8.2100000000000009</v>
      </c>
      <c r="E60">
        <v>8.4719197378179079</v>
      </c>
      <c r="F60">
        <v>8.0674678088959837</v>
      </c>
    </row>
    <row r="61" spans="1:6" x14ac:dyDescent="0.25">
      <c r="A61">
        <v>1.3420323853995565E-2</v>
      </c>
      <c r="B61">
        <v>2.9</v>
      </c>
      <c r="C61">
        <v>1.3544103540027563E-2</v>
      </c>
      <c r="D61">
        <v>6.34</v>
      </c>
      <c r="E61">
        <v>5.5544731571944261</v>
      </c>
      <c r="F61">
        <v>5.6057037348578698</v>
      </c>
    </row>
    <row r="62" spans="1:6" x14ac:dyDescent="0.25">
      <c r="A62">
        <v>1.3335632489868408E-2</v>
      </c>
      <c r="B62">
        <v>2.96</v>
      </c>
      <c r="C62">
        <v>1.3485471057170302E-2</v>
      </c>
      <c r="D62">
        <v>6.22</v>
      </c>
      <c r="E62">
        <v>5.5194206566878599</v>
      </c>
      <c r="F62">
        <v>5.581436619122556</v>
      </c>
    </row>
    <row r="63" spans="1:6" x14ac:dyDescent="0.25">
      <c r="A63">
        <v>1.3088073117804412E-2</v>
      </c>
      <c r="B63">
        <v>3.54</v>
      </c>
      <c r="C63">
        <v>1.4117398927965239E-2</v>
      </c>
      <c r="D63">
        <v>6.47</v>
      </c>
      <c r="E63">
        <v>5.4169595013609726</v>
      </c>
      <c r="F63">
        <v>5.8429821998253999</v>
      </c>
    </row>
    <row r="64" spans="1:6" x14ac:dyDescent="0.25">
      <c r="A64">
        <v>1.339426497272567E-2</v>
      </c>
      <c r="B64">
        <v>3.61</v>
      </c>
      <c r="C64">
        <v>1.3355176650820831E-2</v>
      </c>
      <c r="D64">
        <v>6.42</v>
      </c>
      <c r="E64">
        <v>5.5436877724231763</v>
      </c>
      <c r="F64">
        <v>5.527509695266299</v>
      </c>
    </row>
    <row r="65" spans="1:6" x14ac:dyDescent="0.25">
      <c r="A65">
        <v>1.34854710571703E-2</v>
      </c>
      <c r="B65">
        <v>2.73</v>
      </c>
      <c r="C65">
        <v>1.3107617278756834E-2</v>
      </c>
      <c r="D65">
        <v>6.29</v>
      </c>
      <c r="E65">
        <v>5.5814366191225542</v>
      </c>
      <c r="F65">
        <v>5.4250485399394108</v>
      </c>
    </row>
    <row r="66" spans="1:6" x14ac:dyDescent="0.25">
      <c r="A66">
        <v>1.3114131999074309E-2</v>
      </c>
      <c r="B66">
        <v>2.67</v>
      </c>
      <c r="C66">
        <v>1.3022925914629675E-2</v>
      </c>
      <c r="D66">
        <v>6.32</v>
      </c>
      <c r="E66">
        <v>5.4277448861322242</v>
      </c>
      <c r="F66">
        <v>5.3899960394328446</v>
      </c>
    </row>
    <row r="67" spans="1:6" x14ac:dyDescent="0.25">
      <c r="A67">
        <v>6.6189558425531524E-3</v>
      </c>
      <c r="B67">
        <v>0.95</v>
      </c>
      <c r="C67">
        <v>6.6775883254104156E-3</v>
      </c>
      <c r="D67">
        <v>4.74</v>
      </c>
      <c r="E67">
        <v>2.7394877318978335</v>
      </c>
      <c r="F67">
        <v>2.7637548476331495</v>
      </c>
    </row>
    <row r="68" spans="1:6" x14ac:dyDescent="0.25">
      <c r="A68">
        <v>7.3030014758878785E-3</v>
      </c>
      <c r="B68">
        <v>1.04</v>
      </c>
      <c r="C68">
        <v>6.5668380800133642E-3</v>
      </c>
      <c r="D68">
        <v>4.78</v>
      </c>
      <c r="E68">
        <v>3.0226040821431805</v>
      </c>
      <c r="F68">
        <v>2.7179169623553316</v>
      </c>
    </row>
    <row r="69" spans="1:6" x14ac:dyDescent="0.25">
      <c r="A69">
        <v>6.3909406314415782E-3</v>
      </c>
      <c r="B69">
        <v>0.99</v>
      </c>
      <c r="C69">
        <v>8.0717384733497606E-3</v>
      </c>
      <c r="D69">
        <v>4.7</v>
      </c>
      <c r="E69">
        <v>2.6451156151493853</v>
      </c>
      <c r="F69">
        <v>3.3407729328950952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Planilha5</vt:lpstr>
      <vt:lpstr>Planilha4</vt:lpstr>
      <vt:lpstr>Data</vt:lpstr>
    </vt:vector>
  </TitlesOfParts>
  <Company>Polo Laboratórios de Refrigeração e Termofisica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2019-04-22T13:05:18Z</dcterms:created>
  <dcterms:modified xsi:type="dcterms:W3CDTF">2019-04-25T13:24:32Z</dcterms:modified>
</cp:coreProperties>
</file>