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Jupyter\Eta\"/>
    </mc:Choice>
  </mc:AlternateContent>
  <bookViews>
    <workbookView xWindow="0" yWindow="0" windowWidth="28800" windowHeight="12300" activeTab="4"/>
  </bookViews>
  <sheets>
    <sheet name="Planilha1" sheetId="1" r:id="rId1"/>
    <sheet name="Planilha2" sheetId="2" r:id="rId2"/>
    <sheet name="Planilha3" sheetId="3" r:id="rId3"/>
    <sheet name="Planilha4" sheetId="4" r:id="rId4"/>
    <sheet name="Planilha6" sheetId="6" r:id="rId5"/>
    <sheet name="Planilha5" sheetId="5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5" l="1"/>
  <c r="AA2" i="5"/>
  <c r="H2" i="5" l="1"/>
  <c r="Y82" i="5"/>
  <c r="N82" i="5"/>
  <c r="H82" i="5"/>
  <c r="X82" i="5" s="1"/>
  <c r="Y81" i="5"/>
  <c r="N81" i="5"/>
  <c r="H81" i="5"/>
  <c r="Y80" i="5"/>
  <c r="N80" i="5"/>
  <c r="H80" i="5"/>
  <c r="X80" i="5" s="1"/>
  <c r="Y79" i="5"/>
  <c r="N79" i="5"/>
  <c r="H79" i="5"/>
  <c r="X79" i="5" s="1"/>
  <c r="Y78" i="5"/>
  <c r="N78" i="5"/>
  <c r="H78" i="5"/>
  <c r="X78" i="5" s="1"/>
  <c r="Y77" i="5"/>
  <c r="N77" i="5"/>
  <c r="H77" i="5"/>
  <c r="X77" i="5" s="1"/>
  <c r="Y76" i="5"/>
  <c r="N76" i="5"/>
  <c r="H76" i="5"/>
  <c r="X76" i="5" s="1"/>
  <c r="Y75" i="5"/>
  <c r="N75" i="5"/>
  <c r="H75" i="5"/>
  <c r="X75" i="5" s="1"/>
  <c r="Y74" i="5"/>
  <c r="N74" i="5"/>
  <c r="H74" i="5"/>
  <c r="X74" i="5" s="1"/>
  <c r="Y73" i="5"/>
  <c r="N73" i="5"/>
  <c r="H73" i="5"/>
  <c r="Y72" i="5"/>
  <c r="N72" i="5"/>
  <c r="H72" i="5"/>
  <c r="Y71" i="5"/>
  <c r="N71" i="5"/>
  <c r="H71" i="5"/>
  <c r="X71" i="5" s="1"/>
  <c r="Y70" i="5"/>
  <c r="N70" i="5"/>
  <c r="H70" i="5"/>
  <c r="X70" i="5" s="1"/>
  <c r="Y69" i="5"/>
  <c r="N69" i="5"/>
  <c r="H69" i="5"/>
  <c r="Y68" i="5"/>
  <c r="N68" i="5"/>
  <c r="K68" i="5"/>
  <c r="AE68" i="5" s="1"/>
  <c r="H68" i="5"/>
  <c r="X68" i="5" s="1"/>
  <c r="Y67" i="5"/>
  <c r="N67" i="5"/>
  <c r="H67" i="5"/>
  <c r="X67" i="5" s="1"/>
  <c r="Y66" i="5"/>
  <c r="N66" i="5"/>
  <c r="H66" i="5"/>
  <c r="X66" i="5" s="1"/>
  <c r="Y65" i="5"/>
  <c r="N65" i="5"/>
  <c r="H65" i="5"/>
  <c r="Y64" i="5"/>
  <c r="N64" i="5"/>
  <c r="H64" i="5"/>
  <c r="Y63" i="5"/>
  <c r="N63" i="5"/>
  <c r="K63" i="5"/>
  <c r="S63" i="5" s="1"/>
  <c r="V63" i="5" s="1"/>
  <c r="H63" i="5"/>
  <c r="X63" i="5" s="1"/>
  <c r="Y62" i="5"/>
  <c r="X62" i="5"/>
  <c r="N62" i="5"/>
  <c r="H62" i="5"/>
  <c r="Y61" i="5"/>
  <c r="N61" i="5"/>
  <c r="H61" i="5"/>
  <c r="Y60" i="5"/>
  <c r="N60" i="5"/>
  <c r="H60" i="5"/>
  <c r="K60" i="5" s="1"/>
  <c r="Y59" i="5"/>
  <c r="N59" i="5"/>
  <c r="H59" i="5"/>
  <c r="Y58" i="5"/>
  <c r="N58" i="5"/>
  <c r="H58" i="5"/>
  <c r="X58" i="5" s="1"/>
  <c r="Y57" i="5"/>
  <c r="N57" i="5"/>
  <c r="H57" i="5"/>
  <c r="Y56" i="5"/>
  <c r="N56" i="5"/>
  <c r="H56" i="5"/>
  <c r="Y55" i="5"/>
  <c r="X55" i="5"/>
  <c r="N55" i="5"/>
  <c r="H55" i="5"/>
  <c r="K55" i="5" s="1"/>
  <c r="Y54" i="5"/>
  <c r="N54" i="5"/>
  <c r="H54" i="5"/>
  <c r="Y53" i="5"/>
  <c r="N53" i="5"/>
  <c r="H53" i="5"/>
  <c r="Y52" i="5"/>
  <c r="N52" i="5"/>
  <c r="H52" i="5"/>
  <c r="X52" i="5" s="1"/>
  <c r="Y51" i="5"/>
  <c r="N51" i="5"/>
  <c r="H51" i="5"/>
  <c r="Y50" i="5"/>
  <c r="N50" i="5"/>
  <c r="H50" i="5"/>
  <c r="X50" i="5" s="1"/>
  <c r="Y49" i="5"/>
  <c r="N49" i="5"/>
  <c r="H49" i="5"/>
  <c r="Y48" i="5"/>
  <c r="N48" i="5"/>
  <c r="H48" i="5"/>
  <c r="Y47" i="5"/>
  <c r="X47" i="5"/>
  <c r="N47" i="5"/>
  <c r="K47" i="5"/>
  <c r="S47" i="5" s="1"/>
  <c r="V47" i="5" s="1"/>
  <c r="H47" i="5"/>
  <c r="Y46" i="5"/>
  <c r="N46" i="5"/>
  <c r="H46" i="5"/>
  <c r="Y45" i="5"/>
  <c r="N45" i="5"/>
  <c r="H45" i="5"/>
  <c r="Y44" i="5"/>
  <c r="N44" i="5"/>
  <c r="H44" i="5"/>
  <c r="X44" i="5" s="1"/>
  <c r="Y43" i="5"/>
  <c r="N43" i="5"/>
  <c r="H43" i="5"/>
  <c r="Y42" i="5"/>
  <c r="N42" i="5"/>
  <c r="K42" i="5"/>
  <c r="H42" i="5"/>
  <c r="X42" i="5" s="1"/>
  <c r="Y41" i="5"/>
  <c r="N41" i="5"/>
  <c r="H41" i="5"/>
  <c r="X41" i="5" s="1"/>
  <c r="Y40" i="5"/>
  <c r="N40" i="5"/>
  <c r="H40" i="5"/>
  <c r="Y39" i="5"/>
  <c r="N39" i="5"/>
  <c r="H39" i="5"/>
  <c r="X39" i="5" s="1"/>
  <c r="Y38" i="5"/>
  <c r="N38" i="5"/>
  <c r="H38" i="5"/>
  <c r="Y37" i="5"/>
  <c r="N37" i="5"/>
  <c r="H37" i="5"/>
  <c r="Y36" i="5"/>
  <c r="N36" i="5"/>
  <c r="K36" i="5"/>
  <c r="H36" i="5"/>
  <c r="X36" i="5" s="1"/>
  <c r="Y35" i="5"/>
  <c r="N35" i="5"/>
  <c r="H35" i="5"/>
  <c r="Y34" i="5"/>
  <c r="N34" i="5"/>
  <c r="H34" i="5"/>
  <c r="X34" i="5" s="1"/>
  <c r="Y33" i="5"/>
  <c r="N33" i="5"/>
  <c r="H33" i="5"/>
  <c r="Y32" i="5"/>
  <c r="N32" i="5"/>
  <c r="H32" i="5"/>
  <c r="Y31" i="5"/>
  <c r="N31" i="5"/>
  <c r="H31" i="5"/>
  <c r="K31" i="5" s="1"/>
  <c r="Y30" i="5"/>
  <c r="N30" i="5"/>
  <c r="H30" i="5"/>
  <c r="Y29" i="5"/>
  <c r="N29" i="5"/>
  <c r="H29" i="5"/>
  <c r="Y28" i="5"/>
  <c r="N28" i="5"/>
  <c r="H28" i="5"/>
  <c r="K28" i="5" s="1"/>
  <c r="Y27" i="5"/>
  <c r="N27" i="5"/>
  <c r="H27" i="5"/>
  <c r="Y26" i="5"/>
  <c r="N26" i="5"/>
  <c r="H26" i="5"/>
  <c r="X26" i="5" s="1"/>
  <c r="Y25" i="5"/>
  <c r="N25" i="5"/>
  <c r="H25" i="5"/>
  <c r="X25" i="5" s="1"/>
  <c r="Y24" i="5"/>
  <c r="N24" i="5"/>
  <c r="H24" i="5"/>
  <c r="X24" i="5" s="1"/>
  <c r="Y23" i="5"/>
  <c r="N23" i="5"/>
  <c r="K23" i="5"/>
  <c r="T23" i="5" s="1"/>
  <c r="H23" i="5"/>
  <c r="X23" i="5" s="1"/>
  <c r="Y22" i="5"/>
  <c r="N22" i="5"/>
  <c r="H22" i="5"/>
  <c r="X22" i="5" s="1"/>
  <c r="Y21" i="5"/>
  <c r="N21" i="5"/>
  <c r="H21" i="5"/>
  <c r="Y20" i="5"/>
  <c r="N20" i="5"/>
  <c r="H20" i="5"/>
  <c r="X20" i="5" s="1"/>
  <c r="Y19" i="5"/>
  <c r="N19" i="5"/>
  <c r="H19" i="5"/>
  <c r="X19" i="5" s="1"/>
  <c r="Y18" i="5"/>
  <c r="N18" i="5"/>
  <c r="H18" i="5"/>
  <c r="X18" i="5" s="1"/>
  <c r="Y17" i="5"/>
  <c r="N17" i="5"/>
  <c r="H17" i="5"/>
  <c r="X17" i="5" s="1"/>
  <c r="Y16" i="5"/>
  <c r="X16" i="5"/>
  <c r="N16" i="5"/>
  <c r="H16" i="5"/>
  <c r="Y15" i="5"/>
  <c r="N15" i="5"/>
  <c r="K15" i="5"/>
  <c r="T15" i="5" s="1"/>
  <c r="H15" i="5"/>
  <c r="X15" i="5" s="1"/>
  <c r="Y14" i="5"/>
  <c r="X14" i="5"/>
  <c r="N14" i="5"/>
  <c r="H14" i="5"/>
  <c r="Y13" i="5"/>
  <c r="N13" i="5"/>
  <c r="H13" i="5"/>
  <c r="Y12" i="5"/>
  <c r="N12" i="5"/>
  <c r="H12" i="5"/>
  <c r="X12" i="5" s="1"/>
  <c r="Y11" i="5"/>
  <c r="N11" i="5"/>
  <c r="H11" i="5"/>
  <c r="X11" i="5" s="1"/>
  <c r="Y10" i="5"/>
  <c r="N10" i="5"/>
  <c r="H10" i="5"/>
  <c r="X10" i="5" s="1"/>
  <c r="Y9" i="5"/>
  <c r="N9" i="5"/>
  <c r="H9" i="5"/>
  <c r="X9" i="5" s="1"/>
  <c r="Y8" i="5"/>
  <c r="X8" i="5"/>
  <c r="N8" i="5"/>
  <c r="H8" i="5"/>
  <c r="Y7" i="5"/>
  <c r="N7" i="5"/>
  <c r="H7" i="5"/>
  <c r="X7" i="5" s="1"/>
  <c r="Y6" i="5"/>
  <c r="X6" i="5"/>
  <c r="N6" i="5"/>
  <c r="H6" i="5"/>
  <c r="Y5" i="5"/>
  <c r="N5" i="5"/>
  <c r="H5" i="5"/>
  <c r="Y4" i="5"/>
  <c r="N4" i="5"/>
  <c r="H4" i="5"/>
  <c r="K4" i="5" s="1"/>
  <c r="Y3" i="5"/>
  <c r="N3" i="5"/>
  <c r="H3" i="5"/>
  <c r="X3" i="5" s="1"/>
  <c r="Y2" i="5"/>
  <c r="N2" i="5"/>
  <c r="O2" i="4"/>
  <c r="R54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U82" i="4"/>
  <c r="H82" i="4"/>
  <c r="T82" i="4" s="1"/>
  <c r="U81" i="4"/>
  <c r="K81" i="4"/>
  <c r="P81" i="4" s="1"/>
  <c r="H81" i="4"/>
  <c r="T81" i="4" s="1"/>
  <c r="U80" i="4"/>
  <c r="H80" i="4"/>
  <c r="T80" i="4" s="1"/>
  <c r="U79" i="4"/>
  <c r="H79" i="4"/>
  <c r="T79" i="4" s="1"/>
  <c r="U78" i="4"/>
  <c r="H78" i="4"/>
  <c r="U77" i="4"/>
  <c r="H77" i="4"/>
  <c r="T77" i="4" s="1"/>
  <c r="U76" i="4"/>
  <c r="H76" i="4"/>
  <c r="T76" i="4" s="1"/>
  <c r="U75" i="4"/>
  <c r="H75" i="4"/>
  <c r="T75" i="4" s="1"/>
  <c r="U74" i="4"/>
  <c r="H74" i="4"/>
  <c r="T74" i="4" s="1"/>
  <c r="U73" i="4"/>
  <c r="H73" i="4"/>
  <c r="T73" i="4" s="1"/>
  <c r="U72" i="4"/>
  <c r="H72" i="4"/>
  <c r="T72" i="4" s="1"/>
  <c r="U71" i="4"/>
  <c r="H71" i="4"/>
  <c r="T71" i="4" s="1"/>
  <c r="U70" i="4"/>
  <c r="H70" i="4"/>
  <c r="U69" i="4"/>
  <c r="H69" i="4"/>
  <c r="T69" i="4" s="1"/>
  <c r="U68" i="4"/>
  <c r="H68" i="4"/>
  <c r="U67" i="4"/>
  <c r="H67" i="4"/>
  <c r="T67" i="4" s="1"/>
  <c r="U66" i="4"/>
  <c r="H66" i="4"/>
  <c r="T66" i="4" s="1"/>
  <c r="U65" i="4"/>
  <c r="K65" i="4"/>
  <c r="P65" i="4" s="1"/>
  <c r="H65" i="4"/>
  <c r="T65" i="4" s="1"/>
  <c r="U64" i="4"/>
  <c r="H64" i="4"/>
  <c r="T64" i="4" s="1"/>
  <c r="U63" i="4"/>
  <c r="K63" i="4"/>
  <c r="H63" i="4"/>
  <c r="T63" i="4" s="1"/>
  <c r="U62" i="4"/>
  <c r="H62" i="4"/>
  <c r="U61" i="4"/>
  <c r="H61" i="4"/>
  <c r="T61" i="4" s="1"/>
  <c r="U60" i="4"/>
  <c r="H60" i="4"/>
  <c r="U59" i="4"/>
  <c r="H59" i="4"/>
  <c r="T59" i="4" s="1"/>
  <c r="U58" i="4"/>
  <c r="H58" i="4"/>
  <c r="K58" i="4" s="1"/>
  <c r="U57" i="4"/>
  <c r="H57" i="4"/>
  <c r="T57" i="4" s="1"/>
  <c r="U56" i="4"/>
  <c r="H56" i="4"/>
  <c r="T56" i="4" s="1"/>
  <c r="U55" i="4"/>
  <c r="H55" i="4"/>
  <c r="T55" i="4" s="1"/>
  <c r="U54" i="4"/>
  <c r="H54" i="4"/>
  <c r="U53" i="4"/>
  <c r="H53" i="4"/>
  <c r="T53" i="4" s="1"/>
  <c r="U52" i="4"/>
  <c r="H52" i="4"/>
  <c r="T52" i="4" s="1"/>
  <c r="U51" i="4"/>
  <c r="H51" i="4"/>
  <c r="T51" i="4" s="1"/>
  <c r="U50" i="4"/>
  <c r="H50" i="4"/>
  <c r="T50" i="4" s="1"/>
  <c r="U49" i="4"/>
  <c r="H49" i="4"/>
  <c r="T49" i="4" s="1"/>
  <c r="U48" i="4"/>
  <c r="H48" i="4"/>
  <c r="T48" i="4" s="1"/>
  <c r="U47" i="4"/>
  <c r="H47" i="4"/>
  <c r="T47" i="4" s="1"/>
  <c r="U46" i="4"/>
  <c r="H46" i="4"/>
  <c r="U45" i="4"/>
  <c r="H45" i="4"/>
  <c r="T45" i="4" s="1"/>
  <c r="U44" i="4"/>
  <c r="H44" i="4"/>
  <c r="U43" i="4"/>
  <c r="H43" i="4"/>
  <c r="T43" i="4" s="1"/>
  <c r="U42" i="4"/>
  <c r="H42" i="4"/>
  <c r="T42" i="4" s="1"/>
  <c r="V41" i="4"/>
  <c r="H41" i="4"/>
  <c r="U41" i="4" s="1"/>
  <c r="V40" i="4"/>
  <c r="H40" i="4"/>
  <c r="U40" i="4" s="1"/>
  <c r="V39" i="4"/>
  <c r="H39" i="4"/>
  <c r="U39" i="4" s="1"/>
  <c r="V38" i="4"/>
  <c r="H38" i="4"/>
  <c r="V37" i="4"/>
  <c r="H37" i="4"/>
  <c r="U37" i="4" s="1"/>
  <c r="V36" i="4"/>
  <c r="H36" i="4"/>
  <c r="V35" i="4"/>
  <c r="K35" i="4"/>
  <c r="AB35" i="4" s="1"/>
  <c r="H35" i="4"/>
  <c r="U35" i="4" s="1"/>
  <c r="V34" i="4"/>
  <c r="H34" i="4"/>
  <c r="U34" i="4" s="1"/>
  <c r="V33" i="4"/>
  <c r="H33" i="4"/>
  <c r="U33" i="4" s="1"/>
  <c r="V32" i="4"/>
  <c r="H32" i="4"/>
  <c r="U32" i="4" s="1"/>
  <c r="V31" i="4"/>
  <c r="H31" i="4"/>
  <c r="U31" i="4" s="1"/>
  <c r="V30" i="4"/>
  <c r="H30" i="4"/>
  <c r="V29" i="4"/>
  <c r="H29" i="4"/>
  <c r="K29" i="4" s="1"/>
  <c r="V28" i="4"/>
  <c r="H28" i="4"/>
  <c r="V27" i="4"/>
  <c r="H27" i="4"/>
  <c r="U27" i="4" s="1"/>
  <c r="V26" i="4"/>
  <c r="H26" i="4"/>
  <c r="U26" i="4" s="1"/>
  <c r="V25" i="4"/>
  <c r="H25" i="4"/>
  <c r="U25" i="4" s="1"/>
  <c r="V24" i="4"/>
  <c r="H24" i="4"/>
  <c r="U24" i="4" s="1"/>
  <c r="V23" i="4"/>
  <c r="H23" i="4"/>
  <c r="U23" i="4" s="1"/>
  <c r="V22" i="4"/>
  <c r="H22" i="4"/>
  <c r="V21" i="4"/>
  <c r="H21" i="4"/>
  <c r="U21" i="4" s="1"/>
  <c r="V20" i="4"/>
  <c r="H20" i="4"/>
  <c r="U20" i="4" s="1"/>
  <c r="V19" i="4"/>
  <c r="H19" i="4"/>
  <c r="U19" i="4" s="1"/>
  <c r="V18" i="4"/>
  <c r="H18" i="4"/>
  <c r="U18" i="4" s="1"/>
  <c r="V17" i="4"/>
  <c r="H17" i="4"/>
  <c r="U17" i="4" s="1"/>
  <c r="V16" i="4"/>
  <c r="H16" i="4"/>
  <c r="U16" i="4" s="1"/>
  <c r="V15" i="4"/>
  <c r="H15" i="4"/>
  <c r="U15" i="4" s="1"/>
  <c r="V14" i="4"/>
  <c r="H14" i="4"/>
  <c r="V13" i="4"/>
  <c r="U13" i="4"/>
  <c r="H13" i="4"/>
  <c r="K13" i="4" s="1"/>
  <c r="V12" i="4"/>
  <c r="H12" i="4"/>
  <c r="U12" i="4" s="1"/>
  <c r="V11" i="4"/>
  <c r="H11" i="4"/>
  <c r="U11" i="4" s="1"/>
  <c r="V10" i="4"/>
  <c r="H10" i="4"/>
  <c r="U10" i="4" s="1"/>
  <c r="V9" i="4"/>
  <c r="H9" i="4"/>
  <c r="U9" i="4" s="1"/>
  <c r="V8" i="4"/>
  <c r="H8" i="4"/>
  <c r="U8" i="4" s="1"/>
  <c r="V7" i="4"/>
  <c r="H7" i="4"/>
  <c r="U7" i="4" s="1"/>
  <c r="V6" i="4"/>
  <c r="H6" i="4"/>
  <c r="V5" i="4"/>
  <c r="H5" i="4"/>
  <c r="U5" i="4" s="1"/>
  <c r="V4" i="4"/>
  <c r="H4" i="4"/>
  <c r="U4" i="4" s="1"/>
  <c r="V3" i="4"/>
  <c r="H3" i="4"/>
  <c r="U3" i="4" s="1"/>
  <c r="V2" i="4"/>
  <c r="H2" i="4"/>
  <c r="U2" i="4" s="1"/>
  <c r="S68" i="2"/>
  <c r="S3" i="2"/>
  <c r="V3" i="2" s="1"/>
  <c r="S4" i="2"/>
  <c r="V4" i="2" s="1"/>
  <c r="S5" i="2"/>
  <c r="V5" i="2" s="1"/>
  <c r="S6" i="2"/>
  <c r="S7" i="2"/>
  <c r="S8" i="2"/>
  <c r="S9" i="2"/>
  <c r="S10" i="2"/>
  <c r="S11" i="2"/>
  <c r="V11" i="2" s="1"/>
  <c r="S12" i="2"/>
  <c r="V12" i="2" s="1"/>
  <c r="S13" i="2"/>
  <c r="V13" i="2" s="1"/>
  <c r="S14" i="2"/>
  <c r="S15" i="2"/>
  <c r="S16" i="2"/>
  <c r="S17" i="2"/>
  <c r="S18" i="2"/>
  <c r="S19" i="2"/>
  <c r="V19" i="2" s="1"/>
  <c r="S20" i="2"/>
  <c r="V20" i="2" s="1"/>
  <c r="S21" i="2"/>
  <c r="V21" i="2" s="1"/>
  <c r="S22" i="2"/>
  <c r="S23" i="2"/>
  <c r="S24" i="2"/>
  <c r="S25" i="2"/>
  <c r="S26" i="2"/>
  <c r="S27" i="2"/>
  <c r="V27" i="2" s="1"/>
  <c r="S28" i="2"/>
  <c r="V28" i="2" s="1"/>
  <c r="S29" i="2"/>
  <c r="V29" i="2" s="1"/>
  <c r="S30" i="2"/>
  <c r="S31" i="2"/>
  <c r="S32" i="2"/>
  <c r="S33" i="2"/>
  <c r="S34" i="2"/>
  <c r="S35" i="2"/>
  <c r="V35" i="2" s="1"/>
  <c r="S36" i="2"/>
  <c r="V36" i="2" s="1"/>
  <c r="S37" i="2"/>
  <c r="V37" i="2" s="1"/>
  <c r="S38" i="2"/>
  <c r="S39" i="2"/>
  <c r="S40" i="2"/>
  <c r="S41" i="2"/>
  <c r="S42" i="2"/>
  <c r="S43" i="2"/>
  <c r="V43" i="2" s="1"/>
  <c r="S44" i="2"/>
  <c r="V44" i="2" s="1"/>
  <c r="S45" i="2"/>
  <c r="V45" i="2" s="1"/>
  <c r="S46" i="2"/>
  <c r="S47" i="2"/>
  <c r="S48" i="2"/>
  <c r="S49" i="2"/>
  <c r="S50" i="2"/>
  <c r="S51" i="2"/>
  <c r="V51" i="2" s="1"/>
  <c r="S52" i="2"/>
  <c r="V52" i="2" s="1"/>
  <c r="S53" i="2"/>
  <c r="V53" i="2" s="1"/>
  <c r="S54" i="2"/>
  <c r="S55" i="2"/>
  <c r="S56" i="2"/>
  <c r="S57" i="2"/>
  <c r="S58" i="2"/>
  <c r="S59" i="2"/>
  <c r="V59" i="2" s="1"/>
  <c r="S60" i="2"/>
  <c r="V60" i="2" s="1"/>
  <c r="S61" i="2"/>
  <c r="V61" i="2" s="1"/>
  <c r="S62" i="2"/>
  <c r="V62" i="2" s="1"/>
  <c r="S63" i="2"/>
  <c r="S64" i="2"/>
  <c r="V64" i="2" s="1"/>
  <c r="S65" i="2"/>
  <c r="S66" i="2"/>
  <c r="S67" i="2"/>
  <c r="V67" i="2" s="1"/>
  <c r="S69" i="2"/>
  <c r="S70" i="2"/>
  <c r="V70" i="2" s="1"/>
  <c r="S71" i="2"/>
  <c r="V71" i="2" s="1"/>
  <c r="S72" i="2"/>
  <c r="V72" i="2" s="1"/>
  <c r="S73" i="2"/>
  <c r="S74" i="2"/>
  <c r="S75" i="2"/>
  <c r="S76" i="2"/>
  <c r="S77" i="2"/>
  <c r="V77" i="2" s="1"/>
  <c r="S78" i="2"/>
  <c r="V78" i="2" s="1"/>
  <c r="S79" i="2"/>
  <c r="S80" i="2"/>
  <c r="V80" i="2" s="1"/>
  <c r="S81" i="2"/>
  <c r="S82" i="2"/>
  <c r="S2" i="2"/>
  <c r="V69" i="2"/>
  <c r="V6" i="2"/>
  <c r="V7" i="2"/>
  <c r="V8" i="2"/>
  <c r="V9" i="2"/>
  <c r="V10" i="2"/>
  <c r="V14" i="2"/>
  <c r="V15" i="2"/>
  <c r="V16" i="2"/>
  <c r="V17" i="2"/>
  <c r="V18" i="2"/>
  <c r="V22" i="2"/>
  <c r="V23" i="2"/>
  <c r="V24" i="2"/>
  <c r="V25" i="2"/>
  <c r="V26" i="2"/>
  <c r="V30" i="2"/>
  <c r="V31" i="2"/>
  <c r="V32" i="2"/>
  <c r="V33" i="2"/>
  <c r="V34" i="2"/>
  <c r="V38" i="2"/>
  <c r="V39" i="2"/>
  <c r="V40" i="2"/>
  <c r="V41" i="2"/>
  <c r="V42" i="2"/>
  <c r="V46" i="2"/>
  <c r="V47" i="2"/>
  <c r="V48" i="2"/>
  <c r="V49" i="2"/>
  <c r="V50" i="2"/>
  <c r="V54" i="2"/>
  <c r="V55" i="2"/>
  <c r="V56" i="2"/>
  <c r="V57" i="2"/>
  <c r="V58" i="2"/>
  <c r="V63" i="2"/>
  <c r="V65" i="2"/>
  <c r="V66" i="2"/>
  <c r="V68" i="2"/>
  <c r="V73" i="2"/>
  <c r="V74" i="2"/>
  <c r="V75" i="2"/>
  <c r="V76" i="2"/>
  <c r="V79" i="2"/>
  <c r="V81" i="2"/>
  <c r="V82" i="2"/>
  <c r="V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2" i="2"/>
  <c r="Z28" i="5"/>
  <c r="Z78" i="5"/>
  <c r="AA39" i="5"/>
  <c r="Z39" i="5"/>
  <c r="Z32" i="5"/>
  <c r="Z26" i="5"/>
  <c r="AA32" i="5"/>
  <c r="AA71" i="5"/>
  <c r="Z20" i="5"/>
  <c r="AA56" i="5"/>
  <c r="AA44" i="5"/>
  <c r="AA15" i="5"/>
  <c r="AA11" i="5"/>
  <c r="Z81" i="5"/>
  <c r="AA29" i="5"/>
  <c r="AA53" i="5"/>
  <c r="AA13" i="5"/>
  <c r="AA6" i="5"/>
  <c r="W81" i="4"/>
  <c r="W60" i="4"/>
  <c r="W77" i="4"/>
  <c r="W55" i="4"/>
  <c r="W72" i="4"/>
  <c r="X82" i="4"/>
  <c r="X79" i="4"/>
  <c r="X45" i="4"/>
  <c r="X56" i="4"/>
  <c r="X65" i="4"/>
  <c r="V45" i="4"/>
  <c r="V72" i="4"/>
  <c r="V49" i="4"/>
  <c r="V50" i="4"/>
  <c r="V59" i="4"/>
  <c r="X33" i="4"/>
  <c r="V76" i="4"/>
  <c r="V46" i="4"/>
  <c r="X2" i="4"/>
  <c r="X8" i="4"/>
  <c r="W24" i="4"/>
  <c r="X39" i="4"/>
  <c r="W11" i="4"/>
  <c r="X23" i="4"/>
  <c r="X7" i="4"/>
  <c r="Z29" i="5"/>
  <c r="AA74" i="5"/>
  <c r="Z7" i="5"/>
  <c r="W64" i="4"/>
  <c r="V58" i="4"/>
  <c r="W15" i="4"/>
  <c r="Z77" i="5"/>
  <c r="Z70" i="5"/>
  <c r="Z38" i="5"/>
  <c r="Z31" i="5"/>
  <c r="Z82" i="5"/>
  <c r="AA76" i="5"/>
  <c r="Z19" i="5"/>
  <c r="Z57" i="5"/>
  <c r="Z12" i="5"/>
  <c r="Z21" i="5"/>
  <c r="Z43" i="5"/>
  <c r="Z14" i="5"/>
  <c r="AA80" i="5"/>
  <c r="AA50" i="5"/>
  <c r="Z25" i="5"/>
  <c r="AA42" i="5"/>
  <c r="AA20" i="5"/>
  <c r="AA5" i="5"/>
  <c r="W43" i="4"/>
  <c r="W68" i="4"/>
  <c r="W46" i="4"/>
  <c r="W63" i="4"/>
  <c r="W80" i="4"/>
  <c r="X70" i="4"/>
  <c r="X44" i="4"/>
  <c r="X53" i="4"/>
  <c r="X64" i="4"/>
  <c r="X73" i="4"/>
  <c r="W37" i="4"/>
  <c r="V64" i="4"/>
  <c r="W41" i="4"/>
  <c r="V42" i="4"/>
  <c r="V51" i="4"/>
  <c r="X21" i="4"/>
  <c r="W21" i="4"/>
  <c r="W32" i="4"/>
  <c r="V60" i="4"/>
  <c r="W7" i="4"/>
  <c r="X18" i="4"/>
  <c r="X37" i="4"/>
  <c r="X17" i="4"/>
  <c r="W16" i="4"/>
  <c r="Z36" i="5"/>
  <c r="AA28" i="5"/>
  <c r="Z59" i="5"/>
  <c r="X74" i="4"/>
  <c r="V80" i="4"/>
  <c r="W6" i="4"/>
  <c r="Z76" i="5"/>
  <c r="Z69" i="5"/>
  <c r="AA63" i="5"/>
  <c r="AA31" i="5"/>
  <c r="Z80" i="5"/>
  <c r="Z74" i="5"/>
  <c r="Z75" i="5"/>
  <c r="Z11" i="5"/>
  <c r="AA54" i="5"/>
  <c r="Z4" i="5"/>
  <c r="Z13" i="5"/>
  <c r="AA37" i="5"/>
  <c r="AA7" i="5"/>
  <c r="AA72" i="5"/>
  <c r="Z41" i="5"/>
  <c r="Z17" i="5"/>
  <c r="Z33" i="5"/>
  <c r="AA16" i="5"/>
  <c r="W42" i="4"/>
  <c r="W51" i="4"/>
  <c r="W76" i="4"/>
  <c r="W54" i="4"/>
  <c r="W71" i="4"/>
  <c r="W57" i="4"/>
  <c r="X43" i="4"/>
  <c r="X52" i="4"/>
  <c r="X61" i="4"/>
  <c r="X72" i="4"/>
  <c r="X81" i="4"/>
  <c r="W29" i="4"/>
  <c r="V56" i="4"/>
  <c r="X34" i="4"/>
  <c r="X35" i="4"/>
  <c r="V43" i="4"/>
  <c r="W20" i="4"/>
  <c r="W13" i="4"/>
  <c r="W31" i="4"/>
  <c r="V52" i="4"/>
  <c r="W40" i="4"/>
  <c r="W17" i="4"/>
  <c r="W18" i="4"/>
  <c r="X22" i="4"/>
  <c r="W9" i="4"/>
  <c r="Z40" i="5"/>
  <c r="Z22" i="5"/>
  <c r="W52" i="4"/>
  <c r="X54" i="4"/>
  <c r="V53" i="4"/>
  <c r="V68" i="4"/>
  <c r="X14" i="4"/>
  <c r="Z68" i="5"/>
  <c r="Z61" i="5"/>
  <c r="Z62" i="5"/>
  <c r="Z79" i="5"/>
  <c r="Z72" i="5"/>
  <c r="Z66" i="5"/>
  <c r="AA68" i="5"/>
  <c r="Z3" i="5"/>
  <c r="AA52" i="5"/>
  <c r="AA77" i="5"/>
  <c r="Z5" i="5"/>
  <c r="Z30" i="5"/>
  <c r="Z6" i="5"/>
  <c r="AA69" i="5"/>
  <c r="Z35" i="5"/>
  <c r="Z9" i="5"/>
  <c r="AA19" i="5"/>
  <c r="AA12" i="5"/>
  <c r="W50" i="4"/>
  <c r="W59" i="4"/>
  <c r="W73" i="4"/>
  <c r="W62" i="4"/>
  <c r="W79" i="4"/>
  <c r="X42" i="4"/>
  <c r="X51" i="4"/>
  <c r="X60" i="4"/>
  <c r="X69" i="4"/>
  <c r="X80" i="4"/>
  <c r="X63" i="4"/>
  <c r="V79" i="4"/>
  <c r="V48" i="4"/>
  <c r="W33" i="4"/>
  <c r="W34" i="4"/>
  <c r="W35" i="4"/>
  <c r="X13" i="4"/>
  <c r="W5" i="4"/>
  <c r="W30" i="4"/>
  <c r="V47" i="4"/>
  <c r="X4" i="4"/>
  <c r="X10" i="4"/>
  <c r="W10" i="4"/>
  <c r="X6" i="4"/>
  <c r="W2" i="4"/>
  <c r="Z34" i="5"/>
  <c r="AA46" i="5"/>
  <c r="AA4" i="5"/>
  <c r="W47" i="4"/>
  <c r="V57" i="4"/>
  <c r="X41" i="4"/>
  <c r="Z60" i="5"/>
  <c r="Z53" i="5"/>
  <c r="AA55" i="5"/>
  <c r="Z71" i="5"/>
  <c r="Z64" i="5"/>
  <c r="Z58" i="5"/>
  <c r="Z67" i="5"/>
  <c r="Z16" i="5"/>
  <c r="Z51" i="5"/>
  <c r="AA61" i="5"/>
  <c r="AA64" i="5"/>
  <c r="Z27" i="5"/>
  <c r="Z65" i="5"/>
  <c r="AA48" i="5"/>
  <c r="AA9" i="5"/>
  <c r="AA78" i="5"/>
  <c r="Z10" i="5"/>
  <c r="AA8" i="5"/>
  <c r="W58" i="4"/>
  <c r="W67" i="4"/>
  <c r="W45" i="4"/>
  <c r="W70" i="4"/>
  <c r="W49" i="4"/>
  <c r="X50" i="4"/>
  <c r="X59" i="4"/>
  <c r="X68" i="4"/>
  <c r="X77" i="4"/>
  <c r="X78" i="4"/>
  <c r="V77" i="4"/>
  <c r="V71" i="4"/>
  <c r="V81" i="4"/>
  <c r="V82" i="4"/>
  <c r="X27" i="4"/>
  <c r="W27" i="4"/>
  <c r="W12" i="4"/>
  <c r="W28" i="4"/>
  <c r="W25" i="4"/>
  <c r="X29" i="4"/>
  <c r="X24" i="4"/>
  <c r="Z47" i="5"/>
  <c r="AA14" i="5"/>
  <c r="X48" i="4"/>
  <c r="W3" i="4"/>
  <c r="Z52" i="5"/>
  <c r="Z45" i="5"/>
  <c r="Z54" i="5"/>
  <c r="Z63" i="5"/>
  <c r="Z56" i="5"/>
  <c r="Z50" i="5"/>
  <c r="AA82" i="5"/>
  <c r="Z8" i="5"/>
  <c r="AA45" i="5"/>
  <c r="AA36" i="5"/>
  <c r="AA58" i="5"/>
  <c r="AA26" i="5"/>
  <c r="AA38" i="5"/>
  <c r="Z23" i="5"/>
  <c r="Z18" i="5"/>
  <c r="AA70" i="5"/>
  <c r="Z2" i="5"/>
  <c r="AA21" i="5"/>
  <c r="W66" i="4"/>
  <c r="W75" i="4"/>
  <c r="W53" i="4"/>
  <c r="W78" i="4"/>
  <c r="W48" i="4"/>
  <c r="X58" i="4"/>
  <c r="X67" i="4"/>
  <c r="X76" i="4"/>
  <c r="X46" i="4"/>
  <c r="X55" i="4"/>
  <c r="V69" i="4"/>
  <c r="V63" i="4"/>
  <c r="V73" i="4"/>
  <c r="V74" i="4"/>
  <c r="W26" i="4"/>
  <c r="V62" i="4"/>
  <c r="X5" i="4"/>
  <c r="W19" i="4"/>
  <c r="W22" i="4"/>
  <c r="W23" i="4"/>
  <c r="W8" i="4"/>
  <c r="W38" i="4"/>
  <c r="V70" i="4"/>
  <c r="X15" i="4"/>
  <c r="AA62" i="5"/>
  <c r="AA3" i="5"/>
  <c r="AA40" i="5"/>
  <c r="W69" i="4"/>
  <c r="X57" i="4"/>
  <c r="W36" i="4"/>
  <c r="X20" i="4"/>
  <c r="Z44" i="5"/>
  <c r="Z37" i="5"/>
  <c r="AA47" i="5"/>
  <c r="Z55" i="5"/>
  <c r="Z48" i="5"/>
  <c r="Z42" i="5"/>
  <c r="AA66" i="5"/>
  <c r="AA79" i="5"/>
  <c r="AA34" i="5"/>
  <c r="Z24" i="5"/>
  <c r="Z49" i="5"/>
  <c r="AA23" i="5"/>
  <c r="AA25" i="5"/>
  <c r="Z15" i="5"/>
  <c r="Z73" i="5"/>
  <c r="AA60" i="5"/>
  <c r="AA24" i="5"/>
  <c r="AA22" i="5"/>
  <c r="W74" i="4"/>
  <c r="W44" i="4"/>
  <c r="W61" i="4"/>
  <c r="W65" i="4"/>
  <c r="W56" i="4"/>
  <c r="X66" i="4"/>
  <c r="X75" i="4"/>
  <c r="X62" i="4"/>
  <c r="X71" i="4"/>
  <c r="X49" i="4"/>
  <c r="V61" i="4"/>
  <c r="V55" i="4"/>
  <c r="V65" i="4"/>
  <c r="V66" i="4"/>
  <c r="V75" i="4"/>
  <c r="V54" i="4"/>
  <c r="W4" i="4"/>
  <c r="X12" i="4"/>
  <c r="W14" i="4"/>
  <c r="X16" i="4"/>
  <c r="V44" i="4"/>
  <c r="V78" i="4"/>
  <c r="W39" i="4"/>
  <c r="X9" i="4"/>
  <c r="Z46" i="5"/>
  <c r="AA17" i="5"/>
  <c r="W82" i="4"/>
  <c r="X47" i="4"/>
  <c r="V67" i="4"/>
  <c r="X40" i="4"/>
  <c r="AE4" i="5" l="1"/>
  <c r="T4" i="5"/>
  <c r="X4" i="5"/>
  <c r="K39" i="5"/>
  <c r="S39" i="5" s="1"/>
  <c r="V39" i="5" s="1"/>
  <c r="K58" i="5"/>
  <c r="K74" i="5"/>
  <c r="K34" i="5"/>
  <c r="K7" i="5"/>
  <c r="T7" i="5" s="1"/>
  <c r="K25" i="5"/>
  <c r="AE25" i="5" s="1"/>
  <c r="T63" i="5"/>
  <c r="K82" i="5"/>
  <c r="K19" i="5"/>
  <c r="AE19" i="5" s="1"/>
  <c r="K52" i="5"/>
  <c r="S52" i="5" s="1"/>
  <c r="V52" i="5" s="1"/>
  <c r="X28" i="5"/>
  <c r="S68" i="5"/>
  <c r="V68" i="5" s="1"/>
  <c r="S31" i="5"/>
  <c r="V31" i="5" s="1"/>
  <c r="T31" i="5"/>
  <c r="S55" i="5"/>
  <c r="V55" i="5" s="1"/>
  <c r="T55" i="5"/>
  <c r="K9" i="5"/>
  <c r="AE9" i="5" s="1"/>
  <c r="K11" i="5"/>
  <c r="AE11" i="5" s="1"/>
  <c r="K17" i="5"/>
  <c r="AE17" i="5" s="1"/>
  <c r="K44" i="5"/>
  <c r="S44" i="5" s="1"/>
  <c r="V44" i="5" s="1"/>
  <c r="K50" i="5"/>
  <c r="T50" i="5" s="1"/>
  <c r="X60" i="5"/>
  <c r="X31" i="5"/>
  <c r="AE15" i="5"/>
  <c r="AE23" i="5"/>
  <c r="K76" i="5"/>
  <c r="K3" i="5"/>
  <c r="AE3" i="5" s="1"/>
  <c r="T39" i="5"/>
  <c r="T47" i="5"/>
  <c r="K66" i="5"/>
  <c r="AB5" i="5"/>
  <c r="AB6" i="5"/>
  <c r="AB14" i="5"/>
  <c r="AB22" i="5"/>
  <c r="AB21" i="5"/>
  <c r="AB8" i="5"/>
  <c r="AB12" i="5"/>
  <c r="AB16" i="5"/>
  <c r="AB20" i="5"/>
  <c r="AB13" i="5"/>
  <c r="AB4" i="5"/>
  <c r="AB24" i="5"/>
  <c r="AB19" i="5"/>
  <c r="AB42" i="5"/>
  <c r="AB53" i="5"/>
  <c r="AB60" i="5"/>
  <c r="AB70" i="5"/>
  <c r="AB78" i="5"/>
  <c r="AB29" i="5"/>
  <c r="AB40" i="5"/>
  <c r="AB9" i="5"/>
  <c r="AB50" i="5"/>
  <c r="AB48" i="5"/>
  <c r="AB69" i="5"/>
  <c r="AB72" i="5"/>
  <c r="AB80" i="5"/>
  <c r="AB11" i="5"/>
  <c r="AB17" i="5"/>
  <c r="AB25" i="5"/>
  <c r="AB38" i="5"/>
  <c r="AB7" i="5"/>
  <c r="AB15" i="5"/>
  <c r="AB23" i="5"/>
  <c r="AB26" i="5"/>
  <c r="AB37" i="5"/>
  <c r="AB44" i="5"/>
  <c r="AB46" i="5"/>
  <c r="AB58" i="5"/>
  <c r="AB64" i="5"/>
  <c r="AB56" i="5"/>
  <c r="AB3" i="5"/>
  <c r="AB36" i="5"/>
  <c r="AB61" i="5"/>
  <c r="AB77" i="5"/>
  <c r="AB28" i="5"/>
  <c r="AB34" i="5"/>
  <c r="AB45" i="5"/>
  <c r="AB52" i="5"/>
  <c r="AB54" i="5"/>
  <c r="AB71" i="5"/>
  <c r="AB74" i="5"/>
  <c r="AB79" i="5"/>
  <c r="AB32" i="5"/>
  <c r="AB62" i="5"/>
  <c r="AB66" i="5"/>
  <c r="AB82" i="5"/>
  <c r="AB68" i="5"/>
  <c r="AB76" i="5"/>
  <c r="AB31" i="5"/>
  <c r="AB39" i="5"/>
  <c r="AB47" i="5"/>
  <c r="AB55" i="5"/>
  <c r="AB63" i="5"/>
  <c r="K49" i="5"/>
  <c r="K2" i="5"/>
  <c r="S4" i="5"/>
  <c r="V4" i="5" s="1"/>
  <c r="K10" i="5"/>
  <c r="K18" i="5"/>
  <c r="AE28" i="5"/>
  <c r="T28" i="5"/>
  <c r="X43" i="5"/>
  <c r="K43" i="5"/>
  <c r="AE52" i="5"/>
  <c r="T52" i="5"/>
  <c r="AE58" i="5"/>
  <c r="T58" i="5"/>
  <c r="S58" i="5"/>
  <c r="V58" i="5" s="1"/>
  <c r="S3" i="5"/>
  <c r="V3" i="5" s="1"/>
  <c r="S11" i="5"/>
  <c r="V11" i="5" s="1"/>
  <c r="K57" i="5"/>
  <c r="T3" i="5"/>
  <c r="X5" i="5"/>
  <c r="K8" i="5"/>
  <c r="T11" i="5"/>
  <c r="X13" i="5"/>
  <c r="K16" i="5"/>
  <c r="T19" i="5"/>
  <c r="X21" i="5"/>
  <c r="K24" i="5"/>
  <c r="S28" i="5"/>
  <c r="V28" i="5" s="1"/>
  <c r="AE34" i="5"/>
  <c r="T34" i="5"/>
  <c r="S34" i="5"/>
  <c r="V34" i="5" s="1"/>
  <c r="X51" i="5"/>
  <c r="K51" i="5"/>
  <c r="AE60" i="5"/>
  <c r="T60" i="5"/>
  <c r="AE74" i="5"/>
  <c r="T74" i="5"/>
  <c r="S74" i="5"/>
  <c r="V74" i="5" s="1"/>
  <c r="S19" i="5"/>
  <c r="V19" i="5" s="1"/>
  <c r="S9" i="5"/>
  <c r="V9" i="5" s="1"/>
  <c r="S17" i="5"/>
  <c r="V17" i="5" s="1"/>
  <c r="S25" i="5"/>
  <c r="V25" i="5" s="1"/>
  <c r="K33" i="5"/>
  <c r="X57" i="5"/>
  <c r="AE66" i="5"/>
  <c r="T66" i="5"/>
  <c r="S66" i="5"/>
  <c r="V66" i="5" s="1"/>
  <c r="AE82" i="5"/>
  <c r="T82" i="5"/>
  <c r="S82" i="5"/>
  <c r="V82" i="5" s="1"/>
  <c r="K6" i="5"/>
  <c r="T9" i="5"/>
  <c r="K14" i="5"/>
  <c r="T17" i="5"/>
  <c r="K22" i="5"/>
  <c r="T25" i="5"/>
  <c r="AE36" i="5"/>
  <c r="T36" i="5"/>
  <c r="AE42" i="5"/>
  <c r="T42" i="5"/>
  <c r="S42" i="5"/>
  <c r="V42" i="5" s="1"/>
  <c r="X59" i="5"/>
  <c r="K59" i="5"/>
  <c r="S60" i="5"/>
  <c r="V60" i="5" s="1"/>
  <c r="X49" i="5"/>
  <c r="K5" i="5"/>
  <c r="K13" i="5"/>
  <c r="S15" i="5"/>
  <c r="V15" i="5" s="1"/>
  <c r="K21" i="5"/>
  <c r="S23" i="5"/>
  <c r="V23" i="5" s="1"/>
  <c r="X33" i="5"/>
  <c r="K41" i="5"/>
  <c r="K73" i="5"/>
  <c r="X73" i="5"/>
  <c r="K12" i="5"/>
  <c r="K20" i="5"/>
  <c r="K26" i="5"/>
  <c r="X27" i="5"/>
  <c r="K27" i="5"/>
  <c r="K30" i="5"/>
  <c r="X30" i="5"/>
  <c r="X35" i="5"/>
  <c r="K35" i="5"/>
  <c r="S36" i="5"/>
  <c r="V36" i="5" s="1"/>
  <c r="AE44" i="5"/>
  <c r="T44" i="5"/>
  <c r="AE50" i="5"/>
  <c r="K65" i="5"/>
  <c r="X65" i="5"/>
  <c r="K81" i="5"/>
  <c r="X81" i="5"/>
  <c r="AE31" i="5"/>
  <c r="X32" i="5"/>
  <c r="AE39" i="5"/>
  <c r="X40" i="5"/>
  <c r="AE47" i="5"/>
  <c r="X48" i="5"/>
  <c r="AE55" i="5"/>
  <c r="X56" i="5"/>
  <c r="AE63" i="5"/>
  <c r="X64" i="5"/>
  <c r="K67" i="5"/>
  <c r="X72" i="5"/>
  <c r="K75" i="5"/>
  <c r="X38" i="5"/>
  <c r="X46" i="5"/>
  <c r="X54" i="5"/>
  <c r="T68" i="5"/>
  <c r="T76" i="5"/>
  <c r="X29" i="5"/>
  <c r="K32" i="5"/>
  <c r="X37" i="5"/>
  <c r="K40" i="5"/>
  <c r="X45" i="5"/>
  <c r="K48" i="5"/>
  <c r="X53" i="5"/>
  <c r="K56" i="5"/>
  <c r="X61" i="5"/>
  <c r="K64" i="5"/>
  <c r="X69" i="5"/>
  <c r="K72" i="5"/>
  <c r="K80" i="5"/>
  <c r="K71" i="5"/>
  <c r="K79" i="5"/>
  <c r="K38" i="5"/>
  <c r="K46" i="5"/>
  <c r="K54" i="5"/>
  <c r="K62" i="5"/>
  <c r="K70" i="5"/>
  <c r="K78" i="5"/>
  <c r="K29" i="5"/>
  <c r="K37" i="5"/>
  <c r="K45" i="5"/>
  <c r="K53" i="5"/>
  <c r="K61" i="5"/>
  <c r="K69" i="5"/>
  <c r="K77" i="5"/>
  <c r="Y57" i="4"/>
  <c r="Y80" i="4"/>
  <c r="Y72" i="4"/>
  <c r="Y64" i="4"/>
  <c r="Y56" i="4"/>
  <c r="Y48" i="4"/>
  <c r="Y49" i="4"/>
  <c r="Y79" i="4"/>
  <c r="Y71" i="4"/>
  <c r="Y63" i="4"/>
  <c r="Y55" i="4"/>
  <c r="Y47" i="4"/>
  <c r="Y65" i="4"/>
  <c r="Y78" i="4"/>
  <c r="Y70" i="4"/>
  <c r="Y62" i="4"/>
  <c r="Y54" i="4"/>
  <c r="Y46" i="4"/>
  <c r="Y77" i="4"/>
  <c r="Y69" i="4"/>
  <c r="Y61" i="4"/>
  <c r="Y53" i="4"/>
  <c r="Y45" i="4"/>
  <c r="Y73" i="4"/>
  <c r="Y76" i="4"/>
  <c r="Y68" i="4"/>
  <c r="Y60" i="4"/>
  <c r="Y52" i="4"/>
  <c r="Y44" i="4"/>
  <c r="Y75" i="4"/>
  <c r="Y67" i="4"/>
  <c r="Y59" i="4"/>
  <c r="Y51" i="4"/>
  <c r="Y43" i="4"/>
  <c r="Y81" i="4"/>
  <c r="Y82" i="4"/>
  <c r="Y74" i="4"/>
  <c r="Y66" i="4"/>
  <c r="Y58" i="4"/>
  <c r="Y50" i="4"/>
  <c r="Y42" i="4"/>
  <c r="K66" i="4"/>
  <c r="K51" i="4"/>
  <c r="P51" i="4" s="1"/>
  <c r="K57" i="4"/>
  <c r="K80" i="4"/>
  <c r="R80" i="4" s="1"/>
  <c r="K2" i="4"/>
  <c r="AB2" i="4" s="1"/>
  <c r="K37" i="4"/>
  <c r="AB37" i="4" s="1"/>
  <c r="K40" i="4"/>
  <c r="K55" i="4"/>
  <c r="K5" i="4"/>
  <c r="AB5" i="4" s="1"/>
  <c r="K34" i="4"/>
  <c r="AB34" i="4" s="1"/>
  <c r="K77" i="4"/>
  <c r="K27" i="4"/>
  <c r="AB27" i="4" s="1"/>
  <c r="K10" i="4"/>
  <c r="AB10" i="4" s="1"/>
  <c r="U29" i="4"/>
  <c r="K53" i="4"/>
  <c r="K56" i="4"/>
  <c r="R56" i="4" s="1"/>
  <c r="K79" i="4"/>
  <c r="P79" i="4" s="1"/>
  <c r="K16" i="4"/>
  <c r="P16" i="4" s="1"/>
  <c r="K48" i="4"/>
  <c r="R48" i="4" s="1"/>
  <c r="K67" i="4"/>
  <c r="K8" i="4"/>
  <c r="K12" i="4"/>
  <c r="AB12" i="4" s="1"/>
  <c r="K21" i="4"/>
  <c r="AB21" i="4" s="1"/>
  <c r="K69" i="4"/>
  <c r="R81" i="4"/>
  <c r="K43" i="4"/>
  <c r="K61" i="4"/>
  <c r="K71" i="4"/>
  <c r="K4" i="4"/>
  <c r="AB4" i="4" s="1"/>
  <c r="K24" i="4"/>
  <c r="P35" i="4"/>
  <c r="K72" i="4"/>
  <c r="K74" i="4"/>
  <c r="AB13" i="4"/>
  <c r="P13" i="4"/>
  <c r="O13" i="4"/>
  <c r="S13" i="4" s="1"/>
  <c r="O29" i="4"/>
  <c r="S29" i="4" s="1"/>
  <c r="P29" i="4"/>
  <c r="R58" i="4"/>
  <c r="P58" i="4"/>
  <c r="O35" i="4"/>
  <c r="S35" i="4" s="1"/>
  <c r="K42" i="4"/>
  <c r="P48" i="4"/>
  <c r="R57" i="4"/>
  <c r="T58" i="4"/>
  <c r="R66" i="4"/>
  <c r="P67" i="4"/>
  <c r="K75" i="4"/>
  <c r="R65" i="4"/>
  <c r="K20" i="4"/>
  <c r="AB20" i="4" s="1"/>
  <c r="P21" i="4"/>
  <c r="K25" i="4"/>
  <c r="P25" i="4" s="1"/>
  <c r="P34" i="4"/>
  <c r="K39" i="4"/>
  <c r="AB39" i="4" s="1"/>
  <c r="K41" i="4"/>
  <c r="P43" i="4"/>
  <c r="K45" i="4"/>
  <c r="K47" i="4"/>
  <c r="K50" i="4"/>
  <c r="K64" i="4"/>
  <c r="K73" i="4"/>
  <c r="O21" i="4"/>
  <c r="S21" i="4" s="1"/>
  <c r="K18" i="4"/>
  <c r="AB18" i="4" s="1"/>
  <c r="O27" i="4"/>
  <c r="S27" i="4" s="1"/>
  <c r="K33" i="4"/>
  <c r="P33" i="4" s="1"/>
  <c r="K49" i="4"/>
  <c r="R51" i="4"/>
  <c r="P56" i="4"/>
  <c r="K59" i="4"/>
  <c r="R74" i="4"/>
  <c r="P80" i="4"/>
  <c r="O34" i="4"/>
  <c r="S34" i="4" s="1"/>
  <c r="P27" i="4"/>
  <c r="P74" i="4"/>
  <c r="R43" i="4"/>
  <c r="AB16" i="4"/>
  <c r="Y7" i="4"/>
  <c r="Y23" i="4"/>
  <c r="Y14" i="4"/>
  <c r="Y9" i="4"/>
  <c r="Y15" i="4"/>
  <c r="Y24" i="4"/>
  <c r="Y6" i="4"/>
  <c r="Y22" i="4"/>
  <c r="Y17" i="4"/>
  <c r="Y20" i="4"/>
  <c r="Y37" i="4"/>
  <c r="Y39" i="4"/>
  <c r="Y40" i="4"/>
  <c r="Y10" i="4"/>
  <c r="Y18" i="4"/>
  <c r="Y41" i="4"/>
  <c r="Y4" i="4"/>
  <c r="Y8" i="4"/>
  <c r="Y16" i="4"/>
  <c r="Y29" i="4"/>
  <c r="Y2" i="4"/>
  <c r="Y12" i="4"/>
  <c r="Y5" i="4"/>
  <c r="Y13" i="4"/>
  <c r="Y21" i="4"/>
  <c r="Y33" i="4"/>
  <c r="Y27" i="4"/>
  <c r="Y35" i="4"/>
  <c r="Y34" i="4"/>
  <c r="K30" i="4"/>
  <c r="P47" i="4"/>
  <c r="P69" i="4"/>
  <c r="R69" i="4"/>
  <c r="K3" i="4"/>
  <c r="K11" i="4"/>
  <c r="K19" i="4"/>
  <c r="AB25" i="4"/>
  <c r="K28" i="4"/>
  <c r="K31" i="4"/>
  <c r="K32" i="4"/>
  <c r="K36" i="4"/>
  <c r="K68" i="4"/>
  <c r="P77" i="4"/>
  <c r="R77" i="4"/>
  <c r="K60" i="4"/>
  <c r="O4" i="4"/>
  <c r="S4" i="4" s="1"/>
  <c r="O12" i="4"/>
  <c r="S12" i="4" s="1"/>
  <c r="O20" i="4"/>
  <c r="S20" i="4" s="1"/>
  <c r="O25" i="4"/>
  <c r="S25" i="4" s="1"/>
  <c r="AB33" i="4"/>
  <c r="K46" i="4"/>
  <c r="T46" i="4"/>
  <c r="R47" i="4"/>
  <c r="P55" i="4"/>
  <c r="T60" i="4"/>
  <c r="P63" i="4"/>
  <c r="K76" i="4"/>
  <c r="P4" i="4"/>
  <c r="U6" i="4"/>
  <c r="K9" i="4"/>
  <c r="P12" i="4"/>
  <c r="U14" i="4"/>
  <c r="K17" i="4"/>
  <c r="P20" i="4"/>
  <c r="U22" i="4"/>
  <c r="K26" i="4"/>
  <c r="U30" i="4"/>
  <c r="K44" i="4"/>
  <c r="T68" i="4"/>
  <c r="P71" i="4"/>
  <c r="S2" i="4"/>
  <c r="O10" i="4"/>
  <c r="S10" i="4" s="1"/>
  <c r="O18" i="4"/>
  <c r="S18" i="4" s="1"/>
  <c r="O24" i="4"/>
  <c r="S24" i="4" s="1"/>
  <c r="AB24" i="4"/>
  <c r="O33" i="4"/>
  <c r="S33" i="4" s="1"/>
  <c r="P37" i="4"/>
  <c r="O37" i="4"/>
  <c r="S37" i="4" s="1"/>
  <c r="K38" i="4"/>
  <c r="O40" i="4"/>
  <c r="S40" i="4" s="1"/>
  <c r="AB40" i="4"/>
  <c r="P45" i="4"/>
  <c r="R45" i="4"/>
  <c r="K54" i="4"/>
  <c r="T54" i="4"/>
  <c r="K62" i="4"/>
  <c r="T62" i="4"/>
  <c r="R63" i="4"/>
  <c r="K52" i="4"/>
  <c r="P2" i="4"/>
  <c r="K7" i="4"/>
  <c r="P10" i="4"/>
  <c r="K15" i="4"/>
  <c r="P18" i="4"/>
  <c r="K23" i="4"/>
  <c r="U36" i="4"/>
  <c r="AB41" i="4"/>
  <c r="K70" i="4"/>
  <c r="T70" i="4"/>
  <c r="R71" i="4"/>
  <c r="K6" i="4"/>
  <c r="O8" i="4"/>
  <c r="S8" i="4" s="1"/>
  <c r="K14" i="4"/>
  <c r="O16" i="4"/>
  <c r="S16" i="4" s="1"/>
  <c r="K22" i="4"/>
  <c r="P24" i="4"/>
  <c r="U28" i="4"/>
  <c r="AB29" i="4"/>
  <c r="U38" i="4"/>
  <c r="O39" i="4"/>
  <c r="S39" i="4" s="1"/>
  <c r="P40" i="4"/>
  <c r="T44" i="4"/>
  <c r="K78" i="4"/>
  <c r="T78" i="4"/>
  <c r="P53" i="4"/>
  <c r="R53" i="4"/>
  <c r="P61" i="4"/>
  <c r="R61" i="4"/>
  <c r="K82" i="4"/>
  <c r="AA30" i="5"/>
  <c r="AA10" i="5"/>
  <c r="X28" i="4"/>
  <c r="X19" i="4"/>
  <c r="X31" i="4"/>
  <c r="AA75" i="5"/>
  <c r="AA49" i="5"/>
  <c r="X32" i="4"/>
  <c r="AA43" i="5"/>
  <c r="AA18" i="5"/>
  <c r="X30" i="4"/>
  <c r="AA65" i="5"/>
  <c r="AA57" i="5"/>
  <c r="AA33" i="5"/>
  <c r="X3" i="4"/>
  <c r="AA27" i="5"/>
  <c r="AA51" i="5"/>
  <c r="AA41" i="5"/>
  <c r="X11" i="4"/>
  <c r="AA73" i="5"/>
  <c r="AA59" i="5"/>
  <c r="AA67" i="5"/>
  <c r="X36" i="4"/>
  <c r="X25" i="4"/>
  <c r="AA81" i="5"/>
  <c r="AA35" i="5"/>
  <c r="X26" i="4"/>
  <c r="X38" i="4"/>
  <c r="Z79" i="4" l="1"/>
  <c r="AA79" i="4"/>
  <c r="AA58" i="4"/>
  <c r="Z58" i="4"/>
  <c r="AA67" i="4"/>
  <c r="Z67" i="4"/>
  <c r="Z45" i="4"/>
  <c r="AA45" i="4"/>
  <c r="Z70" i="4"/>
  <c r="AA70" i="4"/>
  <c r="AA49" i="4"/>
  <c r="Z49" i="4"/>
  <c r="AA73" i="4"/>
  <c r="Z73" i="4"/>
  <c r="AA66" i="4"/>
  <c r="Z66" i="4"/>
  <c r="AA75" i="4"/>
  <c r="Z75" i="4"/>
  <c r="AA53" i="4"/>
  <c r="Z53" i="4"/>
  <c r="Z78" i="4"/>
  <c r="AA78" i="4"/>
  <c r="AA48" i="4"/>
  <c r="Z48" i="4"/>
  <c r="AA74" i="4"/>
  <c r="Z74" i="4"/>
  <c r="AA44" i="4"/>
  <c r="Z44" i="4"/>
  <c r="Z61" i="4"/>
  <c r="AA61" i="4"/>
  <c r="AA65" i="4"/>
  <c r="Z65" i="4"/>
  <c r="Z56" i="4"/>
  <c r="AA56" i="4"/>
  <c r="AA50" i="4"/>
  <c r="Z50" i="4"/>
  <c r="AA82" i="4"/>
  <c r="Z82" i="4"/>
  <c r="AA52" i="4"/>
  <c r="Z52" i="4"/>
  <c r="AA69" i="4"/>
  <c r="Z69" i="4"/>
  <c r="Z47" i="4"/>
  <c r="AA47" i="4"/>
  <c r="AA64" i="4"/>
  <c r="Z64" i="4"/>
  <c r="AA59" i="4"/>
  <c r="Z59" i="4"/>
  <c r="AA81" i="4"/>
  <c r="Z81" i="4"/>
  <c r="AA60" i="4"/>
  <c r="Z60" i="4"/>
  <c r="Z77" i="4"/>
  <c r="AA77" i="4"/>
  <c r="Z55" i="4"/>
  <c r="AA55" i="4"/>
  <c r="Z72" i="4"/>
  <c r="AA72" i="4"/>
  <c r="Z62" i="4"/>
  <c r="AA62" i="4"/>
  <c r="AA43" i="4"/>
  <c r="Z43" i="4"/>
  <c r="AA68" i="4"/>
  <c r="Z68" i="4"/>
  <c r="Z46" i="4"/>
  <c r="AA46" i="4"/>
  <c r="Z63" i="4"/>
  <c r="AA63" i="4"/>
  <c r="Z80" i="4"/>
  <c r="AA80" i="4"/>
  <c r="AA42" i="4"/>
  <c r="Z42" i="4"/>
  <c r="AA51" i="4"/>
  <c r="Z51" i="4"/>
  <c r="AA76" i="4"/>
  <c r="Z76" i="4"/>
  <c r="Z54" i="4"/>
  <c r="AA54" i="4"/>
  <c r="Z71" i="4"/>
  <c r="AA71" i="4"/>
  <c r="AA57" i="4"/>
  <c r="Z57" i="4"/>
  <c r="S7" i="5"/>
  <c r="V7" i="5" s="1"/>
  <c r="AE7" i="5"/>
  <c r="S50" i="5"/>
  <c r="V50" i="5" s="1"/>
  <c r="AE76" i="5"/>
  <c r="S76" i="5"/>
  <c r="V76" i="5" s="1"/>
  <c r="AB67" i="5"/>
  <c r="AB41" i="5"/>
  <c r="AB33" i="5"/>
  <c r="AB18" i="5"/>
  <c r="AB49" i="5"/>
  <c r="AB10" i="5"/>
  <c r="AB65" i="5"/>
  <c r="AB35" i="5"/>
  <c r="AB59" i="5"/>
  <c r="AB51" i="5"/>
  <c r="AB57" i="5"/>
  <c r="AB43" i="5"/>
  <c r="AB75" i="5"/>
  <c r="AB30" i="5"/>
  <c r="AB2" i="5"/>
  <c r="AB81" i="5"/>
  <c r="AB73" i="5"/>
  <c r="AB27" i="5"/>
  <c r="AF42" i="5"/>
  <c r="AD42" i="5"/>
  <c r="AC42" i="5"/>
  <c r="AE45" i="5"/>
  <c r="S45" i="5"/>
  <c r="V45" i="5" s="1"/>
  <c r="T45" i="5"/>
  <c r="T38" i="5"/>
  <c r="S38" i="5"/>
  <c r="V38" i="5" s="1"/>
  <c r="AE38" i="5"/>
  <c r="T56" i="5"/>
  <c r="S56" i="5"/>
  <c r="V56" i="5" s="1"/>
  <c r="AE56" i="5"/>
  <c r="AE65" i="5"/>
  <c r="T65" i="5"/>
  <c r="S65" i="5"/>
  <c r="V65" i="5" s="1"/>
  <c r="AE35" i="5"/>
  <c r="T35" i="5"/>
  <c r="S35" i="5"/>
  <c r="V35" i="5" s="1"/>
  <c r="AF82" i="5"/>
  <c r="AD82" i="5"/>
  <c r="AC82" i="5"/>
  <c r="AF52" i="5"/>
  <c r="AD52" i="5"/>
  <c r="AC52" i="5"/>
  <c r="AD56" i="5"/>
  <c r="AC56" i="5"/>
  <c r="AF56" i="5"/>
  <c r="AD15" i="5"/>
  <c r="AC15" i="5"/>
  <c r="AF15" i="5"/>
  <c r="AF69" i="5"/>
  <c r="AC69" i="5"/>
  <c r="AD69" i="5"/>
  <c r="AF60" i="5"/>
  <c r="AD60" i="5"/>
  <c r="AC60" i="5"/>
  <c r="AD16" i="5"/>
  <c r="AF16" i="5"/>
  <c r="AC16" i="5"/>
  <c r="AE59" i="5"/>
  <c r="T59" i="5"/>
  <c r="S59" i="5"/>
  <c r="V59" i="5" s="1"/>
  <c r="AF34" i="5"/>
  <c r="AD34" i="5"/>
  <c r="AC34" i="5"/>
  <c r="AE37" i="5"/>
  <c r="S37" i="5"/>
  <c r="V37" i="5" s="1"/>
  <c r="T37" i="5"/>
  <c r="S79" i="5"/>
  <c r="V79" i="5" s="1"/>
  <c r="AE79" i="5"/>
  <c r="T79" i="5"/>
  <c r="AE67" i="5"/>
  <c r="T67" i="5"/>
  <c r="S67" i="5"/>
  <c r="V67" i="5" s="1"/>
  <c r="AE26" i="5"/>
  <c r="S26" i="5"/>
  <c r="V26" i="5" s="1"/>
  <c r="T26" i="5"/>
  <c r="AE24" i="5"/>
  <c r="T24" i="5"/>
  <c r="S24" i="5"/>
  <c r="V24" i="5" s="1"/>
  <c r="AE18" i="5"/>
  <c r="T18" i="5"/>
  <c r="S18" i="5"/>
  <c r="V18" i="5" s="1"/>
  <c r="AC63" i="5"/>
  <c r="AD63" i="5"/>
  <c r="AF63" i="5"/>
  <c r="AF66" i="5"/>
  <c r="AD66" i="5"/>
  <c r="AC66" i="5"/>
  <c r="AF45" i="5"/>
  <c r="AC45" i="5"/>
  <c r="AD45" i="5"/>
  <c r="AD64" i="5"/>
  <c r="AC64" i="5"/>
  <c r="AF64" i="5"/>
  <c r="AD7" i="5"/>
  <c r="AC7" i="5"/>
  <c r="AF7" i="5"/>
  <c r="AD48" i="5"/>
  <c r="AC48" i="5"/>
  <c r="AF48" i="5"/>
  <c r="AF53" i="5"/>
  <c r="AC53" i="5"/>
  <c r="AD53" i="5"/>
  <c r="AF12" i="5"/>
  <c r="AD12" i="5"/>
  <c r="AC12" i="5"/>
  <c r="AD8" i="5"/>
  <c r="AF8" i="5"/>
  <c r="AC8" i="5"/>
  <c r="T78" i="5"/>
  <c r="S78" i="5"/>
  <c r="V78" i="5" s="1"/>
  <c r="AE78" i="5"/>
  <c r="T80" i="5"/>
  <c r="S80" i="5"/>
  <c r="V80" i="5" s="1"/>
  <c r="AE80" i="5"/>
  <c r="T12" i="5"/>
  <c r="AE12" i="5"/>
  <c r="S12" i="5"/>
  <c r="V12" i="5" s="1"/>
  <c r="S21" i="5"/>
  <c r="V21" i="5" s="1"/>
  <c r="AE21" i="5"/>
  <c r="T21" i="5"/>
  <c r="S22" i="5"/>
  <c r="V22" i="5" s="1"/>
  <c r="AE22" i="5"/>
  <c r="T22" i="5"/>
  <c r="AE43" i="5"/>
  <c r="T43" i="5"/>
  <c r="S43" i="5"/>
  <c r="V43" i="5" s="1"/>
  <c r="AE10" i="5"/>
  <c r="T10" i="5"/>
  <c r="S10" i="5"/>
  <c r="V10" i="5" s="1"/>
  <c r="AC47" i="5"/>
  <c r="AF47" i="5"/>
  <c r="AD47" i="5"/>
  <c r="AD32" i="5"/>
  <c r="AC32" i="5"/>
  <c r="AF32" i="5"/>
  <c r="AD28" i="5"/>
  <c r="AC28" i="5"/>
  <c r="AF28" i="5"/>
  <c r="AF46" i="5"/>
  <c r="AD46" i="5"/>
  <c r="AC46" i="5"/>
  <c r="AF25" i="5"/>
  <c r="AD25" i="5"/>
  <c r="AC25" i="5"/>
  <c r="AF9" i="5"/>
  <c r="AD9" i="5"/>
  <c r="AC9" i="5"/>
  <c r="AC19" i="5"/>
  <c r="AF19" i="5"/>
  <c r="AD19" i="5"/>
  <c r="AC21" i="5"/>
  <c r="AF21" i="5"/>
  <c r="AD21" i="5"/>
  <c r="AF62" i="5"/>
  <c r="AD62" i="5"/>
  <c r="AC62" i="5"/>
  <c r="AE77" i="5"/>
  <c r="S77" i="5"/>
  <c r="V77" i="5" s="1"/>
  <c r="T77" i="5"/>
  <c r="T70" i="5"/>
  <c r="S70" i="5"/>
  <c r="V70" i="5" s="1"/>
  <c r="AE70" i="5"/>
  <c r="T72" i="5"/>
  <c r="S72" i="5"/>
  <c r="V72" i="5" s="1"/>
  <c r="AE72" i="5"/>
  <c r="T40" i="5"/>
  <c r="S40" i="5"/>
  <c r="V40" i="5" s="1"/>
  <c r="AE40" i="5"/>
  <c r="T30" i="5"/>
  <c r="AE30" i="5"/>
  <c r="S30" i="5"/>
  <c r="V30" i="5" s="1"/>
  <c r="AE16" i="5"/>
  <c r="T16" i="5"/>
  <c r="S16" i="5"/>
  <c r="V16" i="5" s="1"/>
  <c r="AC39" i="5"/>
  <c r="AD39" i="5"/>
  <c r="AF39" i="5"/>
  <c r="AC79" i="5"/>
  <c r="AD79" i="5"/>
  <c r="AF79" i="5"/>
  <c r="AF77" i="5"/>
  <c r="AC77" i="5"/>
  <c r="AD77" i="5"/>
  <c r="AF44" i="5"/>
  <c r="AD44" i="5"/>
  <c r="AC44" i="5"/>
  <c r="AF17" i="5"/>
  <c r="AD17" i="5"/>
  <c r="AC17" i="5"/>
  <c r="AD40" i="5"/>
  <c r="AC40" i="5"/>
  <c r="AF40" i="5"/>
  <c r="AD24" i="5"/>
  <c r="AC24" i="5"/>
  <c r="AF24" i="5"/>
  <c r="AC22" i="5"/>
  <c r="AF22" i="5"/>
  <c r="AD22" i="5"/>
  <c r="S71" i="5"/>
  <c r="V71" i="5" s="1"/>
  <c r="AE71" i="5"/>
  <c r="T71" i="5"/>
  <c r="T20" i="5"/>
  <c r="AE20" i="5"/>
  <c r="S20" i="5"/>
  <c r="V20" i="5" s="1"/>
  <c r="AE51" i="5"/>
  <c r="T51" i="5"/>
  <c r="S51" i="5"/>
  <c r="V51" i="5" s="1"/>
  <c r="AF38" i="5"/>
  <c r="AD38" i="5"/>
  <c r="AC38" i="5"/>
  <c r="AE69" i="5"/>
  <c r="S69" i="5"/>
  <c r="V69" i="5" s="1"/>
  <c r="T69" i="5"/>
  <c r="T62" i="5"/>
  <c r="S62" i="5"/>
  <c r="V62" i="5" s="1"/>
  <c r="AE62" i="5"/>
  <c r="AE81" i="5"/>
  <c r="T81" i="5"/>
  <c r="S81" i="5"/>
  <c r="V81" i="5" s="1"/>
  <c r="AE73" i="5"/>
  <c r="T73" i="5"/>
  <c r="S73" i="5"/>
  <c r="V73" i="5" s="1"/>
  <c r="S13" i="5"/>
  <c r="V13" i="5" s="1"/>
  <c r="AE13" i="5"/>
  <c r="T13" i="5"/>
  <c r="S14" i="5"/>
  <c r="V14" i="5" s="1"/>
  <c r="T14" i="5"/>
  <c r="AE14" i="5"/>
  <c r="AC31" i="5"/>
  <c r="AF31" i="5"/>
  <c r="AD31" i="5"/>
  <c r="AF74" i="5"/>
  <c r="AD74" i="5"/>
  <c r="AC74" i="5"/>
  <c r="AF61" i="5"/>
  <c r="AC61" i="5"/>
  <c r="AD61" i="5"/>
  <c r="AF37" i="5"/>
  <c r="AC37" i="5"/>
  <c r="AD37" i="5"/>
  <c r="AC11" i="5"/>
  <c r="AF11" i="5"/>
  <c r="AD11" i="5"/>
  <c r="AF29" i="5"/>
  <c r="AC29" i="5"/>
  <c r="AD29" i="5"/>
  <c r="AF4" i="5"/>
  <c r="AD4" i="5"/>
  <c r="AC4" i="5"/>
  <c r="AC14" i="5"/>
  <c r="AD14" i="5"/>
  <c r="AF14" i="5"/>
  <c r="T48" i="5"/>
  <c r="S48" i="5"/>
  <c r="V48" i="5" s="1"/>
  <c r="AE48" i="5"/>
  <c r="AE57" i="5"/>
  <c r="T57" i="5"/>
  <c r="S57" i="5"/>
  <c r="V57" i="5" s="1"/>
  <c r="AF50" i="5"/>
  <c r="AD50" i="5"/>
  <c r="AC50" i="5"/>
  <c r="AE61" i="5"/>
  <c r="S61" i="5"/>
  <c r="V61" i="5" s="1"/>
  <c r="T61" i="5"/>
  <c r="T54" i="5"/>
  <c r="AE54" i="5"/>
  <c r="S54" i="5"/>
  <c r="V54" i="5" s="1"/>
  <c r="T64" i="5"/>
  <c r="S64" i="5"/>
  <c r="V64" i="5" s="1"/>
  <c r="AE64" i="5"/>
  <c r="T32" i="5"/>
  <c r="S32" i="5"/>
  <c r="V32" i="5" s="1"/>
  <c r="AE32" i="5"/>
  <c r="AE75" i="5"/>
  <c r="T75" i="5"/>
  <c r="S75" i="5"/>
  <c r="V75" i="5" s="1"/>
  <c r="T27" i="5"/>
  <c r="AE27" i="5"/>
  <c r="S27" i="5"/>
  <c r="V27" i="5" s="1"/>
  <c r="AE2" i="5"/>
  <c r="T2" i="5"/>
  <c r="S2" i="5"/>
  <c r="V2" i="5" s="1"/>
  <c r="AF76" i="5"/>
  <c r="AD76" i="5"/>
  <c r="AC76" i="5"/>
  <c r="AC71" i="5"/>
  <c r="AD71" i="5"/>
  <c r="AF71" i="5"/>
  <c r="AF36" i="5"/>
  <c r="AD36" i="5"/>
  <c r="AC36" i="5"/>
  <c r="AF26" i="5"/>
  <c r="AC26" i="5"/>
  <c r="AD26" i="5"/>
  <c r="AD80" i="5"/>
  <c r="AC80" i="5"/>
  <c r="AF80" i="5"/>
  <c r="AF78" i="5"/>
  <c r="AD78" i="5"/>
  <c r="AC78" i="5"/>
  <c r="AF13" i="5"/>
  <c r="AC13" i="5"/>
  <c r="AD13" i="5"/>
  <c r="AC6" i="5"/>
  <c r="AD6" i="5"/>
  <c r="AF6" i="5"/>
  <c r="AE29" i="5"/>
  <c r="S29" i="5"/>
  <c r="V29" i="5" s="1"/>
  <c r="T29" i="5"/>
  <c r="AC55" i="5"/>
  <c r="AF55" i="5"/>
  <c r="AD55" i="5"/>
  <c r="AF58" i="5"/>
  <c r="AD58" i="5"/>
  <c r="AC58" i="5"/>
  <c r="AE53" i="5"/>
  <c r="S53" i="5"/>
  <c r="V53" i="5" s="1"/>
  <c r="T53" i="5"/>
  <c r="T46" i="5"/>
  <c r="S46" i="5"/>
  <c r="V46" i="5" s="1"/>
  <c r="AE46" i="5"/>
  <c r="AE41" i="5"/>
  <c r="T41" i="5"/>
  <c r="S41" i="5"/>
  <c r="V41" i="5" s="1"/>
  <c r="S5" i="5"/>
  <c r="V5" i="5" s="1"/>
  <c r="AE5" i="5"/>
  <c r="T5" i="5"/>
  <c r="S6" i="5"/>
  <c r="V6" i="5" s="1"/>
  <c r="T6" i="5"/>
  <c r="AE6" i="5"/>
  <c r="AE33" i="5"/>
  <c r="T33" i="5"/>
  <c r="S33" i="5"/>
  <c r="V33" i="5" s="1"/>
  <c r="AE8" i="5"/>
  <c r="T8" i="5"/>
  <c r="S8" i="5"/>
  <c r="V8" i="5" s="1"/>
  <c r="AE49" i="5"/>
  <c r="T49" i="5"/>
  <c r="S49" i="5"/>
  <c r="V49" i="5" s="1"/>
  <c r="AF68" i="5"/>
  <c r="AD68" i="5"/>
  <c r="AC68" i="5"/>
  <c r="AF54" i="5"/>
  <c r="AD54" i="5"/>
  <c r="AC54" i="5"/>
  <c r="AC3" i="5"/>
  <c r="AF3" i="5"/>
  <c r="AD3" i="5"/>
  <c r="AD23" i="5"/>
  <c r="AC23" i="5"/>
  <c r="AF23" i="5"/>
  <c r="AD72" i="5"/>
  <c r="AC72" i="5"/>
  <c r="AF72" i="5"/>
  <c r="AF70" i="5"/>
  <c r="AD70" i="5"/>
  <c r="AC70" i="5"/>
  <c r="AF20" i="5"/>
  <c r="AD20" i="5"/>
  <c r="AC20" i="5"/>
  <c r="AF5" i="5"/>
  <c r="AD5" i="5"/>
  <c r="AC5" i="5"/>
  <c r="P66" i="4"/>
  <c r="R79" i="4"/>
  <c r="P5" i="4"/>
  <c r="P57" i="4"/>
  <c r="O5" i="4"/>
  <c r="S5" i="4" s="1"/>
  <c r="P8" i="4"/>
  <c r="AB8" i="4"/>
  <c r="R67" i="4"/>
  <c r="R72" i="4"/>
  <c r="P72" i="4"/>
  <c r="R64" i="4"/>
  <c r="P64" i="4"/>
  <c r="P39" i="4"/>
  <c r="P50" i="4"/>
  <c r="R50" i="4"/>
  <c r="P49" i="4"/>
  <c r="R49" i="4"/>
  <c r="P59" i="4"/>
  <c r="R59" i="4"/>
  <c r="P42" i="4"/>
  <c r="O42" i="4"/>
  <c r="R42" i="4" s="1"/>
  <c r="P73" i="4"/>
  <c r="R73" i="4"/>
  <c r="P41" i="4"/>
  <c r="O41" i="4"/>
  <c r="S41" i="4" s="1"/>
  <c r="P75" i="4"/>
  <c r="R75" i="4"/>
  <c r="Y19" i="4"/>
  <c r="Y25" i="4"/>
  <c r="Y38" i="4"/>
  <c r="Y36" i="4"/>
  <c r="Y11" i="4"/>
  <c r="Y3" i="4"/>
  <c r="Y30" i="4"/>
  <c r="Y32" i="4"/>
  <c r="Y28" i="4"/>
  <c r="Y31" i="4"/>
  <c r="Y26" i="4"/>
  <c r="AB38" i="4"/>
  <c r="P38" i="4"/>
  <c r="O38" i="4"/>
  <c r="S38" i="4" s="1"/>
  <c r="AB26" i="4"/>
  <c r="P26" i="4"/>
  <c r="O26" i="4"/>
  <c r="S26" i="4" s="1"/>
  <c r="O36" i="4"/>
  <c r="S36" i="4" s="1"/>
  <c r="P36" i="4"/>
  <c r="AB36" i="4"/>
  <c r="AB56" i="4"/>
  <c r="AB66" i="4"/>
  <c r="AB51" i="4"/>
  <c r="AC5" i="4"/>
  <c r="AA5" i="4"/>
  <c r="Z5" i="4"/>
  <c r="AB69" i="4"/>
  <c r="AC18" i="4"/>
  <c r="AA18" i="4"/>
  <c r="Z18" i="4"/>
  <c r="Z22" i="4"/>
  <c r="AC22" i="4"/>
  <c r="AA22" i="4"/>
  <c r="R82" i="4"/>
  <c r="P82" i="4"/>
  <c r="O15" i="4"/>
  <c r="S15" i="4" s="1"/>
  <c r="P15" i="4"/>
  <c r="AB15" i="4"/>
  <c r="P76" i="4"/>
  <c r="R76" i="4"/>
  <c r="P60" i="4"/>
  <c r="R60" i="4"/>
  <c r="AB19" i="4"/>
  <c r="P19" i="4"/>
  <c r="O19" i="4"/>
  <c r="S19" i="4" s="1"/>
  <c r="AB48" i="4"/>
  <c r="AB58" i="4"/>
  <c r="AB43" i="4"/>
  <c r="AB63" i="4"/>
  <c r="Z29" i="4"/>
  <c r="AC29" i="4"/>
  <c r="AA29" i="4"/>
  <c r="AC10" i="4"/>
  <c r="AA10" i="4"/>
  <c r="Z10" i="4"/>
  <c r="AC6" i="4"/>
  <c r="Z6" i="4"/>
  <c r="AA6" i="4"/>
  <c r="P70" i="4"/>
  <c r="R70" i="4"/>
  <c r="P46" i="4"/>
  <c r="R46" i="4"/>
  <c r="O32" i="4"/>
  <c r="S32" i="4" s="1"/>
  <c r="AB32" i="4"/>
  <c r="P32" i="4"/>
  <c r="AB81" i="4"/>
  <c r="AB50" i="4"/>
  <c r="AC35" i="4"/>
  <c r="AA35" i="4"/>
  <c r="Z35" i="4"/>
  <c r="AB55" i="4"/>
  <c r="AA16" i="4"/>
  <c r="Z16" i="4"/>
  <c r="AC16" i="4"/>
  <c r="AB82" i="4"/>
  <c r="Z24" i="4"/>
  <c r="AC24" i="4"/>
  <c r="AA24" i="4"/>
  <c r="O22" i="4"/>
  <c r="S22" i="4" s="1"/>
  <c r="AB22" i="4"/>
  <c r="P22" i="4"/>
  <c r="O7" i="4"/>
  <c r="S7" i="4" s="1"/>
  <c r="P7" i="4"/>
  <c r="AB7" i="4"/>
  <c r="P62" i="4"/>
  <c r="R62" i="4"/>
  <c r="AB17" i="4"/>
  <c r="P17" i="4"/>
  <c r="O17" i="4"/>
  <c r="S17" i="4" s="1"/>
  <c r="AB31" i="4"/>
  <c r="P31" i="4"/>
  <c r="O31" i="4"/>
  <c r="S31" i="4" s="1"/>
  <c r="AB11" i="4"/>
  <c r="P11" i="4"/>
  <c r="O11" i="4"/>
  <c r="S11" i="4" s="1"/>
  <c r="AB30" i="4"/>
  <c r="P30" i="4"/>
  <c r="O30" i="4"/>
  <c r="S30" i="4" s="1"/>
  <c r="AB73" i="4"/>
  <c r="AB42" i="4"/>
  <c r="AC27" i="4"/>
  <c r="AA27" i="4"/>
  <c r="Z27" i="4"/>
  <c r="AB79" i="4"/>
  <c r="AA8" i="4"/>
  <c r="Z8" i="4"/>
  <c r="AC8" i="4"/>
  <c r="Z40" i="4"/>
  <c r="AC40" i="4"/>
  <c r="AA40" i="4"/>
  <c r="Z15" i="4"/>
  <c r="AA15" i="4"/>
  <c r="AC15" i="4"/>
  <c r="P28" i="4"/>
  <c r="AB28" i="4"/>
  <c r="O28" i="4"/>
  <c r="S28" i="4" s="1"/>
  <c r="AB65" i="4"/>
  <c r="AC34" i="4"/>
  <c r="AA34" i="4"/>
  <c r="Z34" i="4"/>
  <c r="AB71" i="4"/>
  <c r="AC12" i="4"/>
  <c r="AA12" i="4"/>
  <c r="Z12" i="4"/>
  <c r="AC4" i="4"/>
  <c r="AA4" i="4"/>
  <c r="Z4" i="4"/>
  <c r="AC39" i="4"/>
  <c r="AA39" i="4"/>
  <c r="Z39" i="4"/>
  <c r="AA9" i="4"/>
  <c r="Z9" i="4"/>
  <c r="AC9" i="4"/>
  <c r="O14" i="4"/>
  <c r="S14" i="4" s="1"/>
  <c r="AB14" i="4"/>
  <c r="P14" i="4"/>
  <c r="P52" i="4"/>
  <c r="R52" i="4"/>
  <c r="P44" i="4"/>
  <c r="R44" i="4"/>
  <c r="AB3" i="4"/>
  <c r="P3" i="4"/>
  <c r="O3" i="4"/>
  <c r="S3" i="4" s="1"/>
  <c r="AB80" i="4"/>
  <c r="AB57" i="4"/>
  <c r="AB75" i="4"/>
  <c r="AA33" i="4"/>
  <c r="AC33" i="4"/>
  <c r="Z33" i="4"/>
  <c r="AB77" i="4"/>
  <c r="AB61" i="4"/>
  <c r="AA37" i="4"/>
  <c r="Z37" i="4"/>
  <c r="AC37" i="4"/>
  <c r="AC14" i="4"/>
  <c r="Z14" i="4"/>
  <c r="AA14" i="4"/>
  <c r="AB9" i="4"/>
  <c r="P9" i="4"/>
  <c r="O9" i="4"/>
  <c r="S9" i="4" s="1"/>
  <c r="P68" i="4"/>
  <c r="R68" i="4"/>
  <c r="AB72" i="4"/>
  <c r="AB49" i="4"/>
  <c r="AB67" i="4"/>
  <c r="AC21" i="4"/>
  <c r="AA21" i="4"/>
  <c r="Z21" i="4"/>
  <c r="AC2" i="4"/>
  <c r="AA2" i="4"/>
  <c r="Z2" i="4"/>
  <c r="AB53" i="4"/>
  <c r="AC20" i="4"/>
  <c r="AA20" i="4"/>
  <c r="Z20" i="4"/>
  <c r="Z23" i="4"/>
  <c r="AA23" i="4"/>
  <c r="AC23" i="4"/>
  <c r="P78" i="4"/>
  <c r="R78" i="4"/>
  <c r="O6" i="4"/>
  <c r="S6" i="4" s="1"/>
  <c r="AB6" i="4"/>
  <c r="P6" i="4"/>
  <c r="O23" i="4"/>
  <c r="S23" i="4" s="1"/>
  <c r="P23" i="4"/>
  <c r="AB23" i="4"/>
  <c r="P54" i="4"/>
  <c r="AB64" i="4"/>
  <c r="AB74" i="4"/>
  <c r="AB59" i="4"/>
  <c r="AC13" i="4"/>
  <c r="AA13" i="4"/>
  <c r="Z13" i="4"/>
  <c r="AB45" i="4"/>
  <c r="AA41" i="4"/>
  <c r="AC41" i="4"/>
  <c r="Z41" i="4"/>
  <c r="AC17" i="4"/>
  <c r="AA17" i="4"/>
  <c r="Z17" i="4"/>
  <c r="Z7" i="4"/>
  <c r="AA7" i="4"/>
  <c r="AC7" i="4"/>
  <c r="AD81" i="5" l="1"/>
  <c r="AC81" i="5"/>
  <c r="AF81" i="5"/>
  <c r="AF35" i="5"/>
  <c r="AD35" i="5"/>
  <c r="AC35" i="5"/>
  <c r="AF2" i="5"/>
  <c r="AD2" i="5"/>
  <c r="AC2" i="5"/>
  <c r="AD65" i="5"/>
  <c r="AC65" i="5"/>
  <c r="AF65" i="5"/>
  <c r="AF10" i="5"/>
  <c r="AD10" i="5"/>
  <c r="AC10" i="5"/>
  <c r="AF75" i="5"/>
  <c r="AD75" i="5"/>
  <c r="AC75" i="5"/>
  <c r="AD49" i="5"/>
  <c r="AC49" i="5"/>
  <c r="AF49" i="5"/>
  <c r="AF30" i="5"/>
  <c r="AD30" i="5"/>
  <c r="AC30" i="5"/>
  <c r="AF43" i="5"/>
  <c r="AD43" i="5"/>
  <c r="AC43" i="5"/>
  <c r="AF18" i="5"/>
  <c r="AD18" i="5"/>
  <c r="AC18" i="5"/>
  <c r="AD57" i="5"/>
  <c r="AC57" i="5"/>
  <c r="AF57" i="5"/>
  <c r="AD33" i="5"/>
  <c r="AC33" i="5"/>
  <c r="AF33" i="5"/>
  <c r="AF27" i="5"/>
  <c r="AD27" i="5"/>
  <c r="AC27" i="5"/>
  <c r="AF51" i="5"/>
  <c r="AD51" i="5"/>
  <c r="AC51" i="5"/>
  <c r="AD41" i="5"/>
  <c r="AC41" i="5"/>
  <c r="AF41" i="5"/>
  <c r="AD73" i="5"/>
  <c r="AC73" i="5"/>
  <c r="AF73" i="5"/>
  <c r="AF59" i="5"/>
  <c r="AD59" i="5"/>
  <c r="AC59" i="5"/>
  <c r="AF67" i="5"/>
  <c r="AD67" i="5"/>
  <c r="AC67" i="5"/>
  <c r="AB76" i="4"/>
  <c r="AB68" i="4"/>
  <c r="AC3" i="4"/>
  <c r="AA3" i="4"/>
  <c r="Z3" i="4"/>
  <c r="Z36" i="4"/>
  <c r="AA36" i="4"/>
  <c r="AC36" i="4"/>
  <c r="AA30" i="4"/>
  <c r="Z30" i="4"/>
  <c r="AC30" i="4"/>
  <c r="AC26" i="4"/>
  <c r="AA26" i="4"/>
  <c r="Z26" i="4"/>
  <c r="AB62" i="4"/>
  <c r="AA38" i="4"/>
  <c r="Z38" i="4"/>
  <c r="AC38" i="4"/>
  <c r="Z32" i="4"/>
  <c r="AC32" i="4"/>
  <c r="AA32" i="4"/>
  <c r="AA25" i="4"/>
  <c r="AC25" i="4"/>
  <c r="Z25" i="4"/>
  <c r="AB52" i="4"/>
  <c r="AB46" i="4"/>
  <c r="AC19" i="4"/>
  <c r="AA19" i="4"/>
  <c r="Z19" i="4"/>
  <c r="AB47" i="4"/>
  <c r="AC31" i="4"/>
  <c r="AA31" i="4"/>
  <c r="Z31" i="4"/>
  <c r="AB70" i="4"/>
  <c r="AB54" i="4"/>
  <c r="AB60" i="4"/>
  <c r="AB44" i="4"/>
  <c r="AC28" i="4"/>
  <c r="AA28" i="4"/>
  <c r="Z28" i="4"/>
  <c r="AC11" i="4"/>
  <c r="AA11" i="4"/>
  <c r="Z11" i="4"/>
  <c r="AB78" i="4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2" i="2"/>
  <c r="X2" i="2" s="1"/>
  <c r="AA51" i="2"/>
  <c r="AA28" i="2"/>
  <c r="AA5" i="2"/>
  <c r="AA69" i="2"/>
  <c r="AA38" i="2"/>
  <c r="AA15" i="2"/>
  <c r="AA79" i="2"/>
  <c r="AA48" i="2"/>
  <c r="AA17" i="2"/>
  <c r="AA81" i="2"/>
  <c r="Z43" i="2"/>
  <c r="Z66" i="2"/>
  <c r="Z60" i="2"/>
  <c r="Z13" i="2"/>
  <c r="Z77" i="2"/>
  <c r="Z46" i="2"/>
  <c r="Z7" i="2"/>
  <c r="Z71" i="2"/>
  <c r="Z24" i="2"/>
  <c r="Z9" i="2"/>
  <c r="Z2" i="2"/>
  <c r="AA59" i="2"/>
  <c r="AA36" i="2"/>
  <c r="AA13" i="2"/>
  <c r="AA77" i="2"/>
  <c r="AA46" i="2"/>
  <c r="AA23" i="2"/>
  <c r="AA18" i="2"/>
  <c r="AA56" i="2"/>
  <c r="AA25" i="2"/>
  <c r="AA26" i="2"/>
  <c r="Z51" i="2"/>
  <c r="Z4" i="2"/>
  <c r="Z68" i="2"/>
  <c r="Z21" i="2"/>
  <c r="Z25" i="2"/>
  <c r="Z54" i="2"/>
  <c r="Z15" i="2"/>
  <c r="Z79" i="2"/>
  <c r="Z32" i="2"/>
  <c r="Z57" i="2"/>
  <c r="AA3" i="2"/>
  <c r="AA67" i="2"/>
  <c r="AA44" i="2"/>
  <c r="AA21" i="2"/>
  <c r="AA34" i="2"/>
  <c r="AA54" i="2"/>
  <c r="AA31" i="2"/>
  <c r="AA66" i="2"/>
  <c r="AA64" i="2"/>
  <c r="AA33" i="2"/>
  <c r="AA2" i="2"/>
  <c r="Z59" i="2"/>
  <c r="Z12" i="2"/>
  <c r="Z76" i="2"/>
  <c r="Z29" i="2"/>
  <c r="Z18" i="2"/>
  <c r="Z62" i="2"/>
  <c r="Z23" i="2"/>
  <c r="Z17" i="2"/>
  <c r="Z40" i="2"/>
  <c r="Z42" i="2"/>
  <c r="AA11" i="2"/>
  <c r="AA75" i="2"/>
  <c r="AA52" i="2"/>
  <c r="AA29" i="2"/>
  <c r="AA82" i="2"/>
  <c r="AA62" i="2"/>
  <c r="AA39" i="2"/>
  <c r="AA8" i="2"/>
  <c r="AA72" i="2"/>
  <c r="AA41" i="2"/>
  <c r="Z3" i="2"/>
  <c r="Z67" i="2"/>
  <c r="Z20" i="2"/>
  <c r="Z49" i="2"/>
  <c r="Z37" i="2"/>
  <c r="Z6" i="2"/>
  <c r="Z70" i="2"/>
  <c r="Z31" i="2"/>
  <c r="Z65" i="2"/>
  <c r="Z48" i="2"/>
  <c r="AA19" i="2"/>
  <c r="AA42" i="2"/>
  <c r="AA60" i="2"/>
  <c r="AA37" i="2"/>
  <c r="AA6" i="2"/>
  <c r="AA70" i="2"/>
  <c r="AA47" i="2"/>
  <c r="AA16" i="2"/>
  <c r="AA80" i="2"/>
  <c r="AA49" i="2"/>
  <c r="Z11" i="2"/>
  <c r="Z75" i="2"/>
  <c r="Z28" i="2"/>
  <c r="Z73" i="2"/>
  <c r="Z45" i="2"/>
  <c r="Z14" i="2"/>
  <c r="Z78" i="2"/>
  <c r="Z39" i="2"/>
  <c r="Z50" i="2"/>
  <c r="Z56" i="2"/>
  <c r="AA27" i="2"/>
  <c r="AA4" i="2"/>
  <c r="AA68" i="2"/>
  <c r="AA45" i="2"/>
  <c r="AA14" i="2"/>
  <c r="AA78" i="2"/>
  <c r="AA55" i="2"/>
  <c r="AA24" i="2"/>
  <c r="AA10" i="2"/>
  <c r="AA57" i="2"/>
  <c r="Z19" i="2"/>
  <c r="Z33" i="2"/>
  <c r="Z36" i="2"/>
  <c r="Z34" i="2"/>
  <c r="Z53" i="2"/>
  <c r="Z22" i="2"/>
  <c r="Z41" i="2"/>
  <c r="Z47" i="2"/>
  <c r="Z82" i="2"/>
  <c r="Z64" i="2"/>
  <c r="AA35" i="2"/>
  <c r="AA12" i="2"/>
  <c r="AA76" i="2"/>
  <c r="AA53" i="2"/>
  <c r="AA22" i="2"/>
  <c r="AA50" i="2"/>
  <c r="AA63" i="2"/>
  <c r="AA32" i="2"/>
  <c r="AA74" i="2"/>
  <c r="AA65" i="2"/>
  <c r="Z27" i="2"/>
  <c r="Z81" i="2"/>
  <c r="Z44" i="2"/>
  <c r="Z58" i="2"/>
  <c r="Z61" i="2"/>
  <c r="Z30" i="2"/>
  <c r="Z10" i="2"/>
  <c r="Z55" i="2"/>
  <c r="Z8" i="2"/>
  <c r="Z72" i="2"/>
  <c r="AA43" i="2"/>
  <c r="AA20" i="2"/>
  <c r="AA58" i="2"/>
  <c r="AA61" i="2"/>
  <c r="AA30" i="2"/>
  <c r="AA7" i="2"/>
  <c r="AA71" i="2"/>
  <c r="AA40" i="2"/>
  <c r="AA9" i="2"/>
  <c r="AA73" i="2"/>
  <c r="Z35" i="2"/>
  <c r="Z26" i="2"/>
  <c r="Z52" i="2"/>
  <c r="Z5" i="2"/>
  <c r="Z69" i="2"/>
  <c r="Z38" i="2"/>
  <c r="Z74" i="2"/>
  <c r="Z63" i="2"/>
  <c r="Z16" i="2"/>
  <c r="Z80" i="2"/>
  <c r="K73" i="2" l="1"/>
  <c r="X73" i="2"/>
  <c r="K41" i="2"/>
  <c r="X41" i="2"/>
  <c r="K33" i="2"/>
  <c r="X33" i="2"/>
  <c r="K25" i="2"/>
  <c r="X25" i="2"/>
  <c r="K17" i="2"/>
  <c r="X17" i="2"/>
  <c r="K9" i="2"/>
  <c r="X9" i="2"/>
  <c r="K72" i="2"/>
  <c r="X72" i="2"/>
  <c r="K56" i="2"/>
  <c r="X56" i="2"/>
  <c r="K48" i="2"/>
  <c r="X48" i="2"/>
  <c r="K40" i="2"/>
  <c r="X40" i="2"/>
  <c r="K32" i="2"/>
  <c r="X32" i="2"/>
  <c r="K24" i="2"/>
  <c r="X24" i="2"/>
  <c r="K16" i="2"/>
  <c r="X16" i="2"/>
  <c r="K8" i="2"/>
  <c r="X8" i="2"/>
  <c r="K81" i="2"/>
  <c r="X81" i="2"/>
  <c r="K80" i="2"/>
  <c r="X80" i="2"/>
  <c r="K79" i="2"/>
  <c r="X79" i="2"/>
  <c r="K47" i="2"/>
  <c r="X47" i="2"/>
  <c r="K7" i="2"/>
  <c r="X7" i="2"/>
  <c r="K78" i="2"/>
  <c r="X78" i="2"/>
  <c r="K70" i="2"/>
  <c r="X70" i="2"/>
  <c r="K62" i="2"/>
  <c r="X62" i="2"/>
  <c r="K54" i="2"/>
  <c r="X54" i="2"/>
  <c r="K46" i="2"/>
  <c r="X46" i="2"/>
  <c r="K38" i="2"/>
  <c r="X38" i="2"/>
  <c r="K30" i="2"/>
  <c r="X30" i="2"/>
  <c r="K22" i="2"/>
  <c r="X22" i="2"/>
  <c r="K14" i="2"/>
  <c r="X14" i="2"/>
  <c r="K6" i="2"/>
  <c r="X6" i="2"/>
  <c r="K57" i="2"/>
  <c r="X57" i="2"/>
  <c r="K64" i="2"/>
  <c r="X64" i="2"/>
  <c r="K55" i="2"/>
  <c r="X55" i="2"/>
  <c r="K31" i="2"/>
  <c r="X31" i="2"/>
  <c r="K53" i="2"/>
  <c r="X53" i="2"/>
  <c r="K5" i="2"/>
  <c r="X5" i="2"/>
  <c r="K65" i="2"/>
  <c r="X65" i="2"/>
  <c r="K63" i="2"/>
  <c r="X63" i="2"/>
  <c r="K23" i="2"/>
  <c r="X23" i="2"/>
  <c r="K77" i="2"/>
  <c r="X77" i="2"/>
  <c r="K61" i="2"/>
  <c r="X61" i="2"/>
  <c r="K45" i="2"/>
  <c r="X45" i="2"/>
  <c r="K37" i="2"/>
  <c r="X37" i="2"/>
  <c r="K29" i="2"/>
  <c r="X29" i="2"/>
  <c r="K21" i="2"/>
  <c r="X21" i="2"/>
  <c r="K13" i="2"/>
  <c r="X13" i="2"/>
  <c r="K76" i="2"/>
  <c r="X76" i="2"/>
  <c r="K68" i="2"/>
  <c r="X68" i="2"/>
  <c r="K60" i="2"/>
  <c r="X60" i="2"/>
  <c r="K52" i="2"/>
  <c r="X52" i="2"/>
  <c r="K44" i="2"/>
  <c r="X44" i="2"/>
  <c r="K36" i="2"/>
  <c r="X36" i="2"/>
  <c r="K28" i="2"/>
  <c r="X28" i="2"/>
  <c r="K20" i="2"/>
  <c r="X20" i="2"/>
  <c r="K12" i="2"/>
  <c r="X12" i="2"/>
  <c r="K4" i="2"/>
  <c r="X4" i="2"/>
  <c r="K75" i="2"/>
  <c r="X75" i="2"/>
  <c r="K67" i="2"/>
  <c r="X67" i="2"/>
  <c r="K59" i="2"/>
  <c r="X59" i="2"/>
  <c r="K51" i="2"/>
  <c r="X51" i="2"/>
  <c r="K43" i="2"/>
  <c r="X43" i="2"/>
  <c r="K35" i="2"/>
  <c r="X35" i="2"/>
  <c r="K27" i="2"/>
  <c r="X27" i="2"/>
  <c r="K19" i="2"/>
  <c r="X19" i="2"/>
  <c r="K11" i="2"/>
  <c r="X11" i="2"/>
  <c r="K3" i="2"/>
  <c r="X3" i="2"/>
  <c r="K49" i="2"/>
  <c r="X49" i="2"/>
  <c r="K71" i="2"/>
  <c r="X71" i="2"/>
  <c r="K39" i="2"/>
  <c r="X39" i="2"/>
  <c r="K15" i="2"/>
  <c r="X15" i="2"/>
  <c r="K69" i="2"/>
  <c r="X69" i="2"/>
  <c r="K82" i="2"/>
  <c r="X82" i="2"/>
  <c r="K74" i="2"/>
  <c r="X74" i="2"/>
  <c r="K66" i="2"/>
  <c r="X66" i="2"/>
  <c r="K58" i="2"/>
  <c r="X58" i="2"/>
  <c r="K50" i="2"/>
  <c r="X50" i="2"/>
  <c r="K42" i="2"/>
  <c r="X42" i="2"/>
  <c r="K34" i="2"/>
  <c r="X34" i="2"/>
  <c r="K26" i="2"/>
  <c r="X26" i="2"/>
  <c r="K18" i="2"/>
  <c r="X18" i="2"/>
  <c r="K10" i="2"/>
  <c r="X10" i="2"/>
  <c r="K2" i="2"/>
  <c r="AB2" i="2"/>
  <c r="AB26" i="2"/>
  <c r="AB81" i="2"/>
  <c r="AB73" i="2"/>
  <c r="AB65" i="2"/>
  <c r="AB57" i="2"/>
  <c r="AB49" i="2"/>
  <c r="AB41" i="2"/>
  <c r="AB33" i="2"/>
  <c r="AB25" i="2"/>
  <c r="AB17" i="2"/>
  <c r="AB9" i="2"/>
  <c r="AB74" i="2"/>
  <c r="AB10" i="2"/>
  <c r="AB80" i="2"/>
  <c r="AB72" i="2"/>
  <c r="AB64" i="2"/>
  <c r="AB56" i="2"/>
  <c r="AB48" i="2"/>
  <c r="AB40" i="2"/>
  <c r="AB32" i="2"/>
  <c r="AB24" i="2"/>
  <c r="AB16" i="2"/>
  <c r="AB8" i="2"/>
  <c r="AB66" i="2"/>
  <c r="AB18" i="2"/>
  <c r="AB79" i="2"/>
  <c r="AB71" i="2"/>
  <c r="AB63" i="2"/>
  <c r="AB55" i="2"/>
  <c r="AB47" i="2"/>
  <c r="AB39" i="2"/>
  <c r="AB31" i="2"/>
  <c r="AB23" i="2"/>
  <c r="AB15" i="2"/>
  <c r="AB7" i="2"/>
  <c r="AB50" i="2"/>
  <c r="AB78" i="2"/>
  <c r="AB70" i="2"/>
  <c r="AB62" i="2"/>
  <c r="AB54" i="2"/>
  <c r="AB46" i="2"/>
  <c r="AB38" i="2"/>
  <c r="AB30" i="2"/>
  <c r="AB22" i="2"/>
  <c r="AB14" i="2"/>
  <c r="AB6" i="2"/>
  <c r="AB82" i="2"/>
  <c r="AB34" i="2"/>
  <c r="AB77" i="2"/>
  <c r="AB69" i="2"/>
  <c r="AB61" i="2"/>
  <c r="AB53" i="2"/>
  <c r="AB45" i="2"/>
  <c r="AB37" i="2"/>
  <c r="AB29" i="2"/>
  <c r="AB21" i="2"/>
  <c r="AB13" i="2"/>
  <c r="AB5" i="2"/>
  <c r="AB58" i="2"/>
  <c r="AB76" i="2"/>
  <c r="AB68" i="2"/>
  <c r="AB60" i="2"/>
  <c r="AB52" i="2"/>
  <c r="AB44" i="2"/>
  <c r="AB36" i="2"/>
  <c r="AB28" i="2"/>
  <c r="AB20" i="2"/>
  <c r="AB12" i="2"/>
  <c r="AB4" i="2"/>
  <c r="AB42" i="2"/>
  <c r="AB75" i="2"/>
  <c r="AB67" i="2"/>
  <c r="AB59" i="2"/>
  <c r="AB51" i="2"/>
  <c r="AB43" i="2"/>
  <c r="AB35" i="2"/>
  <c r="AB27" i="2"/>
  <c r="AB19" i="2"/>
  <c r="AB11" i="2"/>
  <c r="AB3" i="2"/>
  <c r="AC37" i="2" l="1"/>
  <c r="AD37" i="2"/>
  <c r="AF37" i="2"/>
  <c r="AC27" i="2"/>
  <c r="AD27" i="2"/>
  <c r="AF27" i="2"/>
  <c r="AC4" i="2"/>
  <c r="AD4" i="2"/>
  <c r="AF4" i="2"/>
  <c r="AC68" i="2"/>
  <c r="AD68" i="2"/>
  <c r="AF68" i="2"/>
  <c r="AC45" i="2"/>
  <c r="AD45" i="2"/>
  <c r="AF45" i="2"/>
  <c r="AC14" i="2"/>
  <c r="AD14" i="2"/>
  <c r="AF14" i="2"/>
  <c r="AC78" i="2"/>
  <c r="AD78" i="2"/>
  <c r="AF78" i="2"/>
  <c r="AC55" i="2"/>
  <c r="AD55" i="2"/>
  <c r="AF55" i="2"/>
  <c r="AC24" i="2"/>
  <c r="AD24" i="2"/>
  <c r="AF24" i="2"/>
  <c r="AC10" i="2"/>
  <c r="AD10" i="2"/>
  <c r="AF10" i="2"/>
  <c r="AC57" i="2"/>
  <c r="AD57" i="2"/>
  <c r="AF57" i="2"/>
  <c r="AC49" i="2"/>
  <c r="AD49" i="2"/>
  <c r="AF49" i="2"/>
  <c r="AC35" i="2"/>
  <c r="AD35" i="2"/>
  <c r="AF35" i="2"/>
  <c r="AC12" i="2"/>
  <c r="AF12" i="2"/>
  <c r="AD12" i="2"/>
  <c r="AC76" i="2"/>
  <c r="AD76" i="2"/>
  <c r="AF76" i="2"/>
  <c r="AC53" i="2"/>
  <c r="AD53" i="2"/>
  <c r="AF53" i="2"/>
  <c r="AC22" i="2"/>
  <c r="AD22" i="2"/>
  <c r="AF22" i="2"/>
  <c r="AD50" i="2"/>
  <c r="AF50" i="2"/>
  <c r="AC63" i="2"/>
  <c r="AD63" i="2"/>
  <c r="AF63" i="2"/>
  <c r="AC32" i="2"/>
  <c r="AD32" i="2"/>
  <c r="AF32" i="2"/>
  <c r="AD74" i="2"/>
  <c r="AF74" i="2"/>
  <c r="AD65" i="2"/>
  <c r="AF65" i="2"/>
  <c r="AC42" i="2"/>
  <c r="AD42" i="2"/>
  <c r="AF42" i="2"/>
  <c r="AC47" i="2"/>
  <c r="AD47" i="2"/>
  <c r="AF47" i="2"/>
  <c r="AD43" i="2"/>
  <c r="AF43" i="2"/>
  <c r="AC20" i="2"/>
  <c r="AF20" i="2"/>
  <c r="AD20" i="2"/>
  <c r="AC58" i="2"/>
  <c r="AD58" i="2"/>
  <c r="AF58" i="2"/>
  <c r="AD61" i="2"/>
  <c r="AF61" i="2"/>
  <c r="AC30" i="2"/>
  <c r="AD30" i="2"/>
  <c r="AF30" i="2"/>
  <c r="AC7" i="2"/>
  <c r="AD7" i="2"/>
  <c r="AF7" i="2"/>
  <c r="AD71" i="2"/>
  <c r="AF71" i="2"/>
  <c r="AC40" i="2"/>
  <c r="AD40" i="2"/>
  <c r="AF40" i="2"/>
  <c r="AC9" i="2"/>
  <c r="AD9" i="2"/>
  <c r="AF9" i="2"/>
  <c r="AC73" i="2"/>
  <c r="AD73" i="2"/>
  <c r="AF73" i="2"/>
  <c r="AC60" i="2"/>
  <c r="AD60" i="2"/>
  <c r="AF60" i="2"/>
  <c r="AC16" i="2"/>
  <c r="AD16" i="2"/>
  <c r="AF16" i="2"/>
  <c r="AC51" i="2"/>
  <c r="AD51" i="2"/>
  <c r="AF51" i="2"/>
  <c r="AD28" i="2"/>
  <c r="AF28" i="2"/>
  <c r="AC5" i="2"/>
  <c r="AD5" i="2"/>
  <c r="AF5" i="2"/>
  <c r="AC69" i="2"/>
  <c r="AD69" i="2"/>
  <c r="AF69" i="2"/>
  <c r="AC38" i="2"/>
  <c r="AD38" i="2"/>
  <c r="AF38" i="2"/>
  <c r="AC15" i="2"/>
  <c r="AD15" i="2"/>
  <c r="AF15" i="2"/>
  <c r="AC79" i="2"/>
  <c r="AD79" i="2"/>
  <c r="AF79" i="2"/>
  <c r="AC48" i="2"/>
  <c r="AD48" i="2"/>
  <c r="AF48" i="2"/>
  <c r="AC17" i="2"/>
  <c r="AD17" i="2"/>
  <c r="AF17" i="2"/>
  <c r="AC81" i="2"/>
  <c r="AD81" i="2"/>
  <c r="AF81" i="2"/>
  <c r="AC6" i="2"/>
  <c r="AD6" i="2"/>
  <c r="AF6" i="2"/>
  <c r="AC59" i="2"/>
  <c r="AD59" i="2"/>
  <c r="AF59" i="2"/>
  <c r="AC36" i="2"/>
  <c r="AD36" i="2"/>
  <c r="AF36" i="2"/>
  <c r="AC13" i="2"/>
  <c r="AD13" i="2"/>
  <c r="AF13" i="2"/>
  <c r="AC77" i="2"/>
  <c r="AD77" i="2"/>
  <c r="AF77" i="2"/>
  <c r="AD46" i="2"/>
  <c r="AF46" i="2"/>
  <c r="AC23" i="2"/>
  <c r="AD23" i="2"/>
  <c r="AF23" i="2"/>
  <c r="AD18" i="2"/>
  <c r="AF18" i="2"/>
  <c r="AD56" i="2"/>
  <c r="AF56" i="2"/>
  <c r="AD25" i="2"/>
  <c r="AF25" i="2"/>
  <c r="AC26" i="2"/>
  <c r="AD26" i="2"/>
  <c r="AF26" i="2"/>
  <c r="AC19" i="2"/>
  <c r="AD19" i="2"/>
  <c r="AF19" i="2"/>
  <c r="AC70" i="2"/>
  <c r="AD70" i="2"/>
  <c r="AF70" i="2"/>
  <c r="AC3" i="2"/>
  <c r="AD3" i="2"/>
  <c r="AF3" i="2"/>
  <c r="AC67" i="2"/>
  <c r="AD67" i="2"/>
  <c r="AF67" i="2"/>
  <c r="AC44" i="2"/>
  <c r="AF44" i="2"/>
  <c r="AD44" i="2"/>
  <c r="AD21" i="2"/>
  <c r="AF21" i="2"/>
  <c r="AC34" i="2"/>
  <c r="AD34" i="2"/>
  <c r="AF34" i="2"/>
  <c r="AC54" i="2"/>
  <c r="AD54" i="2"/>
  <c r="AF54" i="2"/>
  <c r="AC31" i="2"/>
  <c r="AD31" i="2"/>
  <c r="AF31" i="2"/>
  <c r="AC66" i="2"/>
  <c r="AD66" i="2"/>
  <c r="AF66" i="2"/>
  <c r="AC64" i="2"/>
  <c r="AD64" i="2"/>
  <c r="AF64" i="2"/>
  <c r="AC33" i="2"/>
  <c r="AD33" i="2"/>
  <c r="AF33" i="2"/>
  <c r="AD2" i="2"/>
  <c r="AF2" i="2"/>
  <c r="AC80" i="2"/>
  <c r="AD80" i="2"/>
  <c r="AF80" i="2"/>
  <c r="AD11" i="2"/>
  <c r="AF11" i="2"/>
  <c r="AD75" i="2"/>
  <c r="AF75" i="2"/>
  <c r="AC52" i="2"/>
  <c r="AD52" i="2"/>
  <c r="AF52" i="2"/>
  <c r="AC29" i="2"/>
  <c r="AD29" i="2"/>
  <c r="AF29" i="2"/>
  <c r="AD82" i="2"/>
  <c r="AF82" i="2"/>
  <c r="AC62" i="2"/>
  <c r="AD62" i="2"/>
  <c r="AF62" i="2"/>
  <c r="AD39" i="2"/>
  <c r="AF39" i="2"/>
  <c r="AC8" i="2"/>
  <c r="AD8" i="2"/>
  <c r="AF8" i="2"/>
  <c r="AC72" i="2"/>
  <c r="AD72" i="2"/>
  <c r="AF72" i="2"/>
  <c r="AC41" i="2"/>
  <c r="AD41" i="2"/>
  <c r="AF41" i="2"/>
  <c r="AC50" i="2"/>
  <c r="AC74" i="2"/>
  <c r="AC65" i="2"/>
  <c r="AC28" i="2"/>
  <c r="AC46" i="2"/>
  <c r="AC18" i="2"/>
  <c r="AC56" i="2"/>
  <c r="AC25" i="2"/>
  <c r="AC71" i="2"/>
  <c r="AC21" i="2"/>
  <c r="AC2" i="2"/>
  <c r="AC43" i="2"/>
  <c r="AC61" i="2"/>
  <c r="AC11" i="2"/>
  <c r="AC75" i="2"/>
  <c r="AC82" i="2"/>
  <c r="AC39" i="2"/>
  <c r="T10" i="2"/>
  <c r="T42" i="2"/>
  <c r="T74" i="2"/>
  <c r="T39" i="2"/>
  <c r="T11" i="2"/>
  <c r="T43" i="2"/>
  <c r="T75" i="2"/>
  <c r="T28" i="2"/>
  <c r="T60" i="2"/>
  <c r="T21" i="2"/>
  <c r="T61" i="2"/>
  <c r="T65" i="2"/>
  <c r="T55" i="2"/>
  <c r="T14" i="2"/>
  <c r="T46" i="2"/>
  <c r="T78" i="2"/>
  <c r="T80" i="2"/>
  <c r="T24" i="2"/>
  <c r="T56" i="2"/>
  <c r="T25" i="2"/>
  <c r="T18" i="2"/>
  <c r="T50" i="2"/>
  <c r="T82" i="2"/>
  <c r="T71" i="2"/>
  <c r="T19" i="2"/>
  <c r="T51" i="2"/>
  <c r="T4" i="2"/>
  <c r="T36" i="2"/>
  <c r="T68" i="2"/>
  <c r="T29" i="2"/>
  <c r="T77" i="2"/>
  <c r="T5" i="2"/>
  <c r="T64" i="2"/>
  <c r="T22" i="2"/>
  <c r="T54" i="2"/>
  <c r="T7" i="2"/>
  <c r="T81" i="2"/>
  <c r="T32" i="2"/>
  <c r="T72" i="2"/>
  <c r="T33" i="2"/>
  <c r="T26" i="2"/>
  <c r="T58" i="2"/>
  <c r="T69" i="2"/>
  <c r="T49" i="2"/>
  <c r="T27" i="2"/>
  <c r="T59" i="2"/>
  <c r="T12" i="2"/>
  <c r="T44" i="2"/>
  <c r="T76" i="2"/>
  <c r="T37" i="2"/>
  <c r="T23" i="2"/>
  <c r="T53" i="2"/>
  <c r="T57" i="2"/>
  <c r="T30" i="2"/>
  <c r="T62" i="2"/>
  <c r="T47" i="2"/>
  <c r="T8" i="2"/>
  <c r="T40" i="2"/>
  <c r="T9" i="2"/>
  <c r="T41" i="2"/>
  <c r="T2" i="2"/>
  <c r="T34" i="2"/>
  <c r="T66" i="2"/>
  <c r="T15" i="2"/>
  <c r="T3" i="2"/>
  <c r="T35" i="2"/>
  <c r="T67" i="2"/>
  <c r="T20" i="2"/>
  <c r="T52" i="2"/>
  <c r="T13" i="2"/>
  <c r="T45" i="2"/>
  <c r="T63" i="2"/>
  <c r="T31" i="2"/>
  <c r="T6" i="2"/>
  <c r="T38" i="2"/>
  <c r="T70" i="2"/>
  <c r="T79" i="2"/>
  <c r="T16" i="2"/>
  <c r="T48" i="2"/>
  <c r="T17" i="2"/>
  <c r="T73" i="2"/>
</calcChain>
</file>

<file path=xl/sharedStrings.xml><?xml version="1.0" encoding="utf-8"?>
<sst xmlns="http://schemas.openxmlformats.org/spreadsheetml/2006/main" count="955" uniqueCount="125">
  <si>
    <t>Test</t>
  </si>
  <si>
    <t>Re_w[-]</t>
  </si>
  <si>
    <t>ReDp_CB[-]</t>
  </si>
  <si>
    <t>ReDp_HB[-]</t>
  </si>
  <si>
    <t>U_CB[-]</t>
  </si>
  <si>
    <t>U_HB[-]</t>
  </si>
  <si>
    <t>dPCB[kPa]</t>
  </si>
  <si>
    <t>dPHB[kPa]</t>
  </si>
  <si>
    <t>Tspan [K]</t>
  </si>
  <si>
    <t>dT_reg[K]</t>
  </si>
  <si>
    <t>Qc[W]</t>
  </si>
  <si>
    <t>Qh[W]</t>
  </si>
  <si>
    <t>Wpump[W]</t>
  </si>
  <si>
    <t>Wvalv[W]</t>
  </si>
  <si>
    <t>Wmotor[W]</t>
  </si>
  <si>
    <t>COP[-]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</si>
  <si>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</si>
  <si>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</si>
  <si>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</si>
  <si>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</si>
  <si>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</si>
  <si>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</si>
  <si>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</si>
  <si>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</si>
  <si>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</si>
  <si>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</si>
  <si>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</si>
  <si>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</si>
  <si>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</si>
  <si>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</si>
  <si>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</si>
  <si>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</si>
  <si>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</si>
  <si>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</si>
  <si>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</si>
  <si>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</si>
  <si>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</si>
  <si>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</si>
  <si>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</si>
  <si>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</si>
  <si>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</si>
  <si>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</si>
  <si>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</si>
  <si>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</si>
  <si>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</si>
  <si>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</si>
  <si>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</si>
  <si>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</si>
  <si>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</si>
  <si>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</si>
  <si>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</si>
  <si>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</si>
  <si>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</si>
  <si>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</si>
  <si>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</si>
  <si>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</si>
  <si>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</si>
  <si>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Test42</t>
  </si>
  <si>
    <t>Test43</t>
  </si>
  <si>
    <t>Test44</t>
  </si>
  <si>
    <t>L1D[mm]</t>
  </si>
  <si>
    <t>L1Pst</t>
  </si>
  <si>
    <t>L/Dreg</t>
  </si>
  <si>
    <t>T_H[K]</t>
  </si>
  <si>
    <t>T_C[K]</t>
  </si>
  <si>
    <t>dT[K]</t>
  </si>
  <si>
    <t>HB[-]</t>
  </si>
  <si>
    <t>CB[-]</t>
  </si>
  <si>
    <t>f[Hz]</t>
  </si>
  <si>
    <t>CB[kgh]</t>
  </si>
  <si>
    <t>HB[kgh]</t>
  </si>
  <si>
    <t>Test45</t>
  </si>
  <si>
    <t>Test46</t>
  </si>
  <si>
    <t>Test47</t>
  </si>
  <si>
    <t>Test48</t>
  </si>
  <si>
    <t>Test49</t>
  </si>
  <si>
    <t>Test50</t>
  </si>
  <si>
    <t>Test51</t>
  </si>
  <si>
    <t>Test52</t>
  </si>
  <si>
    <t>Test53</t>
  </si>
  <si>
    <t>Test54</t>
  </si>
  <si>
    <t>Test55</t>
  </si>
  <si>
    <t>Test56</t>
  </si>
  <si>
    <t>Test57</t>
  </si>
  <si>
    <t>Test58</t>
  </si>
  <si>
    <t>Test59</t>
  </si>
  <si>
    <t>Test60</t>
  </si>
  <si>
    <t>Test61</t>
  </si>
  <si>
    <t>Test62</t>
  </si>
  <si>
    <t>Test63</t>
  </si>
  <si>
    <t>Test64</t>
  </si>
  <si>
    <t>Test65</t>
  </si>
  <si>
    <t>Test66</t>
  </si>
  <si>
    <t>Test67</t>
  </si>
  <si>
    <t>Test68</t>
  </si>
  <si>
    <t>Test69</t>
  </si>
  <si>
    <t>Test70</t>
  </si>
  <si>
    <t>Test71</t>
  </si>
  <si>
    <t>Test72</t>
  </si>
  <si>
    <t>Test73</t>
  </si>
  <si>
    <t>Test74</t>
  </si>
  <si>
    <t>Test75</t>
  </si>
  <si>
    <t>Test76</t>
  </si>
  <si>
    <t>Test77</t>
  </si>
  <si>
    <t>Test78</t>
  </si>
  <si>
    <t>Test79</t>
  </si>
  <si>
    <t>Test80</t>
  </si>
  <si>
    <t>Test81</t>
  </si>
  <si>
    <t>D</t>
  </si>
  <si>
    <t>L</t>
  </si>
  <si>
    <t>m</t>
  </si>
  <si>
    <t>Qc_a</t>
  </si>
  <si>
    <t>phi</t>
  </si>
  <si>
    <t>L_a</t>
  </si>
  <si>
    <t>D_a</t>
  </si>
  <si>
    <t>h</t>
  </si>
  <si>
    <t>A</t>
  </si>
  <si>
    <t>há</t>
  </si>
  <si>
    <t>há_a</t>
  </si>
  <si>
    <t>c</t>
  </si>
  <si>
    <t>dT</t>
  </si>
  <si>
    <t>cf</t>
  </si>
  <si>
    <t>u</t>
  </si>
  <si>
    <t>W_a</t>
  </si>
  <si>
    <t>há_f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</si>
</sst>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1"/>
  </cellXfs>
  <cellStyles count="2">
    <cellStyle name="Neutra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Dimensionless/Add-ins/Convection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definedNames>
      <definedName name="Convection"/>
      <definedName name="HeatTransferArea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AH128"/>
  <sheetViews>
    <sheetView zoomScaleNormal="100" workbookViewId="0">
      <selection activeCell="H8" sqref="H8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13</v>
      </c>
      <c r="AG1" t="s">
        <v>14</v>
      </c>
      <c r="AH1" t="s">
        <v>15</v>
      </c>
    </row>
    <row r="2" spans="1:34" x14ac:dyDescent="0.25">
      <c r="A2" t="s">
        <v>16</v>
      </c>
      <c r="B2">
        <v>2.4899999999999999E-2</v>
      </c>
      <c r="C2">
        <v>7.7645</v>
      </c>
      <c r="D2">
        <v>7.7645</v>
      </c>
      <c r="E2">
        <v>1.2545999999999999</v>
      </c>
      <c r="F2">
        <v>1.2545999999999999</v>
      </c>
      <c r="G2">
        <v>84.837704610000003</v>
      </c>
      <c r="H2">
        <v>-84.837704610000003</v>
      </c>
      <c r="I2">
        <v>10</v>
      </c>
      <c r="J2">
        <v>12.375364340000001</v>
      </c>
      <c r="K2">
        <v>45.966155929999999</v>
      </c>
      <c r="L2">
        <v>50.815157749999997</v>
      </c>
      <c r="M2">
        <v>1.71954618</v>
      </c>
      <c r="N2">
        <v>8.36</v>
      </c>
      <c r="O2">
        <v>1.59604708</v>
      </c>
      <c r="P2">
        <v>3.9369000000000001</v>
      </c>
      <c r="S2" t="s">
        <v>16</v>
      </c>
      <c r="T2">
        <v>2.4899999999999999E-2</v>
      </c>
      <c r="U2">
        <v>7.7645</v>
      </c>
      <c r="V2">
        <v>7.7645</v>
      </c>
      <c r="W2">
        <v>1.2545999999999999</v>
      </c>
      <c r="X2">
        <v>1.2545999999999999</v>
      </c>
      <c r="Y2">
        <v>84.837704610000003</v>
      </c>
      <c r="Z2">
        <v>-84.837704610000003</v>
      </c>
      <c r="AA2">
        <v>10</v>
      </c>
      <c r="AB2">
        <v>12.375364340000001</v>
      </c>
      <c r="AC2">
        <v>45.966155929999999</v>
      </c>
      <c r="AD2">
        <v>50.815157749999997</v>
      </c>
      <c r="AE2">
        <v>1.71954618</v>
      </c>
      <c r="AF2">
        <v>8.36</v>
      </c>
      <c r="AG2">
        <v>1.59604708</v>
      </c>
      <c r="AH2">
        <v>3.9369000000000001</v>
      </c>
    </row>
    <row r="3" spans="1:34" x14ac:dyDescent="0.25">
      <c r="A3" t="s">
        <v>17</v>
      </c>
      <c r="B3">
        <v>2.4899999999999999E-2</v>
      </c>
      <c r="C3">
        <v>10.3527</v>
      </c>
      <c r="D3">
        <v>10.3527</v>
      </c>
      <c r="E3">
        <v>1.6727000000000001</v>
      </c>
      <c r="F3">
        <v>1.6727000000000001</v>
      </c>
      <c r="G3">
        <v>117.79170445</v>
      </c>
      <c r="H3">
        <v>-117.79170445</v>
      </c>
      <c r="I3">
        <v>10</v>
      </c>
      <c r="J3">
        <v>11.26070455</v>
      </c>
      <c r="K3">
        <v>30.333580980000001</v>
      </c>
      <c r="L3">
        <v>38.104704820000002</v>
      </c>
      <c r="M3">
        <v>3.1833300100000002</v>
      </c>
      <c r="N3">
        <v>8.36</v>
      </c>
      <c r="O3">
        <v>1.05324934</v>
      </c>
      <c r="P3">
        <v>2.4081000000000001</v>
      </c>
      <c r="S3" t="s">
        <v>17</v>
      </c>
      <c r="T3">
        <v>2.4899999999999999E-2</v>
      </c>
      <c r="U3">
        <v>10.3527</v>
      </c>
      <c r="V3">
        <v>10.3527</v>
      </c>
      <c r="W3">
        <v>1.6727000000000001</v>
      </c>
      <c r="X3">
        <v>1.6727000000000001</v>
      </c>
      <c r="Y3">
        <v>117.79170445</v>
      </c>
      <c r="Z3">
        <v>-117.79170445</v>
      </c>
      <c r="AA3">
        <v>10</v>
      </c>
      <c r="AB3">
        <v>11.26070455</v>
      </c>
      <c r="AC3">
        <v>30.333580980000001</v>
      </c>
      <c r="AD3">
        <v>38.104704820000002</v>
      </c>
      <c r="AE3">
        <v>3.1833300100000002</v>
      </c>
      <c r="AF3">
        <v>8.36</v>
      </c>
      <c r="AG3">
        <v>1.05324934</v>
      </c>
      <c r="AH3">
        <v>2.4081000000000001</v>
      </c>
    </row>
    <row r="4" spans="1:34" x14ac:dyDescent="0.25">
      <c r="A4" t="s">
        <v>18</v>
      </c>
      <c r="B4">
        <v>2.4899999999999999E-2</v>
      </c>
      <c r="C4">
        <v>12.940899999999999</v>
      </c>
      <c r="D4">
        <v>12.940899999999999</v>
      </c>
      <c r="E4">
        <v>2.0909</v>
      </c>
      <c r="F4">
        <v>2.0909</v>
      </c>
      <c r="G4">
        <v>153.08308808999999</v>
      </c>
      <c r="H4">
        <v>-153.08308808999999</v>
      </c>
      <c r="I4">
        <v>10</v>
      </c>
      <c r="J4">
        <v>7.9471581000000002</v>
      </c>
      <c r="K4">
        <v>-75.747725209999999</v>
      </c>
      <c r="L4">
        <v>-63.825903650000001</v>
      </c>
      <c r="M4">
        <v>5.1713872900000002</v>
      </c>
      <c r="N4">
        <v>8.36</v>
      </c>
      <c r="O4">
        <v>-2.6301293499999998</v>
      </c>
      <c r="P4">
        <v>-6.9485000000000001</v>
      </c>
      <c r="S4" t="s">
        <v>18</v>
      </c>
      <c r="T4">
        <v>2.4899999999999999E-2</v>
      </c>
      <c r="U4">
        <v>12.940899999999999</v>
      </c>
      <c r="V4">
        <v>12.940899999999999</v>
      </c>
      <c r="W4">
        <v>2.0909</v>
      </c>
      <c r="X4">
        <v>2.0909</v>
      </c>
      <c r="Y4">
        <v>153.08308808999999</v>
      </c>
      <c r="Z4">
        <v>-153.08308808999999</v>
      </c>
      <c r="AA4">
        <v>10</v>
      </c>
      <c r="AB4">
        <v>7.9471581000000002</v>
      </c>
      <c r="AC4">
        <v>-75.747725209999999</v>
      </c>
      <c r="AD4">
        <v>-63.825903650000001</v>
      </c>
      <c r="AE4">
        <v>5.1713872900000002</v>
      </c>
      <c r="AF4">
        <v>8.36</v>
      </c>
      <c r="AG4">
        <v>-2.6301293499999998</v>
      </c>
      <c r="AH4">
        <v>-6.9485000000000001</v>
      </c>
    </row>
    <row r="5" spans="1:34" x14ac:dyDescent="0.25">
      <c r="A5" t="s">
        <v>19</v>
      </c>
      <c r="B5">
        <v>4.9799999999999997E-2</v>
      </c>
      <c r="C5">
        <v>7.7645</v>
      </c>
      <c r="D5">
        <v>7.7645</v>
      </c>
      <c r="E5">
        <v>0.62729999999999997</v>
      </c>
      <c r="F5">
        <v>0.62729999999999997</v>
      </c>
      <c r="G5">
        <v>84.845121449999994</v>
      </c>
      <c r="H5">
        <v>-84.845121449999994</v>
      </c>
      <c r="I5">
        <v>10</v>
      </c>
      <c r="J5">
        <v>12.579529150000001</v>
      </c>
      <c r="K5">
        <v>49.998132830000003</v>
      </c>
      <c r="L5">
        <v>55.112796520000003</v>
      </c>
      <c r="M5">
        <v>1.71950793</v>
      </c>
      <c r="N5">
        <v>8.36</v>
      </c>
      <c r="O5">
        <v>1.7360462800000001</v>
      </c>
      <c r="P5">
        <v>4.2316000000000003</v>
      </c>
      <c r="S5" t="s">
        <v>19</v>
      </c>
      <c r="T5">
        <v>4.9799999999999997E-2</v>
      </c>
      <c r="U5">
        <v>7.7645</v>
      </c>
      <c r="V5">
        <v>7.7645</v>
      </c>
      <c r="W5">
        <v>0.62729999999999997</v>
      </c>
      <c r="X5">
        <v>0.62729999999999997</v>
      </c>
      <c r="Y5">
        <v>84.845121449999994</v>
      </c>
      <c r="Z5">
        <v>-84.845121449999994</v>
      </c>
      <c r="AA5">
        <v>10</v>
      </c>
      <c r="AB5">
        <v>12.579529150000001</v>
      </c>
      <c r="AC5">
        <v>49.998132830000003</v>
      </c>
      <c r="AD5">
        <v>55.112796520000003</v>
      </c>
      <c r="AE5">
        <v>1.71950793</v>
      </c>
      <c r="AF5">
        <v>8.36</v>
      </c>
      <c r="AG5">
        <v>1.7360462800000001</v>
      </c>
      <c r="AH5">
        <v>4.2316000000000003</v>
      </c>
    </row>
    <row r="6" spans="1:34" x14ac:dyDescent="0.25">
      <c r="A6" t="s">
        <v>20</v>
      </c>
      <c r="B6">
        <v>4.9799999999999997E-2</v>
      </c>
      <c r="C6">
        <v>10.3527</v>
      </c>
      <c r="D6">
        <v>10.3527</v>
      </c>
      <c r="E6">
        <v>0.83640000000000003</v>
      </c>
      <c r="F6">
        <v>0.83640000000000003</v>
      </c>
      <c r="G6">
        <v>117.80155071999999</v>
      </c>
      <c r="H6">
        <v>-117.80155071999999</v>
      </c>
      <c r="I6">
        <v>10</v>
      </c>
      <c r="J6">
        <v>12.55000643</v>
      </c>
      <c r="K6">
        <v>65.576177279999996</v>
      </c>
      <c r="L6">
        <v>72.967200050000002</v>
      </c>
      <c r="M6">
        <v>3.1832689799999998</v>
      </c>
      <c r="N6">
        <v>8.36</v>
      </c>
      <c r="O6">
        <v>2.2769506000000002</v>
      </c>
      <c r="P6">
        <v>4.7449000000000003</v>
      </c>
      <c r="S6" t="s">
        <v>20</v>
      </c>
      <c r="T6">
        <v>4.9799999999999997E-2</v>
      </c>
      <c r="U6">
        <v>10.3527</v>
      </c>
      <c r="V6">
        <v>10.3527</v>
      </c>
      <c r="W6">
        <v>0.83640000000000003</v>
      </c>
      <c r="X6">
        <v>0.83640000000000003</v>
      </c>
      <c r="Y6">
        <v>117.80155071999999</v>
      </c>
      <c r="Z6">
        <v>-117.80155071999999</v>
      </c>
      <c r="AA6">
        <v>10</v>
      </c>
      <c r="AB6">
        <v>12.55000643</v>
      </c>
      <c r="AC6">
        <v>65.576177279999996</v>
      </c>
      <c r="AD6">
        <v>72.967200050000002</v>
      </c>
      <c r="AE6">
        <v>3.1832689799999998</v>
      </c>
      <c r="AF6">
        <v>8.36</v>
      </c>
      <c r="AG6">
        <v>2.2769506000000002</v>
      </c>
      <c r="AH6">
        <v>4.7449000000000003</v>
      </c>
    </row>
    <row r="7" spans="1:34" x14ac:dyDescent="0.25">
      <c r="A7" t="s">
        <v>21</v>
      </c>
      <c r="B7">
        <v>4.9799999999999997E-2</v>
      </c>
      <c r="C7">
        <v>12.940899999999999</v>
      </c>
      <c r="D7">
        <v>12.940899999999999</v>
      </c>
      <c r="E7">
        <v>1.0455000000000001</v>
      </c>
      <c r="F7">
        <v>1.0455000000000001</v>
      </c>
      <c r="G7">
        <v>153.09534546</v>
      </c>
      <c r="H7">
        <v>-153.09534546</v>
      </c>
      <c r="I7">
        <v>10</v>
      </c>
      <c r="J7">
        <v>12.4757824</v>
      </c>
      <c r="K7">
        <v>78.964391109999994</v>
      </c>
      <c r="L7">
        <v>89.17236613</v>
      </c>
      <c r="M7">
        <v>5.1713015699999998</v>
      </c>
      <c r="N7">
        <v>8.36</v>
      </c>
      <c r="O7">
        <v>2.74181914</v>
      </c>
      <c r="P7">
        <v>4.8524000000000003</v>
      </c>
      <c r="S7" t="s">
        <v>21</v>
      </c>
      <c r="T7">
        <v>4.9799999999999997E-2</v>
      </c>
      <c r="U7">
        <v>12.940899999999999</v>
      </c>
      <c r="V7">
        <v>12.940899999999999</v>
      </c>
      <c r="W7">
        <v>1.0455000000000001</v>
      </c>
      <c r="X7">
        <v>1.0455000000000001</v>
      </c>
      <c r="Y7">
        <v>153.09534546</v>
      </c>
      <c r="Z7">
        <v>-153.09534546</v>
      </c>
      <c r="AA7">
        <v>10</v>
      </c>
      <c r="AB7">
        <v>12.4757824</v>
      </c>
      <c r="AC7">
        <v>78.964391109999994</v>
      </c>
      <c r="AD7">
        <v>89.17236613</v>
      </c>
      <c r="AE7">
        <v>5.1713015699999998</v>
      </c>
      <c r="AF7">
        <v>8.36</v>
      </c>
      <c r="AG7">
        <v>2.74181914</v>
      </c>
      <c r="AH7">
        <v>4.8524000000000003</v>
      </c>
    </row>
    <row r="8" spans="1:34" x14ac:dyDescent="0.25">
      <c r="A8" t="s">
        <v>22</v>
      </c>
      <c r="B8">
        <v>7.4800000000000005E-2</v>
      </c>
      <c r="C8">
        <v>7.7645</v>
      </c>
      <c r="D8">
        <v>7.7645</v>
      </c>
      <c r="E8">
        <v>0.41820000000000002</v>
      </c>
      <c r="F8">
        <v>0.41820000000000002</v>
      </c>
      <c r="G8">
        <v>84.841835130000007</v>
      </c>
      <c r="H8">
        <v>-85.210375650000003</v>
      </c>
      <c r="I8">
        <v>10</v>
      </c>
      <c r="J8">
        <v>12.57535028</v>
      </c>
      <c r="K8">
        <v>49.847692029999997</v>
      </c>
      <c r="L8">
        <v>55.16375378</v>
      </c>
      <c r="M8">
        <v>1.72497364</v>
      </c>
      <c r="N8">
        <v>8.3367777800000002</v>
      </c>
      <c r="O8">
        <v>1.73082264</v>
      </c>
      <c r="P8">
        <v>4.2270000000000003</v>
      </c>
      <c r="S8" t="s">
        <v>22</v>
      </c>
      <c r="T8">
        <v>7.4800000000000005E-2</v>
      </c>
      <c r="U8">
        <v>7.7645</v>
      </c>
      <c r="V8">
        <v>7.7645</v>
      </c>
      <c r="W8">
        <v>0.41820000000000002</v>
      </c>
      <c r="X8">
        <v>0.41820000000000002</v>
      </c>
      <c r="Y8">
        <v>84.841835130000007</v>
      </c>
      <c r="Z8">
        <v>-85.210375650000003</v>
      </c>
      <c r="AA8">
        <v>10</v>
      </c>
      <c r="AB8">
        <v>12.57535028</v>
      </c>
      <c r="AC8">
        <v>49.847692029999997</v>
      </c>
      <c r="AD8">
        <v>55.16375378</v>
      </c>
      <c r="AE8">
        <v>1.72497364</v>
      </c>
      <c r="AF8">
        <v>8.3367777800000002</v>
      </c>
      <c r="AG8">
        <v>1.73082264</v>
      </c>
      <c r="AH8">
        <v>4.2270000000000003</v>
      </c>
    </row>
    <row r="9" spans="1:34" x14ac:dyDescent="0.25">
      <c r="A9" t="s">
        <v>23</v>
      </c>
      <c r="B9">
        <v>7.4800000000000005E-2</v>
      </c>
      <c r="C9">
        <v>10.3527</v>
      </c>
      <c r="D9">
        <v>10.3527</v>
      </c>
      <c r="E9">
        <v>0.55759999999999998</v>
      </c>
      <c r="F9">
        <v>0.55759999999999998</v>
      </c>
      <c r="G9">
        <v>117.79715318</v>
      </c>
      <c r="H9">
        <v>-118.33126145999999</v>
      </c>
      <c r="I9">
        <v>10</v>
      </c>
      <c r="J9">
        <v>12.569958639999999</v>
      </c>
      <c r="K9">
        <v>66.084026640000005</v>
      </c>
      <c r="L9">
        <v>73.639610700000006</v>
      </c>
      <c r="M9">
        <v>3.1936993400000002</v>
      </c>
      <c r="N9">
        <v>8.3367777800000002</v>
      </c>
      <c r="O9">
        <v>2.2945842600000002</v>
      </c>
      <c r="P9">
        <v>4.78</v>
      </c>
      <c r="S9" t="s">
        <v>23</v>
      </c>
      <c r="T9">
        <v>7.4800000000000005E-2</v>
      </c>
      <c r="U9">
        <v>10.3527</v>
      </c>
      <c r="V9">
        <v>10.3527</v>
      </c>
      <c r="W9">
        <v>0.55759999999999998</v>
      </c>
      <c r="X9">
        <v>0.55759999999999998</v>
      </c>
      <c r="Y9">
        <v>117.79715318</v>
      </c>
      <c r="Z9">
        <v>-118.33126145999999</v>
      </c>
      <c r="AA9">
        <v>10</v>
      </c>
      <c r="AB9">
        <v>12.569958639999999</v>
      </c>
      <c r="AC9">
        <v>66.084026640000005</v>
      </c>
      <c r="AD9">
        <v>73.639610700000006</v>
      </c>
      <c r="AE9">
        <v>3.1936993400000002</v>
      </c>
      <c r="AF9">
        <v>8.3367777800000002</v>
      </c>
      <c r="AG9">
        <v>2.2945842600000002</v>
      </c>
      <c r="AH9">
        <v>4.78</v>
      </c>
    </row>
    <row r="10" spans="1:34" x14ac:dyDescent="0.25">
      <c r="A10" t="s">
        <v>24</v>
      </c>
      <c r="B10">
        <v>7.4800000000000005E-2</v>
      </c>
      <c r="C10">
        <v>12.940899999999999</v>
      </c>
      <c r="D10">
        <v>12.940899999999999</v>
      </c>
      <c r="E10">
        <v>0.69699999999999995</v>
      </c>
      <c r="F10">
        <v>0.69699999999999995</v>
      </c>
      <c r="G10">
        <v>153.08983304</v>
      </c>
      <c r="H10">
        <v>-153.81086898999999</v>
      </c>
      <c r="I10">
        <v>10</v>
      </c>
      <c r="J10">
        <v>12.55424026</v>
      </c>
      <c r="K10">
        <v>81.626182650000004</v>
      </c>
      <c r="L10">
        <v>91.958225880000001</v>
      </c>
      <c r="M10">
        <v>5.1887140699999996</v>
      </c>
      <c r="N10">
        <v>8.3367777800000002</v>
      </c>
      <c r="O10">
        <v>2.8342424500000001</v>
      </c>
      <c r="P10">
        <v>4.9894999999999996</v>
      </c>
      <c r="S10" t="s">
        <v>24</v>
      </c>
      <c r="T10">
        <v>7.4800000000000005E-2</v>
      </c>
      <c r="U10">
        <v>12.940899999999999</v>
      </c>
      <c r="V10">
        <v>12.940899999999999</v>
      </c>
      <c r="W10">
        <v>0.69699999999999995</v>
      </c>
      <c r="X10">
        <v>0.69699999999999995</v>
      </c>
      <c r="Y10">
        <v>153.08983304</v>
      </c>
      <c r="Z10">
        <v>-153.81086898999999</v>
      </c>
      <c r="AA10">
        <v>10</v>
      </c>
      <c r="AB10">
        <v>12.55424026</v>
      </c>
      <c r="AC10">
        <v>81.626182650000004</v>
      </c>
      <c r="AD10">
        <v>91.958225880000001</v>
      </c>
      <c r="AE10">
        <v>5.1887140699999996</v>
      </c>
      <c r="AF10">
        <v>8.3367777800000002</v>
      </c>
      <c r="AG10">
        <v>2.8342424500000001</v>
      </c>
      <c r="AH10">
        <v>4.9894999999999996</v>
      </c>
    </row>
    <row r="11" spans="1:34" x14ac:dyDescent="0.25">
      <c r="A11" t="s">
        <v>25</v>
      </c>
      <c r="B11">
        <v>2.4899999999999999E-2</v>
      </c>
      <c r="C11">
        <v>7.7645</v>
      </c>
      <c r="D11">
        <v>7.7645</v>
      </c>
      <c r="E11">
        <v>0.94089999999999996</v>
      </c>
      <c r="F11">
        <v>0.94089999999999996</v>
      </c>
      <c r="G11">
        <v>113.11693948</v>
      </c>
      <c r="H11">
        <v>-113.11693948</v>
      </c>
      <c r="I11">
        <v>10</v>
      </c>
      <c r="J11">
        <v>12.54816078</v>
      </c>
      <c r="K11">
        <v>49.163469470000003</v>
      </c>
      <c r="L11">
        <v>54.665337819999998</v>
      </c>
      <c r="M11">
        <v>2.2927282400000002</v>
      </c>
      <c r="N11">
        <v>8.36</v>
      </c>
      <c r="O11">
        <v>1.7070649099999999</v>
      </c>
      <c r="P11">
        <v>3.9777</v>
      </c>
      <c r="S11" t="s">
        <v>25</v>
      </c>
      <c r="T11">
        <v>2.4899999999999999E-2</v>
      </c>
      <c r="U11">
        <v>7.7645</v>
      </c>
      <c r="V11">
        <v>7.7645</v>
      </c>
      <c r="W11">
        <v>0.94089999999999996</v>
      </c>
      <c r="X11">
        <v>0.94089999999999996</v>
      </c>
      <c r="Y11">
        <v>113.11693948</v>
      </c>
      <c r="Z11">
        <v>-113.11693948</v>
      </c>
      <c r="AA11">
        <v>10</v>
      </c>
      <c r="AB11">
        <v>12.54816078</v>
      </c>
      <c r="AC11">
        <v>49.163469470000003</v>
      </c>
      <c r="AD11">
        <v>54.665337819999998</v>
      </c>
      <c r="AE11">
        <v>2.2927282400000002</v>
      </c>
      <c r="AF11">
        <v>8.36</v>
      </c>
      <c r="AG11">
        <v>1.7070649099999999</v>
      </c>
      <c r="AH11">
        <v>3.9777</v>
      </c>
    </row>
    <row r="12" spans="1:34" x14ac:dyDescent="0.25">
      <c r="A12" t="s">
        <v>26</v>
      </c>
      <c r="B12">
        <v>2.4899999999999999E-2</v>
      </c>
      <c r="C12">
        <v>10.3527</v>
      </c>
      <c r="D12">
        <v>10.3527</v>
      </c>
      <c r="E12">
        <v>1.2545999999999999</v>
      </c>
      <c r="F12">
        <v>1.2545999999999999</v>
      </c>
      <c r="G12">
        <v>157.05560593999999</v>
      </c>
      <c r="H12">
        <v>-157.05560593999999</v>
      </c>
      <c r="I12">
        <v>10</v>
      </c>
      <c r="J12">
        <v>12.382735</v>
      </c>
      <c r="K12">
        <v>60.560558049999997</v>
      </c>
      <c r="L12">
        <v>68.885800099999997</v>
      </c>
      <c r="M12">
        <v>4.2444400099999999</v>
      </c>
      <c r="N12">
        <v>8.36</v>
      </c>
      <c r="O12">
        <v>2.1027971499999998</v>
      </c>
      <c r="P12">
        <v>4.1177000000000001</v>
      </c>
      <c r="S12" t="s">
        <v>26</v>
      </c>
      <c r="T12">
        <v>2.4899999999999999E-2</v>
      </c>
      <c r="U12">
        <v>10.3527</v>
      </c>
      <c r="V12">
        <v>10.3527</v>
      </c>
      <c r="W12">
        <v>1.2545999999999999</v>
      </c>
      <c r="X12">
        <v>1.2545999999999999</v>
      </c>
      <c r="Y12">
        <v>157.05560593999999</v>
      </c>
      <c r="Z12">
        <v>-157.05560593999999</v>
      </c>
      <c r="AA12">
        <v>10</v>
      </c>
      <c r="AB12">
        <v>12.382735</v>
      </c>
      <c r="AC12">
        <v>60.560558049999997</v>
      </c>
      <c r="AD12">
        <v>68.885800099999997</v>
      </c>
      <c r="AE12">
        <v>4.2444400099999999</v>
      </c>
      <c r="AF12">
        <v>8.36</v>
      </c>
      <c r="AG12">
        <v>2.1027971499999998</v>
      </c>
      <c r="AH12">
        <v>4.1177000000000001</v>
      </c>
    </row>
    <row r="13" spans="1:34" x14ac:dyDescent="0.25">
      <c r="A13" t="s">
        <v>27</v>
      </c>
      <c r="B13">
        <v>2.4899999999999999E-2</v>
      </c>
      <c r="C13">
        <v>12.940899999999999</v>
      </c>
      <c r="D13">
        <v>12.940899999999999</v>
      </c>
      <c r="E13">
        <v>1.5682</v>
      </c>
      <c r="F13">
        <v>1.5682</v>
      </c>
      <c r="G13">
        <v>204.11078412000001</v>
      </c>
      <c r="H13">
        <v>-204.11078412000001</v>
      </c>
      <c r="I13">
        <v>10</v>
      </c>
      <c r="J13">
        <v>11.762583100000001</v>
      </c>
      <c r="K13">
        <v>53.718148560000003</v>
      </c>
      <c r="L13">
        <v>65.94408473</v>
      </c>
      <c r="M13">
        <v>6.8951830599999999</v>
      </c>
      <c r="N13">
        <v>8.36</v>
      </c>
      <c r="O13">
        <v>1.8652134899999999</v>
      </c>
      <c r="P13">
        <v>3.1377000000000002</v>
      </c>
      <c r="S13" t="s">
        <v>27</v>
      </c>
      <c r="T13">
        <v>2.4899999999999999E-2</v>
      </c>
      <c r="U13">
        <v>12.940899999999999</v>
      </c>
      <c r="V13">
        <v>12.940899999999999</v>
      </c>
      <c r="W13">
        <v>1.5682</v>
      </c>
      <c r="X13">
        <v>1.5682</v>
      </c>
      <c r="Y13">
        <v>204.11078412000001</v>
      </c>
      <c r="Z13">
        <v>-204.11078412000001</v>
      </c>
      <c r="AA13">
        <v>10</v>
      </c>
      <c r="AB13">
        <v>11.762583100000001</v>
      </c>
      <c r="AC13">
        <v>53.718148560000003</v>
      </c>
      <c r="AD13">
        <v>65.94408473</v>
      </c>
      <c r="AE13">
        <v>6.8951830599999999</v>
      </c>
      <c r="AF13">
        <v>8.36</v>
      </c>
      <c r="AG13">
        <v>1.8652134899999999</v>
      </c>
      <c r="AH13">
        <v>3.1377000000000002</v>
      </c>
    </row>
    <row r="14" spans="1:34" x14ac:dyDescent="0.25">
      <c r="A14" t="s">
        <v>28</v>
      </c>
      <c r="B14">
        <v>4.9799999999999997E-2</v>
      </c>
      <c r="C14">
        <v>7.7645</v>
      </c>
      <c r="D14">
        <v>7.7645</v>
      </c>
      <c r="E14">
        <v>0.47049999999999997</v>
      </c>
      <c r="F14">
        <v>0.47049999999999997</v>
      </c>
      <c r="G14">
        <v>113.12682859</v>
      </c>
      <c r="H14">
        <v>-113.12682859</v>
      </c>
      <c r="I14">
        <v>10</v>
      </c>
      <c r="J14">
        <v>12.575273109999999</v>
      </c>
      <c r="K14">
        <v>49.533135600000001</v>
      </c>
      <c r="L14">
        <v>55.406548649999998</v>
      </c>
      <c r="M14">
        <v>2.2926772400000002</v>
      </c>
      <c r="N14">
        <v>8.36</v>
      </c>
      <c r="O14">
        <v>1.71990054</v>
      </c>
      <c r="P14">
        <v>4.0034999999999998</v>
      </c>
      <c r="S14" t="s">
        <v>28</v>
      </c>
      <c r="T14">
        <v>4.9799999999999997E-2</v>
      </c>
      <c r="U14">
        <v>7.7645</v>
      </c>
      <c r="V14">
        <v>7.7645</v>
      </c>
      <c r="W14">
        <v>0.47049999999999997</v>
      </c>
      <c r="X14">
        <v>0.47049999999999997</v>
      </c>
      <c r="Y14">
        <v>113.12682859</v>
      </c>
      <c r="Z14">
        <v>-113.12682859</v>
      </c>
      <c r="AA14">
        <v>10</v>
      </c>
      <c r="AB14">
        <v>12.575273109999999</v>
      </c>
      <c r="AC14">
        <v>49.533135600000001</v>
      </c>
      <c r="AD14">
        <v>55.406548649999998</v>
      </c>
      <c r="AE14">
        <v>2.2926772400000002</v>
      </c>
      <c r="AF14">
        <v>8.36</v>
      </c>
      <c r="AG14">
        <v>1.71990054</v>
      </c>
      <c r="AH14">
        <v>4.0034999999999998</v>
      </c>
    </row>
    <row r="15" spans="1:34" x14ac:dyDescent="0.25">
      <c r="A15" t="s">
        <v>29</v>
      </c>
      <c r="B15">
        <v>4.9799999999999997E-2</v>
      </c>
      <c r="C15">
        <v>10.3527</v>
      </c>
      <c r="D15">
        <v>10.3527</v>
      </c>
      <c r="E15">
        <v>0.62729999999999997</v>
      </c>
      <c r="F15">
        <v>0.62729999999999997</v>
      </c>
      <c r="G15">
        <v>157.06873429999999</v>
      </c>
      <c r="H15">
        <v>-157.06873429999999</v>
      </c>
      <c r="I15">
        <v>10</v>
      </c>
      <c r="J15">
        <v>12.56873721</v>
      </c>
      <c r="K15">
        <v>65.478608699999995</v>
      </c>
      <c r="L15">
        <v>74.086385899999996</v>
      </c>
      <c r="M15">
        <v>4.2443586399999997</v>
      </c>
      <c r="N15">
        <v>8.36</v>
      </c>
      <c r="O15">
        <v>2.2735628000000001</v>
      </c>
      <c r="P15">
        <v>4.4010999999999996</v>
      </c>
      <c r="S15" t="s">
        <v>29</v>
      </c>
      <c r="T15">
        <v>4.9799999999999997E-2</v>
      </c>
      <c r="U15">
        <v>10.3527</v>
      </c>
      <c r="V15">
        <v>10.3527</v>
      </c>
      <c r="W15">
        <v>0.62729999999999997</v>
      </c>
      <c r="X15">
        <v>0.62729999999999997</v>
      </c>
      <c r="Y15">
        <v>157.06873429999999</v>
      </c>
      <c r="Z15">
        <v>-157.06873429999999</v>
      </c>
      <c r="AA15">
        <v>10</v>
      </c>
      <c r="AB15">
        <v>12.56873721</v>
      </c>
      <c r="AC15">
        <v>65.478608699999995</v>
      </c>
      <c r="AD15">
        <v>74.086385899999996</v>
      </c>
      <c r="AE15">
        <v>4.2443586399999997</v>
      </c>
      <c r="AF15">
        <v>8.36</v>
      </c>
      <c r="AG15">
        <v>2.2735628000000001</v>
      </c>
      <c r="AH15">
        <v>4.4010999999999996</v>
      </c>
    </row>
    <row r="16" spans="1:34" x14ac:dyDescent="0.25">
      <c r="A16" t="s">
        <v>30</v>
      </c>
      <c r="B16">
        <v>4.9799999999999997E-2</v>
      </c>
      <c r="C16">
        <v>12.940899999999999</v>
      </c>
      <c r="D16">
        <v>12.940899999999999</v>
      </c>
      <c r="E16">
        <v>0.78410000000000002</v>
      </c>
      <c r="F16">
        <v>0.78410000000000002</v>
      </c>
      <c r="G16">
        <v>204.12712728</v>
      </c>
      <c r="H16">
        <v>-204.12712728</v>
      </c>
      <c r="I16">
        <v>10</v>
      </c>
      <c r="J16">
        <v>12.55082305</v>
      </c>
      <c r="K16">
        <v>80.594955089999999</v>
      </c>
      <c r="L16">
        <v>92.645952570000006</v>
      </c>
      <c r="M16">
        <v>6.89506876</v>
      </c>
      <c r="N16">
        <v>8.36</v>
      </c>
      <c r="O16">
        <v>2.7984359400000001</v>
      </c>
      <c r="P16">
        <v>4.4641999999999999</v>
      </c>
      <c r="S16" t="s">
        <v>30</v>
      </c>
      <c r="T16">
        <v>4.9799999999999997E-2</v>
      </c>
      <c r="U16">
        <v>12.940899999999999</v>
      </c>
      <c r="V16">
        <v>12.940899999999999</v>
      </c>
      <c r="W16">
        <v>0.78410000000000002</v>
      </c>
      <c r="X16">
        <v>0.78410000000000002</v>
      </c>
      <c r="Y16">
        <v>204.12712728</v>
      </c>
      <c r="Z16">
        <v>-204.12712728</v>
      </c>
      <c r="AA16">
        <v>10</v>
      </c>
      <c r="AB16">
        <v>12.55082305</v>
      </c>
      <c r="AC16">
        <v>80.594955089999999</v>
      </c>
      <c r="AD16">
        <v>92.645952570000006</v>
      </c>
      <c r="AE16">
        <v>6.89506876</v>
      </c>
      <c r="AF16">
        <v>8.36</v>
      </c>
      <c r="AG16">
        <v>2.7984359400000001</v>
      </c>
      <c r="AH16">
        <v>4.4641999999999999</v>
      </c>
    </row>
    <row r="17" spans="1:34" x14ac:dyDescent="0.25">
      <c r="A17" t="s">
        <v>31</v>
      </c>
      <c r="B17">
        <v>7.4800000000000005E-2</v>
      </c>
      <c r="C17">
        <v>7.7645</v>
      </c>
      <c r="D17">
        <v>7.7645</v>
      </c>
      <c r="E17">
        <v>0.31359999999999999</v>
      </c>
      <c r="F17">
        <v>0.31359999999999999</v>
      </c>
      <c r="G17">
        <v>113.12244683999999</v>
      </c>
      <c r="H17">
        <v>-113.6138342</v>
      </c>
      <c r="I17">
        <v>10</v>
      </c>
      <c r="J17">
        <v>12.56174283</v>
      </c>
      <c r="K17">
        <v>49.147925569999998</v>
      </c>
      <c r="L17">
        <v>55.301011160000002</v>
      </c>
      <c r="M17">
        <v>2.2999648499999998</v>
      </c>
      <c r="N17">
        <v>8.3367777800000002</v>
      </c>
      <c r="O17">
        <v>1.70652519</v>
      </c>
      <c r="P17">
        <v>3.9817999999999998</v>
      </c>
      <c r="S17" t="s">
        <v>31</v>
      </c>
      <c r="T17">
        <v>7.4800000000000005E-2</v>
      </c>
      <c r="U17">
        <v>7.7645</v>
      </c>
      <c r="V17">
        <v>7.7645</v>
      </c>
      <c r="W17">
        <v>0.31359999999999999</v>
      </c>
      <c r="X17">
        <v>0.31359999999999999</v>
      </c>
      <c r="Y17">
        <v>113.12244683999999</v>
      </c>
      <c r="Z17">
        <v>-113.6138342</v>
      </c>
      <c r="AA17">
        <v>10</v>
      </c>
      <c r="AB17">
        <v>12.56174283</v>
      </c>
      <c r="AC17">
        <v>49.147925569999998</v>
      </c>
      <c r="AD17">
        <v>55.301011160000002</v>
      </c>
      <c r="AE17">
        <v>2.2999648499999998</v>
      </c>
      <c r="AF17">
        <v>8.3367777800000002</v>
      </c>
      <c r="AG17">
        <v>1.70652519</v>
      </c>
      <c r="AH17">
        <v>3.9817999999999998</v>
      </c>
    </row>
    <row r="18" spans="1:34" x14ac:dyDescent="0.25">
      <c r="A18" t="s">
        <v>32</v>
      </c>
      <c r="B18">
        <v>7.4800000000000005E-2</v>
      </c>
      <c r="C18">
        <v>10.3527</v>
      </c>
      <c r="D18">
        <v>10.3527</v>
      </c>
      <c r="E18">
        <v>0.41820000000000002</v>
      </c>
      <c r="F18">
        <v>0.41820000000000002</v>
      </c>
      <c r="G18">
        <v>157.06287090999999</v>
      </c>
      <c r="H18">
        <v>-157.77501527999999</v>
      </c>
      <c r="I18">
        <v>10</v>
      </c>
      <c r="J18">
        <v>12.56010786</v>
      </c>
      <c r="K18">
        <v>65.167133120000003</v>
      </c>
      <c r="L18">
        <v>74.011944380000003</v>
      </c>
      <c r="M18">
        <v>4.2582657900000003</v>
      </c>
      <c r="N18">
        <v>8.3367777800000002</v>
      </c>
      <c r="O18">
        <v>2.2627476799999999</v>
      </c>
      <c r="P18">
        <v>4.3860999999999999</v>
      </c>
      <c r="S18" t="s">
        <v>32</v>
      </c>
      <c r="T18">
        <v>7.4800000000000005E-2</v>
      </c>
      <c r="U18">
        <v>10.3527</v>
      </c>
      <c r="V18">
        <v>10.3527</v>
      </c>
      <c r="W18">
        <v>0.41820000000000002</v>
      </c>
      <c r="X18">
        <v>0.41820000000000002</v>
      </c>
      <c r="Y18">
        <v>157.06287090999999</v>
      </c>
      <c r="Z18">
        <v>-157.77501527999999</v>
      </c>
      <c r="AA18">
        <v>10</v>
      </c>
      <c r="AB18">
        <v>12.56010786</v>
      </c>
      <c r="AC18">
        <v>65.167133120000003</v>
      </c>
      <c r="AD18">
        <v>74.011944380000003</v>
      </c>
      <c r="AE18">
        <v>4.2582657900000003</v>
      </c>
      <c r="AF18">
        <v>8.3367777800000002</v>
      </c>
      <c r="AG18">
        <v>2.2627476799999999</v>
      </c>
      <c r="AH18">
        <v>4.3860999999999999</v>
      </c>
    </row>
    <row r="19" spans="1:34" x14ac:dyDescent="0.25">
      <c r="A19" t="s">
        <v>33</v>
      </c>
      <c r="B19">
        <v>7.4800000000000005E-2</v>
      </c>
      <c r="C19">
        <v>12.940899999999999</v>
      </c>
      <c r="D19">
        <v>12.940899999999999</v>
      </c>
      <c r="E19">
        <v>0.52270000000000005</v>
      </c>
      <c r="F19">
        <v>0.52270000000000005</v>
      </c>
      <c r="G19">
        <v>204.11977739</v>
      </c>
      <c r="H19">
        <v>-205.08115866</v>
      </c>
      <c r="I19">
        <v>10</v>
      </c>
      <c r="J19">
        <v>12.55437714</v>
      </c>
      <c r="K19">
        <v>80.671844449999995</v>
      </c>
      <c r="L19">
        <v>92.913270490000002</v>
      </c>
      <c r="M19">
        <v>6.9182854300000001</v>
      </c>
      <c r="N19">
        <v>8.3367777800000002</v>
      </c>
      <c r="O19">
        <v>2.8011057099999999</v>
      </c>
      <c r="P19">
        <v>4.4678000000000004</v>
      </c>
      <c r="S19" t="s">
        <v>33</v>
      </c>
      <c r="T19">
        <v>7.4800000000000005E-2</v>
      </c>
      <c r="U19">
        <v>12.940899999999999</v>
      </c>
      <c r="V19">
        <v>12.940899999999999</v>
      </c>
      <c r="W19">
        <v>0.52270000000000005</v>
      </c>
      <c r="X19">
        <v>0.52270000000000005</v>
      </c>
      <c r="Y19">
        <v>204.11977739</v>
      </c>
      <c r="Z19">
        <v>-205.08115866</v>
      </c>
      <c r="AA19">
        <v>10</v>
      </c>
      <c r="AB19">
        <v>12.55437714</v>
      </c>
      <c r="AC19">
        <v>80.671844449999995</v>
      </c>
      <c r="AD19">
        <v>92.913270490000002</v>
      </c>
      <c r="AE19">
        <v>6.9182854300000001</v>
      </c>
      <c r="AF19">
        <v>8.3367777800000002</v>
      </c>
      <c r="AG19">
        <v>2.8011057099999999</v>
      </c>
      <c r="AH19">
        <v>4.4678000000000004</v>
      </c>
    </row>
    <row r="20" spans="1:34" x14ac:dyDescent="0.25">
      <c r="A20" t="s">
        <v>34</v>
      </c>
      <c r="B20">
        <v>2.4899999999999999E-2</v>
      </c>
      <c r="C20">
        <v>7.7645</v>
      </c>
      <c r="D20">
        <v>7.7645</v>
      </c>
      <c r="E20">
        <v>0.75270000000000004</v>
      </c>
      <c r="F20">
        <v>0.75270000000000004</v>
      </c>
      <c r="G20">
        <v>141.39617435</v>
      </c>
      <c r="H20">
        <v>-141.39617435</v>
      </c>
      <c r="I20">
        <v>10</v>
      </c>
      <c r="J20">
        <v>12.57307424</v>
      </c>
      <c r="K20">
        <v>49.338268480000004</v>
      </c>
      <c r="L20">
        <v>55.50825802</v>
      </c>
      <c r="M20">
        <v>2.8659102999999999</v>
      </c>
      <c r="N20">
        <v>8.36</v>
      </c>
      <c r="O20">
        <v>1.71313432</v>
      </c>
      <c r="P20">
        <v>3.8130999999999999</v>
      </c>
      <c r="S20" t="s">
        <v>34</v>
      </c>
      <c r="T20">
        <v>2.4899999999999999E-2</v>
      </c>
      <c r="U20">
        <v>7.7645</v>
      </c>
      <c r="V20">
        <v>7.7645</v>
      </c>
      <c r="W20">
        <v>0.75270000000000004</v>
      </c>
      <c r="X20">
        <v>0.75270000000000004</v>
      </c>
      <c r="Y20">
        <v>141.39617435</v>
      </c>
      <c r="Z20">
        <v>-141.39617435</v>
      </c>
      <c r="AA20">
        <v>10</v>
      </c>
      <c r="AB20">
        <v>12.57307424</v>
      </c>
      <c r="AC20">
        <v>49.338268480000004</v>
      </c>
      <c r="AD20">
        <v>55.50825802</v>
      </c>
      <c r="AE20">
        <v>2.8659102999999999</v>
      </c>
      <c r="AF20">
        <v>8.36</v>
      </c>
      <c r="AG20">
        <v>1.71313432</v>
      </c>
      <c r="AH20">
        <v>3.8130999999999999</v>
      </c>
    </row>
    <row r="21" spans="1:34" x14ac:dyDescent="0.25">
      <c r="A21" t="s">
        <v>35</v>
      </c>
      <c r="B21">
        <v>2.4899999999999999E-2</v>
      </c>
      <c r="C21">
        <v>10.3527</v>
      </c>
      <c r="D21">
        <v>10.3527</v>
      </c>
      <c r="E21">
        <v>1.0036</v>
      </c>
      <c r="F21">
        <v>1.0036</v>
      </c>
      <c r="G21">
        <v>196.31950742000001</v>
      </c>
      <c r="H21">
        <v>-196.31950742000001</v>
      </c>
      <c r="I21">
        <v>10</v>
      </c>
      <c r="J21">
        <v>12.526002950000001</v>
      </c>
      <c r="K21">
        <v>63.904150129999998</v>
      </c>
      <c r="L21">
        <v>73.334242849999995</v>
      </c>
      <c r="M21">
        <v>5.3055500100000001</v>
      </c>
      <c r="N21">
        <v>8.36</v>
      </c>
      <c r="O21">
        <v>2.2188941</v>
      </c>
      <c r="P21">
        <v>4.0231000000000003</v>
      </c>
      <c r="S21" t="s">
        <v>35</v>
      </c>
      <c r="T21">
        <v>2.4899999999999999E-2</v>
      </c>
      <c r="U21">
        <v>10.3527</v>
      </c>
      <c r="V21">
        <v>10.3527</v>
      </c>
      <c r="W21">
        <v>1.0036</v>
      </c>
      <c r="X21">
        <v>1.0036</v>
      </c>
      <c r="Y21">
        <v>196.31950742000001</v>
      </c>
      <c r="Z21">
        <v>-196.31950742000001</v>
      </c>
      <c r="AA21">
        <v>10</v>
      </c>
      <c r="AB21">
        <v>12.526002950000001</v>
      </c>
      <c r="AC21">
        <v>63.904150129999998</v>
      </c>
      <c r="AD21">
        <v>73.334242849999995</v>
      </c>
      <c r="AE21">
        <v>5.3055500100000001</v>
      </c>
      <c r="AF21">
        <v>8.36</v>
      </c>
      <c r="AG21">
        <v>2.2188941</v>
      </c>
      <c r="AH21">
        <v>4.0231000000000003</v>
      </c>
    </row>
    <row r="22" spans="1:34" x14ac:dyDescent="0.25">
      <c r="A22" t="s">
        <v>36</v>
      </c>
      <c r="B22">
        <v>2.4899999999999999E-2</v>
      </c>
      <c r="C22">
        <v>12.940899999999999</v>
      </c>
      <c r="D22">
        <v>12.940899999999999</v>
      </c>
      <c r="E22">
        <v>1.2545999999999999</v>
      </c>
      <c r="F22">
        <v>1.2545999999999999</v>
      </c>
      <c r="G22">
        <v>255.13848014999999</v>
      </c>
      <c r="H22">
        <v>-255.13848014999999</v>
      </c>
      <c r="I22">
        <v>10</v>
      </c>
      <c r="J22">
        <v>12.384136870000001</v>
      </c>
      <c r="K22">
        <v>74.142537250000004</v>
      </c>
      <c r="L22">
        <v>87.767687609999996</v>
      </c>
      <c r="M22">
        <v>8.6189788200000006</v>
      </c>
      <c r="N22">
        <v>8.36</v>
      </c>
      <c r="O22">
        <v>2.5743936500000002</v>
      </c>
      <c r="P22">
        <v>3.7917999999999998</v>
      </c>
      <c r="S22" t="s">
        <v>36</v>
      </c>
      <c r="T22">
        <v>2.4899999999999999E-2</v>
      </c>
      <c r="U22">
        <v>12.940899999999999</v>
      </c>
      <c r="V22">
        <v>12.940899999999999</v>
      </c>
      <c r="W22">
        <v>1.2545999999999999</v>
      </c>
      <c r="X22">
        <v>1.2545999999999999</v>
      </c>
      <c r="Y22">
        <v>255.13848014999999</v>
      </c>
      <c r="Z22">
        <v>-255.13848014999999</v>
      </c>
      <c r="AA22">
        <v>10</v>
      </c>
      <c r="AB22">
        <v>12.384136870000001</v>
      </c>
      <c r="AC22">
        <v>74.142537250000004</v>
      </c>
      <c r="AD22">
        <v>87.767687609999996</v>
      </c>
      <c r="AE22">
        <v>8.6189788200000006</v>
      </c>
      <c r="AF22">
        <v>8.36</v>
      </c>
      <c r="AG22">
        <v>2.5743936500000002</v>
      </c>
      <c r="AH22">
        <v>3.7917999999999998</v>
      </c>
    </row>
    <row r="23" spans="1:34" x14ac:dyDescent="0.25">
      <c r="A23" t="s">
        <v>37</v>
      </c>
      <c r="B23">
        <v>4.9799999999999997E-2</v>
      </c>
      <c r="C23">
        <v>7.7645</v>
      </c>
      <c r="D23">
        <v>7.7645</v>
      </c>
      <c r="E23">
        <v>0.37640000000000001</v>
      </c>
      <c r="F23">
        <v>0.37640000000000001</v>
      </c>
      <c r="G23">
        <v>141.40853573999999</v>
      </c>
      <c r="H23">
        <v>-141.40853573999999</v>
      </c>
      <c r="I23">
        <v>10</v>
      </c>
      <c r="J23">
        <v>12.56237018</v>
      </c>
      <c r="K23">
        <v>48.897071199999999</v>
      </c>
      <c r="L23">
        <v>55.518807330000001</v>
      </c>
      <c r="M23">
        <v>2.8658465500000001</v>
      </c>
      <c r="N23">
        <v>8.36</v>
      </c>
      <c r="O23">
        <v>1.69781497</v>
      </c>
      <c r="P23">
        <v>3.7835000000000001</v>
      </c>
      <c r="S23" t="s">
        <v>37</v>
      </c>
      <c r="T23">
        <v>4.9799999999999997E-2</v>
      </c>
      <c r="U23">
        <v>7.7645</v>
      </c>
      <c r="V23">
        <v>7.7645</v>
      </c>
      <c r="W23">
        <v>0.37640000000000001</v>
      </c>
      <c r="X23">
        <v>0.37640000000000001</v>
      </c>
      <c r="Y23">
        <v>141.40853573999999</v>
      </c>
      <c r="Z23">
        <v>-141.40853573999999</v>
      </c>
      <c r="AA23">
        <v>10</v>
      </c>
      <c r="AB23">
        <v>12.56237018</v>
      </c>
      <c r="AC23">
        <v>48.897071199999999</v>
      </c>
      <c r="AD23">
        <v>55.518807330000001</v>
      </c>
      <c r="AE23">
        <v>2.8658465500000001</v>
      </c>
      <c r="AF23">
        <v>8.36</v>
      </c>
      <c r="AG23">
        <v>1.69781497</v>
      </c>
      <c r="AH23">
        <v>3.7835000000000001</v>
      </c>
    </row>
    <row r="24" spans="1:34" x14ac:dyDescent="0.25">
      <c r="A24" t="s">
        <v>38</v>
      </c>
      <c r="B24">
        <v>4.9799999999999997E-2</v>
      </c>
      <c r="C24">
        <v>10.3527</v>
      </c>
      <c r="D24">
        <v>10.3527</v>
      </c>
      <c r="E24">
        <v>0.50180000000000002</v>
      </c>
      <c r="F24">
        <v>0.50180000000000002</v>
      </c>
      <c r="G24">
        <v>196.33591787</v>
      </c>
      <c r="H24">
        <v>-196.33591787</v>
      </c>
      <c r="I24">
        <v>10</v>
      </c>
      <c r="J24">
        <v>12.55881441</v>
      </c>
      <c r="K24">
        <v>64.611746440000005</v>
      </c>
      <c r="L24">
        <v>74.417235829999996</v>
      </c>
      <c r="M24">
        <v>5.3054483000000001</v>
      </c>
      <c r="N24">
        <v>8.36</v>
      </c>
      <c r="O24">
        <v>2.2434634199999999</v>
      </c>
      <c r="P24">
        <v>4.0613999999999999</v>
      </c>
      <c r="S24" t="s">
        <v>38</v>
      </c>
      <c r="T24">
        <v>4.9799999999999997E-2</v>
      </c>
      <c r="U24">
        <v>10.3527</v>
      </c>
      <c r="V24">
        <v>10.3527</v>
      </c>
      <c r="W24">
        <v>0.50180000000000002</v>
      </c>
      <c r="X24">
        <v>0.50180000000000002</v>
      </c>
      <c r="Y24">
        <v>196.33591787</v>
      </c>
      <c r="Z24">
        <v>-196.33591787</v>
      </c>
      <c r="AA24">
        <v>10</v>
      </c>
      <c r="AB24">
        <v>12.55881441</v>
      </c>
      <c r="AC24">
        <v>64.611746440000005</v>
      </c>
      <c r="AD24">
        <v>74.417235829999996</v>
      </c>
      <c r="AE24">
        <v>5.3054483000000001</v>
      </c>
      <c r="AF24">
        <v>8.36</v>
      </c>
      <c r="AG24">
        <v>2.2434634199999999</v>
      </c>
      <c r="AH24">
        <v>4.0613999999999999</v>
      </c>
    </row>
    <row r="25" spans="1:34" x14ac:dyDescent="0.25">
      <c r="A25" t="s">
        <v>39</v>
      </c>
      <c r="B25">
        <v>4.9799999999999997E-2</v>
      </c>
      <c r="C25">
        <v>12.940899999999999</v>
      </c>
      <c r="D25">
        <v>12.940899999999999</v>
      </c>
      <c r="E25">
        <v>0.62729999999999997</v>
      </c>
      <c r="F25">
        <v>0.62729999999999997</v>
      </c>
      <c r="G25">
        <v>255.15890911</v>
      </c>
      <c r="H25">
        <v>-255.15890911</v>
      </c>
      <c r="I25">
        <v>10</v>
      </c>
      <c r="J25">
        <v>12.55119062</v>
      </c>
      <c r="K25">
        <v>79.702362019999995</v>
      </c>
      <c r="L25">
        <v>93.568382310000004</v>
      </c>
      <c r="M25">
        <v>8.6188359499999994</v>
      </c>
      <c r="N25">
        <v>8.36</v>
      </c>
      <c r="O25">
        <v>2.7674431300000002</v>
      </c>
      <c r="P25">
        <v>4.0362999999999998</v>
      </c>
      <c r="S25" t="s">
        <v>39</v>
      </c>
      <c r="T25">
        <v>4.9799999999999997E-2</v>
      </c>
      <c r="U25">
        <v>12.940899999999999</v>
      </c>
      <c r="V25">
        <v>12.940899999999999</v>
      </c>
      <c r="W25">
        <v>0.62729999999999997</v>
      </c>
      <c r="X25">
        <v>0.62729999999999997</v>
      </c>
      <c r="Y25">
        <v>255.15890911</v>
      </c>
      <c r="Z25">
        <v>-255.15890911</v>
      </c>
      <c r="AA25">
        <v>10</v>
      </c>
      <c r="AB25">
        <v>12.55119062</v>
      </c>
      <c r="AC25">
        <v>79.702362019999995</v>
      </c>
      <c r="AD25">
        <v>93.568382310000004</v>
      </c>
      <c r="AE25">
        <v>8.6188359499999994</v>
      </c>
      <c r="AF25">
        <v>8.36</v>
      </c>
      <c r="AG25">
        <v>2.7674431300000002</v>
      </c>
      <c r="AH25">
        <v>4.0362999999999998</v>
      </c>
    </row>
    <row r="26" spans="1:34" x14ac:dyDescent="0.25">
      <c r="A26" t="s">
        <v>40</v>
      </c>
      <c r="B26">
        <v>7.4800000000000005E-2</v>
      </c>
      <c r="C26">
        <v>7.7645</v>
      </c>
      <c r="D26">
        <v>7.7645</v>
      </c>
      <c r="E26">
        <v>0.25090000000000001</v>
      </c>
      <c r="F26">
        <v>0.25090000000000001</v>
      </c>
      <c r="G26">
        <v>141.40305856000001</v>
      </c>
      <c r="H26">
        <v>-142.01729273999999</v>
      </c>
      <c r="I26">
        <v>10</v>
      </c>
      <c r="J26">
        <v>12.54576834</v>
      </c>
      <c r="K26">
        <v>48.40743157</v>
      </c>
      <c r="L26">
        <v>55.3833305</v>
      </c>
      <c r="M26">
        <v>2.8749560600000001</v>
      </c>
      <c r="N26">
        <v>8.3367777800000002</v>
      </c>
      <c r="O26">
        <v>1.6808136</v>
      </c>
      <c r="P26">
        <v>3.7547000000000001</v>
      </c>
      <c r="S26" t="s">
        <v>40</v>
      </c>
      <c r="T26">
        <v>7.4800000000000005E-2</v>
      </c>
      <c r="U26">
        <v>7.7645</v>
      </c>
      <c r="V26">
        <v>7.7645</v>
      </c>
      <c r="W26">
        <v>0.25090000000000001</v>
      </c>
      <c r="X26">
        <v>0.25090000000000001</v>
      </c>
      <c r="Y26">
        <v>141.40305856000001</v>
      </c>
      <c r="Z26">
        <v>-142.01729273999999</v>
      </c>
      <c r="AA26">
        <v>10</v>
      </c>
      <c r="AB26">
        <v>12.54576834</v>
      </c>
      <c r="AC26">
        <v>48.40743157</v>
      </c>
      <c r="AD26">
        <v>55.3833305</v>
      </c>
      <c r="AE26">
        <v>2.8749560600000001</v>
      </c>
      <c r="AF26">
        <v>8.3367777800000002</v>
      </c>
      <c r="AG26">
        <v>1.6808136</v>
      </c>
      <c r="AH26">
        <v>3.7547000000000001</v>
      </c>
    </row>
    <row r="27" spans="1:34" x14ac:dyDescent="0.25">
      <c r="A27" t="s">
        <v>41</v>
      </c>
      <c r="B27">
        <v>7.4800000000000005E-2</v>
      </c>
      <c r="C27">
        <v>10.3527</v>
      </c>
      <c r="D27">
        <v>10.3527</v>
      </c>
      <c r="E27">
        <v>0.33450000000000002</v>
      </c>
      <c r="F27">
        <v>0.33450000000000002</v>
      </c>
      <c r="G27">
        <v>196.32858863999999</v>
      </c>
      <c r="H27">
        <v>-197.2187691</v>
      </c>
      <c r="I27">
        <v>10</v>
      </c>
      <c r="J27">
        <v>12.543035140000001</v>
      </c>
      <c r="K27">
        <v>64.066327450000003</v>
      </c>
      <c r="L27">
        <v>74.175484850000004</v>
      </c>
      <c r="M27">
        <v>5.3228322400000003</v>
      </c>
      <c r="N27">
        <v>8.3367777800000002</v>
      </c>
      <c r="O27">
        <v>2.2245252600000001</v>
      </c>
      <c r="P27">
        <v>4.0334000000000003</v>
      </c>
      <c r="S27" t="s">
        <v>41</v>
      </c>
      <c r="T27">
        <v>7.4800000000000005E-2</v>
      </c>
      <c r="U27">
        <v>10.3527</v>
      </c>
      <c r="V27">
        <v>10.3527</v>
      </c>
      <c r="W27">
        <v>0.33450000000000002</v>
      </c>
      <c r="X27">
        <v>0.33450000000000002</v>
      </c>
      <c r="Y27">
        <v>196.32858863999999</v>
      </c>
      <c r="Z27">
        <v>-197.2187691</v>
      </c>
      <c r="AA27">
        <v>10</v>
      </c>
      <c r="AB27">
        <v>12.543035140000001</v>
      </c>
      <c r="AC27">
        <v>64.066327450000003</v>
      </c>
      <c r="AD27">
        <v>74.175484850000004</v>
      </c>
      <c r="AE27">
        <v>5.3228322400000003</v>
      </c>
      <c r="AF27">
        <v>8.3367777800000002</v>
      </c>
      <c r="AG27">
        <v>2.2245252600000001</v>
      </c>
      <c r="AH27">
        <v>4.0334000000000003</v>
      </c>
    </row>
    <row r="28" spans="1:34" x14ac:dyDescent="0.25">
      <c r="A28" t="s">
        <v>42</v>
      </c>
      <c r="B28">
        <v>7.4800000000000005E-2</v>
      </c>
      <c r="C28">
        <v>12.940899999999999</v>
      </c>
      <c r="D28">
        <v>12.940899999999999</v>
      </c>
      <c r="E28">
        <v>0.41820000000000002</v>
      </c>
      <c r="F28">
        <v>0.41820000000000002</v>
      </c>
      <c r="G28">
        <v>255.14972173999999</v>
      </c>
      <c r="H28">
        <v>-256.35144831999997</v>
      </c>
      <c r="I28">
        <v>10</v>
      </c>
      <c r="J28">
        <v>12.53703367</v>
      </c>
      <c r="K28">
        <v>79.141597579999996</v>
      </c>
      <c r="L28">
        <v>93.253863820000007</v>
      </c>
      <c r="M28">
        <v>8.6478567799999997</v>
      </c>
      <c r="N28">
        <v>8.3367777800000002</v>
      </c>
      <c r="O28">
        <v>2.7479721399999999</v>
      </c>
      <c r="P28">
        <v>4.0106999999999999</v>
      </c>
      <c r="S28" t="s">
        <v>42</v>
      </c>
      <c r="T28">
        <v>7.4800000000000005E-2</v>
      </c>
      <c r="U28">
        <v>12.940899999999999</v>
      </c>
      <c r="V28">
        <v>12.940899999999999</v>
      </c>
      <c r="W28">
        <v>0.41820000000000002</v>
      </c>
      <c r="X28">
        <v>0.41820000000000002</v>
      </c>
      <c r="Y28">
        <v>255.14972173999999</v>
      </c>
      <c r="Z28">
        <v>-256.35144831999997</v>
      </c>
      <c r="AA28">
        <v>10</v>
      </c>
      <c r="AB28">
        <v>12.53703367</v>
      </c>
      <c r="AC28">
        <v>79.141597579999996</v>
      </c>
      <c r="AD28">
        <v>93.253863820000007</v>
      </c>
      <c r="AE28">
        <v>8.6478567799999997</v>
      </c>
      <c r="AF28">
        <v>8.3367777800000002</v>
      </c>
      <c r="AG28">
        <v>2.7479721399999999</v>
      </c>
      <c r="AH28">
        <v>4.0106999999999999</v>
      </c>
    </row>
    <row r="29" spans="1:34" x14ac:dyDescent="0.25">
      <c r="A29" t="s">
        <v>43</v>
      </c>
      <c r="B29">
        <v>4.4299999999999999E-2</v>
      </c>
      <c r="C29">
        <v>10.3527</v>
      </c>
      <c r="D29">
        <v>10.3527</v>
      </c>
      <c r="E29">
        <v>1.2545999999999999</v>
      </c>
      <c r="F29">
        <v>1.2545999999999999</v>
      </c>
      <c r="G29">
        <v>49.696583789999998</v>
      </c>
      <c r="H29">
        <v>-49.696583789999998</v>
      </c>
      <c r="I29">
        <v>10</v>
      </c>
      <c r="J29">
        <v>12.32057719</v>
      </c>
      <c r="K29">
        <v>45.239318609999998</v>
      </c>
      <c r="L29">
        <v>49.308969040000001</v>
      </c>
      <c r="M29">
        <v>1.00720977</v>
      </c>
      <c r="N29">
        <v>8.36</v>
      </c>
      <c r="O29">
        <v>1.57080967</v>
      </c>
      <c r="P29">
        <v>4.1360000000000001</v>
      </c>
      <c r="S29" t="s">
        <v>43</v>
      </c>
      <c r="T29">
        <v>4.4299999999999999E-2</v>
      </c>
      <c r="U29">
        <v>10.3527</v>
      </c>
      <c r="V29">
        <v>10.3527</v>
      </c>
      <c r="W29">
        <v>1.2545999999999999</v>
      </c>
      <c r="X29">
        <v>1.2545999999999999</v>
      </c>
      <c r="Y29">
        <v>49.696583789999998</v>
      </c>
      <c r="Z29">
        <v>-49.696583789999998</v>
      </c>
      <c r="AA29">
        <v>10</v>
      </c>
      <c r="AB29">
        <v>12.32057719</v>
      </c>
      <c r="AC29">
        <v>45.239318609999998</v>
      </c>
      <c r="AD29">
        <v>49.308969040000001</v>
      </c>
      <c r="AE29">
        <v>1.00720977</v>
      </c>
      <c r="AF29">
        <v>8.36</v>
      </c>
      <c r="AG29">
        <v>1.57080967</v>
      </c>
      <c r="AH29">
        <v>4.1360000000000001</v>
      </c>
    </row>
    <row r="30" spans="1:34" x14ac:dyDescent="0.25">
      <c r="A30" t="s">
        <v>44</v>
      </c>
      <c r="B30">
        <v>4.4299999999999999E-2</v>
      </c>
      <c r="C30">
        <v>13.803599999999999</v>
      </c>
      <c r="D30">
        <v>13.803599999999999</v>
      </c>
      <c r="E30">
        <v>1.6727000000000001</v>
      </c>
      <c r="F30">
        <v>1.6727000000000001</v>
      </c>
      <c r="G30">
        <v>69.768164569999996</v>
      </c>
      <c r="H30">
        <v>-69.768164569999996</v>
      </c>
      <c r="I30">
        <v>10</v>
      </c>
      <c r="J30">
        <v>11.163285999999999</v>
      </c>
      <c r="K30">
        <v>28.420755719999999</v>
      </c>
      <c r="L30">
        <v>34.721565380000001</v>
      </c>
      <c r="M30">
        <v>1.8853670600000001</v>
      </c>
      <c r="N30">
        <v>8.36</v>
      </c>
      <c r="O30">
        <v>0.98683180000000004</v>
      </c>
      <c r="P30">
        <v>2.5303</v>
      </c>
      <c r="S30" t="s">
        <v>44</v>
      </c>
      <c r="T30">
        <v>4.4299999999999999E-2</v>
      </c>
      <c r="U30">
        <v>13.803599999999999</v>
      </c>
      <c r="V30">
        <v>13.803599999999999</v>
      </c>
      <c r="W30">
        <v>1.6727000000000001</v>
      </c>
      <c r="X30">
        <v>1.6727000000000001</v>
      </c>
      <c r="Y30">
        <v>69.768164569999996</v>
      </c>
      <c r="Z30">
        <v>-69.768164569999996</v>
      </c>
      <c r="AA30">
        <v>10</v>
      </c>
      <c r="AB30">
        <v>11.163285999999999</v>
      </c>
      <c r="AC30">
        <v>28.420755719999999</v>
      </c>
      <c r="AD30">
        <v>34.721565380000001</v>
      </c>
      <c r="AE30">
        <v>1.8853670600000001</v>
      </c>
      <c r="AF30">
        <v>8.36</v>
      </c>
      <c r="AG30">
        <v>0.98683180000000004</v>
      </c>
      <c r="AH30">
        <v>2.5303</v>
      </c>
    </row>
    <row r="31" spans="1:34" x14ac:dyDescent="0.25">
      <c r="A31" t="s">
        <v>45</v>
      </c>
      <c r="B31">
        <v>4.4299999999999999E-2</v>
      </c>
      <c r="C31">
        <v>17.2545</v>
      </c>
      <c r="D31">
        <v>17.2545</v>
      </c>
      <c r="E31">
        <v>2.0909</v>
      </c>
      <c r="F31">
        <v>2.0909</v>
      </c>
      <c r="G31">
        <v>91.592775320000001</v>
      </c>
      <c r="H31">
        <v>-91.592775320000001</v>
      </c>
      <c r="I31">
        <v>10</v>
      </c>
      <c r="J31">
        <v>7.9361633899999999</v>
      </c>
      <c r="K31">
        <v>-74.920420629999995</v>
      </c>
      <c r="L31">
        <v>-65.411910629999994</v>
      </c>
      <c r="M31">
        <v>3.0939649299999998</v>
      </c>
      <c r="N31">
        <v>8.36</v>
      </c>
      <c r="O31">
        <v>-2.60140349</v>
      </c>
      <c r="P31">
        <v>-8.4631000000000007</v>
      </c>
      <c r="S31" t="s">
        <v>45</v>
      </c>
      <c r="T31">
        <v>4.4299999999999999E-2</v>
      </c>
      <c r="U31">
        <v>17.2545</v>
      </c>
      <c r="V31">
        <v>17.2545</v>
      </c>
      <c r="W31">
        <v>2.0909</v>
      </c>
      <c r="X31">
        <v>2.0909</v>
      </c>
      <c r="Y31">
        <v>91.592775320000001</v>
      </c>
      <c r="Z31">
        <v>-91.592775320000001</v>
      </c>
      <c r="AA31">
        <v>10</v>
      </c>
      <c r="AB31">
        <v>7.9361633899999999</v>
      </c>
      <c r="AC31">
        <v>-74.920420629999995</v>
      </c>
      <c r="AD31">
        <v>-65.411910629999994</v>
      </c>
      <c r="AE31">
        <v>3.0939649299999998</v>
      </c>
      <c r="AF31">
        <v>8.36</v>
      </c>
      <c r="AG31">
        <v>-2.60140349</v>
      </c>
      <c r="AH31">
        <v>-8.4631000000000007</v>
      </c>
    </row>
    <row r="32" spans="1:34" x14ac:dyDescent="0.25">
      <c r="A32" t="s">
        <v>46</v>
      </c>
      <c r="B32">
        <v>8.8599999999999998E-2</v>
      </c>
      <c r="C32">
        <v>10.3527</v>
      </c>
      <c r="D32">
        <v>10.3527</v>
      </c>
      <c r="E32">
        <v>0.62729999999999997</v>
      </c>
      <c r="F32">
        <v>0.62729999999999997</v>
      </c>
      <c r="G32">
        <v>49.704490819999997</v>
      </c>
      <c r="H32">
        <v>-49.704490819999997</v>
      </c>
      <c r="I32">
        <v>10</v>
      </c>
      <c r="J32">
        <v>12.57093626</v>
      </c>
      <c r="K32">
        <v>50.235007500000002</v>
      </c>
      <c r="L32">
        <v>54.529902290000003</v>
      </c>
      <c r="M32">
        <v>1.00719241</v>
      </c>
      <c r="N32">
        <v>8.36</v>
      </c>
      <c r="O32">
        <v>1.74427109</v>
      </c>
      <c r="P32">
        <v>4.5209999999999999</v>
      </c>
      <c r="S32" t="s">
        <v>46</v>
      </c>
      <c r="T32">
        <v>8.8599999999999998E-2</v>
      </c>
      <c r="U32">
        <v>10.3527</v>
      </c>
      <c r="V32">
        <v>10.3527</v>
      </c>
      <c r="W32">
        <v>0.62729999999999997</v>
      </c>
      <c r="X32">
        <v>0.62729999999999997</v>
      </c>
      <c r="Y32">
        <v>49.704490819999997</v>
      </c>
      <c r="Z32">
        <v>-49.704490819999997</v>
      </c>
      <c r="AA32">
        <v>10</v>
      </c>
      <c r="AB32">
        <v>12.57093626</v>
      </c>
      <c r="AC32">
        <v>50.235007500000002</v>
      </c>
      <c r="AD32">
        <v>54.529902290000003</v>
      </c>
      <c r="AE32">
        <v>1.00719241</v>
      </c>
      <c r="AF32">
        <v>8.36</v>
      </c>
      <c r="AG32">
        <v>1.74427109</v>
      </c>
      <c r="AH32">
        <v>4.5209999999999999</v>
      </c>
    </row>
    <row r="33" spans="1:34" x14ac:dyDescent="0.25">
      <c r="A33" t="s">
        <v>47</v>
      </c>
      <c r="B33">
        <v>8.8599999999999998E-2</v>
      </c>
      <c r="C33">
        <v>13.803599999999999</v>
      </c>
      <c r="D33">
        <v>13.803599999999999</v>
      </c>
      <c r="E33">
        <v>0.83640000000000003</v>
      </c>
      <c r="F33">
        <v>0.83640000000000003</v>
      </c>
      <c r="G33">
        <v>69.778620919999994</v>
      </c>
      <c r="H33">
        <v>-69.778620919999994</v>
      </c>
      <c r="I33">
        <v>10</v>
      </c>
      <c r="J33">
        <v>12.52218021</v>
      </c>
      <c r="K33">
        <v>65.522072870000002</v>
      </c>
      <c r="L33">
        <v>71.512960140000004</v>
      </c>
      <c r="M33">
        <v>1.88534158</v>
      </c>
      <c r="N33">
        <v>8.36</v>
      </c>
      <c r="O33">
        <v>2.2750719699999999</v>
      </c>
      <c r="P33">
        <v>5.2332000000000001</v>
      </c>
      <c r="S33" t="s">
        <v>47</v>
      </c>
      <c r="T33">
        <v>8.8599999999999998E-2</v>
      </c>
      <c r="U33">
        <v>13.803599999999999</v>
      </c>
      <c r="V33">
        <v>13.803599999999999</v>
      </c>
      <c r="W33">
        <v>0.83640000000000003</v>
      </c>
      <c r="X33">
        <v>0.83640000000000003</v>
      </c>
      <c r="Y33">
        <v>69.778620919999994</v>
      </c>
      <c r="Z33">
        <v>-69.778620919999994</v>
      </c>
      <c r="AA33">
        <v>10</v>
      </c>
      <c r="AB33">
        <v>12.52218021</v>
      </c>
      <c r="AC33">
        <v>65.522072870000002</v>
      </c>
      <c r="AD33">
        <v>71.512960140000004</v>
      </c>
      <c r="AE33">
        <v>1.88534158</v>
      </c>
      <c r="AF33">
        <v>8.36</v>
      </c>
      <c r="AG33">
        <v>2.2750719699999999</v>
      </c>
      <c r="AH33">
        <v>5.2332000000000001</v>
      </c>
    </row>
    <row r="34" spans="1:34" x14ac:dyDescent="0.25">
      <c r="A34" t="s">
        <v>48</v>
      </c>
      <c r="B34">
        <v>8.8599999999999998E-2</v>
      </c>
      <c r="C34">
        <v>17.2545</v>
      </c>
      <c r="D34">
        <v>17.2545</v>
      </c>
      <c r="E34">
        <v>1.0455000000000001</v>
      </c>
      <c r="F34">
        <v>1.0455000000000001</v>
      </c>
      <c r="G34">
        <v>91.605745369999994</v>
      </c>
      <c r="H34">
        <v>-91.605745369999994</v>
      </c>
      <c r="I34">
        <v>10</v>
      </c>
      <c r="J34">
        <v>12.41903333</v>
      </c>
      <c r="K34">
        <v>78.128634219999995</v>
      </c>
      <c r="L34">
        <v>86.155538899999996</v>
      </c>
      <c r="M34">
        <v>3.0939324400000001</v>
      </c>
      <c r="N34">
        <v>8.36</v>
      </c>
      <c r="O34">
        <v>2.7127998</v>
      </c>
      <c r="P34">
        <v>5.5148999999999999</v>
      </c>
      <c r="S34" t="s">
        <v>48</v>
      </c>
      <c r="T34">
        <v>8.8599999999999998E-2</v>
      </c>
      <c r="U34">
        <v>17.2545</v>
      </c>
      <c r="V34">
        <v>17.2545</v>
      </c>
      <c r="W34">
        <v>1.0455000000000001</v>
      </c>
      <c r="X34">
        <v>1.0455000000000001</v>
      </c>
      <c r="Y34">
        <v>91.605745369999994</v>
      </c>
      <c r="Z34">
        <v>-91.605745369999994</v>
      </c>
      <c r="AA34">
        <v>10</v>
      </c>
      <c r="AB34">
        <v>12.41903333</v>
      </c>
      <c r="AC34">
        <v>78.128634219999995</v>
      </c>
      <c r="AD34">
        <v>86.155538899999996</v>
      </c>
      <c r="AE34">
        <v>3.0939324400000001</v>
      </c>
      <c r="AF34">
        <v>8.36</v>
      </c>
      <c r="AG34">
        <v>2.7127998</v>
      </c>
      <c r="AH34">
        <v>5.5148999999999999</v>
      </c>
    </row>
    <row r="35" spans="1:34" x14ac:dyDescent="0.25">
      <c r="A35" t="s">
        <v>49</v>
      </c>
      <c r="B35">
        <v>0.13289999999999999</v>
      </c>
      <c r="C35">
        <v>10.3527</v>
      </c>
      <c r="D35">
        <v>10.3527</v>
      </c>
      <c r="E35">
        <v>0.41820000000000002</v>
      </c>
      <c r="F35">
        <v>0.41820000000000002</v>
      </c>
      <c r="G35">
        <v>49.701193119999999</v>
      </c>
      <c r="H35">
        <v>-49.932315549999998</v>
      </c>
      <c r="I35">
        <v>10</v>
      </c>
      <c r="J35">
        <v>12.572429440000001</v>
      </c>
      <c r="K35">
        <v>50.255464230000001</v>
      </c>
      <c r="L35">
        <v>54.684078210000003</v>
      </c>
      <c r="M35">
        <v>1.01050975</v>
      </c>
      <c r="N35">
        <v>8.3367777800000002</v>
      </c>
      <c r="O35">
        <v>1.7449813999999999</v>
      </c>
      <c r="P35">
        <v>4.5307000000000004</v>
      </c>
      <c r="S35" t="s">
        <v>49</v>
      </c>
      <c r="T35">
        <v>0.13289999999999999</v>
      </c>
      <c r="U35">
        <v>10.3527</v>
      </c>
      <c r="V35">
        <v>10.3527</v>
      </c>
      <c r="W35">
        <v>0.41820000000000002</v>
      </c>
      <c r="X35">
        <v>0.41820000000000002</v>
      </c>
      <c r="Y35">
        <v>49.701193119999999</v>
      </c>
      <c r="Z35">
        <v>-49.932315549999998</v>
      </c>
      <c r="AA35">
        <v>10</v>
      </c>
      <c r="AB35">
        <v>12.572429440000001</v>
      </c>
      <c r="AC35">
        <v>50.255464230000001</v>
      </c>
      <c r="AD35">
        <v>54.684078210000003</v>
      </c>
      <c r="AE35">
        <v>1.01050975</v>
      </c>
      <c r="AF35">
        <v>8.3367777800000002</v>
      </c>
      <c r="AG35">
        <v>1.7449813999999999</v>
      </c>
      <c r="AH35">
        <v>4.5307000000000004</v>
      </c>
    </row>
    <row r="36" spans="1:34" x14ac:dyDescent="0.25">
      <c r="A36" t="s">
        <v>50</v>
      </c>
      <c r="B36">
        <v>0.13289999999999999</v>
      </c>
      <c r="C36">
        <v>13.803599999999999</v>
      </c>
      <c r="D36">
        <v>13.803599999999999</v>
      </c>
      <c r="E36">
        <v>0.55759999999999998</v>
      </c>
      <c r="F36">
        <v>0.55759999999999998</v>
      </c>
      <c r="G36">
        <v>69.774200120000003</v>
      </c>
      <c r="H36">
        <v>-70.114339020000003</v>
      </c>
      <c r="I36">
        <v>10</v>
      </c>
      <c r="J36">
        <v>12.559461219999999</v>
      </c>
      <c r="K36">
        <v>66.562421180000001</v>
      </c>
      <c r="L36">
        <v>72.64771039</v>
      </c>
      <c r="M36">
        <v>1.8917721700000001</v>
      </c>
      <c r="N36">
        <v>8.3367777800000002</v>
      </c>
      <c r="O36">
        <v>2.3111951799999999</v>
      </c>
      <c r="P36">
        <v>5.3080999999999996</v>
      </c>
      <c r="S36" t="s">
        <v>50</v>
      </c>
      <c r="T36">
        <v>0.13289999999999999</v>
      </c>
      <c r="U36">
        <v>13.803599999999999</v>
      </c>
      <c r="V36">
        <v>13.803599999999999</v>
      </c>
      <c r="W36">
        <v>0.55759999999999998</v>
      </c>
      <c r="X36">
        <v>0.55759999999999998</v>
      </c>
      <c r="Y36">
        <v>69.774200120000003</v>
      </c>
      <c r="Z36">
        <v>-70.114339020000003</v>
      </c>
      <c r="AA36">
        <v>10</v>
      </c>
      <c r="AB36">
        <v>12.559461219999999</v>
      </c>
      <c r="AC36">
        <v>66.562421180000001</v>
      </c>
      <c r="AD36">
        <v>72.64771039</v>
      </c>
      <c r="AE36">
        <v>1.8917721700000001</v>
      </c>
      <c r="AF36">
        <v>8.3367777800000002</v>
      </c>
      <c r="AG36">
        <v>2.3111951799999999</v>
      </c>
      <c r="AH36">
        <v>5.3080999999999996</v>
      </c>
    </row>
    <row r="37" spans="1:34" x14ac:dyDescent="0.25">
      <c r="A37" t="s">
        <v>51</v>
      </c>
      <c r="B37">
        <v>0.13289999999999999</v>
      </c>
      <c r="C37">
        <v>17.2545</v>
      </c>
      <c r="D37">
        <v>17.2545</v>
      </c>
      <c r="E37">
        <v>0.69699999999999995</v>
      </c>
      <c r="F37">
        <v>0.69699999999999995</v>
      </c>
      <c r="G37">
        <v>91.600197800000004</v>
      </c>
      <c r="H37">
        <v>-92.06534035</v>
      </c>
      <c r="I37">
        <v>10</v>
      </c>
      <c r="J37">
        <v>12.530275039999999</v>
      </c>
      <c r="K37">
        <v>81.969224999999994</v>
      </c>
      <c r="L37">
        <v>90.051032430000006</v>
      </c>
      <c r="M37">
        <v>3.1048137699999998</v>
      </c>
      <c r="N37">
        <v>8.3367777800000002</v>
      </c>
      <c r="O37">
        <v>2.8461536500000002</v>
      </c>
      <c r="P37">
        <v>5.7370000000000001</v>
      </c>
      <c r="S37" t="s">
        <v>51</v>
      </c>
      <c r="T37">
        <v>0.13289999999999999</v>
      </c>
      <c r="U37">
        <v>17.2545</v>
      </c>
      <c r="V37">
        <v>17.2545</v>
      </c>
      <c r="W37">
        <v>0.69699999999999995</v>
      </c>
      <c r="X37">
        <v>0.69699999999999995</v>
      </c>
      <c r="Y37">
        <v>91.600197800000004</v>
      </c>
      <c r="Z37">
        <v>-92.06534035</v>
      </c>
      <c r="AA37">
        <v>10</v>
      </c>
      <c r="AB37">
        <v>12.530275039999999</v>
      </c>
      <c r="AC37">
        <v>81.969224999999994</v>
      </c>
      <c r="AD37">
        <v>90.051032430000006</v>
      </c>
      <c r="AE37">
        <v>3.1048137699999998</v>
      </c>
      <c r="AF37">
        <v>8.3367777800000002</v>
      </c>
      <c r="AG37">
        <v>2.8461536500000002</v>
      </c>
      <c r="AH37">
        <v>5.7370000000000001</v>
      </c>
    </row>
    <row r="38" spans="1:34" x14ac:dyDescent="0.25">
      <c r="A38" t="s">
        <v>52</v>
      </c>
      <c r="B38">
        <v>4.4299999999999999E-2</v>
      </c>
      <c r="C38">
        <v>10.3527</v>
      </c>
      <c r="D38">
        <v>10.3527</v>
      </c>
      <c r="E38">
        <v>0.94089999999999996</v>
      </c>
      <c r="F38">
        <v>0.94089999999999996</v>
      </c>
      <c r="G38">
        <v>66.262111719999993</v>
      </c>
      <c r="H38">
        <v>-66.262111719999993</v>
      </c>
      <c r="I38">
        <v>10</v>
      </c>
      <c r="J38">
        <v>12.532391329999999</v>
      </c>
      <c r="K38">
        <v>49.346359040000003</v>
      </c>
      <c r="L38">
        <v>53.83949381</v>
      </c>
      <c r="M38">
        <v>1.34294636</v>
      </c>
      <c r="N38">
        <v>8.36</v>
      </c>
      <c r="O38">
        <v>1.71341524</v>
      </c>
      <c r="P38">
        <v>4.3224</v>
      </c>
      <c r="S38" t="s">
        <v>52</v>
      </c>
      <c r="T38">
        <v>4.4299999999999999E-2</v>
      </c>
      <c r="U38">
        <v>10.3527</v>
      </c>
      <c r="V38">
        <v>10.3527</v>
      </c>
      <c r="W38">
        <v>0.94089999999999996</v>
      </c>
      <c r="X38">
        <v>0.94089999999999996</v>
      </c>
      <c r="Y38">
        <v>66.262111719999993</v>
      </c>
      <c r="Z38">
        <v>-66.262111719999993</v>
      </c>
      <c r="AA38">
        <v>10</v>
      </c>
      <c r="AB38">
        <v>12.532391329999999</v>
      </c>
      <c r="AC38">
        <v>49.346359040000003</v>
      </c>
      <c r="AD38">
        <v>53.83949381</v>
      </c>
      <c r="AE38">
        <v>1.34294636</v>
      </c>
      <c r="AF38">
        <v>8.36</v>
      </c>
      <c r="AG38">
        <v>1.71341524</v>
      </c>
      <c r="AH38">
        <v>4.3224</v>
      </c>
    </row>
    <row r="39" spans="1:34" x14ac:dyDescent="0.25">
      <c r="A39" t="s">
        <v>53</v>
      </c>
      <c r="B39">
        <v>4.4299999999999999E-2</v>
      </c>
      <c r="C39">
        <v>13.803599999999999</v>
      </c>
      <c r="D39">
        <v>13.803599999999999</v>
      </c>
      <c r="E39">
        <v>1.2545999999999999</v>
      </c>
      <c r="F39">
        <v>1.2545999999999999</v>
      </c>
      <c r="G39">
        <v>93.024219430000002</v>
      </c>
      <c r="H39">
        <v>-93.024219430000002</v>
      </c>
      <c r="I39">
        <v>10</v>
      </c>
      <c r="J39">
        <v>12.3338418</v>
      </c>
      <c r="K39">
        <v>60.129061540000002</v>
      </c>
      <c r="L39">
        <v>66.658288290000002</v>
      </c>
      <c r="M39">
        <v>2.5138227500000001</v>
      </c>
      <c r="N39">
        <v>8.36</v>
      </c>
      <c r="O39">
        <v>2.0878146399999999</v>
      </c>
      <c r="P39">
        <v>4.6390000000000002</v>
      </c>
      <c r="S39" t="s">
        <v>53</v>
      </c>
      <c r="T39">
        <v>4.4299999999999999E-2</v>
      </c>
      <c r="U39">
        <v>13.803599999999999</v>
      </c>
      <c r="V39">
        <v>13.803599999999999</v>
      </c>
      <c r="W39">
        <v>1.2545999999999999</v>
      </c>
      <c r="X39">
        <v>1.2545999999999999</v>
      </c>
      <c r="Y39">
        <v>93.024219430000002</v>
      </c>
      <c r="Z39">
        <v>-93.024219430000002</v>
      </c>
      <c r="AA39">
        <v>10</v>
      </c>
      <c r="AB39">
        <v>12.3338418</v>
      </c>
      <c r="AC39">
        <v>60.129061540000002</v>
      </c>
      <c r="AD39">
        <v>66.658288290000002</v>
      </c>
      <c r="AE39">
        <v>2.5138227500000001</v>
      </c>
      <c r="AF39">
        <v>8.36</v>
      </c>
      <c r="AG39">
        <v>2.0878146399999999</v>
      </c>
      <c r="AH39">
        <v>4.6390000000000002</v>
      </c>
    </row>
    <row r="40" spans="1:34" x14ac:dyDescent="0.25">
      <c r="A40" t="s">
        <v>54</v>
      </c>
      <c r="B40">
        <v>4.4299999999999999E-2</v>
      </c>
      <c r="C40">
        <v>17.2545</v>
      </c>
      <c r="D40">
        <v>17.2545</v>
      </c>
      <c r="E40">
        <v>1.5682</v>
      </c>
      <c r="F40">
        <v>1.5682</v>
      </c>
      <c r="G40">
        <v>122.12370043</v>
      </c>
      <c r="H40">
        <v>-122.12370043</v>
      </c>
      <c r="I40">
        <v>10</v>
      </c>
      <c r="J40">
        <v>11.673063689999999</v>
      </c>
      <c r="K40">
        <v>52.128565100000003</v>
      </c>
      <c r="L40">
        <v>61.447971500000001</v>
      </c>
      <c r="M40">
        <v>4.12528658</v>
      </c>
      <c r="N40">
        <v>8.36</v>
      </c>
      <c r="O40">
        <v>1.8100196200000001</v>
      </c>
      <c r="P40">
        <v>3.6465999999999998</v>
      </c>
      <c r="S40" t="s">
        <v>54</v>
      </c>
      <c r="T40">
        <v>4.4299999999999999E-2</v>
      </c>
      <c r="U40">
        <v>17.2545</v>
      </c>
      <c r="V40">
        <v>17.2545</v>
      </c>
      <c r="W40">
        <v>1.5682</v>
      </c>
      <c r="X40">
        <v>1.5682</v>
      </c>
      <c r="Y40">
        <v>122.12370043</v>
      </c>
      <c r="Z40">
        <v>-122.12370043</v>
      </c>
      <c r="AA40">
        <v>10</v>
      </c>
      <c r="AB40">
        <v>11.673063689999999</v>
      </c>
      <c r="AC40">
        <v>52.128565100000003</v>
      </c>
      <c r="AD40">
        <v>61.447971500000001</v>
      </c>
      <c r="AE40">
        <v>4.12528658</v>
      </c>
      <c r="AF40">
        <v>8.36</v>
      </c>
      <c r="AG40">
        <v>1.8100196200000001</v>
      </c>
      <c r="AH40">
        <v>3.6465999999999998</v>
      </c>
    </row>
    <row r="41" spans="1:34" x14ac:dyDescent="0.25">
      <c r="A41" t="s">
        <v>55</v>
      </c>
      <c r="B41">
        <v>8.8599999999999998E-2</v>
      </c>
      <c r="C41">
        <v>10.3527</v>
      </c>
      <c r="D41">
        <v>10.3527</v>
      </c>
      <c r="E41">
        <v>0.47049999999999997</v>
      </c>
      <c r="F41">
        <v>0.47049999999999997</v>
      </c>
      <c r="G41">
        <v>66.272654419999995</v>
      </c>
      <c r="H41">
        <v>-66.272654419999995</v>
      </c>
      <c r="I41">
        <v>10</v>
      </c>
      <c r="J41">
        <v>12.58070756</v>
      </c>
      <c r="K41">
        <v>50.172949520000003</v>
      </c>
      <c r="L41">
        <v>54.991795770000003</v>
      </c>
      <c r="M41">
        <v>1.3429232099999999</v>
      </c>
      <c r="N41">
        <v>8.36</v>
      </c>
      <c r="O41">
        <v>1.7421163</v>
      </c>
      <c r="P41">
        <v>4.3837999999999999</v>
      </c>
      <c r="S41" t="s">
        <v>55</v>
      </c>
      <c r="T41">
        <v>8.8599999999999998E-2</v>
      </c>
      <c r="U41">
        <v>10.3527</v>
      </c>
      <c r="V41">
        <v>10.3527</v>
      </c>
      <c r="W41">
        <v>0.47049999999999997</v>
      </c>
      <c r="X41">
        <v>0.47049999999999997</v>
      </c>
      <c r="Y41">
        <v>66.272654419999995</v>
      </c>
      <c r="Z41">
        <v>-66.272654419999995</v>
      </c>
      <c r="AA41">
        <v>10</v>
      </c>
      <c r="AB41">
        <v>12.58070756</v>
      </c>
      <c r="AC41">
        <v>50.172949520000003</v>
      </c>
      <c r="AD41">
        <v>54.991795770000003</v>
      </c>
      <c r="AE41">
        <v>1.3429232099999999</v>
      </c>
      <c r="AF41">
        <v>8.36</v>
      </c>
      <c r="AG41">
        <v>1.7421163</v>
      </c>
      <c r="AH41">
        <v>4.3837999999999999</v>
      </c>
    </row>
    <row r="42" spans="1:34" x14ac:dyDescent="0.25">
      <c r="A42" t="s">
        <v>56</v>
      </c>
      <c r="B42">
        <v>8.8599999999999998E-2</v>
      </c>
      <c r="C42">
        <v>13.803599999999999</v>
      </c>
      <c r="D42">
        <v>13.803599999999999</v>
      </c>
      <c r="E42">
        <v>0.62729999999999997</v>
      </c>
      <c r="F42">
        <v>0.62729999999999997</v>
      </c>
      <c r="G42">
        <v>93.038161220000006</v>
      </c>
      <c r="H42">
        <v>-93.038161220000006</v>
      </c>
      <c r="I42">
        <v>10</v>
      </c>
      <c r="J42">
        <v>12.56841242</v>
      </c>
      <c r="K42">
        <v>66.377735770000001</v>
      </c>
      <c r="L42">
        <v>73.172622410000002</v>
      </c>
      <c r="M42">
        <v>2.5137887800000001</v>
      </c>
      <c r="N42">
        <v>8.36</v>
      </c>
      <c r="O42">
        <v>2.30478249</v>
      </c>
      <c r="P42">
        <v>5.0368000000000004</v>
      </c>
      <c r="S42" t="s">
        <v>56</v>
      </c>
      <c r="T42">
        <v>8.8599999999999998E-2</v>
      </c>
      <c r="U42">
        <v>13.803599999999999</v>
      </c>
      <c r="V42">
        <v>13.803599999999999</v>
      </c>
      <c r="W42">
        <v>0.62729999999999997</v>
      </c>
      <c r="X42">
        <v>0.62729999999999997</v>
      </c>
      <c r="Y42">
        <v>93.038161220000006</v>
      </c>
      <c r="Z42">
        <v>-93.038161220000006</v>
      </c>
      <c r="AA42">
        <v>10</v>
      </c>
      <c r="AB42">
        <v>12.56841242</v>
      </c>
      <c r="AC42">
        <v>66.377735770000001</v>
      </c>
      <c r="AD42">
        <v>73.172622410000002</v>
      </c>
      <c r="AE42">
        <v>2.5137887800000001</v>
      </c>
      <c r="AF42">
        <v>8.36</v>
      </c>
      <c r="AG42">
        <v>2.30478249</v>
      </c>
      <c r="AH42">
        <v>5.0368000000000004</v>
      </c>
    </row>
    <row r="43" spans="1:34" x14ac:dyDescent="0.25">
      <c r="A43" t="s">
        <v>57</v>
      </c>
      <c r="B43">
        <v>8.8599999999999998E-2</v>
      </c>
      <c r="C43">
        <v>17.2545</v>
      </c>
      <c r="D43">
        <v>17.2545</v>
      </c>
      <c r="E43">
        <v>0.78410000000000002</v>
      </c>
      <c r="F43">
        <v>0.78410000000000002</v>
      </c>
      <c r="G43">
        <v>122.14099383</v>
      </c>
      <c r="H43">
        <v>-122.14099383</v>
      </c>
      <c r="I43">
        <v>10</v>
      </c>
      <c r="J43">
        <v>12.538619750000001</v>
      </c>
      <c r="K43">
        <v>81.598079979999994</v>
      </c>
      <c r="L43">
        <v>90.815371979999995</v>
      </c>
      <c r="M43">
        <v>4.1252432600000004</v>
      </c>
      <c r="N43">
        <v>8.36</v>
      </c>
      <c r="O43">
        <v>2.83326667</v>
      </c>
      <c r="P43">
        <v>5.3268000000000004</v>
      </c>
      <c r="S43" t="s">
        <v>57</v>
      </c>
      <c r="T43">
        <v>8.8599999999999998E-2</v>
      </c>
      <c r="U43">
        <v>17.2545</v>
      </c>
      <c r="V43">
        <v>17.2545</v>
      </c>
      <c r="W43">
        <v>0.78410000000000002</v>
      </c>
      <c r="X43">
        <v>0.78410000000000002</v>
      </c>
      <c r="Y43">
        <v>122.14099383</v>
      </c>
      <c r="Z43">
        <v>-122.14099383</v>
      </c>
      <c r="AA43">
        <v>10</v>
      </c>
      <c r="AB43">
        <v>12.538619750000001</v>
      </c>
      <c r="AC43">
        <v>81.598079979999994</v>
      </c>
      <c r="AD43">
        <v>90.815371979999995</v>
      </c>
      <c r="AE43">
        <v>4.1252432600000004</v>
      </c>
      <c r="AF43">
        <v>8.36</v>
      </c>
      <c r="AG43">
        <v>2.83326667</v>
      </c>
      <c r="AH43">
        <v>5.3268000000000004</v>
      </c>
    </row>
    <row r="44" spans="1:34" x14ac:dyDescent="0.25">
      <c r="A44" t="s">
        <v>58</v>
      </c>
      <c r="B44">
        <v>0.13289999999999999</v>
      </c>
      <c r="C44">
        <v>10.3527</v>
      </c>
      <c r="D44">
        <v>10.3527</v>
      </c>
      <c r="E44">
        <v>0.31359999999999999</v>
      </c>
      <c r="F44">
        <v>0.31359999999999999</v>
      </c>
      <c r="G44">
        <v>66.268257500000004</v>
      </c>
      <c r="H44">
        <v>-66.576420740000003</v>
      </c>
      <c r="I44">
        <v>10</v>
      </c>
      <c r="J44">
        <v>12.56816594</v>
      </c>
      <c r="K44">
        <v>49.864573139999997</v>
      </c>
      <c r="L44">
        <v>54.895570710000001</v>
      </c>
      <c r="M44">
        <v>1.3473463299999999</v>
      </c>
      <c r="N44">
        <v>8.3367777800000002</v>
      </c>
      <c r="O44">
        <v>1.7314087899999999</v>
      </c>
      <c r="P44">
        <v>4.3681000000000001</v>
      </c>
      <c r="S44" t="s">
        <v>58</v>
      </c>
      <c r="T44">
        <v>0.13289999999999999</v>
      </c>
      <c r="U44">
        <v>10.3527</v>
      </c>
      <c r="V44">
        <v>10.3527</v>
      </c>
      <c r="W44">
        <v>0.31359999999999999</v>
      </c>
      <c r="X44">
        <v>0.31359999999999999</v>
      </c>
      <c r="Y44">
        <v>66.268257500000004</v>
      </c>
      <c r="Z44">
        <v>-66.576420740000003</v>
      </c>
      <c r="AA44">
        <v>10</v>
      </c>
      <c r="AB44">
        <v>12.56816594</v>
      </c>
      <c r="AC44">
        <v>49.864573139999997</v>
      </c>
      <c r="AD44">
        <v>54.895570710000001</v>
      </c>
      <c r="AE44">
        <v>1.3473463299999999</v>
      </c>
      <c r="AF44">
        <v>8.3367777800000002</v>
      </c>
      <c r="AG44">
        <v>1.7314087899999999</v>
      </c>
      <c r="AH44">
        <v>4.3681000000000001</v>
      </c>
    </row>
    <row r="45" spans="1:34" x14ac:dyDescent="0.25">
      <c r="A45" t="s">
        <v>59</v>
      </c>
      <c r="B45">
        <v>0.13289999999999999</v>
      </c>
      <c r="C45">
        <v>13.803599999999999</v>
      </c>
      <c r="D45">
        <v>13.803599999999999</v>
      </c>
      <c r="E45">
        <v>0.41820000000000002</v>
      </c>
      <c r="F45">
        <v>0.41820000000000002</v>
      </c>
      <c r="G45">
        <v>93.032266829999998</v>
      </c>
      <c r="H45">
        <v>-93.485785359999994</v>
      </c>
      <c r="I45">
        <v>10</v>
      </c>
      <c r="J45">
        <v>12.56649269</v>
      </c>
      <c r="K45">
        <v>66.310646590000005</v>
      </c>
      <c r="L45">
        <v>73.276649019999994</v>
      </c>
      <c r="M45">
        <v>2.5223628900000001</v>
      </c>
      <c r="N45">
        <v>8.3367777800000002</v>
      </c>
      <c r="O45">
        <v>2.3024530099999998</v>
      </c>
      <c r="P45">
        <v>5.0381999999999998</v>
      </c>
      <c r="S45" t="s">
        <v>59</v>
      </c>
      <c r="T45">
        <v>0.13289999999999999</v>
      </c>
      <c r="U45">
        <v>13.803599999999999</v>
      </c>
      <c r="V45">
        <v>13.803599999999999</v>
      </c>
      <c r="W45">
        <v>0.41820000000000002</v>
      </c>
      <c r="X45">
        <v>0.41820000000000002</v>
      </c>
      <c r="Y45">
        <v>93.032266829999998</v>
      </c>
      <c r="Z45">
        <v>-93.485785359999994</v>
      </c>
      <c r="AA45">
        <v>10</v>
      </c>
      <c r="AB45">
        <v>12.56649269</v>
      </c>
      <c r="AC45">
        <v>66.310646590000005</v>
      </c>
      <c r="AD45">
        <v>73.276649019999994</v>
      </c>
      <c r="AE45">
        <v>2.5223628900000001</v>
      </c>
      <c r="AF45">
        <v>8.3367777800000002</v>
      </c>
      <c r="AG45">
        <v>2.3024530099999998</v>
      </c>
      <c r="AH45">
        <v>5.0381999999999998</v>
      </c>
    </row>
    <row r="46" spans="1:34" x14ac:dyDescent="0.25">
      <c r="S46" t="s">
        <v>71</v>
      </c>
      <c r="T46">
        <v>0.13289999999999999</v>
      </c>
      <c r="U46">
        <v>17.2545</v>
      </c>
      <c r="V46">
        <v>17.2545</v>
      </c>
      <c r="W46">
        <v>0.52270000000000005</v>
      </c>
      <c r="X46">
        <v>0.52270000000000005</v>
      </c>
      <c r="Y46">
        <v>122.13359706</v>
      </c>
      <c r="Z46">
        <v>-122.75378713000001</v>
      </c>
      <c r="AA46">
        <v>10</v>
      </c>
      <c r="AB46">
        <v>12.557848249999999</v>
      </c>
      <c r="AC46">
        <v>82.271960890000003</v>
      </c>
      <c r="AD46">
        <v>91.620240949999996</v>
      </c>
      <c r="AE46">
        <v>4.1397516899999998</v>
      </c>
      <c r="AF46">
        <v>8.3367777800000002</v>
      </c>
      <c r="AG46">
        <v>2.8566653099999999</v>
      </c>
      <c r="AH46">
        <v>5.3655999999999997</v>
      </c>
    </row>
    <row r="47" spans="1:34" x14ac:dyDescent="0.25">
      <c r="A47" t="s">
        <v>0</v>
      </c>
      <c r="B47" t="s">
        <v>60</v>
      </c>
      <c r="C47" t="s">
        <v>61</v>
      </c>
      <c r="D47" t="s">
        <v>62</v>
      </c>
      <c r="E47" t="s">
        <v>63</v>
      </c>
      <c r="F47" t="s">
        <v>64</v>
      </c>
      <c r="G47" t="s">
        <v>65</v>
      </c>
      <c r="H47" t="s">
        <v>66</v>
      </c>
      <c r="I47" t="s">
        <v>67</v>
      </c>
      <c r="J47" t="s">
        <v>68</v>
      </c>
      <c r="K47" t="s">
        <v>69</v>
      </c>
      <c r="L47" t="s">
        <v>70</v>
      </c>
      <c r="S47" t="s">
        <v>72</v>
      </c>
      <c r="T47">
        <v>4.4299999999999999E-2</v>
      </c>
      <c r="U47">
        <v>10.3527</v>
      </c>
      <c r="V47">
        <v>10.3527</v>
      </c>
      <c r="W47">
        <v>0.75270000000000004</v>
      </c>
      <c r="X47">
        <v>0.75270000000000004</v>
      </c>
      <c r="Y47">
        <v>82.827639649999995</v>
      </c>
      <c r="Z47">
        <v>-82.827639649999995</v>
      </c>
      <c r="AA47">
        <v>10</v>
      </c>
      <c r="AB47">
        <v>12.57445105</v>
      </c>
      <c r="AC47">
        <v>49.985005540000003</v>
      </c>
      <c r="AD47">
        <v>54.916901760000002</v>
      </c>
      <c r="AE47">
        <v>1.6786829400000001</v>
      </c>
      <c r="AF47">
        <v>8.36</v>
      </c>
      <c r="AG47">
        <v>1.73559047</v>
      </c>
      <c r="AH47">
        <v>4.2453000000000003</v>
      </c>
    </row>
    <row r="48" spans="1:34" x14ac:dyDescent="0.25">
      <c r="A48" t="s">
        <v>16</v>
      </c>
      <c r="B48">
        <v>0.3</v>
      </c>
      <c r="C48">
        <v>0.36</v>
      </c>
      <c r="D48">
        <v>3</v>
      </c>
      <c r="E48">
        <v>298</v>
      </c>
      <c r="F48">
        <v>288</v>
      </c>
      <c r="G48">
        <v>10</v>
      </c>
      <c r="H48">
        <v>0.5</v>
      </c>
      <c r="I48">
        <v>0.5</v>
      </c>
      <c r="J48">
        <v>0.5</v>
      </c>
      <c r="K48">
        <v>75</v>
      </c>
      <c r="L48">
        <v>75</v>
      </c>
      <c r="S48" t="s">
        <v>73</v>
      </c>
      <c r="T48">
        <v>4.4299999999999999E-2</v>
      </c>
      <c r="U48">
        <v>13.803599999999999</v>
      </c>
      <c r="V48">
        <v>13.803599999999999</v>
      </c>
      <c r="W48">
        <v>1.0036</v>
      </c>
      <c r="X48">
        <v>1.0036</v>
      </c>
      <c r="Y48">
        <v>116.28027428</v>
      </c>
      <c r="Z48">
        <v>-116.28027428</v>
      </c>
      <c r="AA48">
        <v>10</v>
      </c>
      <c r="AB48">
        <v>12.510040350000001</v>
      </c>
      <c r="AC48">
        <v>64.570231430000007</v>
      </c>
      <c r="AD48">
        <v>71.798130330000006</v>
      </c>
      <c r="AE48">
        <v>3.1422784300000002</v>
      </c>
      <c r="AF48">
        <v>8.36</v>
      </c>
      <c r="AG48">
        <v>2.24202192</v>
      </c>
      <c r="AH48">
        <v>4.6980000000000004</v>
      </c>
    </row>
    <row r="49" spans="1:34" x14ac:dyDescent="0.25">
      <c r="A49" t="s">
        <v>17</v>
      </c>
      <c r="B49">
        <v>0.3</v>
      </c>
      <c r="C49">
        <v>0.36</v>
      </c>
      <c r="D49">
        <v>3</v>
      </c>
      <c r="E49">
        <v>298</v>
      </c>
      <c r="F49">
        <v>288</v>
      </c>
      <c r="G49">
        <v>10</v>
      </c>
      <c r="H49">
        <v>0.5</v>
      </c>
      <c r="I49">
        <v>0.5</v>
      </c>
      <c r="J49">
        <v>0.5</v>
      </c>
      <c r="K49">
        <v>100</v>
      </c>
      <c r="L49">
        <v>100</v>
      </c>
      <c r="S49" t="s">
        <v>74</v>
      </c>
      <c r="T49">
        <v>4.4299999999999999E-2</v>
      </c>
      <c r="U49">
        <v>17.2545</v>
      </c>
      <c r="V49">
        <v>17.2545</v>
      </c>
      <c r="W49">
        <v>1.2545999999999999</v>
      </c>
      <c r="X49">
        <v>1.2545999999999999</v>
      </c>
      <c r="Y49">
        <v>152.65462554000001</v>
      </c>
      <c r="Z49">
        <v>-152.65462554000001</v>
      </c>
      <c r="AA49">
        <v>10</v>
      </c>
      <c r="AB49">
        <v>12.340689230000001</v>
      </c>
      <c r="AC49">
        <v>74.41807</v>
      </c>
      <c r="AD49">
        <v>84.535247319999996</v>
      </c>
      <c r="AE49">
        <v>5.1566082199999999</v>
      </c>
      <c r="AF49">
        <v>8.36</v>
      </c>
      <c r="AG49">
        <v>2.5839607600000001</v>
      </c>
      <c r="AH49">
        <v>4.6220999999999997</v>
      </c>
    </row>
    <row r="50" spans="1:34" x14ac:dyDescent="0.25">
      <c r="A50" t="s">
        <v>18</v>
      </c>
      <c r="B50">
        <v>0.3</v>
      </c>
      <c r="C50">
        <v>0.36</v>
      </c>
      <c r="D50">
        <v>3</v>
      </c>
      <c r="E50">
        <v>298</v>
      </c>
      <c r="F50">
        <v>288</v>
      </c>
      <c r="G50">
        <v>10</v>
      </c>
      <c r="H50">
        <v>0.5</v>
      </c>
      <c r="I50">
        <v>0.5</v>
      </c>
      <c r="J50">
        <v>0.5</v>
      </c>
      <c r="K50">
        <v>125</v>
      </c>
      <c r="L50">
        <v>125</v>
      </c>
      <c r="S50" t="s">
        <v>75</v>
      </c>
      <c r="T50">
        <v>8.8599999999999998E-2</v>
      </c>
      <c r="U50">
        <v>10.3527</v>
      </c>
      <c r="V50">
        <v>10.3527</v>
      </c>
      <c r="W50">
        <v>0.37640000000000001</v>
      </c>
      <c r="X50">
        <v>0.37640000000000001</v>
      </c>
      <c r="Y50">
        <v>82.840818029999994</v>
      </c>
      <c r="Z50">
        <v>-82.840818029999994</v>
      </c>
      <c r="AA50">
        <v>10</v>
      </c>
      <c r="AB50">
        <v>12.575343</v>
      </c>
      <c r="AC50">
        <v>49.805931360000002</v>
      </c>
      <c r="AD50">
        <v>55.141580730000001</v>
      </c>
      <c r="AE50">
        <v>1.67865402</v>
      </c>
      <c r="AF50">
        <v>8.36</v>
      </c>
      <c r="AG50">
        <v>1.7293726199999999</v>
      </c>
      <c r="AH50">
        <v>4.2323000000000004</v>
      </c>
    </row>
    <row r="51" spans="1:34" x14ac:dyDescent="0.25">
      <c r="A51" t="s">
        <v>19</v>
      </c>
      <c r="B51">
        <v>0.3</v>
      </c>
      <c r="C51">
        <v>0.36</v>
      </c>
      <c r="D51">
        <v>3</v>
      </c>
      <c r="E51">
        <v>298</v>
      </c>
      <c r="F51">
        <v>288</v>
      </c>
      <c r="G51">
        <v>10</v>
      </c>
      <c r="H51">
        <v>0.5</v>
      </c>
      <c r="I51">
        <v>0.5</v>
      </c>
      <c r="J51">
        <v>1</v>
      </c>
      <c r="K51">
        <v>75</v>
      </c>
      <c r="L51">
        <v>75</v>
      </c>
      <c r="S51" t="s">
        <v>76</v>
      </c>
      <c r="T51">
        <v>8.8599999999999998E-2</v>
      </c>
      <c r="U51">
        <v>13.803599999999999</v>
      </c>
      <c r="V51">
        <v>13.803599999999999</v>
      </c>
      <c r="W51">
        <v>0.50180000000000002</v>
      </c>
      <c r="X51">
        <v>0.50180000000000002</v>
      </c>
      <c r="Y51">
        <v>116.29770153</v>
      </c>
      <c r="Z51">
        <v>-116.29770153</v>
      </c>
      <c r="AA51">
        <v>10</v>
      </c>
      <c r="AB51">
        <v>12.571756069999999</v>
      </c>
      <c r="AC51">
        <v>66.07419969</v>
      </c>
      <c r="AD51">
        <v>73.660105979999997</v>
      </c>
      <c r="AE51">
        <v>3.1422359700000002</v>
      </c>
      <c r="AF51">
        <v>8.36</v>
      </c>
      <c r="AG51">
        <v>2.29424304</v>
      </c>
      <c r="AH51">
        <v>4.7892000000000001</v>
      </c>
    </row>
    <row r="52" spans="1:34" x14ac:dyDescent="0.25">
      <c r="A52" t="s">
        <v>20</v>
      </c>
      <c r="B52">
        <v>0.3</v>
      </c>
      <c r="C52">
        <v>0.36</v>
      </c>
      <c r="D52">
        <v>3</v>
      </c>
      <c r="E52">
        <v>298</v>
      </c>
      <c r="F52">
        <v>288</v>
      </c>
      <c r="G52">
        <v>10</v>
      </c>
      <c r="H52">
        <v>0.5</v>
      </c>
      <c r="I52">
        <v>0.5</v>
      </c>
      <c r="J52">
        <v>1</v>
      </c>
      <c r="K52">
        <v>100</v>
      </c>
      <c r="L52">
        <v>100</v>
      </c>
      <c r="S52" t="s">
        <v>77</v>
      </c>
      <c r="T52">
        <v>8.8599999999999998E-2</v>
      </c>
      <c r="U52">
        <v>17.2545</v>
      </c>
      <c r="V52">
        <v>17.2545</v>
      </c>
      <c r="W52">
        <v>0.62729999999999997</v>
      </c>
      <c r="X52">
        <v>0.62729999999999997</v>
      </c>
      <c r="Y52">
        <v>152.67624228</v>
      </c>
      <c r="Z52">
        <v>-152.67624228</v>
      </c>
      <c r="AA52">
        <v>10</v>
      </c>
      <c r="AB52">
        <v>12.56057186</v>
      </c>
      <c r="AC52">
        <v>81.758986910000004</v>
      </c>
      <c r="AD52">
        <v>92.149237769999999</v>
      </c>
      <c r="AE52">
        <v>5.1565540700000003</v>
      </c>
      <c r="AF52">
        <v>8.36</v>
      </c>
      <c r="AG52">
        <v>2.83885371</v>
      </c>
      <c r="AH52">
        <v>4.9988999999999999</v>
      </c>
    </row>
    <row r="53" spans="1:34" x14ac:dyDescent="0.25">
      <c r="A53" t="s">
        <v>21</v>
      </c>
      <c r="B53">
        <v>0.3</v>
      </c>
      <c r="C53">
        <v>0.36</v>
      </c>
      <c r="D53">
        <v>3</v>
      </c>
      <c r="E53">
        <v>298</v>
      </c>
      <c r="F53">
        <v>288</v>
      </c>
      <c r="G53">
        <v>10</v>
      </c>
      <c r="H53">
        <v>0.5</v>
      </c>
      <c r="I53">
        <v>0.5</v>
      </c>
      <c r="J53">
        <v>1</v>
      </c>
      <c r="K53">
        <v>125</v>
      </c>
      <c r="L53">
        <v>125</v>
      </c>
      <c r="S53" t="s">
        <v>78</v>
      </c>
      <c r="T53">
        <v>0.13289999999999999</v>
      </c>
      <c r="U53">
        <v>10.3527</v>
      </c>
      <c r="V53">
        <v>10.3527</v>
      </c>
      <c r="W53">
        <v>0.25090000000000001</v>
      </c>
      <c r="X53">
        <v>0.25090000000000001</v>
      </c>
      <c r="Y53">
        <v>82.835321870000001</v>
      </c>
      <c r="Z53">
        <v>-83.22052592</v>
      </c>
      <c r="AA53">
        <v>10</v>
      </c>
      <c r="AB53">
        <v>12.55830624</v>
      </c>
      <c r="AC53">
        <v>49.365190060000003</v>
      </c>
      <c r="AD53">
        <v>54.987644340000003</v>
      </c>
      <c r="AE53">
        <v>1.6841829100000001</v>
      </c>
      <c r="AF53">
        <v>8.3367777800000002</v>
      </c>
      <c r="AG53">
        <v>1.7140690999999999</v>
      </c>
      <c r="AH53">
        <v>4.2066999999999997</v>
      </c>
    </row>
    <row r="54" spans="1:34" x14ac:dyDescent="0.25">
      <c r="A54" t="s">
        <v>22</v>
      </c>
      <c r="B54">
        <v>0.3</v>
      </c>
      <c r="C54">
        <v>0.36</v>
      </c>
      <c r="D54">
        <v>3</v>
      </c>
      <c r="E54">
        <v>298</v>
      </c>
      <c r="F54">
        <v>288</v>
      </c>
      <c r="G54">
        <v>10</v>
      </c>
      <c r="H54">
        <v>0.5</v>
      </c>
      <c r="I54">
        <v>0.5</v>
      </c>
      <c r="J54">
        <v>1.5</v>
      </c>
      <c r="K54">
        <v>75</v>
      </c>
      <c r="L54">
        <v>75</v>
      </c>
      <c r="S54" t="s">
        <v>79</v>
      </c>
      <c r="T54">
        <v>0.13289999999999999</v>
      </c>
      <c r="U54">
        <v>13.803599999999999</v>
      </c>
      <c r="V54">
        <v>13.803599999999999</v>
      </c>
      <c r="W54">
        <v>0.33450000000000002</v>
      </c>
      <c r="X54">
        <v>0.33450000000000002</v>
      </c>
      <c r="Y54">
        <v>116.29033354000001</v>
      </c>
      <c r="Z54">
        <v>-116.85723169000001</v>
      </c>
      <c r="AA54">
        <v>10</v>
      </c>
      <c r="AB54">
        <v>12.558922880000001</v>
      </c>
      <c r="AC54">
        <v>65.670366029999997</v>
      </c>
      <c r="AD54">
        <v>73.498932600000003</v>
      </c>
      <c r="AE54">
        <v>3.15295361</v>
      </c>
      <c r="AF54">
        <v>8.3367777800000002</v>
      </c>
      <c r="AG54">
        <v>2.2802210399999998</v>
      </c>
      <c r="AH54">
        <v>4.7690999999999999</v>
      </c>
    </row>
    <row r="55" spans="1:34" x14ac:dyDescent="0.25">
      <c r="A55" t="s">
        <v>23</v>
      </c>
      <c r="B55">
        <v>0.3</v>
      </c>
      <c r="C55">
        <v>0.36</v>
      </c>
      <c r="D55">
        <v>3</v>
      </c>
      <c r="E55">
        <v>298</v>
      </c>
      <c r="F55">
        <v>288</v>
      </c>
      <c r="G55">
        <v>10</v>
      </c>
      <c r="H55">
        <v>0.5</v>
      </c>
      <c r="I55">
        <v>0.5</v>
      </c>
      <c r="J55">
        <v>1.5</v>
      </c>
      <c r="K55">
        <v>100</v>
      </c>
      <c r="L55">
        <v>100</v>
      </c>
      <c r="S55" t="s">
        <v>80</v>
      </c>
      <c r="T55">
        <v>0.13289999999999999</v>
      </c>
      <c r="U55">
        <v>17.2545</v>
      </c>
      <c r="V55">
        <v>17.2545</v>
      </c>
      <c r="W55">
        <v>0.41820000000000002</v>
      </c>
      <c r="X55">
        <v>0.41820000000000002</v>
      </c>
      <c r="Y55">
        <v>152.66699632999999</v>
      </c>
      <c r="Z55">
        <v>-153.44223391</v>
      </c>
      <c r="AA55">
        <v>10</v>
      </c>
      <c r="AB55">
        <v>12.55484229</v>
      </c>
      <c r="AC55">
        <v>81.547235970000003</v>
      </c>
      <c r="AD55">
        <v>92.133898880000004</v>
      </c>
      <c r="AE55">
        <v>5.1746896199999997</v>
      </c>
      <c r="AF55">
        <v>8.3367777800000002</v>
      </c>
      <c r="AG55">
        <v>2.8315012500000001</v>
      </c>
      <c r="AH55">
        <v>4.9897</v>
      </c>
    </row>
    <row r="56" spans="1:34" x14ac:dyDescent="0.25">
      <c r="A56" t="s">
        <v>24</v>
      </c>
      <c r="B56">
        <v>0.3</v>
      </c>
      <c r="C56">
        <v>0.36</v>
      </c>
      <c r="D56">
        <v>3</v>
      </c>
      <c r="E56">
        <v>298</v>
      </c>
      <c r="F56">
        <v>288</v>
      </c>
      <c r="G56">
        <v>10</v>
      </c>
      <c r="H56">
        <v>0.5</v>
      </c>
      <c r="I56">
        <v>0.5</v>
      </c>
      <c r="J56">
        <v>1.5</v>
      </c>
      <c r="K56">
        <v>125</v>
      </c>
      <c r="L56">
        <v>125</v>
      </c>
      <c r="S56" t="s">
        <v>81</v>
      </c>
      <c r="T56">
        <v>6.9199999999999998E-2</v>
      </c>
      <c r="U56">
        <v>12.940899999999999</v>
      </c>
      <c r="V56">
        <v>12.940899999999999</v>
      </c>
      <c r="W56">
        <v>1.2545999999999999</v>
      </c>
      <c r="X56">
        <v>1.2545999999999999</v>
      </c>
      <c r="Y56">
        <v>33.07076232</v>
      </c>
      <c r="Z56">
        <v>-33.07076232</v>
      </c>
      <c r="AA56">
        <v>10</v>
      </c>
      <c r="AB56">
        <v>12.25041064</v>
      </c>
      <c r="AC56">
        <v>44.012485060000003</v>
      </c>
      <c r="AD56">
        <v>47.67752496</v>
      </c>
      <c r="AE56">
        <v>0.67019545000000003</v>
      </c>
      <c r="AF56">
        <v>8.36</v>
      </c>
      <c r="AG56">
        <v>1.52821129</v>
      </c>
      <c r="AH56">
        <v>4.1684999999999999</v>
      </c>
    </row>
    <row r="57" spans="1:34" x14ac:dyDescent="0.25">
      <c r="A57" t="s">
        <v>25</v>
      </c>
      <c r="B57">
        <v>0.3</v>
      </c>
      <c r="C57">
        <v>0.36</v>
      </c>
      <c r="D57">
        <v>4</v>
      </c>
      <c r="E57">
        <v>298</v>
      </c>
      <c r="F57">
        <v>288</v>
      </c>
      <c r="G57">
        <v>10</v>
      </c>
      <c r="H57">
        <v>0.5</v>
      </c>
      <c r="I57">
        <v>0.5</v>
      </c>
      <c r="J57">
        <v>0.5</v>
      </c>
      <c r="K57">
        <v>75</v>
      </c>
      <c r="L57">
        <v>75</v>
      </c>
      <c r="S57" t="s">
        <v>82</v>
      </c>
      <c r="T57">
        <v>6.9199999999999998E-2</v>
      </c>
      <c r="U57">
        <v>17.2545</v>
      </c>
      <c r="V57">
        <v>17.2545</v>
      </c>
      <c r="W57">
        <v>1.6727000000000001</v>
      </c>
      <c r="X57">
        <v>1.6727000000000001</v>
      </c>
      <c r="Y57">
        <v>46.899161929999998</v>
      </c>
      <c r="Z57">
        <v>-46.899161929999998</v>
      </c>
      <c r="AA57">
        <v>10</v>
      </c>
      <c r="AB57">
        <v>11.04971782</v>
      </c>
      <c r="AC57">
        <v>25.726525729999999</v>
      </c>
      <c r="AD57">
        <v>31.243636980000002</v>
      </c>
      <c r="AE57">
        <v>1.26727758</v>
      </c>
      <c r="AF57">
        <v>8.36</v>
      </c>
      <c r="AG57">
        <v>0.89328213999999995</v>
      </c>
      <c r="AH57">
        <v>2.4453999999999998</v>
      </c>
    </row>
    <row r="58" spans="1:34" x14ac:dyDescent="0.25">
      <c r="A58" t="s">
        <v>26</v>
      </c>
      <c r="B58">
        <v>0.3</v>
      </c>
      <c r="C58">
        <v>0.36</v>
      </c>
      <c r="D58">
        <v>4</v>
      </c>
      <c r="E58">
        <v>298</v>
      </c>
      <c r="F58">
        <v>288</v>
      </c>
      <c r="G58">
        <v>10</v>
      </c>
      <c r="H58">
        <v>0.5</v>
      </c>
      <c r="I58">
        <v>0.5</v>
      </c>
      <c r="J58">
        <v>0.5</v>
      </c>
      <c r="K58">
        <v>100</v>
      </c>
      <c r="L58">
        <v>100</v>
      </c>
      <c r="S58" t="s">
        <v>83</v>
      </c>
      <c r="T58">
        <v>6.9199999999999998E-2</v>
      </c>
      <c r="U58">
        <v>21.568100000000001</v>
      </c>
      <c r="V58">
        <v>21.568100000000001</v>
      </c>
      <c r="W58">
        <v>2.0909</v>
      </c>
      <c r="X58">
        <v>2.0909</v>
      </c>
      <c r="Y58">
        <v>62.129974910000001</v>
      </c>
      <c r="Z58">
        <v>-62.129974910000001</v>
      </c>
      <c r="AA58">
        <v>10</v>
      </c>
      <c r="AB58">
        <v>7.9163561099999997</v>
      </c>
      <c r="AC58">
        <v>-74.934828870000004</v>
      </c>
      <c r="AD58">
        <v>-66.754382070000005</v>
      </c>
      <c r="AE58">
        <v>2.0985860299999999</v>
      </c>
      <c r="AF58">
        <v>8.36</v>
      </c>
      <c r="AG58">
        <v>-2.6019037800000002</v>
      </c>
      <c r="AH58">
        <v>-9.5376999999999992</v>
      </c>
    </row>
    <row r="59" spans="1:34" x14ac:dyDescent="0.25">
      <c r="A59" t="s">
        <v>27</v>
      </c>
      <c r="B59">
        <v>0.3</v>
      </c>
      <c r="C59">
        <v>0.36</v>
      </c>
      <c r="D59">
        <v>4</v>
      </c>
      <c r="E59">
        <v>298</v>
      </c>
      <c r="F59">
        <v>288</v>
      </c>
      <c r="G59">
        <v>10</v>
      </c>
      <c r="H59">
        <v>0.5</v>
      </c>
      <c r="I59">
        <v>0.5</v>
      </c>
      <c r="J59">
        <v>0.5</v>
      </c>
      <c r="K59">
        <v>125</v>
      </c>
      <c r="L59">
        <v>125</v>
      </c>
      <c r="S59" t="s">
        <v>84</v>
      </c>
      <c r="T59">
        <v>0.1384</v>
      </c>
      <c r="U59">
        <v>12.940899999999999</v>
      </c>
      <c r="V59">
        <v>12.940899999999999</v>
      </c>
      <c r="W59">
        <v>0.62729999999999997</v>
      </c>
      <c r="X59">
        <v>0.62729999999999997</v>
      </c>
      <c r="Y59">
        <v>33.079232810000001</v>
      </c>
      <c r="Z59">
        <v>-33.079232810000001</v>
      </c>
      <c r="AA59">
        <v>10</v>
      </c>
      <c r="AB59">
        <v>12.54681778</v>
      </c>
      <c r="AC59">
        <v>49.962876270000002</v>
      </c>
      <c r="AD59">
        <v>53.827193950000002</v>
      </c>
      <c r="AE59">
        <v>0.67019969000000001</v>
      </c>
      <c r="AF59">
        <v>8.36</v>
      </c>
      <c r="AG59">
        <v>1.73482209</v>
      </c>
      <c r="AH59">
        <v>4.6412000000000004</v>
      </c>
    </row>
    <row r="60" spans="1:34" x14ac:dyDescent="0.25">
      <c r="A60" t="s">
        <v>28</v>
      </c>
      <c r="B60">
        <v>0.3</v>
      </c>
      <c r="C60">
        <v>0.36</v>
      </c>
      <c r="D60">
        <v>4</v>
      </c>
      <c r="E60">
        <v>298</v>
      </c>
      <c r="F60">
        <v>288</v>
      </c>
      <c r="G60">
        <v>10</v>
      </c>
      <c r="H60">
        <v>0.5</v>
      </c>
      <c r="I60">
        <v>0.5</v>
      </c>
      <c r="J60">
        <v>1</v>
      </c>
      <c r="K60">
        <v>75</v>
      </c>
      <c r="L60">
        <v>75</v>
      </c>
      <c r="S60" t="s">
        <v>85</v>
      </c>
      <c r="T60">
        <v>0.1384</v>
      </c>
      <c r="U60">
        <v>17.2545</v>
      </c>
      <c r="V60">
        <v>17.2545</v>
      </c>
      <c r="W60">
        <v>0.83640000000000003</v>
      </c>
      <c r="X60">
        <v>0.83640000000000003</v>
      </c>
      <c r="Y60">
        <v>46.910313080000002</v>
      </c>
      <c r="Z60">
        <v>-46.910313080000002</v>
      </c>
      <c r="AA60">
        <v>10</v>
      </c>
      <c r="AB60">
        <v>12.47401318</v>
      </c>
      <c r="AC60">
        <v>64.576855330000001</v>
      </c>
      <c r="AD60">
        <v>69.849049870000002</v>
      </c>
      <c r="AE60">
        <v>1.2672878299999999</v>
      </c>
      <c r="AF60">
        <v>8.36</v>
      </c>
      <c r="AG60">
        <v>2.2422519200000002</v>
      </c>
      <c r="AH60">
        <v>5.4405999999999999</v>
      </c>
    </row>
    <row r="61" spans="1:34" x14ac:dyDescent="0.25">
      <c r="A61" t="s">
        <v>29</v>
      </c>
      <c r="B61">
        <v>0.3</v>
      </c>
      <c r="C61">
        <v>0.36</v>
      </c>
      <c r="D61">
        <v>4</v>
      </c>
      <c r="E61">
        <v>298</v>
      </c>
      <c r="F61">
        <v>288</v>
      </c>
      <c r="G61">
        <v>10</v>
      </c>
      <c r="H61">
        <v>0.5</v>
      </c>
      <c r="I61">
        <v>0.5</v>
      </c>
      <c r="J61">
        <v>1</v>
      </c>
      <c r="K61">
        <v>100</v>
      </c>
      <c r="L61">
        <v>100</v>
      </c>
      <c r="S61" t="s">
        <v>86</v>
      </c>
      <c r="T61">
        <v>0.1384</v>
      </c>
      <c r="U61">
        <v>21.568100000000001</v>
      </c>
      <c r="V61">
        <v>21.568100000000001</v>
      </c>
      <c r="W61">
        <v>1.0455000000000001</v>
      </c>
      <c r="X61">
        <v>1.0455000000000001</v>
      </c>
      <c r="Y61">
        <v>62.143749049999997</v>
      </c>
      <c r="Z61">
        <v>-62.143749049999997</v>
      </c>
      <c r="AA61">
        <v>10</v>
      </c>
      <c r="AB61">
        <v>12.339859000000001</v>
      </c>
      <c r="AC61">
        <v>75.995909089999998</v>
      </c>
      <c r="AD61">
        <v>82.917490200000003</v>
      </c>
      <c r="AE61">
        <v>2.0986057599999999</v>
      </c>
      <c r="AF61">
        <v>8.36</v>
      </c>
      <c r="AG61">
        <v>2.63874684</v>
      </c>
      <c r="AH61">
        <v>5.8023999999999996</v>
      </c>
    </row>
    <row r="62" spans="1:34" x14ac:dyDescent="0.25">
      <c r="A62" t="s">
        <v>30</v>
      </c>
      <c r="B62">
        <v>0.3</v>
      </c>
      <c r="C62">
        <v>0.36</v>
      </c>
      <c r="D62">
        <v>4</v>
      </c>
      <c r="E62">
        <v>298</v>
      </c>
      <c r="F62">
        <v>288</v>
      </c>
      <c r="G62">
        <v>10</v>
      </c>
      <c r="H62">
        <v>0.5</v>
      </c>
      <c r="I62">
        <v>0.5</v>
      </c>
      <c r="J62">
        <v>1</v>
      </c>
      <c r="K62">
        <v>125</v>
      </c>
      <c r="L62">
        <v>125</v>
      </c>
      <c r="S62" t="s">
        <v>87</v>
      </c>
      <c r="T62">
        <v>0.2077</v>
      </c>
      <c r="U62">
        <v>12.940899999999999</v>
      </c>
      <c r="V62">
        <v>12.940899999999999</v>
      </c>
      <c r="W62">
        <v>0.41820000000000002</v>
      </c>
      <c r="X62">
        <v>0.41820000000000002</v>
      </c>
      <c r="Y62">
        <v>33.075889359999998</v>
      </c>
      <c r="Z62">
        <v>-33.240666060000002</v>
      </c>
      <c r="AA62">
        <v>10</v>
      </c>
      <c r="AB62">
        <v>12.55376141</v>
      </c>
      <c r="AC62">
        <v>50.139612739999997</v>
      </c>
      <c r="AD62">
        <v>54.083570620000003</v>
      </c>
      <c r="AE62">
        <v>0.67248943999999999</v>
      </c>
      <c r="AF62">
        <v>8.3367777800000002</v>
      </c>
      <c r="AG62">
        <v>1.7409587799999999</v>
      </c>
      <c r="AH62">
        <v>4.6641000000000004</v>
      </c>
    </row>
    <row r="63" spans="1:34" x14ac:dyDescent="0.25">
      <c r="A63" t="s">
        <v>31</v>
      </c>
      <c r="B63">
        <v>0.3</v>
      </c>
      <c r="C63">
        <v>0.36</v>
      </c>
      <c r="D63">
        <v>4</v>
      </c>
      <c r="E63">
        <v>298</v>
      </c>
      <c r="F63">
        <v>288</v>
      </c>
      <c r="G63">
        <v>10</v>
      </c>
      <c r="H63">
        <v>0.5</v>
      </c>
      <c r="I63">
        <v>0.5</v>
      </c>
      <c r="J63">
        <v>1.5</v>
      </c>
      <c r="K63">
        <v>75</v>
      </c>
      <c r="L63">
        <v>75</v>
      </c>
      <c r="S63" t="s">
        <v>88</v>
      </c>
      <c r="T63">
        <v>0.2077</v>
      </c>
      <c r="U63">
        <v>17.2545</v>
      </c>
      <c r="V63">
        <v>17.2545</v>
      </c>
      <c r="W63">
        <v>0.55759999999999998</v>
      </c>
      <c r="X63">
        <v>0.55759999999999998</v>
      </c>
      <c r="Y63">
        <v>46.905827430000002</v>
      </c>
      <c r="Z63">
        <v>-47.15102074</v>
      </c>
      <c r="AA63">
        <v>10</v>
      </c>
      <c r="AB63">
        <v>12.527811659999999</v>
      </c>
      <c r="AC63">
        <v>66.1196786</v>
      </c>
      <c r="AD63">
        <v>71.423556079999997</v>
      </c>
      <c r="AE63">
        <v>1.27178218</v>
      </c>
      <c r="AF63">
        <v>8.3367777800000002</v>
      </c>
      <c r="AG63">
        <v>2.2958221700000001</v>
      </c>
      <c r="AH63">
        <v>5.5541999999999998</v>
      </c>
    </row>
    <row r="64" spans="1:34" x14ac:dyDescent="0.25">
      <c r="A64" t="s">
        <v>32</v>
      </c>
      <c r="B64">
        <v>0.3</v>
      </c>
      <c r="C64">
        <v>0.36</v>
      </c>
      <c r="D64">
        <v>4</v>
      </c>
      <c r="E64">
        <v>298</v>
      </c>
      <c r="F64">
        <v>288</v>
      </c>
      <c r="G64">
        <v>10</v>
      </c>
      <c r="H64">
        <v>0.5</v>
      </c>
      <c r="I64">
        <v>0.5</v>
      </c>
      <c r="J64">
        <v>1.5</v>
      </c>
      <c r="K64">
        <v>100</v>
      </c>
      <c r="L64">
        <v>100</v>
      </c>
      <c r="S64" t="s">
        <v>89</v>
      </c>
      <c r="T64">
        <v>0.2077</v>
      </c>
      <c r="U64">
        <v>21.568100000000001</v>
      </c>
      <c r="V64">
        <v>21.568100000000001</v>
      </c>
      <c r="W64">
        <v>0.69699999999999995</v>
      </c>
      <c r="X64">
        <v>0.69699999999999995</v>
      </c>
      <c r="Y64">
        <v>62.138119840000002</v>
      </c>
      <c r="Z64">
        <v>-62.476473489999997</v>
      </c>
      <c r="AA64">
        <v>10</v>
      </c>
      <c r="AB64">
        <v>12.48055851</v>
      </c>
      <c r="AC64">
        <v>80.897574289999994</v>
      </c>
      <c r="AD64">
        <v>87.803879609999996</v>
      </c>
      <c r="AE64">
        <v>2.10629131</v>
      </c>
      <c r="AF64">
        <v>8.3367777800000002</v>
      </c>
      <c r="AG64">
        <v>2.80894355</v>
      </c>
      <c r="AH64">
        <v>6.1045999999999996</v>
      </c>
    </row>
    <row r="65" spans="1:34" x14ac:dyDescent="0.25">
      <c r="A65" t="s">
        <v>33</v>
      </c>
      <c r="B65">
        <v>0.3</v>
      </c>
      <c r="C65">
        <v>0.36</v>
      </c>
      <c r="D65">
        <v>4</v>
      </c>
      <c r="E65">
        <v>298</v>
      </c>
      <c r="F65">
        <v>288</v>
      </c>
      <c r="G65">
        <v>10</v>
      </c>
      <c r="H65">
        <v>0.5</v>
      </c>
      <c r="I65">
        <v>0.5</v>
      </c>
      <c r="J65">
        <v>1.5</v>
      </c>
      <c r="K65">
        <v>125</v>
      </c>
      <c r="L65">
        <v>125</v>
      </c>
      <c r="S65" t="s">
        <v>90</v>
      </c>
      <c r="T65">
        <v>6.9199999999999998E-2</v>
      </c>
      <c r="U65">
        <v>12.940899999999999</v>
      </c>
      <c r="V65">
        <v>12.940899999999999</v>
      </c>
      <c r="W65">
        <v>0.94089999999999996</v>
      </c>
      <c r="X65">
        <v>0.94089999999999996</v>
      </c>
      <c r="Y65">
        <v>44.09434976</v>
      </c>
      <c r="Z65">
        <v>-44.09434976</v>
      </c>
      <c r="AA65">
        <v>10</v>
      </c>
      <c r="AB65">
        <v>12.504573969999999</v>
      </c>
      <c r="AC65">
        <v>49.038086489999998</v>
      </c>
      <c r="AD65">
        <v>53.015890949999999</v>
      </c>
      <c r="AE65">
        <v>0.89359392999999998</v>
      </c>
      <c r="AF65">
        <v>8.36</v>
      </c>
      <c r="AG65">
        <v>1.70271134</v>
      </c>
      <c r="AH65">
        <v>4.4757999999999996</v>
      </c>
    </row>
    <row r="66" spans="1:34" x14ac:dyDescent="0.25">
      <c r="A66" t="s">
        <v>34</v>
      </c>
      <c r="B66">
        <v>0.3</v>
      </c>
      <c r="C66">
        <v>0.36</v>
      </c>
      <c r="D66">
        <v>5</v>
      </c>
      <c r="E66">
        <v>298</v>
      </c>
      <c r="F66">
        <v>288</v>
      </c>
      <c r="G66">
        <v>10</v>
      </c>
      <c r="H66">
        <v>0.5</v>
      </c>
      <c r="I66">
        <v>0.5</v>
      </c>
      <c r="J66">
        <v>0.5</v>
      </c>
      <c r="K66">
        <v>75</v>
      </c>
      <c r="L66">
        <v>75</v>
      </c>
      <c r="S66" t="s">
        <v>91</v>
      </c>
      <c r="T66">
        <v>6.9199999999999998E-2</v>
      </c>
      <c r="U66">
        <v>17.2545</v>
      </c>
      <c r="V66">
        <v>17.2545</v>
      </c>
      <c r="W66">
        <v>1.2545999999999999</v>
      </c>
      <c r="X66">
        <v>1.2545999999999999</v>
      </c>
      <c r="Y66">
        <v>62.532215909999998</v>
      </c>
      <c r="Z66">
        <v>-62.532215909999998</v>
      </c>
      <c r="AA66">
        <v>10</v>
      </c>
      <c r="AB66">
        <v>12.27050556</v>
      </c>
      <c r="AC66">
        <v>58.857448329999997</v>
      </c>
      <c r="AD66">
        <v>64.48886186</v>
      </c>
      <c r="AE66">
        <v>1.68970343</v>
      </c>
      <c r="AF66">
        <v>8.36</v>
      </c>
      <c r="AG66">
        <v>2.0436614</v>
      </c>
      <c r="AH66">
        <v>4.8669000000000002</v>
      </c>
    </row>
    <row r="67" spans="1:34" x14ac:dyDescent="0.25">
      <c r="A67" t="s">
        <v>35</v>
      </c>
      <c r="B67">
        <v>0.3</v>
      </c>
      <c r="C67">
        <v>0.36</v>
      </c>
      <c r="D67">
        <v>5</v>
      </c>
      <c r="E67">
        <v>298</v>
      </c>
      <c r="F67">
        <v>288</v>
      </c>
      <c r="G67">
        <v>10</v>
      </c>
      <c r="H67">
        <v>0.5</v>
      </c>
      <c r="I67">
        <v>0.5</v>
      </c>
      <c r="J67">
        <v>0.5</v>
      </c>
      <c r="K67">
        <v>100</v>
      </c>
      <c r="L67">
        <v>100</v>
      </c>
      <c r="S67" t="s">
        <v>92</v>
      </c>
      <c r="T67">
        <v>6.9199999999999998E-2</v>
      </c>
      <c r="U67">
        <v>21.568100000000001</v>
      </c>
      <c r="V67">
        <v>21.568100000000001</v>
      </c>
      <c r="W67">
        <v>1.5682</v>
      </c>
      <c r="X67">
        <v>1.5682</v>
      </c>
      <c r="Y67">
        <v>82.83996655</v>
      </c>
      <c r="Z67">
        <v>-82.83996655</v>
      </c>
      <c r="AA67">
        <v>10</v>
      </c>
      <c r="AB67">
        <v>11.56872838</v>
      </c>
      <c r="AC67">
        <v>49.316590150000003</v>
      </c>
      <c r="AD67">
        <v>57.171171780000002</v>
      </c>
      <c r="AE67">
        <v>2.7981147100000001</v>
      </c>
      <c r="AF67">
        <v>8.36</v>
      </c>
      <c r="AG67">
        <v>1.7123816000000001</v>
      </c>
      <c r="AH67">
        <v>3.8317999999999999</v>
      </c>
    </row>
    <row r="68" spans="1:34" x14ac:dyDescent="0.25">
      <c r="A68" t="s">
        <v>36</v>
      </c>
      <c r="B68">
        <v>0.3</v>
      </c>
      <c r="C68">
        <v>0.36</v>
      </c>
      <c r="D68">
        <v>5</v>
      </c>
      <c r="E68">
        <v>298</v>
      </c>
      <c r="F68">
        <v>288</v>
      </c>
      <c r="G68">
        <v>10</v>
      </c>
      <c r="H68">
        <v>0.5</v>
      </c>
      <c r="I68">
        <v>0.5</v>
      </c>
      <c r="J68">
        <v>0.5</v>
      </c>
      <c r="K68">
        <v>125</v>
      </c>
      <c r="L68">
        <v>125</v>
      </c>
      <c r="S68" t="s">
        <v>93</v>
      </c>
      <c r="T68">
        <v>0.1384</v>
      </c>
      <c r="U68">
        <v>12.940899999999999</v>
      </c>
      <c r="V68">
        <v>12.940899999999999</v>
      </c>
      <c r="W68">
        <v>0.47049999999999997</v>
      </c>
      <c r="X68">
        <v>0.47049999999999997</v>
      </c>
      <c r="Y68">
        <v>44.105643739999998</v>
      </c>
      <c r="Z68">
        <v>-44.105643739999998</v>
      </c>
      <c r="AA68">
        <v>10</v>
      </c>
      <c r="AB68">
        <v>12.57307196</v>
      </c>
      <c r="AC68">
        <v>50.293377909999997</v>
      </c>
      <c r="AD68">
        <v>54.568138380000001</v>
      </c>
      <c r="AE68">
        <v>0.89359957999999995</v>
      </c>
      <c r="AF68">
        <v>8.36</v>
      </c>
      <c r="AG68">
        <v>1.74629784</v>
      </c>
      <c r="AH68">
        <v>4.5721999999999996</v>
      </c>
    </row>
    <row r="69" spans="1:34" x14ac:dyDescent="0.25">
      <c r="A69" t="s">
        <v>37</v>
      </c>
      <c r="B69">
        <v>0.3</v>
      </c>
      <c r="C69">
        <v>0.36</v>
      </c>
      <c r="D69">
        <v>5</v>
      </c>
      <c r="E69">
        <v>298</v>
      </c>
      <c r="F69">
        <v>288</v>
      </c>
      <c r="G69">
        <v>10</v>
      </c>
      <c r="H69">
        <v>0.5</v>
      </c>
      <c r="I69">
        <v>0.5</v>
      </c>
      <c r="J69">
        <v>1</v>
      </c>
      <c r="K69">
        <v>75</v>
      </c>
      <c r="L69">
        <v>75</v>
      </c>
      <c r="S69" t="s">
        <v>94</v>
      </c>
      <c r="T69">
        <v>0.1384</v>
      </c>
      <c r="U69">
        <v>17.2545</v>
      </c>
      <c r="V69">
        <v>17.2545</v>
      </c>
      <c r="W69">
        <v>0.62729999999999997</v>
      </c>
      <c r="X69">
        <v>0.62729999999999997</v>
      </c>
      <c r="Y69">
        <v>62.54708411</v>
      </c>
      <c r="Z69">
        <v>-62.54708411</v>
      </c>
      <c r="AA69">
        <v>10</v>
      </c>
      <c r="AB69">
        <v>12.55096717</v>
      </c>
      <c r="AC69">
        <v>66.366121640000003</v>
      </c>
      <c r="AD69">
        <v>72.24465884</v>
      </c>
      <c r="AE69">
        <v>1.6897171099999999</v>
      </c>
      <c r="AF69">
        <v>8.36</v>
      </c>
      <c r="AG69">
        <v>2.30437922</v>
      </c>
      <c r="AH69">
        <v>5.3719999999999999</v>
      </c>
    </row>
    <row r="70" spans="1:34" x14ac:dyDescent="0.25">
      <c r="A70" t="s">
        <v>38</v>
      </c>
      <c r="B70">
        <v>0.3</v>
      </c>
      <c r="C70">
        <v>0.36</v>
      </c>
      <c r="D70">
        <v>5</v>
      </c>
      <c r="E70">
        <v>298</v>
      </c>
      <c r="F70">
        <v>288</v>
      </c>
      <c r="G70">
        <v>10</v>
      </c>
      <c r="H70">
        <v>0.5</v>
      </c>
      <c r="I70">
        <v>0.5</v>
      </c>
      <c r="J70">
        <v>1</v>
      </c>
      <c r="K70">
        <v>100</v>
      </c>
      <c r="L70">
        <v>100</v>
      </c>
      <c r="S70" t="s">
        <v>95</v>
      </c>
      <c r="T70">
        <v>0.1384</v>
      </c>
      <c r="U70">
        <v>21.568100000000001</v>
      </c>
      <c r="V70">
        <v>21.568100000000001</v>
      </c>
      <c r="W70">
        <v>0.78410000000000002</v>
      </c>
      <c r="X70">
        <v>0.78410000000000002</v>
      </c>
      <c r="Y70">
        <v>82.858332070000003</v>
      </c>
      <c r="Z70">
        <v>-82.858332070000003</v>
      </c>
      <c r="AA70">
        <v>10</v>
      </c>
      <c r="AB70">
        <v>12.505734609999999</v>
      </c>
      <c r="AC70">
        <v>81.194822720000005</v>
      </c>
      <c r="AD70">
        <v>88.992799790000007</v>
      </c>
      <c r="AE70">
        <v>2.7981410100000002</v>
      </c>
      <c r="AF70">
        <v>8.36</v>
      </c>
      <c r="AG70">
        <v>2.8192646799999999</v>
      </c>
      <c r="AH70">
        <v>5.8090000000000002</v>
      </c>
    </row>
    <row r="71" spans="1:34" x14ac:dyDescent="0.25">
      <c r="A71" t="s">
        <v>39</v>
      </c>
      <c r="B71">
        <v>0.3</v>
      </c>
      <c r="C71">
        <v>0.36</v>
      </c>
      <c r="D71">
        <v>5</v>
      </c>
      <c r="E71">
        <v>298</v>
      </c>
      <c r="F71">
        <v>288</v>
      </c>
      <c r="G71">
        <v>10</v>
      </c>
      <c r="H71">
        <v>0.5</v>
      </c>
      <c r="I71">
        <v>0.5</v>
      </c>
      <c r="J71">
        <v>1</v>
      </c>
      <c r="K71">
        <v>125</v>
      </c>
      <c r="L71">
        <v>125</v>
      </c>
      <c r="S71" t="s">
        <v>96</v>
      </c>
      <c r="T71">
        <v>0.2077</v>
      </c>
      <c r="U71">
        <v>12.940899999999999</v>
      </c>
      <c r="V71">
        <v>12.940899999999999</v>
      </c>
      <c r="W71">
        <v>0.31359999999999999</v>
      </c>
      <c r="X71">
        <v>0.31359999999999999</v>
      </c>
      <c r="Y71">
        <v>44.101185809999997</v>
      </c>
      <c r="Z71">
        <v>-44.320888089999997</v>
      </c>
      <c r="AA71">
        <v>10</v>
      </c>
      <c r="AB71">
        <v>12.560170660000001</v>
      </c>
      <c r="AC71">
        <v>50.023026780000002</v>
      </c>
      <c r="AD71">
        <v>54.457825569999997</v>
      </c>
      <c r="AE71">
        <v>0.89665258999999997</v>
      </c>
      <c r="AF71">
        <v>8.3367777800000002</v>
      </c>
      <c r="AG71">
        <v>1.73691065</v>
      </c>
      <c r="AH71">
        <v>4.5598000000000001</v>
      </c>
    </row>
    <row r="72" spans="1:34" x14ac:dyDescent="0.25">
      <c r="A72" t="s">
        <v>40</v>
      </c>
      <c r="B72">
        <v>0.3</v>
      </c>
      <c r="C72">
        <v>0.36</v>
      </c>
      <c r="D72">
        <v>5</v>
      </c>
      <c r="E72">
        <v>298</v>
      </c>
      <c r="F72">
        <v>288</v>
      </c>
      <c r="G72">
        <v>10</v>
      </c>
      <c r="H72">
        <v>0.5</v>
      </c>
      <c r="I72">
        <v>0.5</v>
      </c>
      <c r="J72">
        <v>1.5</v>
      </c>
      <c r="K72">
        <v>75</v>
      </c>
      <c r="L72">
        <v>75</v>
      </c>
      <c r="S72" t="s">
        <v>97</v>
      </c>
      <c r="T72">
        <v>0.2077</v>
      </c>
      <c r="U72">
        <v>17.2545</v>
      </c>
      <c r="V72">
        <v>17.2545</v>
      </c>
      <c r="W72">
        <v>0.41820000000000002</v>
      </c>
      <c r="X72">
        <v>0.41820000000000002</v>
      </c>
      <c r="Y72">
        <v>62.541103239999998</v>
      </c>
      <c r="Z72">
        <v>-62.868027650000002</v>
      </c>
      <c r="AA72">
        <v>10</v>
      </c>
      <c r="AB72">
        <v>12.55471047</v>
      </c>
      <c r="AC72">
        <v>66.506532390000004</v>
      </c>
      <c r="AD72">
        <v>72.497838860000002</v>
      </c>
      <c r="AE72">
        <v>1.6957095799999999</v>
      </c>
      <c r="AF72">
        <v>8.3367777800000002</v>
      </c>
      <c r="AG72">
        <v>2.3092546</v>
      </c>
      <c r="AH72">
        <v>5.3887</v>
      </c>
    </row>
    <row r="73" spans="1:34" x14ac:dyDescent="0.25">
      <c r="A73" t="s">
        <v>41</v>
      </c>
      <c r="B73">
        <v>0.3</v>
      </c>
      <c r="C73">
        <v>0.36</v>
      </c>
      <c r="D73">
        <v>5</v>
      </c>
      <c r="E73">
        <v>298</v>
      </c>
      <c r="F73">
        <v>288</v>
      </c>
      <c r="G73">
        <v>10</v>
      </c>
      <c r="H73">
        <v>0.5</v>
      </c>
      <c r="I73">
        <v>0.5</v>
      </c>
      <c r="J73">
        <v>1.5</v>
      </c>
      <c r="K73">
        <v>100</v>
      </c>
      <c r="L73">
        <v>100</v>
      </c>
      <c r="S73" t="s">
        <v>98</v>
      </c>
      <c r="T73">
        <v>0.2077</v>
      </c>
      <c r="U73">
        <v>21.568100000000001</v>
      </c>
      <c r="V73">
        <v>21.568100000000001</v>
      </c>
      <c r="W73">
        <v>0.52270000000000005</v>
      </c>
      <c r="X73">
        <v>0.52270000000000005</v>
      </c>
      <c r="Y73">
        <v>82.850826459999993</v>
      </c>
      <c r="Z73">
        <v>-83.301964650000002</v>
      </c>
      <c r="AA73">
        <v>10</v>
      </c>
      <c r="AB73">
        <v>12.53894727</v>
      </c>
      <c r="AC73">
        <v>82.403827230000005</v>
      </c>
      <c r="AD73">
        <v>90.270530919999999</v>
      </c>
      <c r="AE73">
        <v>2.80838842</v>
      </c>
      <c r="AF73">
        <v>8.3367777800000002</v>
      </c>
      <c r="AG73">
        <v>2.8612440000000001</v>
      </c>
      <c r="AH73">
        <v>5.8833000000000002</v>
      </c>
    </row>
    <row r="74" spans="1:34" x14ac:dyDescent="0.25">
      <c r="A74" t="s">
        <v>42</v>
      </c>
      <c r="B74">
        <v>0.3</v>
      </c>
      <c r="C74">
        <v>0.36</v>
      </c>
      <c r="D74">
        <v>5</v>
      </c>
      <c r="E74">
        <v>298</v>
      </c>
      <c r="F74">
        <v>288</v>
      </c>
      <c r="G74">
        <v>10</v>
      </c>
      <c r="H74">
        <v>0.5</v>
      </c>
      <c r="I74">
        <v>0.5</v>
      </c>
      <c r="J74">
        <v>1.5</v>
      </c>
      <c r="K74">
        <v>125</v>
      </c>
      <c r="L74">
        <v>125</v>
      </c>
      <c r="S74" t="s">
        <v>99</v>
      </c>
      <c r="T74">
        <v>6.9199999999999998E-2</v>
      </c>
      <c r="U74">
        <v>12.940899999999999</v>
      </c>
      <c r="V74">
        <v>12.940899999999999</v>
      </c>
      <c r="W74">
        <v>0.75270000000000004</v>
      </c>
      <c r="X74">
        <v>0.75270000000000004</v>
      </c>
      <c r="Y74">
        <v>55.1179372</v>
      </c>
      <c r="Z74">
        <v>-55.1179372</v>
      </c>
      <c r="AA74">
        <v>10</v>
      </c>
      <c r="AB74">
        <v>12.56479803</v>
      </c>
      <c r="AC74">
        <v>50.103551520000003</v>
      </c>
      <c r="AD74">
        <v>54.406638739999998</v>
      </c>
      <c r="AE74">
        <v>1.1169924099999999</v>
      </c>
      <c r="AF74">
        <v>8.36</v>
      </c>
      <c r="AG74">
        <v>1.73970665</v>
      </c>
      <c r="AH74">
        <v>4.4668999999999999</v>
      </c>
    </row>
    <row r="75" spans="1:34" x14ac:dyDescent="0.25">
      <c r="A75" t="s">
        <v>43</v>
      </c>
      <c r="B75">
        <v>0.4</v>
      </c>
      <c r="C75">
        <v>0.36</v>
      </c>
      <c r="D75">
        <v>3</v>
      </c>
      <c r="E75">
        <v>298</v>
      </c>
      <c r="F75">
        <v>288</v>
      </c>
      <c r="G75">
        <v>10</v>
      </c>
      <c r="H75">
        <v>0.5</v>
      </c>
      <c r="I75">
        <v>0.5</v>
      </c>
      <c r="J75">
        <v>0.5</v>
      </c>
      <c r="K75">
        <v>75</v>
      </c>
      <c r="L75">
        <v>75</v>
      </c>
      <c r="S75" t="s">
        <v>100</v>
      </c>
      <c r="T75">
        <v>6.9199999999999998E-2</v>
      </c>
      <c r="U75">
        <v>17.2545</v>
      </c>
      <c r="V75">
        <v>17.2545</v>
      </c>
      <c r="W75">
        <v>1.0036</v>
      </c>
      <c r="X75">
        <v>1.0036</v>
      </c>
      <c r="Y75">
        <v>78.165269890000005</v>
      </c>
      <c r="Z75">
        <v>-78.165269890000005</v>
      </c>
      <c r="AA75">
        <v>10</v>
      </c>
      <c r="AB75">
        <v>12.480434900000001</v>
      </c>
      <c r="AC75">
        <v>64.313487350000003</v>
      </c>
      <c r="AD75">
        <v>70.446997030000006</v>
      </c>
      <c r="AE75">
        <v>2.1121292899999999</v>
      </c>
      <c r="AF75">
        <v>8.36</v>
      </c>
      <c r="AG75">
        <v>2.2331072000000001</v>
      </c>
      <c r="AH75">
        <v>5.0620000000000003</v>
      </c>
    </row>
    <row r="76" spans="1:34" x14ac:dyDescent="0.25">
      <c r="A76" t="s">
        <v>44</v>
      </c>
      <c r="B76">
        <v>0.4</v>
      </c>
      <c r="C76">
        <v>0.36</v>
      </c>
      <c r="D76">
        <v>3</v>
      </c>
      <c r="E76">
        <v>298</v>
      </c>
      <c r="F76">
        <v>288</v>
      </c>
      <c r="G76">
        <v>10</v>
      </c>
      <c r="H76">
        <v>0.5</v>
      </c>
      <c r="I76">
        <v>0.5</v>
      </c>
      <c r="J76">
        <v>0.5</v>
      </c>
      <c r="K76">
        <v>100</v>
      </c>
      <c r="L76">
        <v>100</v>
      </c>
      <c r="S76" t="s">
        <v>101</v>
      </c>
      <c r="T76">
        <v>6.9199999999999998E-2</v>
      </c>
      <c r="U76">
        <v>21.568100000000001</v>
      </c>
      <c r="V76">
        <v>21.568100000000001</v>
      </c>
      <c r="W76">
        <v>1.2545999999999999</v>
      </c>
      <c r="X76">
        <v>1.2545999999999999</v>
      </c>
      <c r="Y76">
        <v>103.54995818</v>
      </c>
      <c r="Z76">
        <v>-103.54995818</v>
      </c>
      <c r="AA76">
        <v>10</v>
      </c>
      <c r="AB76">
        <v>12.28268525</v>
      </c>
      <c r="AC76">
        <v>73.314203500000005</v>
      </c>
      <c r="AD76">
        <v>81.698270449999995</v>
      </c>
      <c r="AE76">
        <v>3.49764338</v>
      </c>
      <c r="AF76">
        <v>8.36</v>
      </c>
      <c r="AG76">
        <v>2.5456320699999999</v>
      </c>
      <c r="AH76">
        <v>5.0900999999999996</v>
      </c>
    </row>
    <row r="77" spans="1:34" x14ac:dyDescent="0.25">
      <c r="A77" t="s">
        <v>45</v>
      </c>
      <c r="B77">
        <v>0.4</v>
      </c>
      <c r="C77">
        <v>0.36</v>
      </c>
      <c r="D77">
        <v>3</v>
      </c>
      <c r="E77">
        <v>298</v>
      </c>
      <c r="F77">
        <v>288</v>
      </c>
      <c r="G77">
        <v>10</v>
      </c>
      <c r="H77">
        <v>0.5</v>
      </c>
      <c r="I77">
        <v>0.5</v>
      </c>
      <c r="J77">
        <v>0.5</v>
      </c>
      <c r="K77">
        <v>125</v>
      </c>
      <c r="L77">
        <v>125</v>
      </c>
      <c r="S77" t="s">
        <v>102</v>
      </c>
      <c r="T77">
        <v>0.1384</v>
      </c>
      <c r="U77">
        <v>12.940899999999999</v>
      </c>
      <c r="V77">
        <v>12.940899999999999</v>
      </c>
      <c r="W77">
        <v>0.37640000000000001</v>
      </c>
      <c r="X77">
        <v>0.37640000000000001</v>
      </c>
      <c r="Y77">
        <v>55.132054680000003</v>
      </c>
      <c r="Z77">
        <v>-55.132054680000003</v>
      </c>
      <c r="AA77">
        <v>10</v>
      </c>
      <c r="AB77">
        <v>12.574695889999999</v>
      </c>
      <c r="AC77">
        <v>50.125256329999999</v>
      </c>
      <c r="AD77">
        <v>54.803522819999998</v>
      </c>
      <c r="AE77">
        <v>1.11699948</v>
      </c>
      <c r="AF77">
        <v>8.36</v>
      </c>
      <c r="AG77">
        <v>1.7404602899999999</v>
      </c>
      <c r="AH77">
        <v>4.4684999999999997</v>
      </c>
    </row>
    <row r="78" spans="1:34" x14ac:dyDescent="0.25">
      <c r="A78" t="s">
        <v>46</v>
      </c>
      <c r="B78">
        <v>0.4</v>
      </c>
      <c r="C78">
        <v>0.36</v>
      </c>
      <c r="D78">
        <v>3</v>
      </c>
      <c r="E78">
        <v>298</v>
      </c>
      <c r="F78">
        <v>288</v>
      </c>
      <c r="G78">
        <v>10</v>
      </c>
      <c r="H78">
        <v>0.5</v>
      </c>
      <c r="I78">
        <v>0.5</v>
      </c>
      <c r="J78">
        <v>1</v>
      </c>
      <c r="K78">
        <v>75</v>
      </c>
      <c r="L78">
        <v>75</v>
      </c>
      <c r="S78" t="s">
        <v>103</v>
      </c>
      <c r="T78">
        <v>0.1384</v>
      </c>
      <c r="U78">
        <v>17.2545</v>
      </c>
      <c r="V78">
        <v>17.2545</v>
      </c>
      <c r="W78">
        <v>0.50180000000000002</v>
      </c>
      <c r="X78">
        <v>0.50180000000000002</v>
      </c>
      <c r="Y78">
        <v>78.183855140000006</v>
      </c>
      <c r="Z78">
        <v>-78.183855140000006</v>
      </c>
      <c r="AA78">
        <v>10</v>
      </c>
      <c r="AB78">
        <v>12.56779779</v>
      </c>
      <c r="AC78">
        <v>66.526994180000003</v>
      </c>
      <c r="AD78">
        <v>73.000257340000005</v>
      </c>
      <c r="AE78">
        <v>2.1121463899999999</v>
      </c>
      <c r="AF78">
        <v>8.36</v>
      </c>
      <c r="AG78">
        <v>2.30996508</v>
      </c>
      <c r="AH78">
        <v>5.2046999999999999</v>
      </c>
    </row>
    <row r="79" spans="1:34" x14ac:dyDescent="0.25">
      <c r="A79" t="s">
        <v>47</v>
      </c>
      <c r="B79">
        <v>0.4</v>
      </c>
      <c r="C79">
        <v>0.36</v>
      </c>
      <c r="D79">
        <v>3</v>
      </c>
      <c r="E79">
        <v>298</v>
      </c>
      <c r="F79">
        <v>288</v>
      </c>
      <c r="G79">
        <v>10</v>
      </c>
      <c r="H79">
        <v>0.5</v>
      </c>
      <c r="I79">
        <v>0.5</v>
      </c>
      <c r="J79">
        <v>1</v>
      </c>
      <c r="K79">
        <v>100</v>
      </c>
      <c r="L79">
        <v>100</v>
      </c>
      <c r="S79" t="s">
        <v>104</v>
      </c>
      <c r="T79">
        <v>0.1384</v>
      </c>
      <c r="U79">
        <v>21.568100000000001</v>
      </c>
      <c r="V79">
        <v>21.568100000000001</v>
      </c>
      <c r="W79">
        <v>0.62729999999999997</v>
      </c>
      <c r="X79">
        <v>0.62729999999999997</v>
      </c>
      <c r="Y79">
        <v>103.57291508</v>
      </c>
      <c r="Z79">
        <v>-103.57291508</v>
      </c>
      <c r="AA79">
        <v>10</v>
      </c>
      <c r="AB79">
        <v>12.54966619</v>
      </c>
      <c r="AC79">
        <v>82.257806979999998</v>
      </c>
      <c r="AD79">
        <v>90.917227350000005</v>
      </c>
      <c r="AE79">
        <v>3.4976762699999999</v>
      </c>
      <c r="AF79">
        <v>8.36</v>
      </c>
      <c r="AG79">
        <v>2.8561738499999998</v>
      </c>
      <c r="AH79">
        <v>5.5904999999999996</v>
      </c>
    </row>
    <row r="80" spans="1:34" x14ac:dyDescent="0.25">
      <c r="A80" t="s">
        <v>48</v>
      </c>
      <c r="B80">
        <v>0.4</v>
      </c>
      <c r="C80">
        <v>0.36</v>
      </c>
      <c r="D80">
        <v>3</v>
      </c>
      <c r="E80">
        <v>298</v>
      </c>
      <c r="F80">
        <v>288</v>
      </c>
      <c r="G80">
        <v>10</v>
      </c>
      <c r="H80">
        <v>0.5</v>
      </c>
      <c r="I80">
        <v>0.5</v>
      </c>
      <c r="J80">
        <v>1</v>
      </c>
      <c r="K80">
        <v>125</v>
      </c>
      <c r="L80">
        <v>125</v>
      </c>
      <c r="S80" t="s">
        <v>105</v>
      </c>
      <c r="T80">
        <v>0.2077</v>
      </c>
      <c r="U80">
        <v>12.940899999999999</v>
      </c>
      <c r="V80">
        <v>12.940899999999999</v>
      </c>
      <c r="W80">
        <v>0.25090000000000001</v>
      </c>
      <c r="X80">
        <v>0.25090000000000001</v>
      </c>
      <c r="Y80">
        <v>55.126482269999997</v>
      </c>
      <c r="Z80">
        <v>-55.401110109999998</v>
      </c>
      <c r="AA80">
        <v>10</v>
      </c>
      <c r="AB80">
        <v>12.55529321</v>
      </c>
      <c r="AC80">
        <v>49.681771550000001</v>
      </c>
      <c r="AD80">
        <v>54.596031400000001</v>
      </c>
      <c r="AE80">
        <v>1.1208157299999999</v>
      </c>
      <c r="AF80">
        <v>8.3367777800000002</v>
      </c>
      <c r="AG80">
        <v>1.72506151</v>
      </c>
      <c r="AH80">
        <v>4.4428000000000001</v>
      </c>
    </row>
    <row r="81" spans="1:34" x14ac:dyDescent="0.25">
      <c r="A81" t="s">
        <v>49</v>
      </c>
      <c r="B81">
        <v>0.4</v>
      </c>
      <c r="C81">
        <v>0.36</v>
      </c>
      <c r="D81">
        <v>3</v>
      </c>
      <c r="E81">
        <v>298</v>
      </c>
      <c r="F81">
        <v>288</v>
      </c>
      <c r="G81">
        <v>10</v>
      </c>
      <c r="H81">
        <v>0.5</v>
      </c>
      <c r="I81">
        <v>0.5</v>
      </c>
      <c r="J81">
        <v>1.5</v>
      </c>
      <c r="K81">
        <v>75</v>
      </c>
      <c r="L81">
        <v>75</v>
      </c>
      <c r="S81" t="s">
        <v>106</v>
      </c>
      <c r="T81">
        <v>0.2077</v>
      </c>
      <c r="U81">
        <v>17.2545</v>
      </c>
      <c r="V81">
        <v>17.2545</v>
      </c>
      <c r="W81">
        <v>0.33450000000000002</v>
      </c>
      <c r="X81">
        <v>0.33450000000000002</v>
      </c>
      <c r="Y81">
        <v>78.176379049999994</v>
      </c>
      <c r="Z81">
        <v>-78.585034570000005</v>
      </c>
      <c r="AA81">
        <v>10</v>
      </c>
      <c r="AB81">
        <v>12.55606042</v>
      </c>
      <c r="AC81">
        <v>66.206352409999994</v>
      </c>
      <c r="AD81">
        <v>72.867039399999996</v>
      </c>
      <c r="AE81">
        <v>2.1196369700000002</v>
      </c>
      <c r="AF81">
        <v>8.3367777800000002</v>
      </c>
      <c r="AG81">
        <v>2.2988316800000002</v>
      </c>
      <c r="AH81">
        <v>5.1905000000000001</v>
      </c>
    </row>
    <row r="82" spans="1:34" x14ac:dyDescent="0.25">
      <c r="A82" t="s">
        <v>50</v>
      </c>
      <c r="B82">
        <v>0.4</v>
      </c>
      <c r="C82">
        <v>0.36</v>
      </c>
      <c r="D82">
        <v>3</v>
      </c>
      <c r="E82">
        <v>298</v>
      </c>
      <c r="F82">
        <v>288</v>
      </c>
      <c r="G82">
        <v>10</v>
      </c>
      <c r="H82">
        <v>0.5</v>
      </c>
      <c r="I82">
        <v>0.5</v>
      </c>
      <c r="J82">
        <v>1.5</v>
      </c>
      <c r="K82">
        <v>100</v>
      </c>
      <c r="L82">
        <v>100</v>
      </c>
      <c r="S82" t="s">
        <v>107</v>
      </c>
      <c r="T82">
        <v>0.2077</v>
      </c>
      <c r="U82">
        <v>21.568100000000001</v>
      </c>
      <c r="V82">
        <v>21.568100000000001</v>
      </c>
      <c r="W82">
        <v>0.41820000000000002</v>
      </c>
      <c r="X82">
        <v>0.41820000000000002</v>
      </c>
      <c r="Y82">
        <v>103.56353307000001</v>
      </c>
      <c r="Z82">
        <v>-104.12745581</v>
      </c>
      <c r="AA82">
        <v>10</v>
      </c>
      <c r="AB82">
        <v>12.55024996</v>
      </c>
      <c r="AC82">
        <v>82.319098089999997</v>
      </c>
      <c r="AD82">
        <v>91.120158579999995</v>
      </c>
      <c r="AE82">
        <v>3.51048552</v>
      </c>
      <c r="AF82">
        <v>8.3367777800000002</v>
      </c>
      <c r="AG82">
        <v>2.85830202</v>
      </c>
      <c r="AH82">
        <v>5.5978000000000003</v>
      </c>
    </row>
    <row r="83" spans="1:34" x14ac:dyDescent="0.25">
      <c r="A83" t="s">
        <v>51</v>
      </c>
      <c r="B83">
        <v>0.4</v>
      </c>
      <c r="C83">
        <v>0.36</v>
      </c>
      <c r="D83">
        <v>3</v>
      </c>
      <c r="E83">
        <v>298</v>
      </c>
      <c r="F83">
        <v>288</v>
      </c>
      <c r="G83">
        <v>10</v>
      </c>
      <c r="H83">
        <v>0.5</v>
      </c>
      <c r="I83">
        <v>0.5</v>
      </c>
      <c r="J83">
        <v>1.5</v>
      </c>
      <c r="K83">
        <v>125</v>
      </c>
      <c r="L83">
        <v>125</v>
      </c>
    </row>
    <row r="84" spans="1:34" x14ac:dyDescent="0.25">
      <c r="A84" t="s">
        <v>52</v>
      </c>
      <c r="B84">
        <v>0.4</v>
      </c>
      <c r="C84">
        <v>0.36</v>
      </c>
      <c r="D84">
        <v>4</v>
      </c>
      <c r="E84">
        <v>298</v>
      </c>
      <c r="F84">
        <v>288</v>
      </c>
      <c r="G84">
        <v>10</v>
      </c>
      <c r="H84">
        <v>0.5</v>
      </c>
      <c r="I84">
        <v>0.5</v>
      </c>
      <c r="J84">
        <v>0.5</v>
      </c>
      <c r="K84">
        <v>75</v>
      </c>
      <c r="L84">
        <v>75</v>
      </c>
    </row>
    <row r="85" spans="1:34" x14ac:dyDescent="0.25">
      <c r="A85" t="s">
        <v>53</v>
      </c>
      <c r="B85">
        <v>0.4</v>
      </c>
      <c r="C85">
        <v>0.36</v>
      </c>
      <c r="D85">
        <v>4</v>
      </c>
      <c r="E85">
        <v>298</v>
      </c>
      <c r="F85">
        <v>288</v>
      </c>
      <c r="G85">
        <v>10</v>
      </c>
      <c r="H85">
        <v>0.5</v>
      </c>
      <c r="I85">
        <v>0.5</v>
      </c>
      <c r="J85">
        <v>0.5</v>
      </c>
      <c r="K85">
        <v>100</v>
      </c>
      <c r="L85">
        <v>100</v>
      </c>
    </row>
    <row r="86" spans="1:34" x14ac:dyDescent="0.25">
      <c r="A86" t="s">
        <v>54</v>
      </c>
      <c r="B86">
        <v>0.4</v>
      </c>
      <c r="C86">
        <v>0.36</v>
      </c>
      <c r="D86">
        <v>4</v>
      </c>
      <c r="E86">
        <v>298</v>
      </c>
      <c r="F86">
        <v>288</v>
      </c>
      <c r="G86">
        <v>10</v>
      </c>
      <c r="H86">
        <v>0.5</v>
      </c>
      <c r="I86">
        <v>0.5</v>
      </c>
      <c r="J86">
        <v>0.5</v>
      </c>
      <c r="K86">
        <v>125</v>
      </c>
      <c r="L86">
        <v>125</v>
      </c>
    </row>
    <row r="87" spans="1:34" x14ac:dyDescent="0.25">
      <c r="A87" t="s">
        <v>55</v>
      </c>
      <c r="B87">
        <v>0.4</v>
      </c>
      <c r="C87">
        <v>0.36</v>
      </c>
      <c r="D87">
        <v>4</v>
      </c>
      <c r="E87">
        <v>298</v>
      </c>
      <c r="F87">
        <v>288</v>
      </c>
      <c r="G87">
        <v>10</v>
      </c>
      <c r="H87">
        <v>0.5</v>
      </c>
      <c r="I87">
        <v>0.5</v>
      </c>
      <c r="J87">
        <v>1</v>
      </c>
      <c r="K87">
        <v>75</v>
      </c>
      <c r="L87">
        <v>75</v>
      </c>
    </row>
    <row r="88" spans="1:34" x14ac:dyDescent="0.25">
      <c r="A88" t="s">
        <v>56</v>
      </c>
      <c r="B88">
        <v>0.4</v>
      </c>
      <c r="C88">
        <v>0.36</v>
      </c>
      <c r="D88">
        <v>4</v>
      </c>
      <c r="E88">
        <v>298</v>
      </c>
      <c r="F88">
        <v>288</v>
      </c>
      <c r="G88">
        <v>10</v>
      </c>
      <c r="H88">
        <v>0.5</v>
      </c>
      <c r="I88">
        <v>0.5</v>
      </c>
      <c r="J88">
        <v>1</v>
      </c>
      <c r="K88">
        <v>100</v>
      </c>
      <c r="L88">
        <v>100</v>
      </c>
    </row>
    <row r="89" spans="1:34" x14ac:dyDescent="0.25">
      <c r="A89" t="s">
        <v>57</v>
      </c>
      <c r="B89">
        <v>0.4</v>
      </c>
      <c r="C89">
        <v>0.36</v>
      </c>
      <c r="D89">
        <v>4</v>
      </c>
      <c r="E89">
        <v>298</v>
      </c>
      <c r="F89">
        <v>288</v>
      </c>
      <c r="G89">
        <v>10</v>
      </c>
      <c r="H89">
        <v>0.5</v>
      </c>
      <c r="I89">
        <v>0.5</v>
      </c>
      <c r="J89">
        <v>1</v>
      </c>
      <c r="K89">
        <v>125</v>
      </c>
      <c r="L89">
        <v>125</v>
      </c>
    </row>
    <row r="90" spans="1:34" x14ac:dyDescent="0.25">
      <c r="A90" t="s">
        <v>58</v>
      </c>
      <c r="B90">
        <v>0.4</v>
      </c>
      <c r="C90">
        <v>0.36</v>
      </c>
      <c r="D90">
        <v>4</v>
      </c>
      <c r="E90">
        <v>298</v>
      </c>
      <c r="F90">
        <v>288</v>
      </c>
      <c r="G90">
        <v>10</v>
      </c>
      <c r="H90">
        <v>0.5</v>
      </c>
      <c r="I90">
        <v>0.5</v>
      </c>
      <c r="J90">
        <v>1.5</v>
      </c>
      <c r="K90">
        <v>75</v>
      </c>
      <c r="L90">
        <v>75</v>
      </c>
    </row>
    <row r="91" spans="1:34" x14ac:dyDescent="0.25">
      <c r="A91" t="s">
        <v>59</v>
      </c>
      <c r="B91">
        <v>0.4</v>
      </c>
      <c r="C91">
        <v>0.36</v>
      </c>
      <c r="D91">
        <v>4</v>
      </c>
      <c r="E91">
        <v>298</v>
      </c>
      <c r="F91">
        <v>288</v>
      </c>
      <c r="G91">
        <v>10</v>
      </c>
      <c r="H91">
        <v>0.5</v>
      </c>
      <c r="I91">
        <v>0.5</v>
      </c>
      <c r="J91">
        <v>1.5</v>
      </c>
      <c r="K91">
        <v>100</v>
      </c>
      <c r="L91">
        <v>100</v>
      </c>
    </row>
    <row r="92" spans="1:34" x14ac:dyDescent="0.25">
      <c r="A92" t="s">
        <v>71</v>
      </c>
      <c r="B92">
        <v>0.4</v>
      </c>
      <c r="C92">
        <v>0.36</v>
      </c>
      <c r="D92">
        <v>4</v>
      </c>
      <c r="E92">
        <v>298</v>
      </c>
      <c r="F92">
        <v>288</v>
      </c>
      <c r="G92">
        <v>10</v>
      </c>
      <c r="H92">
        <v>0.5</v>
      </c>
      <c r="I92">
        <v>0.5</v>
      </c>
      <c r="J92">
        <v>1.5</v>
      </c>
      <c r="K92">
        <v>125</v>
      </c>
      <c r="L92">
        <v>125</v>
      </c>
    </row>
    <row r="93" spans="1:34" x14ac:dyDescent="0.25">
      <c r="A93" t="s">
        <v>72</v>
      </c>
      <c r="B93">
        <v>0.4</v>
      </c>
      <c r="C93">
        <v>0.36</v>
      </c>
      <c r="D93">
        <v>5</v>
      </c>
      <c r="E93">
        <v>298</v>
      </c>
      <c r="F93">
        <v>288</v>
      </c>
      <c r="G93">
        <v>10</v>
      </c>
      <c r="H93">
        <v>0.5</v>
      </c>
      <c r="I93">
        <v>0.5</v>
      </c>
      <c r="J93">
        <v>0.5</v>
      </c>
      <c r="K93">
        <v>75</v>
      </c>
      <c r="L93">
        <v>75</v>
      </c>
    </row>
    <row r="94" spans="1:34" x14ac:dyDescent="0.25">
      <c r="A94" t="s">
        <v>73</v>
      </c>
      <c r="B94">
        <v>0.4</v>
      </c>
      <c r="C94">
        <v>0.36</v>
      </c>
      <c r="D94">
        <v>5</v>
      </c>
      <c r="E94">
        <v>298</v>
      </c>
      <c r="F94">
        <v>288</v>
      </c>
      <c r="G94">
        <v>10</v>
      </c>
      <c r="H94">
        <v>0.5</v>
      </c>
      <c r="I94">
        <v>0.5</v>
      </c>
      <c r="J94">
        <v>0.5</v>
      </c>
      <c r="K94">
        <v>100</v>
      </c>
      <c r="L94">
        <v>100</v>
      </c>
    </row>
    <row r="95" spans="1:34" x14ac:dyDescent="0.25">
      <c r="A95" t="s">
        <v>74</v>
      </c>
      <c r="B95">
        <v>0.4</v>
      </c>
      <c r="C95">
        <v>0.36</v>
      </c>
      <c r="D95">
        <v>5</v>
      </c>
      <c r="E95">
        <v>298</v>
      </c>
      <c r="F95">
        <v>288</v>
      </c>
      <c r="G95">
        <v>10</v>
      </c>
      <c r="H95">
        <v>0.5</v>
      </c>
      <c r="I95">
        <v>0.5</v>
      </c>
      <c r="J95">
        <v>0.5</v>
      </c>
      <c r="K95">
        <v>125</v>
      </c>
      <c r="L95">
        <v>125</v>
      </c>
    </row>
    <row r="96" spans="1:34" x14ac:dyDescent="0.25">
      <c r="A96" t="s">
        <v>75</v>
      </c>
      <c r="B96">
        <v>0.4</v>
      </c>
      <c r="C96">
        <v>0.36</v>
      </c>
      <c r="D96">
        <v>5</v>
      </c>
      <c r="E96">
        <v>298</v>
      </c>
      <c r="F96">
        <v>288</v>
      </c>
      <c r="G96">
        <v>10</v>
      </c>
      <c r="H96">
        <v>0.5</v>
      </c>
      <c r="I96">
        <v>0.5</v>
      </c>
      <c r="J96">
        <v>1</v>
      </c>
      <c r="K96">
        <v>75</v>
      </c>
      <c r="L96">
        <v>75</v>
      </c>
    </row>
    <row r="97" spans="1:12" x14ac:dyDescent="0.25">
      <c r="A97" t="s">
        <v>76</v>
      </c>
      <c r="B97">
        <v>0.4</v>
      </c>
      <c r="C97">
        <v>0.36</v>
      </c>
      <c r="D97">
        <v>5</v>
      </c>
      <c r="E97">
        <v>298</v>
      </c>
      <c r="F97">
        <v>288</v>
      </c>
      <c r="G97">
        <v>10</v>
      </c>
      <c r="H97">
        <v>0.5</v>
      </c>
      <c r="I97">
        <v>0.5</v>
      </c>
      <c r="J97">
        <v>1</v>
      </c>
      <c r="K97">
        <v>100</v>
      </c>
      <c r="L97">
        <v>100</v>
      </c>
    </row>
    <row r="98" spans="1:12" x14ac:dyDescent="0.25">
      <c r="A98" t="s">
        <v>77</v>
      </c>
      <c r="B98">
        <v>0.4</v>
      </c>
      <c r="C98">
        <v>0.36</v>
      </c>
      <c r="D98">
        <v>5</v>
      </c>
      <c r="E98">
        <v>298</v>
      </c>
      <c r="F98">
        <v>288</v>
      </c>
      <c r="G98">
        <v>10</v>
      </c>
      <c r="H98">
        <v>0.5</v>
      </c>
      <c r="I98">
        <v>0.5</v>
      </c>
      <c r="J98">
        <v>1</v>
      </c>
      <c r="K98">
        <v>125</v>
      </c>
      <c r="L98">
        <v>125</v>
      </c>
    </row>
    <row r="99" spans="1:12" x14ac:dyDescent="0.25">
      <c r="A99" t="s">
        <v>78</v>
      </c>
      <c r="B99">
        <v>0.4</v>
      </c>
      <c r="C99">
        <v>0.36</v>
      </c>
      <c r="D99">
        <v>5</v>
      </c>
      <c r="E99">
        <v>298</v>
      </c>
      <c r="F99">
        <v>288</v>
      </c>
      <c r="G99">
        <v>10</v>
      </c>
      <c r="H99">
        <v>0.5</v>
      </c>
      <c r="I99">
        <v>0.5</v>
      </c>
      <c r="J99">
        <v>1.5</v>
      </c>
      <c r="K99">
        <v>75</v>
      </c>
      <c r="L99">
        <v>75</v>
      </c>
    </row>
    <row r="100" spans="1:12" x14ac:dyDescent="0.25">
      <c r="A100" t="s">
        <v>79</v>
      </c>
      <c r="B100">
        <v>0.4</v>
      </c>
      <c r="C100">
        <v>0.36</v>
      </c>
      <c r="D100">
        <v>5</v>
      </c>
      <c r="E100">
        <v>298</v>
      </c>
      <c r="F100">
        <v>288</v>
      </c>
      <c r="G100">
        <v>10</v>
      </c>
      <c r="H100">
        <v>0.5</v>
      </c>
      <c r="I100">
        <v>0.5</v>
      </c>
      <c r="J100">
        <v>1.5</v>
      </c>
      <c r="K100">
        <v>100</v>
      </c>
      <c r="L100">
        <v>100</v>
      </c>
    </row>
    <row r="101" spans="1:12" x14ac:dyDescent="0.25">
      <c r="A101" t="s">
        <v>80</v>
      </c>
      <c r="B101">
        <v>0.4</v>
      </c>
      <c r="C101">
        <v>0.36</v>
      </c>
      <c r="D101">
        <v>5</v>
      </c>
      <c r="E101">
        <v>298</v>
      </c>
      <c r="F101">
        <v>288</v>
      </c>
      <c r="G101">
        <v>10</v>
      </c>
      <c r="H101">
        <v>0.5</v>
      </c>
      <c r="I101">
        <v>0.5</v>
      </c>
      <c r="J101">
        <v>1.5</v>
      </c>
      <c r="K101">
        <v>125</v>
      </c>
      <c r="L101">
        <v>125</v>
      </c>
    </row>
    <row r="102" spans="1:12" x14ac:dyDescent="0.25">
      <c r="A102" t="s">
        <v>81</v>
      </c>
      <c r="B102">
        <v>0.5</v>
      </c>
      <c r="C102">
        <v>0.36</v>
      </c>
      <c r="D102">
        <v>3</v>
      </c>
      <c r="E102">
        <v>298</v>
      </c>
      <c r="F102">
        <v>288</v>
      </c>
      <c r="G102">
        <v>10</v>
      </c>
      <c r="H102">
        <v>0.5</v>
      </c>
      <c r="I102">
        <v>0.5</v>
      </c>
      <c r="J102">
        <v>0.5</v>
      </c>
      <c r="K102">
        <v>75</v>
      </c>
      <c r="L102">
        <v>75</v>
      </c>
    </row>
    <row r="103" spans="1:12" x14ac:dyDescent="0.25">
      <c r="A103" t="s">
        <v>82</v>
      </c>
      <c r="B103">
        <v>0.5</v>
      </c>
      <c r="C103">
        <v>0.36</v>
      </c>
      <c r="D103">
        <v>3</v>
      </c>
      <c r="E103">
        <v>298</v>
      </c>
      <c r="F103">
        <v>288</v>
      </c>
      <c r="G103">
        <v>10</v>
      </c>
      <c r="H103">
        <v>0.5</v>
      </c>
      <c r="I103">
        <v>0.5</v>
      </c>
      <c r="J103">
        <v>0.5</v>
      </c>
      <c r="K103">
        <v>100</v>
      </c>
      <c r="L103">
        <v>100</v>
      </c>
    </row>
    <row r="104" spans="1:12" x14ac:dyDescent="0.25">
      <c r="A104" t="s">
        <v>83</v>
      </c>
      <c r="B104">
        <v>0.5</v>
      </c>
      <c r="C104">
        <v>0.36</v>
      </c>
      <c r="D104">
        <v>3</v>
      </c>
      <c r="E104">
        <v>298</v>
      </c>
      <c r="F104">
        <v>288</v>
      </c>
      <c r="G104">
        <v>10</v>
      </c>
      <c r="H104">
        <v>0.5</v>
      </c>
      <c r="I104">
        <v>0.5</v>
      </c>
      <c r="J104">
        <v>0.5</v>
      </c>
      <c r="K104">
        <v>125</v>
      </c>
      <c r="L104">
        <v>125</v>
      </c>
    </row>
    <row r="105" spans="1:12" x14ac:dyDescent="0.25">
      <c r="A105" t="s">
        <v>84</v>
      </c>
      <c r="B105">
        <v>0.5</v>
      </c>
      <c r="C105">
        <v>0.36</v>
      </c>
      <c r="D105">
        <v>3</v>
      </c>
      <c r="E105">
        <v>298</v>
      </c>
      <c r="F105">
        <v>288</v>
      </c>
      <c r="G105">
        <v>10</v>
      </c>
      <c r="H105">
        <v>0.5</v>
      </c>
      <c r="I105">
        <v>0.5</v>
      </c>
      <c r="J105">
        <v>1</v>
      </c>
      <c r="K105">
        <v>75</v>
      </c>
      <c r="L105">
        <v>75</v>
      </c>
    </row>
    <row r="106" spans="1:12" x14ac:dyDescent="0.25">
      <c r="A106" t="s">
        <v>85</v>
      </c>
      <c r="B106">
        <v>0.5</v>
      </c>
      <c r="C106">
        <v>0.36</v>
      </c>
      <c r="D106">
        <v>3</v>
      </c>
      <c r="E106">
        <v>298</v>
      </c>
      <c r="F106">
        <v>288</v>
      </c>
      <c r="G106">
        <v>10</v>
      </c>
      <c r="H106">
        <v>0.5</v>
      </c>
      <c r="I106">
        <v>0.5</v>
      </c>
      <c r="J106">
        <v>1</v>
      </c>
      <c r="K106">
        <v>100</v>
      </c>
      <c r="L106">
        <v>100</v>
      </c>
    </row>
    <row r="107" spans="1:12" x14ac:dyDescent="0.25">
      <c r="A107" t="s">
        <v>86</v>
      </c>
      <c r="B107">
        <v>0.5</v>
      </c>
      <c r="C107">
        <v>0.36</v>
      </c>
      <c r="D107">
        <v>3</v>
      </c>
      <c r="E107">
        <v>298</v>
      </c>
      <c r="F107">
        <v>288</v>
      </c>
      <c r="G107">
        <v>10</v>
      </c>
      <c r="H107">
        <v>0.5</v>
      </c>
      <c r="I107">
        <v>0.5</v>
      </c>
      <c r="J107">
        <v>1</v>
      </c>
      <c r="K107">
        <v>125</v>
      </c>
      <c r="L107">
        <v>125</v>
      </c>
    </row>
    <row r="108" spans="1:12" x14ac:dyDescent="0.25">
      <c r="A108" t="s">
        <v>87</v>
      </c>
      <c r="B108">
        <v>0.5</v>
      </c>
      <c r="C108">
        <v>0.36</v>
      </c>
      <c r="D108">
        <v>3</v>
      </c>
      <c r="E108">
        <v>298</v>
      </c>
      <c r="F108">
        <v>288</v>
      </c>
      <c r="G108">
        <v>10</v>
      </c>
      <c r="H108">
        <v>0.5</v>
      </c>
      <c r="I108">
        <v>0.5</v>
      </c>
      <c r="J108">
        <v>1.5</v>
      </c>
      <c r="K108">
        <v>75</v>
      </c>
      <c r="L108">
        <v>75</v>
      </c>
    </row>
    <row r="109" spans="1:12" x14ac:dyDescent="0.25">
      <c r="A109" t="s">
        <v>88</v>
      </c>
      <c r="B109">
        <v>0.5</v>
      </c>
      <c r="C109">
        <v>0.36</v>
      </c>
      <c r="D109">
        <v>3</v>
      </c>
      <c r="E109">
        <v>298</v>
      </c>
      <c r="F109">
        <v>288</v>
      </c>
      <c r="G109">
        <v>10</v>
      </c>
      <c r="H109">
        <v>0.5</v>
      </c>
      <c r="I109">
        <v>0.5</v>
      </c>
      <c r="J109">
        <v>1.5</v>
      </c>
      <c r="K109">
        <v>100</v>
      </c>
      <c r="L109">
        <v>100</v>
      </c>
    </row>
    <row r="110" spans="1:12" x14ac:dyDescent="0.25">
      <c r="A110" t="s">
        <v>89</v>
      </c>
      <c r="B110">
        <v>0.5</v>
      </c>
      <c r="C110">
        <v>0.36</v>
      </c>
      <c r="D110">
        <v>3</v>
      </c>
      <c r="E110">
        <v>298</v>
      </c>
      <c r="F110">
        <v>288</v>
      </c>
      <c r="G110">
        <v>10</v>
      </c>
      <c r="H110">
        <v>0.5</v>
      </c>
      <c r="I110">
        <v>0.5</v>
      </c>
      <c r="J110">
        <v>1.5</v>
      </c>
      <c r="K110">
        <v>125</v>
      </c>
      <c r="L110">
        <v>125</v>
      </c>
    </row>
    <row r="111" spans="1:12" x14ac:dyDescent="0.25">
      <c r="A111" t="s">
        <v>90</v>
      </c>
      <c r="B111">
        <v>0.5</v>
      </c>
      <c r="C111">
        <v>0.36</v>
      </c>
      <c r="D111">
        <v>4</v>
      </c>
      <c r="E111">
        <v>298</v>
      </c>
      <c r="F111">
        <v>288</v>
      </c>
      <c r="G111">
        <v>10</v>
      </c>
      <c r="H111">
        <v>0.5</v>
      </c>
      <c r="I111">
        <v>0.5</v>
      </c>
      <c r="J111">
        <v>0.5</v>
      </c>
      <c r="K111">
        <v>75</v>
      </c>
      <c r="L111">
        <v>75</v>
      </c>
    </row>
    <row r="112" spans="1:12" x14ac:dyDescent="0.25">
      <c r="A112" t="s">
        <v>91</v>
      </c>
      <c r="B112">
        <v>0.5</v>
      </c>
      <c r="C112">
        <v>0.36</v>
      </c>
      <c r="D112">
        <v>4</v>
      </c>
      <c r="E112">
        <v>298</v>
      </c>
      <c r="F112">
        <v>288</v>
      </c>
      <c r="G112">
        <v>10</v>
      </c>
      <c r="H112">
        <v>0.5</v>
      </c>
      <c r="I112">
        <v>0.5</v>
      </c>
      <c r="J112">
        <v>0.5</v>
      </c>
      <c r="K112">
        <v>100</v>
      </c>
      <c r="L112">
        <v>100</v>
      </c>
    </row>
    <row r="113" spans="1:12" x14ac:dyDescent="0.25">
      <c r="A113" t="s">
        <v>92</v>
      </c>
      <c r="B113">
        <v>0.5</v>
      </c>
      <c r="C113">
        <v>0.36</v>
      </c>
      <c r="D113">
        <v>4</v>
      </c>
      <c r="E113">
        <v>298</v>
      </c>
      <c r="F113">
        <v>288</v>
      </c>
      <c r="G113">
        <v>10</v>
      </c>
      <c r="H113">
        <v>0.5</v>
      </c>
      <c r="I113">
        <v>0.5</v>
      </c>
      <c r="J113">
        <v>0.5</v>
      </c>
      <c r="K113">
        <v>125</v>
      </c>
      <c r="L113">
        <v>125</v>
      </c>
    </row>
    <row r="114" spans="1:12" x14ac:dyDescent="0.25">
      <c r="A114" t="s">
        <v>93</v>
      </c>
      <c r="B114">
        <v>0.5</v>
      </c>
      <c r="C114">
        <v>0.36</v>
      </c>
      <c r="D114">
        <v>4</v>
      </c>
      <c r="E114">
        <v>298</v>
      </c>
      <c r="F114">
        <v>288</v>
      </c>
      <c r="G114">
        <v>10</v>
      </c>
      <c r="H114">
        <v>0.5</v>
      </c>
      <c r="I114">
        <v>0.5</v>
      </c>
      <c r="J114">
        <v>1</v>
      </c>
      <c r="K114">
        <v>75</v>
      </c>
      <c r="L114">
        <v>75</v>
      </c>
    </row>
    <row r="115" spans="1:12" x14ac:dyDescent="0.25">
      <c r="A115" t="s">
        <v>94</v>
      </c>
      <c r="B115">
        <v>0.5</v>
      </c>
      <c r="C115">
        <v>0.36</v>
      </c>
      <c r="D115">
        <v>4</v>
      </c>
      <c r="E115">
        <v>298</v>
      </c>
      <c r="F115">
        <v>288</v>
      </c>
      <c r="G115">
        <v>10</v>
      </c>
      <c r="H115">
        <v>0.5</v>
      </c>
      <c r="I115">
        <v>0.5</v>
      </c>
      <c r="J115">
        <v>1</v>
      </c>
      <c r="K115">
        <v>100</v>
      </c>
      <c r="L115">
        <v>100</v>
      </c>
    </row>
    <row r="116" spans="1:12" x14ac:dyDescent="0.25">
      <c r="A116" t="s">
        <v>95</v>
      </c>
      <c r="B116">
        <v>0.5</v>
      </c>
      <c r="C116">
        <v>0.36</v>
      </c>
      <c r="D116">
        <v>4</v>
      </c>
      <c r="E116">
        <v>298</v>
      </c>
      <c r="F116">
        <v>288</v>
      </c>
      <c r="G116">
        <v>10</v>
      </c>
      <c r="H116">
        <v>0.5</v>
      </c>
      <c r="I116">
        <v>0.5</v>
      </c>
      <c r="J116">
        <v>1</v>
      </c>
      <c r="K116">
        <v>125</v>
      </c>
      <c r="L116">
        <v>125</v>
      </c>
    </row>
    <row r="117" spans="1:12" x14ac:dyDescent="0.25">
      <c r="A117" t="s">
        <v>96</v>
      </c>
      <c r="B117">
        <v>0.5</v>
      </c>
      <c r="C117">
        <v>0.36</v>
      </c>
      <c r="D117">
        <v>4</v>
      </c>
      <c r="E117">
        <v>298</v>
      </c>
      <c r="F117">
        <v>288</v>
      </c>
      <c r="G117">
        <v>10</v>
      </c>
      <c r="H117">
        <v>0.5</v>
      </c>
      <c r="I117">
        <v>0.5</v>
      </c>
      <c r="J117">
        <v>1.5</v>
      </c>
      <c r="K117">
        <v>75</v>
      </c>
      <c r="L117">
        <v>75</v>
      </c>
    </row>
    <row r="118" spans="1:12" x14ac:dyDescent="0.25">
      <c r="A118" t="s">
        <v>97</v>
      </c>
      <c r="B118">
        <v>0.5</v>
      </c>
      <c r="C118">
        <v>0.36</v>
      </c>
      <c r="D118">
        <v>4</v>
      </c>
      <c r="E118">
        <v>298</v>
      </c>
      <c r="F118">
        <v>288</v>
      </c>
      <c r="G118">
        <v>10</v>
      </c>
      <c r="H118">
        <v>0.5</v>
      </c>
      <c r="I118">
        <v>0.5</v>
      </c>
      <c r="J118">
        <v>1.5</v>
      </c>
      <c r="K118">
        <v>100</v>
      </c>
      <c r="L118">
        <v>100</v>
      </c>
    </row>
    <row r="119" spans="1:12" x14ac:dyDescent="0.25">
      <c r="A119" t="s">
        <v>98</v>
      </c>
      <c r="B119">
        <v>0.5</v>
      </c>
      <c r="C119">
        <v>0.36</v>
      </c>
      <c r="D119">
        <v>4</v>
      </c>
      <c r="E119">
        <v>298</v>
      </c>
      <c r="F119">
        <v>288</v>
      </c>
      <c r="G119">
        <v>10</v>
      </c>
      <c r="H119">
        <v>0.5</v>
      </c>
      <c r="I119">
        <v>0.5</v>
      </c>
      <c r="J119">
        <v>1.5</v>
      </c>
      <c r="K119">
        <v>125</v>
      </c>
      <c r="L119">
        <v>125</v>
      </c>
    </row>
    <row r="120" spans="1:12" x14ac:dyDescent="0.25">
      <c r="A120" t="s">
        <v>99</v>
      </c>
      <c r="B120">
        <v>0.5</v>
      </c>
      <c r="C120">
        <v>0.36</v>
      </c>
      <c r="D120">
        <v>5</v>
      </c>
      <c r="E120">
        <v>298</v>
      </c>
      <c r="F120">
        <v>288</v>
      </c>
      <c r="G120">
        <v>10</v>
      </c>
      <c r="H120">
        <v>0.5</v>
      </c>
      <c r="I120">
        <v>0.5</v>
      </c>
      <c r="J120">
        <v>0.5</v>
      </c>
      <c r="K120">
        <v>75</v>
      </c>
      <c r="L120">
        <v>75</v>
      </c>
    </row>
    <row r="121" spans="1:12" x14ac:dyDescent="0.25">
      <c r="A121" t="s">
        <v>100</v>
      </c>
      <c r="B121">
        <v>0.5</v>
      </c>
      <c r="C121">
        <v>0.36</v>
      </c>
      <c r="D121">
        <v>5</v>
      </c>
      <c r="E121">
        <v>298</v>
      </c>
      <c r="F121">
        <v>288</v>
      </c>
      <c r="G121">
        <v>10</v>
      </c>
      <c r="H121">
        <v>0.5</v>
      </c>
      <c r="I121">
        <v>0.5</v>
      </c>
      <c r="J121">
        <v>0.5</v>
      </c>
      <c r="K121">
        <v>100</v>
      </c>
      <c r="L121">
        <v>100</v>
      </c>
    </row>
    <row r="122" spans="1:12" x14ac:dyDescent="0.25">
      <c r="A122" t="s">
        <v>101</v>
      </c>
      <c r="B122">
        <v>0.5</v>
      </c>
      <c r="C122">
        <v>0.36</v>
      </c>
      <c r="D122">
        <v>5</v>
      </c>
      <c r="E122">
        <v>298</v>
      </c>
      <c r="F122">
        <v>288</v>
      </c>
      <c r="G122">
        <v>10</v>
      </c>
      <c r="H122">
        <v>0.5</v>
      </c>
      <c r="I122">
        <v>0.5</v>
      </c>
      <c r="J122">
        <v>0.5</v>
      </c>
      <c r="K122">
        <v>125</v>
      </c>
      <c r="L122">
        <v>125</v>
      </c>
    </row>
    <row r="123" spans="1:12" x14ac:dyDescent="0.25">
      <c r="A123" t="s">
        <v>102</v>
      </c>
      <c r="B123">
        <v>0.5</v>
      </c>
      <c r="C123">
        <v>0.36</v>
      </c>
      <c r="D123">
        <v>5</v>
      </c>
      <c r="E123">
        <v>298</v>
      </c>
      <c r="F123">
        <v>288</v>
      </c>
      <c r="G123">
        <v>10</v>
      </c>
      <c r="H123">
        <v>0.5</v>
      </c>
      <c r="I123">
        <v>0.5</v>
      </c>
      <c r="J123">
        <v>1</v>
      </c>
      <c r="K123">
        <v>75</v>
      </c>
      <c r="L123">
        <v>75</v>
      </c>
    </row>
    <row r="124" spans="1:12" x14ac:dyDescent="0.25">
      <c r="A124" t="s">
        <v>103</v>
      </c>
      <c r="B124">
        <v>0.5</v>
      </c>
      <c r="C124">
        <v>0.36</v>
      </c>
      <c r="D124">
        <v>5</v>
      </c>
      <c r="E124">
        <v>298</v>
      </c>
      <c r="F124">
        <v>288</v>
      </c>
      <c r="G124">
        <v>10</v>
      </c>
      <c r="H124">
        <v>0.5</v>
      </c>
      <c r="I124">
        <v>0.5</v>
      </c>
      <c r="J124">
        <v>1</v>
      </c>
      <c r="K124">
        <v>100</v>
      </c>
      <c r="L124">
        <v>100</v>
      </c>
    </row>
    <row r="125" spans="1:12" x14ac:dyDescent="0.25">
      <c r="A125" t="s">
        <v>104</v>
      </c>
      <c r="B125">
        <v>0.5</v>
      </c>
      <c r="C125">
        <v>0.36</v>
      </c>
      <c r="D125">
        <v>5</v>
      </c>
      <c r="E125">
        <v>298</v>
      </c>
      <c r="F125">
        <v>288</v>
      </c>
      <c r="G125">
        <v>10</v>
      </c>
      <c r="H125">
        <v>0.5</v>
      </c>
      <c r="I125">
        <v>0.5</v>
      </c>
      <c r="J125">
        <v>1</v>
      </c>
      <c r="K125">
        <v>125</v>
      </c>
      <c r="L125">
        <v>125</v>
      </c>
    </row>
    <row r="126" spans="1:12" x14ac:dyDescent="0.25">
      <c r="A126" t="s">
        <v>105</v>
      </c>
      <c r="B126">
        <v>0.5</v>
      </c>
      <c r="C126">
        <v>0.36</v>
      </c>
      <c r="D126">
        <v>5</v>
      </c>
      <c r="E126">
        <v>298</v>
      </c>
      <c r="F126">
        <v>288</v>
      </c>
      <c r="G126">
        <v>10</v>
      </c>
      <c r="H126">
        <v>0.5</v>
      </c>
      <c r="I126">
        <v>0.5</v>
      </c>
      <c r="J126">
        <v>1.5</v>
      </c>
      <c r="K126">
        <v>75</v>
      </c>
      <c r="L126">
        <v>75</v>
      </c>
    </row>
    <row r="127" spans="1:12" x14ac:dyDescent="0.25">
      <c r="A127" t="s">
        <v>106</v>
      </c>
      <c r="B127">
        <v>0.5</v>
      </c>
      <c r="C127">
        <v>0.36</v>
      </c>
      <c r="D127">
        <v>5</v>
      </c>
      <c r="E127">
        <v>298</v>
      </c>
      <c r="F127">
        <v>288</v>
      </c>
      <c r="G127">
        <v>10</v>
      </c>
      <c r="H127">
        <v>0.5</v>
      </c>
      <c r="I127">
        <v>0.5</v>
      </c>
      <c r="J127">
        <v>1.5</v>
      </c>
      <c r="K127">
        <v>100</v>
      </c>
      <c r="L127">
        <v>100</v>
      </c>
    </row>
    <row r="128" spans="1:12" x14ac:dyDescent="0.25">
      <c r="A128" t="s">
        <v>107</v>
      </c>
      <c r="B128">
        <v>0.5</v>
      </c>
      <c r="C128">
        <v>0.36</v>
      </c>
      <c r="D128">
        <v>5</v>
      </c>
      <c r="E128">
        <v>298</v>
      </c>
      <c r="F128">
        <v>288</v>
      </c>
      <c r="G128">
        <v>10</v>
      </c>
      <c r="H128">
        <v>0.5</v>
      </c>
      <c r="I128">
        <v>0.5</v>
      </c>
      <c r="J128">
        <v>1.5</v>
      </c>
      <c r="K128">
        <v>125</v>
      </c>
      <c r="L128">
        <v>125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AO82"/>
  <sheetViews>
    <sheetView zoomScaleNormal="100" workbookViewId="0">
      <selection activeCell="K1" activeCellId="1" sqref="I1:I1048576 K1:K1048576"/>
    </sheetView>
  </sheetViews>
  <sheetFormatPr defaultRowHeight="15" x14ac:dyDescent="0.25"/>
  <cols>
    <col min="14" max="14" width="12" bestFit="1" customWidth="1"/>
    <col min="24" max="24" width="12" bestFit="1" customWidth="1"/>
  </cols>
  <sheetData>
    <row r="1" spans="1:41" x14ac:dyDescent="0.25">
      <c r="A1" t="s">
        <v>0</v>
      </c>
      <c r="B1" s="1" t="s">
        <v>119</v>
      </c>
      <c r="C1" s="1" t="s">
        <v>120</v>
      </c>
      <c r="D1" s="1" t="s">
        <v>121</v>
      </c>
      <c r="E1" t="s">
        <v>60</v>
      </c>
      <c r="F1" t="s">
        <v>108</v>
      </c>
      <c r="G1" t="s">
        <v>62</v>
      </c>
      <c r="H1" t="s">
        <v>109</v>
      </c>
      <c r="I1" t="s">
        <v>68</v>
      </c>
      <c r="J1" t="s">
        <v>69</v>
      </c>
      <c r="K1" t="s">
        <v>110</v>
      </c>
      <c r="L1" t="s">
        <v>3</v>
      </c>
      <c r="M1" t="s">
        <v>6</v>
      </c>
      <c r="N1" t="s">
        <v>122</v>
      </c>
      <c r="O1" t="s">
        <v>12</v>
      </c>
      <c r="P1" t="s">
        <v>4</v>
      </c>
      <c r="Q1" t="s">
        <v>10</v>
      </c>
      <c r="R1" t="s">
        <v>11</v>
      </c>
      <c r="S1" t="s">
        <v>111</v>
      </c>
      <c r="T1" t="s">
        <v>112</v>
      </c>
      <c r="W1" t="s">
        <v>111</v>
      </c>
      <c r="X1" t="s">
        <v>113</v>
      </c>
      <c r="Y1" t="s">
        <v>114</v>
      </c>
      <c r="Z1" t="s">
        <v>115</v>
      </c>
      <c r="AA1" t="s">
        <v>116</v>
      </c>
      <c r="AB1" t="s">
        <v>117</v>
      </c>
      <c r="AC1" t="s">
        <v>118</v>
      </c>
      <c r="AD1" t="s">
        <v>124</v>
      </c>
      <c r="AE1" t="s">
        <v>123</v>
      </c>
      <c r="AG1" t="s">
        <v>112</v>
      </c>
      <c r="AI1" t="s">
        <v>113</v>
      </c>
      <c r="AJ1" t="s">
        <v>114</v>
      </c>
      <c r="AK1" t="s">
        <v>115</v>
      </c>
      <c r="AL1" t="s">
        <v>116</v>
      </c>
      <c r="AM1" t="s">
        <v>117</v>
      </c>
      <c r="AN1" t="s">
        <v>118</v>
      </c>
      <c r="AO1" t="s">
        <v>111</v>
      </c>
    </row>
    <row r="2" spans="1:41" x14ac:dyDescent="0.25">
      <c r="A2" t="s">
        <v>16</v>
      </c>
      <c r="B2">
        <v>370</v>
      </c>
      <c r="C2">
        <v>3</v>
      </c>
      <c r="D2">
        <v>4148</v>
      </c>
      <c r="E2">
        <v>0.3</v>
      </c>
      <c r="F2">
        <v>25</v>
      </c>
      <c r="G2">
        <v>3</v>
      </c>
      <c r="H2">
        <f>G2*F2</f>
        <v>75</v>
      </c>
      <c r="I2">
        <v>0.5</v>
      </c>
      <c r="J2">
        <v>75</v>
      </c>
      <c r="K2">
        <f>PI()*F2^2*H2*(1-0.36)/4*7900*10^-9</f>
        <v>0.18613936472519527</v>
      </c>
      <c r="L2">
        <v>7.7645</v>
      </c>
      <c r="M2">
        <v>84.837704610000003</v>
      </c>
      <c r="N2">
        <f>J2/(3600*1000*(1-0.36)*PI()*F2^4/4*10^-6)</f>
        <v>1.061032953945969E-4</v>
      </c>
      <c r="O2">
        <v>1.71954618</v>
      </c>
      <c r="P2">
        <v>1.2545999999999999</v>
      </c>
      <c r="Q2">
        <v>45.966155929999999</v>
      </c>
      <c r="R2">
        <v>50.815157749999997</v>
      </c>
      <c r="S2">
        <f>Q2/K2/I2/B2/C2</f>
        <v>0.44494566046709005</v>
      </c>
      <c r="T2">
        <f t="shared" ref="T2:T33" si="0">D2*J2/3600/I2/K2/B2</f>
        <v>2.5095020486759489</v>
      </c>
      <c r="U2">
        <v>1.6644955299914763E-2</v>
      </c>
      <c r="V2">
        <f>S2+U2</f>
        <v>0.46159061576700483</v>
      </c>
      <c r="W2">
        <v>0.49188328824461519</v>
      </c>
      <c r="X2">
        <f t="shared" ref="X2:X33" si="1">(H2)^2*I2/10^6/(B2*C2)</f>
        <v>2.5337837837837837E-6</v>
      </c>
      <c r="Y2">
        <f t="shared" ref="Y2:Y33" si="2">F2^2*I2/1000/(B2*C2)</f>
        <v>2.8153153153153153E-4</v>
      </c>
      <c r="Z2">
        <f>[1]!Convection(F2,J2/3600,1000,9*10^-4,E2/1000,0.6,0.36,7)</f>
        <v>32444.812385242836</v>
      </c>
      <c r="AA2">
        <f>[1]!HeatTransferArea(F2/1000,H2/1000,0.36,E2/1000)</f>
        <v>0.47123889803846908</v>
      </c>
      <c r="AB2">
        <f>AA2*Z2</f>
        <v>15289.257635486707</v>
      </c>
      <c r="AC2">
        <f t="shared" ref="AC2:AC33" si="3">AB2/(K2*I2*B2)</f>
        <v>443.99332720140734</v>
      </c>
      <c r="AD2">
        <f>AB2/(J2/3600*D2)</f>
        <v>176.92487138460993</v>
      </c>
      <c r="AE2">
        <f>O2/(I2*K2*B2*C2)</f>
        <v>1.6644955299914763E-2</v>
      </c>
      <c r="AF2">
        <f>AB2/(J2/3600*D2)</f>
        <v>176.92487138460993</v>
      </c>
      <c r="AG2">
        <v>0.223846614756534</v>
      </c>
      <c r="AI2">
        <v>2.8124999999999999E-3</v>
      </c>
      <c r="AJ2">
        <v>0.3125</v>
      </c>
      <c r="AK2">
        <v>32444.812385242836</v>
      </c>
      <c r="AL2">
        <v>0.47123889803846908</v>
      </c>
      <c r="AM2">
        <v>15289.257635486707</v>
      </c>
      <c r="AN2">
        <v>164277.53106452071</v>
      </c>
      <c r="AO2">
        <v>0.6066560555016921</v>
      </c>
    </row>
    <row r="3" spans="1:41" x14ac:dyDescent="0.25">
      <c r="A3" t="s">
        <v>17</v>
      </c>
      <c r="B3">
        <v>370</v>
      </c>
      <c r="C3">
        <v>3</v>
      </c>
      <c r="D3">
        <v>4148</v>
      </c>
      <c r="E3">
        <v>0.3</v>
      </c>
      <c r="F3">
        <v>25</v>
      </c>
      <c r="G3">
        <v>3</v>
      </c>
      <c r="H3">
        <f t="shared" ref="H3:H66" si="4">G3*F3</f>
        <v>75</v>
      </c>
      <c r="I3">
        <v>0.5</v>
      </c>
      <c r="J3">
        <v>100</v>
      </c>
      <c r="K3">
        <f t="shared" ref="K3:K66" si="5">PI()*F3^2*H3*(1-0.36)/4*7900*10^-9</f>
        <v>0.18613936472519527</v>
      </c>
      <c r="L3">
        <v>10.3527</v>
      </c>
      <c r="M3">
        <v>117.79170445</v>
      </c>
      <c r="N3">
        <f t="shared" ref="N3:N66" si="6">J3/(3600*1000*(1-0.36)*PI()*F3^4/4*10^-6)</f>
        <v>1.4147106052612919E-4</v>
      </c>
      <c r="O3">
        <v>3.1833300100000002</v>
      </c>
      <c r="P3">
        <v>1.6727000000000001</v>
      </c>
      <c r="Q3">
        <v>30.333580980000001</v>
      </c>
      <c r="R3">
        <v>38.104704820000002</v>
      </c>
      <c r="S3">
        <f t="shared" ref="S3:S66" si="7">Q3/K3/I3/B3/C3</f>
        <v>0.2936246233866453</v>
      </c>
      <c r="T3">
        <f t="shared" si="0"/>
        <v>3.3460027315679315</v>
      </c>
      <c r="U3">
        <v>3.0814168492600307E-2</v>
      </c>
      <c r="V3">
        <f t="shared" ref="V3:V66" si="8">S3+U3</f>
        <v>0.32443879187924562</v>
      </c>
      <c r="W3">
        <v>0.36884796455152286</v>
      </c>
      <c r="X3">
        <f t="shared" si="1"/>
        <v>2.5337837837837837E-6</v>
      </c>
      <c r="Y3">
        <f t="shared" si="2"/>
        <v>2.8153153153153153E-4</v>
      </c>
      <c r="Z3">
        <f>[1]!Convection(F3,J3/3600,1000,9*10^-4,E3/1000,0.6,0.36,7)</f>
        <v>32444.881705892174</v>
      </c>
      <c r="AA3">
        <f>[1]!HeatTransferArea(F3/1000,H3/1000,0.36,E3/1000)</f>
        <v>0.47123889803846908</v>
      </c>
      <c r="AB3">
        <f t="shared" ref="AB3:AB66" si="9">AA3*Z3</f>
        <v>15289.290302073114</v>
      </c>
      <c r="AC3">
        <f t="shared" si="3"/>
        <v>443.99427582473049</v>
      </c>
      <c r="AD3">
        <f t="shared" ref="AD3:AD66" si="10">AB3/(J3/3600*D3)</f>
        <v>132.69393704788624</v>
      </c>
      <c r="AE3">
        <f t="shared" ref="AE3:AE66" si="11">O3/(I3*K3*B3*C3)</f>
        <v>3.0814168492600307E-2</v>
      </c>
      <c r="AF3">
        <f t="shared" ref="AF3:AF66" si="12">AB3/(J3/3600*D3)</f>
        <v>132.69393704788624</v>
      </c>
      <c r="AG3">
        <v>0.29846215300871132</v>
      </c>
      <c r="AI3">
        <v>2.8124999999999999E-3</v>
      </c>
      <c r="AJ3">
        <v>0.3125</v>
      </c>
      <c r="AK3">
        <v>32444.881705892174</v>
      </c>
      <c r="AL3">
        <v>0.47123889803846908</v>
      </c>
      <c r="AM3">
        <v>15289.290302073114</v>
      </c>
      <c r="AN3">
        <v>164277.88205515029</v>
      </c>
      <c r="AO3">
        <v>0.45491248961354486</v>
      </c>
    </row>
    <row r="4" spans="1:41" x14ac:dyDescent="0.25">
      <c r="A4" t="s">
        <v>18</v>
      </c>
      <c r="B4">
        <v>370</v>
      </c>
      <c r="C4">
        <v>3</v>
      </c>
      <c r="D4">
        <v>4148</v>
      </c>
      <c r="E4">
        <v>0.3</v>
      </c>
      <c r="F4">
        <v>25</v>
      </c>
      <c r="G4">
        <v>3</v>
      </c>
      <c r="H4">
        <f t="shared" si="4"/>
        <v>75</v>
      </c>
      <c r="I4">
        <v>0.5</v>
      </c>
      <c r="J4">
        <v>125</v>
      </c>
      <c r="K4">
        <f t="shared" si="5"/>
        <v>0.18613936472519527</v>
      </c>
      <c r="L4">
        <v>12.940899999999999</v>
      </c>
      <c r="M4">
        <v>153.08308808999999</v>
      </c>
      <c r="N4">
        <f t="shared" si="6"/>
        <v>1.7683882565766151E-4</v>
      </c>
      <c r="O4">
        <v>5.1713872900000002</v>
      </c>
      <c r="P4">
        <v>2.0909</v>
      </c>
      <c r="Q4">
        <v>-75.747725209999999</v>
      </c>
      <c r="R4">
        <v>-63.825903650000001</v>
      </c>
      <c r="S4">
        <f t="shared" si="7"/>
        <v>-0.73322689140612463</v>
      </c>
      <c r="T4">
        <f t="shared" si="0"/>
        <v>4.182503414459914</v>
      </c>
      <c r="U4">
        <v>5.0058271933468713E-2</v>
      </c>
      <c r="V4">
        <f t="shared" si="8"/>
        <v>-0.68316861947265595</v>
      </c>
      <c r="W4">
        <v>-0.6178254039277481</v>
      </c>
      <c r="X4">
        <f t="shared" si="1"/>
        <v>2.5337837837837837E-6</v>
      </c>
      <c r="Y4">
        <f t="shared" si="2"/>
        <v>2.8153153153153153E-4</v>
      </c>
      <c r="Z4">
        <f>[1]!Convection(F4,J4/3600,1000,9*10^-4,E4/1000,0.6,0.36,7)</f>
        <v>32444.94434911709</v>
      </c>
      <c r="AA4">
        <f>[1]!HeatTransferArea(F4/1000,H4/1000,0.36,E4/1000)</f>
        <v>0.47123889803846908</v>
      </c>
      <c r="AB4">
        <f t="shared" si="9"/>
        <v>15289.319821997391</v>
      </c>
      <c r="AC4">
        <f t="shared" si="3"/>
        <v>443.99513307036733</v>
      </c>
      <c r="AD4">
        <f t="shared" si="10"/>
        <v>106.15535459824612</v>
      </c>
      <c r="AE4">
        <f t="shared" si="11"/>
        <v>5.0058271933468713E-2</v>
      </c>
      <c r="AF4">
        <f t="shared" si="12"/>
        <v>106.15535459824612</v>
      </c>
      <c r="AG4">
        <v>0.37307769126088919</v>
      </c>
      <c r="AI4">
        <v>2.8124999999999999E-3</v>
      </c>
      <c r="AJ4">
        <v>0.3125</v>
      </c>
      <c r="AK4">
        <v>32444.94434911709</v>
      </c>
      <c r="AL4">
        <v>0.47123889803846908</v>
      </c>
      <c r="AM4">
        <v>15289.319821997391</v>
      </c>
      <c r="AN4">
        <v>164278.1992360359</v>
      </c>
      <c r="AO4">
        <v>-0.76198466484422278</v>
      </c>
    </row>
    <row r="5" spans="1:41" x14ac:dyDescent="0.25">
      <c r="A5" t="s">
        <v>19</v>
      </c>
      <c r="B5">
        <v>370</v>
      </c>
      <c r="C5">
        <v>3</v>
      </c>
      <c r="D5">
        <v>4148</v>
      </c>
      <c r="E5">
        <v>0.3</v>
      </c>
      <c r="F5">
        <v>25</v>
      </c>
      <c r="G5">
        <v>3</v>
      </c>
      <c r="H5">
        <f t="shared" si="4"/>
        <v>75</v>
      </c>
      <c r="I5">
        <v>1</v>
      </c>
      <c r="J5">
        <v>75</v>
      </c>
      <c r="K5">
        <f t="shared" si="5"/>
        <v>0.18613936472519527</v>
      </c>
      <c r="L5">
        <v>7.7645</v>
      </c>
      <c r="M5">
        <v>84.845121449999994</v>
      </c>
      <c r="N5">
        <f t="shared" si="6"/>
        <v>1.061032953945969E-4</v>
      </c>
      <c r="O5">
        <v>1.71950793</v>
      </c>
      <c r="P5">
        <v>0.62729999999999997</v>
      </c>
      <c r="Q5">
        <v>49.998132830000003</v>
      </c>
      <c r="R5">
        <v>55.112796520000003</v>
      </c>
      <c r="S5">
        <f t="shared" si="7"/>
        <v>0.24198730331120002</v>
      </c>
      <c r="T5">
        <f t="shared" si="0"/>
        <v>1.2547510243379745</v>
      </c>
      <c r="U5">
        <v>8.3222925227570688E-3</v>
      </c>
      <c r="V5">
        <f t="shared" si="8"/>
        <v>0.25030959583395707</v>
      </c>
      <c r="W5">
        <v>0.26674190120578728</v>
      </c>
      <c r="X5">
        <f t="shared" si="1"/>
        <v>5.0675675675675673E-6</v>
      </c>
      <c r="Y5">
        <f t="shared" si="2"/>
        <v>5.6306306306306306E-4</v>
      </c>
      <c r="Z5">
        <f>[1]!Convection(F5,J5/3600,1000,9*10^-4,E5/1000,0.6,0.36,7)</f>
        <v>32444.812385242836</v>
      </c>
      <c r="AA5">
        <f>[1]!HeatTransferArea(F5/1000,H5/1000,0.36,E5/1000)</f>
        <v>0.47123889803846908</v>
      </c>
      <c r="AB5">
        <f t="shared" si="9"/>
        <v>15289.257635486707</v>
      </c>
      <c r="AC5">
        <f t="shared" si="3"/>
        <v>221.99666360070367</v>
      </c>
      <c r="AD5">
        <f t="shared" si="10"/>
        <v>176.92487138460993</v>
      </c>
      <c r="AE5">
        <f t="shared" si="11"/>
        <v>8.3222925227570688E-3</v>
      </c>
      <c r="AF5">
        <f t="shared" si="12"/>
        <v>176.92487138460993</v>
      </c>
      <c r="AG5">
        <v>0.11192330737826675</v>
      </c>
      <c r="AI5">
        <v>5.6249999999999998E-3</v>
      </c>
      <c r="AJ5">
        <v>0.625</v>
      </c>
      <c r="AK5">
        <v>32444.812385242836</v>
      </c>
      <c r="AL5">
        <v>0.47123889803846908</v>
      </c>
      <c r="AM5">
        <v>15289.257635486707</v>
      </c>
      <c r="AN5">
        <v>82138.765532260353</v>
      </c>
      <c r="AO5">
        <v>0.3289816781538043</v>
      </c>
    </row>
    <row r="6" spans="1:41" x14ac:dyDescent="0.25">
      <c r="A6" t="s">
        <v>20</v>
      </c>
      <c r="B6">
        <v>370</v>
      </c>
      <c r="C6">
        <v>3</v>
      </c>
      <c r="D6">
        <v>4148</v>
      </c>
      <c r="E6">
        <v>0.3</v>
      </c>
      <c r="F6">
        <v>25</v>
      </c>
      <c r="G6">
        <v>3</v>
      </c>
      <c r="H6">
        <f t="shared" si="4"/>
        <v>75</v>
      </c>
      <c r="I6">
        <v>1</v>
      </c>
      <c r="J6">
        <v>100</v>
      </c>
      <c r="K6">
        <f t="shared" si="5"/>
        <v>0.18613936472519527</v>
      </c>
      <c r="L6">
        <v>10.3527</v>
      </c>
      <c r="M6">
        <v>117.80155071999999</v>
      </c>
      <c r="N6">
        <f t="shared" si="6"/>
        <v>1.4147106052612919E-4</v>
      </c>
      <c r="O6">
        <v>3.1832689799999998</v>
      </c>
      <c r="P6">
        <v>0.83640000000000003</v>
      </c>
      <c r="Q6">
        <v>65.576177279999996</v>
      </c>
      <c r="R6">
        <v>72.967200050000002</v>
      </c>
      <c r="S6">
        <f t="shared" si="7"/>
        <v>0.31738389822275254</v>
      </c>
      <c r="T6">
        <f t="shared" si="0"/>
        <v>1.6730013657839657</v>
      </c>
      <c r="U6">
        <v>1.5406788865567209E-2</v>
      </c>
      <c r="V6">
        <f t="shared" si="8"/>
        <v>0.33279068708831977</v>
      </c>
      <c r="W6">
        <v>0.35315590744768133</v>
      </c>
      <c r="X6">
        <f t="shared" si="1"/>
        <v>5.0675675675675673E-6</v>
      </c>
      <c r="Y6">
        <f t="shared" si="2"/>
        <v>5.6306306306306306E-4</v>
      </c>
      <c r="Z6">
        <f>[1]!Convection(F6,J6/3600,1000,9*10^-4,E6/1000,0.6,0.36,7)</f>
        <v>32444.881705892174</v>
      </c>
      <c r="AA6">
        <f>[1]!HeatTransferArea(F6/1000,H6/1000,0.36,E6/1000)</f>
        <v>0.47123889803846908</v>
      </c>
      <c r="AB6">
        <f t="shared" si="9"/>
        <v>15289.290302073114</v>
      </c>
      <c r="AC6">
        <f t="shared" si="3"/>
        <v>221.99713791236525</v>
      </c>
      <c r="AD6">
        <f t="shared" si="10"/>
        <v>132.69393704788624</v>
      </c>
      <c r="AE6">
        <f t="shared" si="11"/>
        <v>1.5406788865567209E-2</v>
      </c>
      <c r="AF6">
        <f t="shared" si="12"/>
        <v>132.69393704788624</v>
      </c>
      <c r="AG6">
        <v>0.14923107650435566</v>
      </c>
      <c r="AI6">
        <v>5.6249999999999998E-3</v>
      </c>
      <c r="AJ6">
        <v>0.625</v>
      </c>
      <c r="AK6">
        <v>32444.881705892174</v>
      </c>
      <c r="AL6">
        <v>0.47123889803846908</v>
      </c>
      <c r="AM6">
        <v>15289.290302073114</v>
      </c>
      <c r="AN6">
        <v>82138.941027575143</v>
      </c>
      <c r="AO6">
        <v>0.435558952518807</v>
      </c>
    </row>
    <row r="7" spans="1:41" x14ac:dyDescent="0.25">
      <c r="A7" t="s">
        <v>21</v>
      </c>
      <c r="B7">
        <v>370</v>
      </c>
      <c r="C7">
        <v>3</v>
      </c>
      <c r="D7">
        <v>4148</v>
      </c>
      <c r="E7">
        <v>0.3</v>
      </c>
      <c r="F7">
        <v>25</v>
      </c>
      <c r="G7">
        <v>3</v>
      </c>
      <c r="H7">
        <f t="shared" si="4"/>
        <v>75</v>
      </c>
      <c r="I7">
        <v>1</v>
      </c>
      <c r="J7">
        <v>125</v>
      </c>
      <c r="K7">
        <f t="shared" si="5"/>
        <v>0.18613936472519527</v>
      </c>
      <c r="L7">
        <v>12.940899999999999</v>
      </c>
      <c r="M7">
        <v>153.09534546</v>
      </c>
      <c r="N7">
        <f t="shared" si="6"/>
        <v>1.7683882565766151E-4</v>
      </c>
      <c r="O7">
        <v>5.1713015699999998</v>
      </c>
      <c r="P7">
        <v>1.0455000000000001</v>
      </c>
      <c r="Q7">
        <v>78.964391109999994</v>
      </c>
      <c r="R7">
        <v>89.17236613</v>
      </c>
      <c r="S7">
        <f t="shared" si="7"/>
        <v>0.38218187321696018</v>
      </c>
      <c r="T7">
        <f t="shared" si="0"/>
        <v>2.091251707229957</v>
      </c>
      <c r="U7">
        <v>2.5028721088208583E-2</v>
      </c>
      <c r="V7">
        <f t="shared" si="8"/>
        <v>0.40721059430516876</v>
      </c>
      <c r="W7">
        <v>0.43158772514660898</v>
      </c>
      <c r="X7">
        <f t="shared" si="1"/>
        <v>5.0675675675675673E-6</v>
      </c>
      <c r="Y7">
        <f t="shared" si="2"/>
        <v>5.6306306306306306E-4</v>
      </c>
      <c r="Z7">
        <f>[1]!Convection(F7,J7/3600,1000,9*10^-4,E7/1000,0.6,0.36,7)</f>
        <v>32444.94434911709</v>
      </c>
      <c r="AA7">
        <f>[1]!HeatTransferArea(F7/1000,H7/1000,0.36,E7/1000)</f>
        <v>0.47123889803846908</v>
      </c>
      <c r="AB7">
        <f t="shared" si="9"/>
        <v>15289.319821997391</v>
      </c>
      <c r="AC7">
        <f t="shared" si="3"/>
        <v>221.99756653518367</v>
      </c>
      <c r="AD7">
        <f t="shared" si="10"/>
        <v>106.15535459824612</v>
      </c>
      <c r="AE7">
        <f t="shared" si="11"/>
        <v>2.5028721088208583E-2</v>
      </c>
      <c r="AF7">
        <f t="shared" si="12"/>
        <v>106.15535459824612</v>
      </c>
      <c r="AG7">
        <v>0.18653884563044459</v>
      </c>
      <c r="AI7">
        <v>5.6249999999999998E-3</v>
      </c>
      <c r="AJ7">
        <v>0.625</v>
      </c>
      <c r="AK7">
        <v>32444.94434911709</v>
      </c>
      <c r="AL7">
        <v>0.47123889803846908</v>
      </c>
      <c r="AM7">
        <v>15289.319821997391</v>
      </c>
      <c r="AN7">
        <v>82139.09961801795</v>
      </c>
      <c r="AO7">
        <v>0.53229152768081778</v>
      </c>
    </row>
    <row r="8" spans="1:41" x14ac:dyDescent="0.25">
      <c r="A8" t="s">
        <v>22</v>
      </c>
      <c r="B8">
        <v>370</v>
      </c>
      <c r="C8">
        <v>3</v>
      </c>
      <c r="D8">
        <v>4148</v>
      </c>
      <c r="E8">
        <v>0.3</v>
      </c>
      <c r="F8">
        <v>25</v>
      </c>
      <c r="G8">
        <v>3</v>
      </c>
      <c r="H8">
        <f t="shared" si="4"/>
        <v>75</v>
      </c>
      <c r="I8">
        <v>1.5</v>
      </c>
      <c r="J8">
        <v>75</v>
      </c>
      <c r="K8">
        <f t="shared" si="5"/>
        <v>0.18613936472519527</v>
      </c>
      <c r="L8">
        <v>7.7645</v>
      </c>
      <c r="M8">
        <v>84.841835130000007</v>
      </c>
      <c r="N8">
        <f t="shared" si="6"/>
        <v>1.061032953945969E-4</v>
      </c>
      <c r="O8">
        <v>1.72497364</v>
      </c>
      <c r="P8">
        <v>0.41820000000000002</v>
      </c>
      <c r="Q8">
        <v>49.847692029999997</v>
      </c>
      <c r="R8">
        <v>55.16375378</v>
      </c>
      <c r="S8">
        <f t="shared" si="7"/>
        <v>0.16083945390042143</v>
      </c>
      <c r="T8">
        <f t="shared" si="0"/>
        <v>0.83650068289198287</v>
      </c>
      <c r="U8">
        <v>5.5658307727316078E-3</v>
      </c>
      <c r="V8">
        <f t="shared" si="8"/>
        <v>0.16640528467315302</v>
      </c>
      <c r="W8">
        <v>0.17799235374293232</v>
      </c>
      <c r="X8">
        <f t="shared" si="1"/>
        <v>7.6013513513513518E-6</v>
      </c>
      <c r="Y8">
        <f t="shared" si="2"/>
        <v>8.4459459459459464E-4</v>
      </c>
      <c r="Z8">
        <f>[1]!Convection(F8,J8/3600,1000,9*10^-4,E8/1000,0.6,0.36,7)</f>
        <v>32444.812385242836</v>
      </c>
      <c r="AA8">
        <f>[1]!HeatTransferArea(F8/1000,H8/1000,0.36,E8/1000)</f>
        <v>0.47123889803846908</v>
      </c>
      <c r="AB8">
        <f t="shared" si="9"/>
        <v>15289.257635486707</v>
      </c>
      <c r="AC8">
        <f t="shared" si="3"/>
        <v>147.9977757338024</v>
      </c>
      <c r="AD8">
        <f t="shared" si="10"/>
        <v>176.92487138460993</v>
      </c>
      <c r="AE8">
        <f t="shared" si="11"/>
        <v>5.5658307727316078E-3</v>
      </c>
      <c r="AF8">
        <f t="shared" si="12"/>
        <v>176.92487138460993</v>
      </c>
      <c r="AG8">
        <v>7.4615538252177829E-2</v>
      </c>
      <c r="AI8">
        <v>8.4375000000000006E-3</v>
      </c>
      <c r="AJ8">
        <v>0.9375</v>
      </c>
      <c r="AK8">
        <v>32444.812385242836</v>
      </c>
      <c r="AL8">
        <v>0.47123889803846908</v>
      </c>
      <c r="AM8">
        <v>15289.257635486707</v>
      </c>
      <c r="AN8">
        <v>54759.177021506897</v>
      </c>
      <c r="AO8">
        <v>0.21952390294961652</v>
      </c>
    </row>
    <row r="9" spans="1:41" x14ac:dyDescent="0.25">
      <c r="A9" t="s">
        <v>23</v>
      </c>
      <c r="B9">
        <v>370</v>
      </c>
      <c r="C9">
        <v>3</v>
      </c>
      <c r="D9">
        <v>4148</v>
      </c>
      <c r="E9">
        <v>0.3</v>
      </c>
      <c r="F9">
        <v>25</v>
      </c>
      <c r="G9">
        <v>3</v>
      </c>
      <c r="H9">
        <f t="shared" si="4"/>
        <v>75</v>
      </c>
      <c r="I9">
        <v>1.5</v>
      </c>
      <c r="J9">
        <v>100</v>
      </c>
      <c r="K9">
        <f t="shared" si="5"/>
        <v>0.18613936472519527</v>
      </c>
      <c r="L9">
        <v>10.3527</v>
      </c>
      <c r="M9">
        <v>117.79715318</v>
      </c>
      <c r="N9">
        <f t="shared" si="6"/>
        <v>1.4147106052612919E-4</v>
      </c>
      <c r="O9">
        <v>3.1936993400000002</v>
      </c>
      <c r="P9">
        <v>0.55759999999999998</v>
      </c>
      <c r="Q9">
        <v>66.084026640000005</v>
      </c>
      <c r="R9">
        <v>73.639610700000006</v>
      </c>
      <c r="S9">
        <f t="shared" si="7"/>
        <v>0.21322790130226418</v>
      </c>
      <c r="T9">
        <f t="shared" si="0"/>
        <v>1.1153342438559772</v>
      </c>
      <c r="U9">
        <v>1.0304847363015139E-2</v>
      </c>
      <c r="V9">
        <f t="shared" si="8"/>
        <v>0.22353274866527933</v>
      </c>
      <c r="W9">
        <v>0.23760688385130094</v>
      </c>
      <c r="X9">
        <f t="shared" si="1"/>
        <v>7.6013513513513518E-6</v>
      </c>
      <c r="Y9">
        <f t="shared" si="2"/>
        <v>8.4459459459459464E-4</v>
      </c>
      <c r="Z9">
        <f>[1]!Convection(F9,J9/3600,1000,9*10^-4,E9/1000,0.6,0.36,7)</f>
        <v>32444.881705892174</v>
      </c>
      <c r="AA9">
        <f>[1]!HeatTransferArea(F9/1000,H9/1000,0.36,E9/1000)</f>
        <v>0.47123889803846908</v>
      </c>
      <c r="AB9">
        <f t="shared" si="9"/>
        <v>15289.290302073114</v>
      </c>
      <c r="AC9">
        <f t="shared" si="3"/>
        <v>147.9980919415768</v>
      </c>
      <c r="AD9">
        <f t="shared" si="10"/>
        <v>132.69393704788624</v>
      </c>
      <c r="AE9">
        <f t="shared" si="11"/>
        <v>1.0304847363015139E-2</v>
      </c>
      <c r="AF9">
        <f t="shared" si="12"/>
        <v>132.69393704788624</v>
      </c>
      <c r="AG9">
        <v>9.9487384336237106E-2</v>
      </c>
      <c r="AI9">
        <v>8.4375000000000006E-3</v>
      </c>
      <c r="AJ9">
        <v>0.9375</v>
      </c>
      <c r="AK9">
        <v>32444.881705892174</v>
      </c>
      <c r="AL9">
        <v>0.47123889803846908</v>
      </c>
      <c r="AM9">
        <v>15289.290302073114</v>
      </c>
      <c r="AN9">
        <v>54759.294018383422</v>
      </c>
      <c r="AO9">
        <v>0.29304849008327116</v>
      </c>
    </row>
    <row r="10" spans="1:41" x14ac:dyDescent="0.25">
      <c r="A10" t="s">
        <v>24</v>
      </c>
      <c r="B10">
        <v>370</v>
      </c>
      <c r="C10">
        <v>3</v>
      </c>
      <c r="D10">
        <v>4148</v>
      </c>
      <c r="E10">
        <v>0.3</v>
      </c>
      <c r="F10">
        <v>25</v>
      </c>
      <c r="G10">
        <v>3</v>
      </c>
      <c r="H10">
        <f t="shared" si="4"/>
        <v>75</v>
      </c>
      <c r="I10">
        <v>1.5</v>
      </c>
      <c r="J10">
        <v>125</v>
      </c>
      <c r="K10">
        <f t="shared" si="5"/>
        <v>0.18613936472519527</v>
      </c>
      <c r="L10">
        <v>12.940899999999999</v>
      </c>
      <c r="M10">
        <v>153.08983304</v>
      </c>
      <c r="N10">
        <f t="shared" si="6"/>
        <v>1.7683882565766151E-4</v>
      </c>
      <c r="O10">
        <v>5.1887140699999996</v>
      </c>
      <c r="P10">
        <v>0.69699999999999995</v>
      </c>
      <c r="Q10">
        <v>81.626182650000004</v>
      </c>
      <c r="R10">
        <v>91.958225880000001</v>
      </c>
      <c r="S10">
        <f t="shared" si="7"/>
        <v>0.26337649962812237</v>
      </c>
      <c r="T10">
        <f t="shared" si="0"/>
        <v>1.3941678048199713</v>
      </c>
      <c r="U10">
        <v>1.6741997542473439E-2</v>
      </c>
      <c r="V10">
        <f t="shared" si="8"/>
        <v>0.28011849717059584</v>
      </c>
      <c r="W10">
        <v>0.29671405495141839</v>
      </c>
      <c r="X10">
        <f t="shared" si="1"/>
        <v>7.6013513513513518E-6</v>
      </c>
      <c r="Y10">
        <f t="shared" si="2"/>
        <v>8.4459459459459464E-4</v>
      </c>
      <c r="Z10">
        <f>[1]!Convection(F10,J10/3600,1000,9*10^-4,E10/1000,0.6,0.36,7)</f>
        <v>32444.94434911709</v>
      </c>
      <c r="AA10">
        <f>[1]!HeatTransferArea(F10/1000,H10/1000,0.36,E10/1000)</f>
        <v>0.47123889803846908</v>
      </c>
      <c r="AB10">
        <f t="shared" si="9"/>
        <v>15289.319821997391</v>
      </c>
      <c r="AC10">
        <f t="shared" si="3"/>
        <v>147.99837769012242</v>
      </c>
      <c r="AD10">
        <f t="shared" si="10"/>
        <v>106.15535459824612</v>
      </c>
      <c r="AE10">
        <f t="shared" si="11"/>
        <v>1.6741997542473439E-2</v>
      </c>
      <c r="AF10">
        <f t="shared" si="12"/>
        <v>106.15535459824612</v>
      </c>
      <c r="AG10">
        <v>0.1243592304202964</v>
      </c>
      <c r="AI10">
        <v>8.4375000000000006E-3</v>
      </c>
      <c r="AJ10">
        <v>0.9375</v>
      </c>
      <c r="AK10">
        <v>32444.94434911709</v>
      </c>
      <c r="AL10">
        <v>0.47123889803846908</v>
      </c>
      <c r="AM10">
        <v>15289.319821997391</v>
      </c>
      <c r="AN10">
        <v>54759.399745345298</v>
      </c>
      <c r="AO10">
        <v>0.36594733444008271</v>
      </c>
    </row>
    <row r="11" spans="1:41" x14ac:dyDescent="0.25">
      <c r="A11" t="s">
        <v>25</v>
      </c>
      <c r="B11">
        <v>370</v>
      </c>
      <c r="C11">
        <v>3</v>
      </c>
      <c r="D11">
        <v>4148</v>
      </c>
      <c r="E11">
        <v>0.3</v>
      </c>
      <c r="F11">
        <v>25</v>
      </c>
      <c r="G11">
        <v>4</v>
      </c>
      <c r="H11">
        <f t="shared" si="4"/>
        <v>100</v>
      </c>
      <c r="I11">
        <v>0.5</v>
      </c>
      <c r="J11">
        <v>75</v>
      </c>
      <c r="K11">
        <f t="shared" si="5"/>
        <v>0.24818581963359365</v>
      </c>
      <c r="L11">
        <v>7.7645</v>
      </c>
      <c r="M11">
        <v>113.11693948</v>
      </c>
      <c r="N11">
        <f t="shared" si="6"/>
        <v>1.061032953945969E-4</v>
      </c>
      <c r="O11">
        <v>2.2927282400000002</v>
      </c>
      <c r="P11">
        <v>0.94089999999999996</v>
      </c>
      <c r="Q11">
        <v>49.163469470000003</v>
      </c>
      <c r="R11">
        <v>54.665337819999998</v>
      </c>
      <c r="S11">
        <f t="shared" si="7"/>
        <v>0.35692139061229261</v>
      </c>
      <c r="T11">
        <f t="shared" si="0"/>
        <v>1.8821265365069617</v>
      </c>
      <c r="U11">
        <v>1.6644955299914766E-2</v>
      </c>
      <c r="V11">
        <f t="shared" si="8"/>
        <v>0.37356634591220739</v>
      </c>
      <c r="W11">
        <v>0.39686435077392329</v>
      </c>
      <c r="X11">
        <f t="shared" si="1"/>
        <v>4.5045045045045047E-6</v>
      </c>
      <c r="Y11">
        <f t="shared" si="2"/>
        <v>2.8153153153153153E-4</v>
      </c>
      <c r="Z11">
        <f>[1]!Convection(F11,J11/3600,1000,9*10^-4,E11/1000,0.6,0.36,7)</f>
        <v>32444.812385242836</v>
      </c>
      <c r="AA11">
        <f>[1]!HeatTransferArea(F11/1000,H11/1000,0.36,E11/1000)</f>
        <v>0.62831853071795885</v>
      </c>
      <c r="AB11">
        <f t="shared" si="9"/>
        <v>20385.676847315612</v>
      </c>
      <c r="AC11">
        <f t="shared" si="3"/>
        <v>443.9933272014074</v>
      </c>
      <c r="AD11">
        <f t="shared" si="10"/>
        <v>235.89982851281329</v>
      </c>
      <c r="AE11">
        <f t="shared" si="11"/>
        <v>1.6644955299914766E-2</v>
      </c>
      <c r="AF11">
        <f t="shared" si="12"/>
        <v>235.89982851281329</v>
      </c>
      <c r="AG11">
        <v>0.16788496106740014</v>
      </c>
      <c r="AI11">
        <v>5.0000000000000001E-3</v>
      </c>
      <c r="AJ11">
        <v>0.3125</v>
      </c>
      <c r="AK11">
        <v>32444.812385242836</v>
      </c>
      <c r="AL11">
        <v>0.62831853071795885</v>
      </c>
      <c r="AM11">
        <v>20385.676847315612</v>
      </c>
      <c r="AN11">
        <v>164277.53106452074</v>
      </c>
      <c r="AO11">
        <v>0.48946603262117211</v>
      </c>
    </row>
    <row r="12" spans="1:41" x14ac:dyDescent="0.25">
      <c r="A12" t="s">
        <v>26</v>
      </c>
      <c r="B12">
        <v>370</v>
      </c>
      <c r="C12">
        <v>3</v>
      </c>
      <c r="D12">
        <v>4148</v>
      </c>
      <c r="E12">
        <v>0.3</v>
      </c>
      <c r="F12">
        <v>25</v>
      </c>
      <c r="G12">
        <v>4</v>
      </c>
      <c r="H12">
        <f t="shared" si="4"/>
        <v>100</v>
      </c>
      <c r="I12">
        <v>0.5</v>
      </c>
      <c r="J12">
        <v>100</v>
      </c>
      <c r="K12">
        <f t="shared" si="5"/>
        <v>0.24818581963359365</v>
      </c>
      <c r="L12">
        <v>10.3527</v>
      </c>
      <c r="M12">
        <v>157.05560593999999</v>
      </c>
      <c r="N12">
        <f t="shared" si="6"/>
        <v>1.4147106052612919E-4</v>
      </c>
      <c r="O12">
        <v>4.2444400099999999</v>
      </c>
      <c r="P12">
        <v>1.2545999999999999</v>
      </c>
      <c r="Q12">
        <v>60.560558049999997</v>
      </c>
      <c r="R12">
        <v>68.885800099999997</v>
      </c>
      <c r="S12">
        <f t="shared" si="7"/>
        <v>0.43966300239759032</v>
      </c>
      <c r="T12">
        <f t="shared" si="0"/>
        <v>2.5095020486759494</v>
      </c>
      <c r="U12">
        <v>3.0814168468400675E-2</v>
      </c>
      <c r="V12">
        <f t="shared" si="8"/>
        <v>0.470477170865991</v>
      </c>
      <c r="W12">
        <v>0.5001033456382793</v>
      </c>
      <c r="X12">
        <f t="shared" si="1"/>
        <v>4.5045045045045047E-6</v>
      </c>
      <c r="Y12">
        <f t="shared" si="2"/>
        <v>2.8153153153153153E-4</v>
      </c>
      <c r="Z12">
        <f>[1]!Convection(F12,J12/3600,1000,9*10^-4,E12/1000,0.6,0.36,7)</f>
        <v>32444.881705892174</v>
      </c>
      <c r="AA12">
        <f>[1]!HeatTransferArea(F12/1000,H12/1000,0.36,E12/1000)</f>
        <v>0.62831853071795885</v>
      </c>
      <c r="AB12">
        <f t="shared" si="9"/>
        <v>20385.720402764153</v>
      </c>
      <c r="AC12">
        <f t="shared" si="3"/>
        <v>443.99427582473055</v>
      </c>
      <c r="AD12">
        <f t="shared" si="10"/>
        <v>176.92524939718166</v>
      </c>
      <c r="AE12">
        <f t="shared" si="11"/>
        <v>3.0814168468400675E-2</v>
      </c>
      <c r="AF12">
        <f t="shared" si="12"/>
        <v>176.92524939718166</v>
      </c>
      <c r="AG12">
        <v>0.22384661475653353</v>
      </c>
      <c r="AI12">
        <v>5.0000000000000001E-3</v>
      </c>
      <c r="AJ12">
        <v>0.3125</v>
      </c>
      <c r="AK12">
        <v>32444.881705892174</v>
      </c>
      <c r="AL12">
        <v>0.62831853071795885</v>
      </c>
      <c r="AM12">
        <v>20385.720402764153</v>
      </c>
      <c r="AN12">
        <v>164277.88205515032</v>
      </c>
      <c r="AO12">
        <v>0.61679412628721109</v>
      </c>
    </row>
    <row r="13" spans="1:41" x14ac:dyDescent="0.25">
      <c r="A13" t="s">
        <v>27</v>
      </c>
      <c r="B13">
        <v>370</v>
      </c>
      <c r="C13">
        <v>3</v>
      </c>
      <c r="D13">
        <v>4148</v>
      </c>
      <c r="E13">
        <v>0.3</v>
      </c>
      <c r="F13">
        <v>25</v>
      </c>
      <c r="G13">
        <v>4</v>
      </c>
      <c r="H13">
        <f t="shared" si="4"/>
        <v>100</v>
      </c>
      <c r="I13">
        <v>0.5</v>
      </c>
      <c r="J13">
        <v>125</v>
      </c>
      <c r="K13">
        <f t="shared" si="5"/>
        <v>0.24818581963359365</v>
      </c>
      <c r="L13">
        <v>12.940899999999999</v>
      </c>
      <c r="M13">
        <v>204.11078412000001</v>
      </c>
      <c r="N13">
        <f t="shared" si="6"/>
        <v>1.7683882565766151E-4</v>
      </c>
      <c r="O13">
        <v>6.8951830599999999</v>
      </c>
      <c r="P13">
        <v>1.5682</v>
      </c>
      <c r="Q13">
        <v>53.718148560000003</v>
      </c>
      <c r="R13">
        <v>65.94408473</v>
      </c>
      <c r="S13">
        <f t="shared" si="7"/>
        <v>0.3899878607398235</v>
      </c>
      <c r="T13">
        <f t="shared" si="0"/>
        <v>3.1368775608449364</v>
      </c>
      <c r="U13">
        <v>5.0058271981867984E-2</v>
      </c>
      <c r="V13">
        <f t="shared" si="8"/>
        <v>0.44004613272169146</v>
      </c>
      <c r="W13">
        <v>0.47874681502795186</v>
      </c>
      <c r="X13">
        <f t="shared" si="1"/>
        <v>4.5045045045045047E-6</v>
      </c>
      <c r="Y13">
        <f t="shared" si="2"/>
        <v>2.8153153153153153E-4</v>
      </c>
      <c r="Z13">
        <f>[1]!Convection(F13,J13/3600,1000,9*10^-4,E13/1000,0.6,0.36,7)</f>
        <v>32444.94434911709</v>
      </c>
      <c r="AA13">
        <f>[1]!HeatTransferArea(F13/1000,H13/1000,0.36,E13/1000)</f>
        <v>0.62831853071795885</v>
      </c>
      <c r="AB13">
        <f t="shared" si="9"/>
        <v>20385.75976266319</v>
      </c>
      <c r="AC13">
        <f t="shared" si="3"/>
        <v>443.99513307036744</v>
      </c>
      <c r="AD13">
        <f t="shared" si="10"/>
        <v>141.54047279766149</v>
      </c>
      <c r="AE13">
        <f t="shared" si="11"/>
        <v>5.0058271981867984E-2</v>
      </c>
      <c r="AF13">
        <f t="shared" si="12"/>
        <v>141.54047279766149</v>
      </c>
      <c r="AG13">
        <v>0.27980826844566692</v>
      </c>
      <c r="AI13">
        <v>5.0000000000000001E-3</v>
      </c>
      <c r="AJ13">
        <v>0.3125</v>
      </c>
      <c r="AK13">
        <v>32444.94434911709</v>
      </c>
      <c r="AL13">
        <v>0.62831853071795885</v>
      </c>
      <c r="AM13">
        <v>20385.75976266319</v>
      </c>
      <c r="AN13">
        <v>164278.19923603596</v>
      </c>
      <c r="AO13">
        <v>0.59045440520114056</v>
      </c>
    </row>
    <row r="14" spans="1:41" x14ac:dyDescent="0.25">
      <c r="A14" t="s">
        <v>28</v>
      </c>
      <c r="B14">
        <v>370</v>
      </c>
      <c r="C14">
        <v>3</v>
      </c>
      <c r="D14">
        <v>4148</v>
      </c>
      <c r="E14">
        <v>0.3</v>
      </c>
      <c r="F14">
        <v>25</v>
      </c>
      <c r="G14">
        <v>4</v>
      </c>
      <c r="H14">
        <f t="shared" si="4"/>
        <v>100</v>
      </c>
      <c r="I14">
        <v>1</v>
      </c>
      <c r="J14">
        <v>75</v>
      </c>
      <c r="K14">
        <f t="shared" si="5"/>
        <v>0.24818581963359365</v>
      </c>
      <c r="L14">
        <v>7.7645</v>
      </c>
      <c r="M14">
        <v>113.12682859</v>
      </c>
      <c r="N14">
        <f t="shared" si="6"/>
        <v>1.061032953945969E-4</v>
      </c>
      <c r="O14">
        <v>2.2926772400000002</v>
      </c>
      <c r="P14">
        <v>0.47049999999999997</v>
      </c>
      <c r="Q14">
        <v>49.533135600000001</v>
      </c>
      <c r="R14">
        <v>55.406548649999998</v>
      </c>
      <c r="S14">
        <f t="shared" si="7"/>
        <v>0.17980256306491357</v>
      </c>
      <c r="T14">
        <f t="shared" si="0"/>
        <v>0.94106326825348086</v>
      </c>
      <c r="U14">
        <v>8.3222925227570705E-3</v>
      </c>
      <c r="V14">
        <f t="shared" si="8"/>
        <v>0.18812485558767064</v>
      </c>
      <c r="W14">
        <v>0.20112273001047054</v>
      </c>
      <c r="X14">
        <f t="shared" si="1"/>
        <v>9.0090090090090095E-6</v>
      </c>
      <c r="Y14">
        <f t="shared" si="2"/>
        <v>5.6306306306306306E-4</v>
      </c>
      <c r="Z14">
        <f>[1]!Convection(F14,J14/3600,1000,9*10^-4,E14/1000,0.6,0.36,7)</f>
        <v>32444.812385242836</v>
      </c>
      <c r="AA14">
        <f>[1]!HeatTransferArea(F14/1000,H14/1000,0.36,E14/1000)</f>
        <v>0.62831853071795885</v>
      </c>
      <c r="AB14">
        <f t="shared" si="9"/>
        <v>20385.676847315612</v>
      </c>
      <c r="AC14">
        <f t="shared" si="3"/>
        <v>221.9966636007037</v>
      </c>
      <c r="AD14">
        <f t="shared" si="10"/>
        <v>235.89982851281329</v>
      </c>
      <c r="AE14">
        <f t="shared" si="11"/>
        <v>8.3222925227570705E-3</v>
      </c>
      <c r="AF14">
        <f t="shared" si="12"/>
        <v>235.89982851281329</v>
      </c>
      <c r="AG14">
        <v>8.394248053370007E-2</v>
      </c>
      <c r="AI14">
        <v>0.01</v>
      </c>
      <c r="AJ14">
        <v>0.625</v>
      </c>
      <c r="AK14">
        <v>32444.812385242836</v>
      </c>
      <c r="AL14">
        <v>0.62831853071795885</v>
      </c>
      <c r="AM14">
        <v>20385.676847315612</v>
      </c>
      <c r="AN14">
        <v>82138.765532260368</v>
      </c>
      <c r="AO14">
        <v>0.24805136701291366</v>
      </c>
    </row>
    <row r="15" spans="1:41" x14ac:dyDescent="0.25">
      <c r="A15" t="s">
        <v>29</v>
      </c>
      <c r="B15">
        <v>370</v>
      </c>
      <c r="C15">
        <v>3</v>
      </c>
      <c r="D15">
        <v>4148</v>
      </c>
      <c r="E15">
        <v>0.3</v>
      </c>
      <c r="F15">
        <v>25</v>
      </c>
      <c r="G15">
        <v>4</v>
      </c>
      <c r="H15">
        <f t="shared" si="4"/>
        <v>100</v>
      </c>
      <c r="I15">
        <v>1</v>
      </c>
      <c r="J15">
        <v>100</v>
      </c>
      <c r="K15">
        <f t="shared" si="5"/>
        <v>0.24818581963359365</v>
      </c>
      <c r="L15">
        <v>10.3527</v>
      </c>
      <c r="M15">
        <v>157.06873429999999</v>
      </c>
      <c r="N15">
        <f t="shared" si="6"/>
        <v>1.4147106052612919E-4</v>
      </c>
      <c r="O15">
        <v>4.2443586399999997</v>
      </c>
      <c r="P15">
        <v>0.62729999999999997</v>
      </c>
      <c r="Q15">
        <v>65.478608699999995</v>
      </c>
      <c r="R15">
        <v>74.086385899999996</v>
      </c>
      <c r="S15">
        <f t="shared" si="7"/>
        <v>0.23768375507777359</v>
      </c>
      <c r="T15">
        <f t="shared" si="0"/>
        <v>1.2547510243379747</v>
      </c>
      <c r="U15">
        <v>1.5406788865567211E-2</v>
      </c>
      <c r="V15">
        <f t="shared" si="8"/>
        <v>0.2530905439433408</v>
      </c>
      <c r="W15">
        <v>0.2689295137826137</v>
      </c>
      <c r="X15">
        <f t="shared" si="1"/>
        <v>9.0090090090090095E-6</v>
      </c>
      <c r="Y15">
        <f t="shared" si="2"/>
        <v>5.6306306306306306E-4</v>
      </c>
      <c r="Z15">
        <f>[1]!Convection(F15,J15/3600,1000,9*10^-4,E15/1000,0.6,0.36,7)</f>
        <v>32444.881705892174</v>
      </c>
      <c r="AA15">
        <f>[1]!HeatTransferArea(F15/1000,H15/1000,0.36,E15/1000)</f>
        <v>0.62831853071795885</v>
      </c>
      <c r="AB15">
        <f t="shared" si="9"/>
        <v>20385.720402764153</v>
      </c>
      <c r="AC15">
        <f t="shared" si="3"/>
        <v>221.99713791236528</v>
      </c>
      <c r="AD15">
        <f t="shared" si="10"/>
        <v>176.92524939718166</v>
      </c>
      <c r="AE15">
        <f t="shared" si="11"/>
        <v>1.5406788865567211E-2</v>
      </c>
      <c r="AF15">
        <f t="shared" si="12"/>
        <v>176.92524939718166</v>
      </c>
      <c r="AG15">
        <v>0.11192330737826676</v>
      </c>
      <c r="AI15">
        <v>0.01</v>
      </c>
      <c r="AJ15">
        <v>0.625</v>
      </c>
      <c r="AK15">
        <v>32444.881705892174</v>
      </c>
      <c r="AL15">
        <v>0.62831853071795885</v>
      </c>
      <c r="AM15">
        <v>20385.720402764153</v>
      </c>
      <c r="AN15">
        <v>82138.941027575158</v>
      </c>
      <c r="AO15">
        <v>0.33167973366522352</v>
      </c>
    </row>
    <row r="16" spans="1:41" x14ac:dyDescent="0.25">
      <c r="A16" t="s">
        <v>30</v>
      </c>
      <c r="B16">
        <v>370</v>
      </c>
      <c r="C16">
        <v>3</v>
      </c>
      <c r="D16">
        <v>4148</v>
      </c>
      <c r="E16">
        <v>0.3</v>
      </c>
      <c r="F16">
        <v>25</v>
      </c>
      <c r="G16">
        <v>4</v>
      </c>
      <c r="H16">
        <f t="shared" si="4"/>
        <v>100</v>
      </c>
      <c r="I16">
        <v>1</v>
      </c>
      <c r="J16">
        <v>125</v>
      </c>
      <c r="K16">
        <f t="shared" si="5"/>
        <v>0.24818581963359365</v>
      </c>
      <c r="L16">
        <v>12.940899999999999</v>
      </c>
      <c r="M16">
        <v>204.12712728</v>
      </c>
      <c r="N16">
        <f t="shared" si="6"/>
        <v>1.7683882565766151E-4</v>
      </c>
      <c r="O16">
        <v>6.89506876</v>
      </c>
      <c r="P16">
        <v>0.78410000000000002</v>
      </c>
      <c r="Q16">
        <v>80.594955089999999</v>
      </c>
      <c r="R16">
        <v>92.645952570000006</v>
      </c>
      <c r="S16">
        <f t="shared" si="7"/>
        <v>0.29255526264894083</v>
      </c>
      <c r="T16">
        <f t="shared" si="0"/>
        <v>1.5684387804224682</v>
      </c>
      <c r="U16">
        <v>2.5028721088208587E-2</v>
      </c>
      <c r="V16">
        <f t="shared" si="8"/>
        <v>0.31758398373714941</v>
      </c>
      <c r="W16">
        <v>0.33629972195171143</v>
      </c>
      <c r="X16">
        <f t="shared" si="1"/>
        <v>9.0090090090090095E-6</v>
      </c>
      <c r="Y16">
        <f t="shared" si="2"/>
        <v>5.6306306306306306E-4</v>
      </c>
      <c r="Z16">
        <f>[1]!Convection(F16,J16/3600,1000,9*10^-4,E16/1000,0.6,0.36,7)</f>
        <v>32444.94434911709</v>
      </c>
      <c r="AA16">
        <f>[1]!HeatTransferArea(F16/1000,H16/1000,0.36,E16/1000)</f>
        <v>0.62831853071795885</v>
      </c>
      <c r="AB16">
        <f t="shared" si="9"/>
        <v>20385.75976266319</v>
      </c>
      <c r="AC16">
        <f t="shared" si="3"/>
        <v>221.99756653518372</v>
      </c>
      <c r="AD16">
        <f t="shared" si="10"/>
        <v>141.54047279766149</v>
      </c>
      <c r="AE16">
        <f t="shared" si="11"/>
        <v>2.5028721088208587E-2</v>
      </c>
      <c r="AF16">
        <f t="shared" si="12"/>
        <v>141.54047279766149</v>
      </c>
      <c r="AG16">
        <v>0.13990413422283346</v>
      </c>
      <c r="AI16">
        <v>0.01</v>
      </c>
      <c r="AJ16">
        <v>0.625</v>
      </c>
      <c r="AK16">
        <v>32444.94434911709</v>
      </c>
      <c r="AL16">
        <v>0.62831853071795885</v>
      </c>
      <c r="AM16">
        <v>20385.75976266319</v>
      </c>
      <c r="AN16">
        <v>82139.099618017979</v>
      </c>
      <c r="AO16">
        <v>0.41476965707377739</v>
      </c>
    </row>
    <row r="17" spans="1:41" x14ac:dyDescent="0.25">
      <c r="A17" t="s">
        <v>31</v>
      </c>
      <c r="B17">
        <v>370</v>
      </c>
      <c r="C17">
        <v>3</v>
      </c>
      <c r="D17">
        <v>4148</v>
      </c>
      <c r="E17">
        <v>0.3</v>
      </c>
      <c r="F17">
        <v>25</v>
      </c>
      <c r="G17">
        <v>4</v>
      </c>
      <c r="H17">
        <f t="shared" si="4"/>
        <v>100</v>
      </c>
      <c r="I17">
        <v>1.5</v>
      </c>
      <c r="J17">
        <v>75</v>
      </c>
      <c r="K17">
        <f t="shared" si="5"/>
        <v>0.24818581963359365</v>
      </c>
      <c r="L17">
        <v>7.7645</v>
      </c>
      <c r="M17">
        <v>113.12244683999999</v>
      </c>
      <c r="N17">
        <f t="shared" si="6"/>
        <v>1.061032953945969E-4</v>
      </c>
      <c r="O17">
        <v>2.2999648499999998</v>
      </c>
      <c r="P17">
        <v>0.31359999999999999</v>
      </c>
      <c r="Q17">
        <v>49.147925569999998</v>
      </c>
      <c r="R17">
        <v>55.301011160000002</v>
      </c>
      <c r="S17">
        <f t="shared" si="7"/>
        <v>0.11893618120162781</v>
      </c>
      <c r="T17">
        <f t="shared" si="0"/>
        <v>0.62737551216898735</v>
      </c>
      <c r="U17">
        <v>5.5658307646650638E-3</v>
      </c>
      <c r="V17">
        <f t="shared" si="8"/>
        <v>0.12450201196629287</v>
      </c>
      <c r="W17">
        <v>0.1338264231435598</v>
      </c>
      <c r="X17">
        <f t="shared" si="1"/>
        <v>1.3513513513513513E-5</v>
      </c>
      <c r="Y17">
        <f t="shared" si="2"/>
        <v>8.4459459459459464E-4</v>
      </c>
      <c r="Z17">
        <f>[1]!Convection(F17,J17/3600,1000,9*10^-4,E17/1000,0.6,0.36,7)</f>
        <v>32444.812385242836</v>
      </c>
      <c r="AA17">
        <f>[1]!HeatTransferArea(F17/1000,H17/1000,0.36,E17/1000)</f>
        <v>0.62831853071795885</v>
      </c>
      <c r="AB17">
        <f t="shared" si="9"/>
        <v>20385.676847315612</v>
      </c>
      <c r="AC17">
        <f t="shared" si="3"/>
        <v>147.99777573380246</v>
      </c>
      <c r="AD17">
        <f t="shared" si="10"/>
        <v>235.89982851281329</v>
      </c>
      <c r="AE17">
        <f t="shared" si="11"/>
        <v>5.5658307646650638E-3</v>
      </c>
      <c r="AF17">
        <f t="shared" si="12"/>
        <v>235.89982851281329</v>
      </c>
      <c r="AG17">
        <v>5.5961653689133382E-2</v>
      </c>
      <c r="AI17">
        <v>1.4999999999999999E-2</v>
      </c>
      <c r="AJ17">
        <v>0.9375</v>
      </c>
      <c r="AK17">
        <v>32444.812385242836</v>
      </c>
      <c r="AL17">
        <v>0.62831853071795885</v>
      </c>
      <c r="AM17">
        <v>20385.676847315612</v>
      </c>
      <c r="AN17">
        <v>54759.177021506912</v>
      </c>
      <c r="AO17">
        <v>0.16505258854372376</v>
      </c>
    </row>
    <row r="18" spans="1:41" x14ac:dyDescent="0.25">
      <c r="A18" t="s">
        <v>32</v>
      </c>
      <c r="B18">
        <v>370</v>
      </c>
      <c r="C18">
        <v>3</v>
      </c>
      <c r="D18">
        <v>4148</v>
      </c>
      <c r="E18">
        <v>0.3</v>
      </c>
      <c r="F18">
        <v>25</v>
      </c>
      <c r="G18">
        <v>4</v>
      </c>
      <c r="H18">
        <f t="shared" si="4"/>
        <v>100</v>
      </c>
      <c r="I18">
        <v>1.5</v>
      </c>
      <c r="J18">
        <v>100</v>
      </c>
      <c r="K18">
        <f t="shared" si="5"/>
        <v>0.24818581963359365</v>
      </c>
      <c r="L18">
        <v>10.3527</v>
      </c>
      <c r="M18">
        <v>157.06287090999999</v>
      </c>
      <c r="N18">
        <f t="shared" si="6"/>
        <v>1.4147106052612919E-4</v>
      </c>
      <c r="O18">
        <v>4.2582657900000003</v>
      </c>
      <c r="P18">
        <v>0.41820000000000002</v>
      </c>
      <c r="Q18">
        <v>65.167133120000003</v>
      </c>
      <c r="R18">
        <v>74.011944380000003</v>
      </c>
      <c r="S18">
        <f t="shared" si="7"/>
        <v>0.15770207721405813</v>
      </c>
      <c r="T18">
        <f t="shared" si="0"/>
        <v>0.83650068289198298</v>
      </c>
      <c r="U18">
        <v>1.0304847371081687E-2</v>
      </c>
      <c r="V18">
        <f t="shared" si="8"/>
        <v>0.16800692458513983</v>
      </c>
      <c r="W18">
        <v>0.17910619676769565</v>
      </c>
      <c r="X18">
        <f t="shared" si="1"/>
        <v>1.3513513513513513E-5</v>
      </c>
      <c r="Y18">
        <f t="shared" si="2"/>
        <v>8.4459459459459464E-4</v>
      </c>
      <c r="Z18">
        <f>[1]!Convection(F18,J18/3600,1000,9*10^-4,E18/1000,0.6,0.36,7)</f>
        <v>32444.881705892174</v>
      </c>
      <c r="AA18">
        <f>[1]!HeatTransferArea(F18/1000,H18/1000,0.36,E18/1000)</f>
        <v>0.62831853071795885</v>
      </c>
      <c r="AB18">
        <f t="shared" si="9"/>
        <v>20385.720402764153</v>
      </c>
      <c r="AC18">
        <f t="shared" si="3"/>
        <v>147.99809194157683</v>
      </c>
      <c r="AD18">
        <f t="shared" si="10"/>
        <v>176.92524939718166</v>
      </c>
      <c r="AE18">
        <f t="shared" si="11"/>
        <v>1.0304847371081687E-2</v>
      </c>
      <c r="AF18">
        <f t="shared" si="12"/>
        <v>176.92524939718166</v>
      </c>
      <c r="AG18">
        <v>7.4615538252177843E-2</v>
      </c>
      <c r="AI18">
        <v>1.4999999999999999E-2</v>
      </c>
      <c r="AJ18">
        <v>0.9375</v>
      </c>
      <c r="AK18">
        <v>32444.881705892174</v>
      </c>
      <c r="AL18">
        <v>0.62831853071795885</v>
      </c>
      <c r="AM18">
        <v>20385.720402764153</v>
      </c>
      <c r="AN18">
        <v>54759.294018383436</v>
      </c>
      <c r="AO18">
        <v>0.22089764268015796</v>
      </c>
    </row>
    <row r="19" spans="1:41" x14ac:dyDescent="0.25">
      <c r="A19" t="s">
        <v>33</v>
      </c>
      <c r="B19">
        <v>370</v>
      </c>
      <c r="C19">
        <v>3</v>
      </c>
      <c r="D19">
        <v>4148</v>
      </c>
      <c r="E19">
        <v>0.3</v>
      </c>
      <c r="F19">
        <v>25</v>
      </c>
      <c r="G19">
        <v>4</v>
      </c>
      <c r="H19">
        <f t="shared" si="4"/>
        <v>100</v>
      </c>
      <c r="I19">
        <v>1.5</v>
      </c>
      <c r="J19">
        <v>125</v>
      </c>
      <c r="K19">
        <f t="shared" si="5"/>
        <v>0.24818581963359365</v>
      </c>
      <c r="L19">
        <v>12.940899999999999</v>
      </c>
      <c r="M19">
        <v>204.11977739</v>
      </c>
      <c r="N19">
        <f t="shared" si="6"/>
        <v>1.7683882565766151E-4</v>
      </c>
      <c r="O19">
        <v>6.9182854300000001</v>
      </c>
      <c r="P19">
        <v>0.52270000000000005</v>
      </c>
      <c r="Q19">
        <v>80.671844449999995</v>
      </c>
      <c r="R19">
        <v>92.913270490000002</v>
      </c>
      <c r="S19">
        <f t="shared" si="7"/>
        <v>0.19522291120322322</v>
      </c>
      <c r="T19">
        <f t="shared" si="0"/>
        <v>1.0456258536149787</v>
      </c>
      <c r="U19">
        <v>1.674199755053999E-2</v>
      </c>
      <c r="V19">
        <f t="shared" si="8"/>
        <v>0.2119649087537632</v>
      </c>
      <c r="W19">
        <v>0.22484671421777977</v>
      </c>
      <c r="X19">
        <f t="shared" si="1"/>
        <v>1.3513513513513513E-5</v>
      </c>
      <c r="Y19">
        <f t="shared" si="2"/>
        <v>8.4459459459459464E-4</v>
      </c>
      <c r="Z19">
        <f>[1]!Convection(F19,J19/3600,1000,9*10^-4,E19/1000,0.6,0.36,7)</f>
        <v>32444.94434911709</v>
      </c>
      <c r="AA19">
        <f>[1]!HeatTransferArea(F19/1000,H19/1000,0.36,E19/1000)</f>
        <v>0.62831853071795885</v>
      </c>
      <c r="AB19">
        <f t="shared" si="9"/>
        <v>20385.75976266319</v>
      </c>
      <c r="AC19">
        <f t="shared" si="3"/>
        <v>147.99837769012245</v>
      </c>
      <c r="AD19">
        <f t="shared" si="10"/>
        <v>141.54047279766149</v>
      </c>
      <c r="AE19">
        <f t="shared" si="11"/>
        <v>1.674199755053999E-2</v>
      </c>
      <c r="AF19">
        <f t="shared" si="12"/>
        <v>141.54047279766149</v>
      </c>
      <c r="AG19">
        <v>9.3269422815222311E-2</v>
      </c>
      <c r="AI19">
        <v>1.4999999999999999E-2</v>
      </c>
      <c r="AJ19">
        <v>0.9375</v>
      </c>
      <c r="AK19">
        <v>32444.94434911709</v>
      </c>
      <c r="AL19">
        <v>0.62831853071795885</v>
      </c>
      <c r="AM19">
        <v>20385.75976266319</v>
      </c>
      <c r="AN19">
        <v>54759.399745345319</v>
      </c>
      <c r="AO19">
        <v>0.2773109475352617</v>
      </c>
    </row>
    <row r="20" spans="1:41" x14ac:dyDescent="0.25">
      <c r="A20" t="s">
        <v>34</v>
      </c>
      <c r="B20">
        <v>370</v>
      </c>
      <c r="C20">
        <v>3</v>
      </c>
      <c r="D20">
        <v>4148</v>
      </c>
      <c r="E20">
        <v>0.3</v>
      </c>
      <c r="F20">
        <v>25</v>
      </c>
      <c r="G20">
        <v>5</v>
      </c>
      <c r="H20">
        <f t="shared" si="4"/>
        <v>125</v>
      </c>
      <c r="I20">
        <v>0.5</v>
      </c>
      <c r="J20">
        <v>75</v>
      </c>
      <c r="K20">
        <f t="shared" si="5"/>
        <v>0.31023227454199215</v>
      </c>
      <c r="L20">
        <v>7.7645</v>
      </c>
      <c r="M20">
        <v>141.39617435</v>
      </c>
      <c r="N20">
        <f t="shared" si="6"/>
        <v>1.061032953945969E-4</v>
      </c>
      <c r="O20">
        <v>2.8659102999999999</v>
      </c>
      <c r="P20">
        <v>0.75270000000000004</v>
      </c>
      <c r="Q20">
        <v>49.338268480000004</v>
      </c>
      <c r="R20">
        <v>55.50825802</v>
      </c>
      <c r="S20">
        <f t="shared" si="7"/>
        <v>0.28655232978673245</v>
      </c>
      <c r="T20">
        <f t="shared" si="0"/>
        <v>1.5057012292055689</v>
      </c>
      <c r="U20">
        <v>1.6644955299914756E-2</v>
      </c>
      <c r="V20">
        <f t="shared" si="8"/>
        <v>0.30319728508664723</v>
      </c>
      <c r="W20">
        <v>0.32238708710423869</v>
      </c>
      <c r="X20">
        <f t="shared" si="1"/>
        <v>7.0382882882882884E-6</v>
      </c>
      <c r="Y20">
        <f t="shared" si="2"/>
        <v>2.8153153153153153E-4</v>
      </c>
      <c r="Z20">
        <f>[1]!Convection(F20,J20/3600,1000,9*10^-4,E20/1000,0.6,0.36,7)</f>
        <v>32444.812385242836</v>
      </c>
      <c r="AA20">
        <f>[1]!HeatTransferArea(F20/1000,H20/1000,0.36,E20/1000)</f>
        <v>0.7853981633974485</v>
      </c>
      <c r="AB20">
        <f t="shared" si="9"/>
        <v>25482.096059144515</v>
      </c>
      <c r="AC20">
        <f t="shared" si="3"/>
        <v>443.99332720140728</v>
      </c>
      <c r="AD20">
        <f t="shared" si="10"/>
        <v>294.87478564101662</v>
      </c>
      <c r="AE20">
        <f t="shared" si="11"/>
        <v>1.6644955299914756E-2</v>
      </c>
      <c r="AF20">
        <f t="shared" si="12"/>
        <v>294.87478564101662</v>
      </c>
      <c r="AG20">
        <v>0.13430796885392007</v>
      </c>
      <c r="AI20">
        <v>7.8125E-3</v>
      </c>
      <c r="AJ20">
        <v>0.3125</v>
      </c>
      <c r="AK20">
        <v>32444.812385242836</v>
      </c>
      <c r="AL20">
        <v>0.7853981633974485</v>
      </c>
      <c r="AM20">
        <v>25482.096059144515</v>
      </c>
      <c r="AN20">
        <v>164277.53106452071</v>
      </c>
      <c r="AO20">
        <v>0.39761074076189445</v>
      </c>
    </row>
    <row r="21" spans="1:41" x14ac:dyDescent="0.25">
      <c r="A21" t="s">
        <v>35</v>
      </c>
      <c r="B21">
        <v>370</v>
      </c>
      <c r="C21">
        <v>3</v>
      </c>
      <c r="D21">
        <v>4148</v>
      </c>
      <c r="E21">
        <v>0.3</v>
      </c>
      <c r="F21">
        <v>25</v>
      </c>
      <c r="G21">
        <v>5</v>
      </c>
      <c r="H21">
        <f t="shared" si="4"/>
        <v>125</v>
      </c>
      <c r="I21">
        <v>0.5</v>
      </c>
      <c r="J21">
        <v>100</v>
      </c>
      <c r="K21">
        <f t="shared" si="5"/>
        <v>0.31023227454199215</v>
      </c>
      <c r="L21">
        <v>10.3527</v>
      </c>
      <c r="M21">
        <v>196.31950742000001</v>
      </c>
      <c r="N21">
        <f t="shared" si="6"/>
        <v>1.4147106052612919E-4</v>
      </c>
      <c r="O21">
        <v>5.3055500100000001</v>
      </c>
      <c r="P21">
        <v>1.0036</v>
      </c>
      <c r="Q21">
        <v>63.904150129999998</v>
      </c>
      <c r="R21">
        <v>73.334242849999995</v>
      </c>
      <c r="S21">
        <f t="shared" si="7"/>
        <v>0.37114969103983886</v>
      </c>
      <c r="T21">
        <f t="shared" si="0"/>
        <v>2.0076016389407587</v>
      </c>
      <c r="U21">
        <v>3.0814168453880884E-2</v>
      </c>
      <c r="V21">
        <f t="shared" si="8"/>
        <v>0.40196385949371977</v>
      </c>
      <c r="W21">
        <v>0.42591884128102103</v>
      </c>
      <c r="X21">
        <f t="shared" si="1"/>
        <v>7.0382882882882884E-6</v>
      </c>
      <c r="Y21">
        <f t="shared" si="2"/>
        <v>2.8153153153153153E-4</v>
      </c>
      <c r="Z21">
        <f>[1]!Convection(F21,J21/3600,1000,9*10^-4,E21/1000,0.6,0.36,7)</f>
        <v>32444.881705892174</v>
      </c>
      <c r="AA21">
        <f>[1]!HeatTransferArea(F21/1000,H21/1000,0.36,E21/1000)</f>
        <v>0.7853981633974485</v>
      </c>
      <c r="AB21">
        <f t="shared" si="9"/>
        <v>25482.150503455188</v>
      </c>
      <c r="AC21">
        <f t="shared" si="3"/>
        <v>443.99427582473038</v>
      </c>
      <c r="AD21">
        <f t="shared" si="10"/>
        <v>221.15656174647705</v>
      </c>
      <c r="AE21">
        <f t="shared" si="11"/>
        <v>3.0814168453880884E-2</v>
      </c>
      <c r="AF21">
        <f t="shared" si="12"/>
        <v>221.15656174647705</v>
      </c>
      <c r="AG21">
        <v>0.17907729180522677</v>
      </c>
      <c r="AI21">
        <v>7.8125E-3</v>
      </c>
      <c r="AJ21">
        <v>0.3125</v>
      </c>
      <c r="AK21">
        <v>32444.881705892174</v>
      </c>
      <c r="AL21">
        <v>0.7853981633974485</v>
      </c>
      <c r="AM21">
        <v>25482.150503455188</v>
      </c>
      <c r="AN21">
        <v>164277.88205515026</v>
      </c>
      <c r="AO21">
        <v>0.52529990424659256</v>
      </c>
    </row>
    <row r="22" spans="1:41" x14ac:dyDescent="0.25">
      <c r="A22" t="s">
        <v>36</v>
      </c>
      <c r="B22">
        <v>370</v>
      </c>
      <c r="C22">
        <v>3</v>
      </c>
      <c r="D22">
        <v>4148</v>
      </c>
      <c r="E22">
        <v>0.3</v>
      </c>
      <c r="F22">
        <v>25</v>
      </c>
      <c r="G22">
        <v>5</v>
      </c>
      <c r="H22">
        <f t="shared" si="4"/>
        <v>125</v>
      </c>
      <c r="I22">
        <v>0.5</v>
      </c>
      <c r="J22">
        <v>125</v>
      </c>
      <c r="K22">
        <f t="shared" si="5"/>
        <v>0.31023227454199215</v>
      </c>
      <c r="L22">
        <v>12.940899999999999</v>
      </c>
      <c r="M22">
        <v>255.13848014999999</v>
      </c>
      <c r="N22">
        <f t="shared" si="6"/>
        <v>1.7683882565766151E-4</v>
      </c>
      <c r="O22">
        <v>8.6189788200000006</v>
      </c>
      <c r="P22">
        <v>1.2545999999999999</v>
      </c>
      <c r="Q22">
        <v>74.142537250000004</v>
      </c>
      <c r="R22">
        <v>87.767687609999996</v>
      </c>
      <c r="S22">
        <f t="shared" si="7"/>
        <v>0.43061334416102098</v>
      </c>
      <c r="T22">
        <f t="shared" si="0"/>
        <v>2.5095020486759481</v>
      </c>
      <c r="U22">
        <v>5.0058271952828408E-2</v>
      </c>
      <c r="V22">
        <f t="shared" si="8"/>
        <v>0.4806716161138494</v>
      </c>
      <c r="W22">
        <v>0.50974702070938238</v>
      </c>
      <c r="X22">
        <f t="shared" si="1"/>
        <v>7.0382882882882884E-6</v>
      </c>
      <c r="Y22">
        <f t="shared" si="2"/>
        <v>2.8153153153153153E-4</v>
      </c>
      <c r="Z22">
        <f>[1]!Convection(F22,J22/3600,1000,9*10^-4,E22/1000,0.6,0.36,7)</f>
        <v>32444.94434911709</v>
      </c>
      <c r="AA22">
        <f>[1]!HeatTransferArea(F22/1000,H22/1000,0.36,E22/1000)</f>
        <v>0.7853981633974485</v>
      </c>
      <c r="AB22">
        <f t="shared" si="9"/>
        <v>25482.199703328988</v>
      </c>
      <c r="AC22">
        <f t="shared" si="3"/>
        <v>443.99513307036727</v>
      </c>
      <c r="AD22">
        <f t="shared" si="10"/>
        <v>176.92559099707688</v>
      </c>
      <c r="AE22">
        <f t="shared" si="11"/>
        <v>5.0058271952828408E-2</v>
      </c>
      <c r="AF22">
        <f t="shared" si="12"/>
        <v>176.92559099707688</v>
      </c>
      <c r="AG22">
        <v>0.22384661475653347</v>
      </c>
      <c r="AI22">
        <v>7.8125E-3</v>
      </c>
      <c r="AJ22">
        <v>0.3125</v>
      </c>
      <c r="AK22">
        <v>32444.94434911709</v>
      </c>
      <c r="AL22">
        <v>0.7853981633974485</v>
      </c>
      <c r="AM22">
        <v>25482.199703328988</v>
      </c>
      <c r="AN22">
        <v>164278.1992360359</v>
      </c>
      <c r="AO22">
        <v>0.62868799220823834</v>
      </c>
    </row>
    <row r="23" spans="1:41" x14ac:dyDescent="0.25">
      <c r="A23" t="s">
        <v>37</v>
      </c>
      <c r="B23">
        <v>370</v>
      </c>
      <c r="C23">
        <v>3</v>
      </c>
      <c r="D23">
        <v>4148</v>
      </c>
      <c r="E23">
        <v>0.3</v>
      </c>
      <c r="F23">
        <v>25</v>
      </c>
      <c r="G23">
        <v>5</v>
      </c>
      <c r="H23">
        <f t="shared" si="4"/>
        <v>125</v>
      </c>
      <c r="I23">
        <v>1</v>
      </c>
      <c r="J23">
        <v>75</v>
      </c>
      <c r="K23">
        <f t="shared" si="5"/>
        <v>0.31023227454199215</v>
      </c>
      <c r="L23">
        <v>7.7645</v>
      </c>
      <c r="M23">
        <v>141.40853573999999</v>
      </c>
      <c r="N23">
        <f t="shared" si="6"/>
        <v>1.061032953945969E-4</v>
      </c>
      <c r="O23">
        <v>2.8658465500000001</v>
      </c>
      <c r="P23">
        <v>0.37640000000000001</v>
      </c>
      <c r="Q23">
        <v>48.897071199999999</v>
      </c>
      <c r="R23">
        <v>55.518807330000001</v>
      </c>
      <c r="S23">
        <f t="shared" si="7"/>
        <v>0.14199494736816243</v>
      </c>
      <c r="T23">
        <f t="shared" si="0"/>
        <v>0.75285061460278446</v>
      </c>
      <c r="U23">
        <v>8.322292522757067E-3</v>
      </c>
      <c r="V23">
        <f t="shared" si="8"/>
        <v>0.1503172398909195</v>
      </c>
      <c r="W23">
        <v>0.16122417828506877</v>
      </c>
      <c r="X23">
        <f t="shared" si="1"/>
        <v>1.4076576576576577E-5</v>
      </c>
      <c r="Y23">
        <f t="shared" si="2"/>
        <v>5.6306306306306306E-4</v>
      </c>
      <c r="Z23">
        <f>[1]!Convection(F23,J23/3600,1000,9*10^-4,E23/1000,0.6,0.36,7)</f>
        <v>32444.812385242836</v>
      </c>
      <c r="AA23">
        <f>[1]!HeatTransferArea(F23/1000,H23/1000,0.36,E23/1000)</f>
        <v>0.7853981633974485</v>
      </c>
      <c r="AB23">
        <f t="shared" si="9"/>
        <v>25482.096059144515</v>
      </c>
      <c r="AC23">
        <f t="shared" si="3"/>
        <v>221.99666360070364</v>
      </c>
      <c r="AD23">
        <f t="shared" si="10"/>
        <v>294.87478564101662</v>
      </c>
      <c r="AE23">
        <f t="shared" si="11"/>
        <v>8.322292522757067E-3</v>
      </c>
      <c r="AF23">
        <f t="shared" si="12"/>
        <v>294.87478564101662</v>
      </c>
      <c r="AG23">
        <v>6.7153984426960037E-2</v>
      </c>
      <c r="AI23">
        <v>1.5625E-2</v>
      </c>
      <c r="AJ23">
        <v>0.625</v>
      </c>
      <c r="AK23">
        <v>32444.812385242836</v>
      </c>
      <c r="AL23">
        <v>0.7853981633974485</v>
      </c>
      <c r="AM23">
        <v>25482.096059144515</v>
      </c>
      <c r="AN23">
        <v>82138.765532260353</v>
      </c>
      <c r="AO23">
        <v>0.19884315321825149</v>
      </c>
    </row>
    <row r="24" spans="1:41" x14ac:dyDescent="0.25">
      <c r="A24" t="s">
        <v>38</v>
      </c>
      <c r="B24">
        <v>370</v>
      </c>
      <c r="C24">
        <v>3</v>
      </c>
      <c r="D24">
        <v>4148</v>
      </c>
      <c r="E24">
        <v>0.3</v>
      </c>
      <c r="F24">
        <v>25</v>
      </c>
      <c r="G24">
        <v>5</v>
      </c>
      <c r="H24">
        <f t="shared" si="4"/>
        <v>125</v>
      </c>
      <c r="I24">
        <v>1</v>
      </c>
      <c r="J24">
        <v>100</v>
      </c>
      <c r="K24">
        <f t="shared" si="5"/>
        <v>0.31023227454199215</v>
      </c>
      <c r="L24">
        <v>10.3527</v>
      </c>
      <c r="M24">
        <v>196.33591787</v>
      </c>
      <c r="N24">
        <f t="shared" si="6"/>
        <v>1.4147106052612919E-4</v>
      </c>
      <c r="O24">
        <v>5.3054483000000001</v>
      </c>
      <c r="P24">
        <v>0.50180000000000002</v>
      </c>
      <c r="Q24">
        <v>64.611746440000005</v>
      </c>
      <c r="R24">
        <v>74.417235829999996</v>
      </c>
      <c r="S24">
        <f t="shared" si="7"/>
        <v>0.1876296741288844</v>
      </c>
      <c r="T24">
        <f t="shared" si="0"/>
        <v>1.0038008194703794</v>
      </c>
      <c r="U24">
        <v>1.5406788865567206E-2</v>
      </c>
      <c r="V24">
        <f t="shared" si="8"/>
        <v>0.20303646299445161</v>
      </c>
      <c r="W24">
        <v>0.21610438469298301</v>
      </c>
      <c r="X24">
        <f t="shared" si="1"/>
        <v>1.4076576576576577E-5</v>
      </c>
      <c r="Y24">
        <f t="shared" si="2"/>
        <v>5.6306306306306306E-4</v>
      </c>
      <c r="Z24">
        <f>[1]!Convection(F24,J24/3600,1000,9*10^-4,E24/1000,0.6,0.36,7)</f>
        <v>32444.881705892174</v>
      </c>
      <c r="AA24">
        <f>[1]!HeatTransferArea(F24/1000,H24/1000,0.36,E24/1000)</f>
        <v>0.7853981633974485</v>
      </c>
      <c r="AB24">
        <f t="shared" si="9"/>
        <v>25482.150503455188</v>
      </c>
      <c r="AC24">
        <f t="shared" si="3"/>
        <v>221.99713791236519</v>
      </c>
      <c r="AD24">
        <f t="shared" si="10"/>
        <v>221.15656174647705</v>
      </c>
      <c r="AE24">
        <f t="shared" si="11"/>
        <v>1.5406788865567206E-2</v>
      </c>
      <c r="AF24">
        <f t="shared" si="12"/>
        <v>221.15656174647705</v>
      </c>
      <c r="AG24">
        <v>8.9538645902613387E-2</v>
      </c>
      <c r="AI24">
        <v>1.5625E-2</v>
      </c>
      <c r="AJ24">
        <v>0.625</v>
      </c>
      <c r="AK24">
        <v>32444.881705892174</v>
      </c>
      <c r="AL24">
        <v>0.7853981633974485</v>
      </c>
      <c r="AM24">
        <v>25482.150503455188</v>
      </c>
      <c r="AN24">
        <v>82138.941027575129</v>
      </c>
      <c r="AO24">
        <v>0.26652874112134572</v>
      </c>
    </row>
    <row r="25" spans="1:41" x14ac:dyDescent="0.25">
      <c r="A25" t="s">
        <v>39</v>
      </c>
      <c r="B25">
        <v>370</v>
      </c>
      <c r="C25">
        <v>3</v>
      </c>
      <c r="D25">
        <v>4148</v>
      </c>
      <c r="E25">
        <v>0.3</v>
      </c>
      <c r="F25">
        <v>25</v>
      </c>
      <c r="G25">
        <v>5</v>
      </c>
      <c r="H25">
        <f t="shared" si="4"/>
        <v>125</v>
      </c>
      <c r="I25">
        <v>1</v>
      </c>
      <c r="J25">
        <v>125</v>
      </c>
      <c r="K25">
        <f t="shared" si="5"/>
        <v>0.31023227454199215</v>
      </c>
      <c r="L25">
        <v>12.940899999999999</v>
      </c>
      <c r="M25">
        <v>255.15890911</v>
      </c>
      <c r="N25">
        <f t="shared" si="6"/>
        <v>1.7683882565766151E-4</v>
      </c>
      <c r="O25">
        <v>8.6188359499999994</v>
      </c>
      <c r="P25">
        <v>0.62729999999999997</v>
      </c>
      <c r="Q25">
        <v>79.702362019999995</v>
      </c>
      <c r="R25">
        <v>93.568382310000004</v>
      </c>
      <c r="S25">
        <f t="shared" si="7"/>
        <v>0.23145215904358971</v>
      </c>
      <c r="T25">
        <f t="shared" si="0"/>
        <v>1.254751024337974</v>
      </c>
      <c r="U25">
        <v>2.5028721088208576E-2</v>
      </c>
      <c r="V25">
        <f t="shared" si="8"/>
        <v>0.25648088013179826</v>
      </c>
      <c r="W25">
        <v>0.27171847301628466</v>
      </c>
      <c r="X25">
        <f t="shared" si="1"/>
        <v>1.4076576576576577E-5</v>
      </c>
      <c r="Y25">
        <f t="shared" si="2"/>
        <v>5.6306306306306306E-4</v>
      </c>
      <c r="Z25">
        <f>[1]!Convection(F25,J25/3600,1000,9*10^-4,E25/1000,0.6,0.36,7)</f>
        <v>32444.94434911709</v>
      </c>
      <c r="AA25">
        <f>[1]!HeatTransferArea(F25/1000,H25/1000,0.36,E25/1000)</f>
        <v>0.7853981633974485</v>
      </c>
      <c r="AB25">
        <f t="shared" si="9"/>
        <v>25482.199703328988</v>
      </c>
      <c r="AC25">
        <f t="shared" si="3"/>
        <v>221.99756653518364</v>
      </c>
      <c r="AD25">
        <f t="shared" si="10"/>
        <v>176.92559099707688</v>
      </c>
      <c r="AE25">
        <f t="shared" si="11"/>
        <v>2.5028721088208576E-2</v>
      </c>
      <c r="AF25">
        <f t="shared" si="12"/>
        <v>176.92559099707688</v>
      </c>
      <c r="AG25">
        <v>0.11192330737826674</v>
      </c>
      <c r="AI25">
        <v>1.5625E-2</v>
      </c>
      <c r="AJ25">
        <v>0.625</v>
      </c>
      <c r="AK25">
        <v>32444.94434911709</v>
      </c>
      <c r="AL25">
        <v>0.7853981633974485</v>
      </c>
      <c r="AM25">
        <v>25482.199703328988</v>
      </c>
      <c r="AN25">
        <v>82139.09961801795</v>
      </c>
      <c r="AO25">
        <v>0.33511945005341781</v>
      </c>
    </row>
    <row r="26" spans="1:41" x14ac:dyDescent="0.25">
      <c r="A26" t="s">
        <v>40</v>
      </c>
      <c r="B26">
        <v>370</v>
      </c>
      <c r="C26">
        <v>3</v>
      </c>
      <c r="D26">
        <v>4148</v>
      </c>
      <c r="E26">
        <v>0.3</v>
      </c>
      <c r="F26">
        <v>25</v>
      </c>
      <c r="G26">
        <v>5</v>
      </c>
      <c r="H26">
        <f t="shared" si="4"/>
        <v>125</v>
      </c>
      <c r="I26">
        <v>1.5</v>
      </c>
      <c r="J26">
        <v>75</v>
      </c>
      <c r="K26">
        <f t="shared" si="5"/>
        <v>0.31023227454199215</v>
      </c>
      <c r="L26">
        <v>7.7645</v>
      </c>
      <c r="M26">
        <v>141.40305856000001</v>
      </c>
      <c r="N26">
        <f t="shared" si="6"/>
        <v>1.061032953945969E-4</v>
      </c>
      <c r="O26">
        <v>2.8749560600000001</v>
      </c>
      <c r="P26">
        <v>0.25090000000000001</v>
      </c>
      <c r="Q26">
        <v>48.40743157</v>
      </c>
      <c r="R26">
        <v>55.3833305</v>
      </c>
      <c r="S26">
        <f t="shared" si="7"/>
        <v>9.3715370257323641E-2</v>
      </c>
      <c r="T26">
        <f t="shared" si="0"/>
        <v>0.50190040973518968</v>
      </c>
      <c r="U26">
        <v>5.5658307598251359E-3</v>
      </c>
      <c r="V26">
        <f t="shared" si="8"/>
        <v>9.9281201017148782E-2</v>
      </c>
      <c r="W26">
        <v>0.10722050634696018</v>
      </c>
      <c r="X26">
        <f t="shared" si="1"/>
        <v>2.1114864864864866E-5</v>
      </c>
      <c r="Y26">
        <f t="shared" si="2"/>
        <v>8.4459459459459464E-4</v>
      </c>
      <c r="Z26">
        <f>[1]!Convection(F26,J26/3600,1000,9*10^-4,E26/1000,0.6,0.36,7)</f>
        <v>32444.812385242836</v>
      </c>
      <c r="AA26">
        <f>[1]!HeatTransferArea(F26/1000,H26/1000,0.36,E26/1000)</f>
        <v>0.7853981633974485</v>
      </c>
      <c r="AB26">
        <f t="shared" si="9"/>
        <v>25482.096059144515</v>
      </c>
      <c r="AC26">
        <f t="shared" si="3"/>
        <v>147.99777573380243</v>
      </c>
      <c r="AD26">
        <f t="shared" si="10"/>
        <v>294.87478564101662</v>
      </c>
      <c r="AE26">
        <f t="shared" si="11"/>
        <v>5.5658307598251359E-3</v>
      </c>
      <c r="AF26">
        <f t="shared" si="12"/>
        <v>294.87478564101662</v>
      </c>
      <c r="AG26">
        <v>4.4769322951306693E-2</v>
      </c>
      <c r="AI26">
        <v>2.34375E-2</v>
      </c>
      <c r="AJ26">
        <v>0.9375</v>
      </c>
      <c r="AK26">
        <v>32444.812385242836</v>
      </c>
      <c r="AL26">
        <v>0.7853981633974485</v>
      </c>
      <c r="AM26">
        <v>25482.096059144515</v>
      </c>
      <c r="AN26">
        <v>54759.177021506897</v>
      </c>
      <c r="AO26">
        <v>0.13223862449458421</v>
      </c>
    </row>
    <row r="27" spans="1:41" x14ac:dyDescent="0.25">
      <c r="A27" t="s">
        <v>41</v>
      </c>
      <c r="B27">
        <v>370</v>
      </c>
      <c r="C27">
        <v>3</v>
      </c>
      <c r="D27">
        <v>4148</v>
      </c>
      <c r="E27">
        <v>0.3</v>
      </c>
      <c r="F27">
        <v>25</v>
      </c>
      <c r="G27">
        <v>5</v>
      </c>
      <c r="H27">
        <f t="shared" si="4"/>
        <v>125</v>
      </c>
      <c r="I27">
        <v>1.5</v>
      </c>
      <c r="J27">
        <v>100</v>
      </c>
      <c r="K27">
        <f t="shared" si="5"/>
        <v>0.31023227454199215</v>
      </c>
      <c r="L27">
        <v>10.3527</v>
      </c>
      <c r="M27">
        <v>196.32858863999999</v>
      </c>
      <c r="N27">
        <f t="shared" si="6"/>
        <v>1.4147106052612919E-4</v>
      </c>
      <c r="O27">
        <v>5.3228322400000003</v>
      </c>
      <c r="P27">
        <v>0.33450000000000002</v>
      </c>
      <c r="Q27">
        <v>64.066327450000003</v>
      </c>
      <c r="R27">
        <v>74.175484850000004</v>
      </c>
      <c r="S27">
        <f t="shared" si="7"/>
        <v>0.12403053422327419</v>
      </c>
      <c r="T27">
        <f t="shared" si="0"/>
        <v>0.66920054631358628</v>
      </c>
      <c r="U27">
        <v>1.0304847375921609E-2</v>
      </c>
      <c r="V27">
        <f t="shared" si="8"/>
        <v>0.13433538159919581</v>
      </c>
      <c r="W27">
        <v>0.14360156697597437</v>
      </c>
      <c r="X27">
        <f t="shared" si="1"/>
        <v>2.1114864864864866E-5</v>
      </c>
      <c r="Y27">
        <f t="shared" si="2"/>
        <v>8.4459459459459464E-4</v>
      </c>
      <c r="Z27">
        <f>[1]!Convection(F27,J27/3600,1000,9*10^-4,E27/1000,0.6,0.36,7)</f>
        <v>32444.881705892174</v>
      </c>
      <c r="AA27">
        <f>[1]!HeatTransferArea(F27/1000,H27/1000,0.36,E27/1000)</f>
        <v>0.7853981633974485</v>
      </c>
      <c r="AB27">
        <f t="shared" si="9"/>
        <v>25482.150503455188</v>
      </c>
      <c r="AC27">
        <f t="shared" si="3"/>
        <v>147.9980919415768</v>
      </c>
      <c r="AD27">
        <f t="shared" si="10"/>
        <v>221.15656174647705</v>
      </c>
      <c r="AE27">
        <f t="shared" si="11"/>
        <v>1.0304847375921609E-2</v>
      </c>
      <c r="AF27">
        <f t="shared" si="12"/>
        <v>221.15656174647705</v>
      </c>
      <c r="AG27">
        <v>5.9692430601742258E-2</v>
      </c>
      <c r="AI27">
        <v>2.34375E-2</v>
      </c>
      <c r="AJ27">
        <v>0.9375</v>
      </c>
      <c r="AK27">
        <v>32444.881705892174</v>
      </c>
      <c r="AL27">
        <v>0.7853981633974485</v>
      </c>
      <c r="AM27">
        <v>25482.150503455188</v>
      </c>
      <c r="AN27">
        <v>54759.294018383414</v>
      </c>
      <c r="AO27">
        <v>0.17710859927036837</v>
      </c>
    </row>
    <row r="28" spans="1:41" x14ac:dyDescent="0.25">
      <c r="A28" t="s">
        <v>42</v>
      </c>
      <c r="B28">
        <v>370</v>
      </c>
      <c r="C28">
        <v>3</v>
      </c>
      <c r="D28">
        <v>4148</v>
      </c>
      <c r="E28">
        <v>0.3</v>
      </c>
      <c r="F28">
        <v>25</v>
      </c>
      <c r="G28">
        <v>5</v>
      </c>
      <c r="H28">
        <f t="shared" si="4"/>
        <v>125</v>
      </c>
      <c r="I28">
        <v>1.5</v>
      </c>
      <c r="J28">
        <v>125</v>
      </c>
      <c r="K28">
        <f t="shared" si="5"/>
        <v>0.31023227454199215</v>
      </c>
      <c r="L28">
        <v>12.940899999999999</v>
      </c>
      <c r="M28">
        <v>255.14972173999999</v>
      </c>
      <c r="N28">
        <f t="shared" si="6"/>
        <v>1.7683882565766151E-4</v>
      </c>
      <c r="O28">
        <v>8.6478567799999997</v>
      </c>
      <c r="P28">
        <v>0.41820000000000002</v>
      </c>
      <c r="Q28">
        <v>79.141597579999996</v>
      </c>
      <c r="R28">
        <v>93.253863820000007</v>
      </c>
      <c r="S28">
        <f t="shared" si="7"/>
        <v>0.15321581582449179</v>
      </c>
      <c r="T28">
        <f t="shared" si="0"/>
        <v>0.83650068289198265</v>
      </c>
      <c r="U28">
        <v>1.6741997536020202E-2</v>
      </c>
      <c r="V28">
        <f t="shared" si="8"/>
        <v>0.16995781336051199</v>
      </c>
      <c r="W28">
        <v>0.18053675008928671</v>
      </c>
      <c r="X28">
        <f t="shared" si="1"/>
        <v>2.1114864864864866E-5</v>
      </c>
      <c r="Y28">
        <f t="shared" si="2"/>
        <v>8.4459459459459464E-4</v>
      </c>
      <c r="Z28">
        <f>[1]!Convection(F28,J28/3600,1000,9*10^-4,E28/1000,0.6,0.36,7)</f>
        <v>32444.94434911709</v>
      </c>
      <c r="AA28">
        <f>[1]!HeatTransferArea(F28/1000,H28/1000,0.36,E28/1000)</f>
        <v>0.7853981633974485</v>
      </c>
      <c r="AB28">
        <f t="shared" si="9"/>
        <v>25482.199703328988</v>
      </c>
      <c r="AC28">
        <f t="shared" si="3"/>
        <v>147.99837769012242</v>
      </c>
      <c r="AD28">
        <f t="shared" si="10"/>
        <v>176.92559099707688</v>
      </c>
      <c r="AE28">
        <f t="shared" si="11"/>
        <v>1.6741997536020202E-2</v>
      </c>
      <c r="AF28">
        <f t="shared" si="12"/>
        <v>176.92559099707688</v>
      </c>
      <c r="AG28">
        <v>7.4615538252177829E-2</v>
      </c>
      <c r="AI28">
        <v>2.34375E-2</v>
      </c>
      <c r="AJ28">
        <v>0.9375</v>
      </c>
      <c r="AK28">
        <v>32444.94434911709</v>
      </c>
      <c r="AL28">
        <v>0.7853981633974485</v>
      </c>
      <c r="AM28">
        <v>25482.199703328988</v>
      </c>
      <c r="AN28">
        <v>54759.399745345298</v>
      </c>
      <c r="AO28">
        <v>0.22266199177678694</v>
      </c>
    </row>
    <row r="29" spans="1:41" x14ac:dyDescent="0.25">
      <c r="A29" t="s">
        <v>43</v>
      </c>
      <c r="B29">
        <v>370</v>
      </c>
      <c r="C29">
        <v>3</v>
      </c>
      <c r="D29">
        <v>4148</v>
      </c>
      <c r="E29">
        <v>0.4</v>
      </c>
      <c r="F29">
        <v>25</v>
      </c>
      <c r="G29">
        <v>3</v>
      </c>
      <c r="H29">
        <f t="shared" si="4"/>
        <v>75</v>
      </c>
      <c r="I29">
        <v>0.5</v>
      </c>
      <c r="J29">
        <v>75</v>
      </c>
      <c r="K29">
        <f t="shared" si="5"/>
        <v>0.18613936472519527</v>
      </c>
      <c r="L29">
        <v>10.3527</v>
      </c>
      <c r="M29">
        <v>49.696583789999998</v>
      </c>
      <c r="N29">
        <f t="shared" si="6"/>
        <v>1.061032953945969E-4</v>
      </c>
      <c r="O29">
        <v>1.00720977</v>
      </c>
      <c r="P29">
        <v>1.2545999999999999</v>
      </c>
      <c r="Q29">
        <v>45.239318609999998</v>
      </c>
      <c r="R29">
        <v>49.308969040000001</v>
      </c>
      <c r="S29">
        <f t="shared" si="7"/>
        <v>0.43790998161041061</v>
      </c>
      <c r="T29">
        <f t="shared" si="0"/>
        <v>2.5095020486759489</v>
      </c>
      <c r="U29">
        <v>9.749643129262995E-3</v>
      </c>
      <c r="V29">
        <f t="shared" si="8"/>
        <v>0.44765962473967363</v>
      </c>
      <c r="W29">
        <v>0.4773036020211337</v>
      </c>
      <c r="X29">
        <f t="shared" si="1"/>
        <v>2.5337837837837837E-6</v>
      </c>
      <c r="Y29">
        <f t="shared" si="2"/>
        <v>2.8153153153153153E-4</v>
      </c>
      <c r="Z29">
        <f>[1]!Convection(F29,J29/3600,1000,9*10^-4,E29/1000,0.6,0.36,7)</f>
        <v>24333.661279419128</v>
      </c>
      <c r="AA29">
        <f>[1]!HeatTransferArea(F29/1000,H29/1000,0.36,E29/1000)</f>
        <v>0.35342917352885178</v>
      </c>
      <c r="AB29">
        <f t="shared" si="9"/>
        <v>8600.2257949161249</v>
      </c>
      <c r="AC29">
        <f t="shared" si="3"/>
        <v>249.74678015141086</v>
      </c>
      <c r="AD29">
        <f t="shared" si="10"/>
        <v>99.520452785914671</v>
      </c>
      <c r="AE29">
        <f t="shared" si="11"/>
        <v>9.749643129262995E-3</v>
      </c>
      <c r="AF29">
        <f t="shared" si="12"/>
        <v>99.520452785914671</v>
      </c>
      <c r="AG29">
        <v>0.2238466147565335</v>
      </c>
      <c r="AI29">
        <v>2.8124999999999999E-3</v>
      </c>
      <c r="AJ29">
        <v>0.3125</v>
      </c>
      <c r="AK29">
        <v>24333.661279419128</v>
      </c>
      <c r="AL29">
        <v>0.35342917352885178</v>
      </c>
      <c r="AM29">
        <v>8600.2257949161249</v>
      </c>
      <c r="AN29">
        <v>92406.308656022011</v>
      </c>
      <c r="AO29">
        <v>0.5886744424927316</v>
      </c>
    </row>
    <row r="30" spans="1:41" x14ac:dyDescent="0.25">
      <c r="A30" t="s">
        <v>44</v>
      </c>
      <c r="B30">
        <v>370</v>
      </c>
      <c r="C30">
        <v>3</v>
      </c>
      <c r="D30">
        <v>4148</v>
      </c>
      <c r="E30">
        <v>0.4</v>
      </c>
      <c r="F30">
        <v>25</v>
      </c>
      <c r="G30">
        <v>3</v>
      </c>
      <c r="H30">
        <f t="shared" si="4"/>
        <v>75</v>
      </c>
      <c r="I30">
        <v>0.5</v>
      </c>
      <c r="J30">
        <v>100</v>
      </c>
      <c r="K30">
        <f t="shared" si="5"/>
        <v>0.18613936472519527</v>
      </c>
      <c r="L30">
        <v>13.803599999999999</v>
      </c>
      <c r="M30">
        <v>69.768164569999996</v>
      </c>
      <c r="N30">
        <f t="shared" si="6"/>
        <v>1.4147106052612919E-4</v>
      </c>
      <c r="O30">
        <v>1.8853670600000001</v>
      </c>
      <c r="P30">
        <v>1.6727000000000001</v>
      </c>
      <c r="Q30">
        <v>28.420755719999999</v>
      </c>
      <c r="R30">
        <v>34.721565380000001</v>
      </c>
      <c r="S30">
        <f t="shared" si="7"/>
        <v>0.2751087548862437</v>
      </c>
      <c r="T30">
        <f t="shared" si="0"/>
        <v>3.3460027315679315</v>
      </c>
      <c r="U30">
        <v>1.8250077143977438E-2</v>
      </c>
      <c r="V30">
        <f t="shared" si="8"/>
        <v>0.29335883203022112</v>
      </c>
      <c r="W30">
        <v>0.33609967002640651</v>
      </c>
      <c r="X30">
        <f t="shared" si="1"/>
        <v>2.5337837837837837E-6</v>
      </c>
      <c r="Y30">
        <f t="shared" si="2"/>
        <v>2.8153153153153153E-4</v>
      </c>
      <c r="Z30">
        <f>[1]!Convection(F30,J30/3600,1000,9*10^-4,E30/1000,0.6,0.36,7)</f>
        <v>24333.723064999074</v>
      </c>
      <c r="AA30">
        <f>[1]!HeatTransferArea(F30/1000,H30/1000,0.36,E30/1000)</f>
        <v>0.35342917352885178</v>
      </c>
      <c r="AB30">
        <f t="shared" si="9"/>
        <v>8600.2476317425808</v>
      </c>
      <c r="AC30">
        <f t="shared" si="3"/>
        <v>249.74741428326112</v>
      </c>
      <c r="AD30">
        <f t="shared" si="10"/>
        <v>74.640529108662719</v>
      </c>
      <c r="AE30">
        <f t="shared" si="11"/>
        <v>1.8250077143977438E-2</v>
      </c>
      <c r="AF30">
        <f t="shared" si="12"/>
        <v>74.640529108662719</v>
      </c>
      <c r="AG30">
        <v>0.29846215300871132</v>
      </c>
      <c r="AI30">
        <v>2.8124999999999999E-3</v>
      </c>
      <c r="AJ30">
        <v>0.3125</v>
      </c>
      <c r="AK30">
        <v>24333.723064999074</v>
      </c>
      <c r="AL30">
        <v>0.35342917352885178</v>
      </c>
      <c r="AM30">
        <v>8600.2476317425808</v>
      </c>
      <c r="AN30">
        <v>92406.543284806612</v>
      </c>
      <c r="AO30">
        <v>0.41452292636590138</v>
      </c>
    </row>
    <row r="31" spans="1:41" x14ac:dyDescent="0.25">
      <c r="A31" t="s">
        <v>45</v>
      </c>
      <c r="B31">
        <v>370</v>
      </c>
      <c r="C31">
        <v>3</v>
      </c>
      <c r="D31">
        <v>4148</v>
      </c>
      <c r="E31">
        <v>0.4</v>
      </c>
      <c r="F31">
        <v>25</v>
      </c>
      <c r="G31">
        <v>3</v>
      </c>
      <c r="H31">
        <f t="shared" si="4"/>
        <v>75</v>
      </c>
      <c r="I31">
        <v>0.5</v>
      </c>
      <c r="J31">
        <v>125</v>
      </c>
      <c r="K31">
        <f t="shared" si="5"/>
        <v>0.18613936472519527</v>
      </c>
      <c r="L31">
        <v>17.2545</v>
      </c>
      <c r="M31">
        <v>91.592775320000001</v>
      </c>
      <c r="N31">
        <f t="shared" si="6"/>
        <v>1.7683882565766151E-4</v>
      </c>
      <c r="O31">
        <v>3.0939649299999998</v>
      </c>
      <c r="P31">
        <v>2.0909</v>
      </c>
      <c r="Q31">
        <v>-74.920420629999995</v>
      </c>
      <c r="R31">
        <v>-65.411910629999994</v>
      </c>
      <c r="S31">
        <f t="shared" si="7"/>
        <v>-0.7252187041799375</v>
      </c>
      <c r="T31">
        <f t="shared" si="0"/>
        <v>4.182503414459914</v>
      </c>
      <c r="U31">
        <v>2.9949127600256656E-2</v>
      </c>
      <c r="V31">
        <f t="shared" si="8"/>
        <v>-0.6952695765796808</v>
      </c>
      <c r="W31">
        <v>-0.6331777193203203</v>
      </c>
      <c r="X31">
        <f t="shared" si="1"/>
        <v>2.5337837837837837E-6</v>
      </c>
      <c r="Y31">
        <f t="shared" si="2"/>
        <v>2.8153153153153153E-4</v>
      </c>
      <c r="Z31">
        <f>[1]!Convection(F31,J31/3600,1000,9*10^-4,E31/1000,0.6,0.36,7)</f>
        <v>24333.778898982433</v>
      </c>
      <c r="AA31">
        <f>[1]!HeatTransferArea(F31/1000,H31/1000,0.36,E31/1000)</f>
        <v>0.35342917352885178</v>
      </c>
      <c r="AB31">
        <f t="shared" si="9"/>
        <v>8600.2673651011737</v>
      </c>
      <c r="AC31">
        <f t="shared" si="3"/>
        <v>249.74798733132843</v>
      </c>
      <c r="AD31">
        <f t="shared" si="10"/>
        <v>59.712560297713068</v>
      </c>
      <c r="AE31">
        <f t="shared" si="11"/>
        <v>2.9949127600256656E-2</v>
      </c>
      <c r="AF31">
        <f t="shared" si="12"/>
        <v>59.712560297713068</v>
      </c>
      <c r="AG31">
        <v>0.37307769126088919</v>
      </c>
      <c r="AI31">
        <v>2.8124999999999999E-3</v>
      </c>
      <c r="AJ31">
        <v>0.3125</v>
      </c>
      <c r="AK31">
        <v>24333.778898982433</v>
      </c>
      <c r="AL31">
        <v>0.35342917352885178</v>
      </c>
      <c r="AM31">
        <v>8600.2673651011737</v>
      </c>
      <c r="AN31">
        <v>92406.755312591515</v>
      </c>
      <c r="AO31">
        <v>-0.78091918716172837</v>
      </c>
    </row>
    <row r="32" spans="1:41" x14ac:dyDescent="0.25">
      <c r="A32" t="s">
        <v>46</v>
      </c>
      <c r="B32">
        <v>370</v>
      </c>
      <c r="C32">
        <v>3</v>
      </c>
      <c r="D32">
        <v>4148</v>
      </c>
      <c r="E32">
        <v>0.4</v>
      </c>
      <c r="F32">
        <v>25</v>
      </c>
      <c r="G32">
        <v>3</v>
      </c>
      <c r="H32">
        <f t="shared" si="4"/>
        <v>75</v>
      </c>
      <c r="I32">
        <v>1</v>
      </c>
      <c r="J32">
        <v>75</v>
      </c>
      <c r="K32">
        <f t="shared" si="5"/>
        <v>0.18613936472519527</v>
      </c>
      <c r="L32">
        <v>10.3527</v>
      </c>
      <c r="M32">
        <v>49.704490819999997</v>
      </c>
      <c r="N32">
        <f t="shared" si="6"/>
        <v>1.061032953945969E-4</v>
      </c>
      <c r="O32">
        <v>1.00719241</v>
      </c>
      <c r="P32">
        <v>0.62729999999999997</v>
      </c>
      <c r="Q32">
        <v>50.235007500000002</v>
      </c>
      <c r="R32">
        <v>54.529902290000003</v>
      </c>
      <c r="S32">
        <f t="shared" si="7"/>
        <v>0.24313375937608803</v>
      </c>
      <c r="T32">
        <f t="shared" si="0"/>
        <v>1.2547510243379745</v>
      </c>
      <c r="U32">
        <v>4.8747375435021527E-3</v>
      </c>
      <c r="V32">
        <f t="shared" si="8"/>
        <v>0.24800849691959018</v>
      </c>
      <c r="W32">
        <v>0.26392073579721176</v>
      </c>
      <c r="X32">
        <f t="shared" si="1"/>
        <v>5.0675675675675673E-6</v>
      </c>
      <c r="Y32">
        <f t="shared" si="2"/>
        <v>5.6306306306306306E-4</v>
      </c>
      <c r="Z32">
        <f>[1]!Convection(F32,J32/3600,1000,9*10^-4,E32/1000,0.6,0.36,7)</f>
        <v>24333.661279419128</v>
      </c>
      <c r="AA32">
        <f>[1]!HeatTransferArea(F32/1000,H32/1000,0.36,E32/1000)</f>
        <v>0.35342917352885178</v>
      </c>
      <c r="AB32">
        <f t="shared" si="9"/>
        <v>8600.2257949161249</v>
      </c>
      <c r="AC32">
        <f t="shared" si="3"/>
        <v>124.87339007570543</v>
      </c>
      <c r="AD32">
        <f t="shared" si="10"/>
        <v>99.520452785914671</v>
      </c>
      <c r="AE32">
        <f t="shared" si="11"/>
        <v>4.8747375435021527E-3</v>
      </c>
      <c r="AF32">
        <f t="shared" si="12"/>
        <v>99.520452785914671</v>
      </c>
      <c r="AG32">
        <v>0.11192330737826675</v>
      </c>
      <c r="AI32">
        <v>5.6249999999999998E-3</v>
      </c>
      <c r="AJ32">
        <v>0.625</v>
      </c>
      <c r="AK32">
        <v>24333.661279419128</v>
      </c>
      <c r="AL32">
        <v>0.35342917352885178</v>
      </c>
      <c r="AM32">
        <v>8600.2257949161249</v>
      </c>
      <c r="AN32">
        <v>46203.154328011005</v>
      </c>
      <c r="AO32">
        <v>0.32550224081656115</v>
      </c>
    </row>
    <row r="33" spans="1:41" x14ac:dyDescent="0.25">
      <c r="A33" t="s">
        <v>47</v>
      </c>
      <c r="B33">
        <v>370</v>
      </c>
      <c r="C33">
        <v>3</v>
      </c>
      <c r="D33">
        <v>4148</v>
      </c>
      <c r="E33">
        <v>0.4</v>
      </c>
      <c r="F33">
        <v>25</v>
      </c>
      <c r="G33">
        <v>3</v>
      </c>
      <c r="H33">
        <f t="shared" si="4"/>
        <v>75</v>
      </c>
      <c r="I33">
        <v>1</v>
      </c>
      <c r="J33">
        <v>100</v>
      </c>
      <c r="K33">
        <f t="shared" si="5"/>
        <v>0.18613936472519527</v>
      </c>
      <c r="L33">
        <v>13.803599999999999</v>
      </c>
      <c r="M33">
        <v>69.778620919999994</v>
      </c>
      <c r="N33">
        <f t="shared" si="6"/>
        <v>1.4147106052612919E-4</v>
      </c>
      <c r="O33">
        <v>1.88534158</v>
      </c>
      <c r="P33">
        <v>0.83640000000000003</v>
      </c>
      <c r="Q33">
        <v>65.522072870000002</v>
      </c>
      <c r="R33">
        <v>71.512960140000004</v>
      </c>
      <c r="S33">
        <f t="shared" si="7"/>
        <v>0.31712203683849527</v>
      </c>
      <c r="T33">
        <f t="shared" si="0"/>
        <v>1.6730013657839657</v>
      </c>
      <c r="U33">
        <v>9.1249152506537139E-3</v>
      </c>
      <c r="V33">
        <f t="shared" si="8"/>
        <v>0.326246952089149</v>
      </c>
      <c r="W33">
        <v>0.34611749272557657</v>
      </c>
      <c r="X33">
        <f t="shared" si="1"/>
        <v>5.0675675675675673E-6</v>
      </c>
      <c r="Y33">
        <f t="shared" si="2"/>
        <v>5.6306306306306306E-4</v>
      </c>
      <c r="Z33">
        <f>[1]!Convection(F33,J33/3600,1000,9*10^-4,E33/1000,0.6,0.36,7)</f>
        <v>24333.723064999074</v>
      </c>
      <c r="AA33">
        <f>[1]!HeatTransferArea(F33/1000,H33/1000,0.36,E33/1000)</f>
        <v>0.35342917352885178</v>
      </c>
      <c r="AB33">
        <f t="shared" si="9"/>
        <v>8600.2476317425808</v>
      </c>
      <c r="AC33">
        <f t="shared" si="3"/>
        <v>124.87370714163056</v>
      </c>
      <c r="AD33">
        <f t="shared" si="10"/>
        <v>74.640529108662719</v>
      </c>
      <c r="AE33">
        <f t="shared" si="11"/>
        <v>9.1249152506537139E-3</v>
      </c>
      <c r="AF33">
        <f t="shared" si="12"/>
        <v>74.640529108662719</v>
      </c>
      <c r="AG33">
        <v>0.14923107650435566</v>
      </c>
      <c r="AI33">
        <v>5.6249999999999998E-3</v>
      </c>
      <c r="AJ33">
        <v>0.625</v>
      </c>
      <c r="AK33">
        <v>24333.723064999074</v>
      </c>
      <c r="AL33">
        <v>0.35342917352885178</v>
      </c>
      <c r="AM33">
        <v>8600.2476317425808</v>
      </c>
      <c r="AN33">
        <v>46203.271642403306</v>
      </c>
      <c r="AO33">
        <v>0.42687824102821109</v>
      </c>
    </row>
    <row r="34" spans="1:41" x14ac:dyDescent="0.25">
      <c r="A34" t="s">
        <v>48</v>
      </c>
      <c r="B34">
        <v>370</v>
      </c>
      <c r="C34">
        <v>3</v>
      </c>
      <c r="D34">
        <v>4148</v>
      </c>
      <c r="E34">
        <v>0.4</v>
      </c>
      <c r="F34">
        <v>25</v>
      </c>
      <c r="G34">
        <v>3</v>
      </c>
      <c r="H34">
        <f t="shared" si="4"/>
        <v>75</v>
      </c>
      <c r="I34">
        <v>1</v>
      </c>
      <c r="J34">
        <v>125</v>
      </c>
      <c r="K34">
        <f t="shared" si="5"/>
        <v>0.18613936472519527</v>
      </c>
      <c r="L34">
        <v>17.2545</v>
      </c>
      <c r="M34">
        <v>91.605745369999994</v>
      </c>
      <c r="N34">
        <f t="shared" si="6"/>
        <v>1.7683882565766151E-4</v>
      </c>
      <c r="O34">
        <v>3.0939324400000001</v>
      </c>
      <c r="P34">
        <v>1.0455000000000001</v>
      </c>
      <c r="Q34">
        <v>78.128634219999995</v>
      </c>
      <c r="R34">
        <v>86.155538899999996</v>
      </c>
      <c r="S34">
        <f t="shared" si="7"/>
        <v>0.3781368710421289</v>
      </c>
      <c r="T34">
        <f t="shared" ref="T34:T65" si="13">D34*J34/3600/I34/K34/B34</f>
        <v>2.091251707229957</v>
      </c>
      <c r="U34">
        <v>1.4974406550906419E-2</v>
      </c>
      <c r="V34">
        <f t="shared" si="8"/>
        <v>0.39311127759303532</v>
      </c>
      <c r="W34">
        <v>0.41698650216842886</v>
      </c>
      <c r="X34">
        <f t="shared" ref="X34:X65" si="14">(H34)^2*I34/10^6/(B34*C34)</f>
        <v>5.0675675675675673E-6</v>
      </c>
      <c r="Y34">
        <f t="shared" ref="Y34:Y65" si="15">F34^2*I34/1000/(B34*C34)</f>
        <v>5.6306306306306306E-4</v>
      </c>
      <c r="Z34">
        <f>[1]!Convection(F34,J34/3600,1000,9*10^-4,E34/1000,0.6,0.36,7)</f>
        <v>24333.778898982433</v>
      </c>
      <c r="AA34">
        <f>[1]!HeatTransferArea(F34/1000,H34/1000,0.36,E34/1000)</f>
        <v>0.35342917352885178</v>
      </c>
      <c r="AB34">
        <f t="shared" si="9"/>
        <v>8600.2673651011737</v>
      </c>
      <c r="AC34">
        <f t="shared" ref="AC34:AC65" si="16">AB34/(K34*I34*B34)</f>
        <v>124.87399366566422</v>
      </c>
      <c r="AD34">
        <f t="shared" si="10"/>
        <v>59.712560297713068</v>
      </c>
      <c r="AE34">
        <f t="shared" si="11"/>
        <v>1.4974406550906419E-2</v>
      </c>
      <c r="AF34">
        <f t="shared" si="12"/>
        <v>59.712560297713068</v>
      </c>
      <c r="AG34">
        <v>0.18653884563044459</v>
      </c>
      <c r="AI34">
        <v>5.6249999999999998E-3</v>
      </c>
      <c r="AJ34">
        <v>0.625</v>
      </c>
      <c r="AK34">
        <v>24333.778898982433</v>
      </c>
      <c r="AL34">
        <v>0.35342917352885178</v>
      </c>
      <c r="AM34">
        <v>8600.2673651011737</v>
      </c>
      <c r="AN34">
        <v>46203.377656295757</v>
      </c>
      <c r="AO34">
        <v>0.51428335267439562</v>
      </c>
    </row>
    <row r="35" spans="1:41" x14ac:dyDescent="0.25">
      <c r="A35" t="s">
        <v>49</v>
      </c>
      <c r="B35">
        <v>370</v>
      </c>
      <c r="C35">
        <v>3</v>
      </c>
      <c r="D35">
        <v>4148</v>
      </c>
      <c r="E35">
        <v>0.4</v>
      </c>
      <c r="F35">
        <v>25</v>
      </c>
      <c r="G35">
        <v>3</v>
      </c>
      <c r="H35">
        <f t="shared" si="4"/>
        <v>75</v>
      </c>
      <c r="I35">
        <v>1.5</v>
      </c>
      <c r="J35">
        <v>75</v>
      </c>
      <c r="K35">
        <f t="shared" si="5"/>
        <v>0.18613936472519527</v>
      </c>
      <c r="L35">
        <v>10.3527</v>
      </c>
      <c r="M35">
        <v>49.701193119999999</v>
      </c>
      <c r="N35">
        <f t="shared" si="6"/>
        <v>1.061032953945969E-4</v>
      </c>
      <c r="O35">
        <v>1.01050975</v>
      </c>
      <c r="P35">
        <v>0.41820000000000002</v>
      </c>
      <c r="Q35">
        <v>50.255464230000001</v>
      </c>
      <c r="R35">
        <v>54.684078210000003</v>
      </c>
      <c r="S35">
        <f t="shared" si="7"/>
        <v>0.16215517896797924</v>
      </c>
      <c r="T35">
        <f t="shared" si="13"/>
        <v>0.83650068289198287</v>
      </c>
      <c r="U35">
        <v>3.2605288175275092E-3</v>
      </c>
      <c r="V35">
        <f t="shared" si="8"/>
        <v>0.16541570778550674</v>
      </c>
      <c r="W35">
        <v>0.17644462397679306</v>
      </c>
      <c r="X35">
        <f t="shared" si="14"/>
        <v>7.6013513513513518E-6</v>
      </c>
      <c r="Y35">
        <f t="shared" si="15"/>
        <v>8.4459459459459464E-4</v>
      </c>
      <c r="Z35">
        <f>[1]!Convection(F35,J35/3600,1000,9*10^-4,E35/1000,0.6,0.36,7)</f>
        <v>24333.661279419128</v>
      </c>
      <c r="AA35">
        <f>[1]!HeatTransferArea(F35/1000,H35/1000,0.36,E35/1000)</f>
        <v>0.35342917352885178</v>
      </c>
      <c r="AB35">
        <f t="shared" si="9"/>
        <v>8600.2257949161249</v>
      </c>
      <c r="AC35">
        <f t="shared" si="16"/>
        <v>83.248926717136939</v>
      </c>
      <c r="AD35">
        <f t="shared" si="10"/>
        <v>99.520452785914671</v>
      </c>
      <c r="AE35">
        <f t="shared" si="11"/>
        <v>3.2605288175275092E-3</v>
      </c>
      <c r="AF35">
        <f t="shared" si="12"/>
        <v>99.520452785914671</v>
      </c>
      <c r="AG35">
        <v>7.4615538252177829E-2</v>
      </c>
      <c r="AI35">
        <v>8.4375000000000006E-3</v>
      </c>
      <c r="AJ35">
        <v>0.9375</v>
      </c>
      <c r="AK35">
        <v>24333.661279419128</v>
      </c>
      <c r="AL35">
        <v>0.35342917352885178</v>
      </c>
      <c r="AM35">
        <v>8600.2257949161249</v>
      </c>
      <c r="AN35">
        <v>30802.102885340668</v>
      </c>
      <c r="AO35">
        <v>0.21761503623804476</v>
      </c>
    </row>
    <row r="36" spans="1:41" x14ac:dyDescent="0.25">
      <c r="A36" t="s">
        <v>50</v>
      </c>
      <c r="B36">
        <v>370</v>
      </c>
      <c r="C36">
        <v>3</v>
      </c>
      <c r="D36">
        <v>4148</v>
      </c>
      <c r="E36">
        <v>0.4</v>
      </c>
      <c r="F36">
        <v>25</v>
      </c>
      <c r="G36">
        <v>3</v>
      </c>
      <c r="H36">
        <f t="shared" si="4"/>
        <v>75</v>
      </c>
      <c r="I36">
        <v>1.5</v>
      </c>
      <c r="J36">
        <v>100</v>
      </c>
      <c r="K36">
        <f t="shared" si="5"/>
        <v>0.18613936472519527</v>
      </c>
      <c r="L36">
        <v>13.803599999999999</v>
      </c>
      <c r="M36">
        <v>69.774200120000003</v>
      </c>
      <c r="N36">
        <f t="shared" si="6"/>
        <v>1.4147106052612919E-4</v>
      </c>
      <c r="O36">
        <v>1.8917721700000001</v>
      </c>
      <c r="P36">
        <v>0.55759999999999998</v>
      </c>
      <c r="Q36">
        <v>66.562421180000001</v>
      </c>
      <c r="R36">
        <v>72.64771039</v>
      </c>
      <c r="S36">
        <f t="shared" si="7"/>
        <v>0.21477149767411297</v>
      </c>
      <c r="T36">
        <f t="shared" si="13"/>
        <v>1.1153342438559772</v>
      </c>
      <c r="U36">
        <v>6.104025890380128E-3</v>
      </c>
      <c r="V36">
        <f t="shared" si="8"/>
        <v>0.22087552356449308</v>
      </c>
      <c r="W36">
        <v>0.23440640058543494</v>
      </c>
      <c r="X36">
        <f t="shared" si="14"/>
        <v>7.6013513513513518E-6</v>
      </c>
      <c r="Y36">
        <f t="shared" si="15"/>
        <v>8.4459459459459464E-4</v>
      </c>
      <c r="Z36">
        <f>[1]!Convection(F36,J36/3600,1000,9*10^-4,E36/1000,0.6,0.36,7)</f>
        <v>24333.723064999074</v>
      </c>
      <c r="AA36">
        <f>[1]!HeatTransferArea(F36/1000,H36/1000,0.36,E36/1000)</f>
        <v>0.35342917352885178</v>
      </c>
      <c r="AB36">
        <f t="shared" si="9"/>
        <v>8600.2476317425808</v>
      </c>
      <c r="AC36">
        <f t="shared" si="16"/>
        <v>83.24913809442036</v>
      </c>
      <c r="AD36">
        <f t="shared" si="10"/>
        <v>74.640529108662719</v>
      </c>
      <c r="AE36">
        <f t="shared" si="11"/>
        <v>6.104025890380128E-3</v>
      </c>
      <c r="AF36">
        <f t="shared" si="12"/>
        <v>74.640529108662719</v>
      </c>
      <c r="AG36">
        <v>9.9487384336237106E-2</v>
      </c>
      <c r="AI36">
        <v>8.4375000000000006E-3</v>
      </c>
      <c r="AJ36">
        <v>0.9375</v>
      </c>
      <c r="AK36">
        <v>24333.723064999074</v>
      </c>
      <c r="AL36">
        <v>0.35342917352885178</v>
      </c>
      <c r="AM36">
        <v>8600.2476317425808</v>
      </c>
      <c r="AN36">
        <v>30802.181094935535</v>
      </c>
      <c r="AO36">
        <v>0.28910122738870309</v>
      </c>
    </row>
    <row r="37" spans="1:41" x14ac:dyDescent="0.25">
      <c r="A37" t="s">
        <v>51</v>
      </c>
      <c r="B37">
        <v>370</v>
      </c>
      <c r="C37">
        <v>3</v>
      </c>
      <c r="D37">
        <v>4148</v>
      </c>
      <c r="E37">
        <v>0.4</v>
      </c>
      <c r="F37">
        <v>25</v>
      </c>
      <c r="G37">
        <v>3</v>
      </c>
      <c r="H37">
        <f t="shared" si="4"/>
        <v>75</v>
      </c>
      <c r="I37">
        <v>1.5</v>
      </c>
      <c r="J37">
        <v>125</v>
      </c>
      <c r="K37">
        <f t="shared" si="5"/>
        <v>0.18613936472519527</v>
      </c>
      <c r="L37">
        <v>17.2545</v>
      </c>
      <c r="M37">
        <v>91.600197800000004</v>
      </c>
      <c r="N37">
        <f t="shared" si="6"/>
        <v>1.7683882565766151E-4</v>
      </c>
      <c r="O37">
        <v>3.1048137699999998</v>
      </c>
      <c r="P37">
        <v>0.69699999999999995</v>
      </c>
      <c r="Q37">
        <v>81.969224999999994</v>
      </c>
      <c r="R37">
        <v>90.051032430000006</v>
      </c>
      <c r="S37">
        <f t="shared" si="7"/>
        <v>0.26448336620492419</v>
      </c>
      <c r="T37">
        <f t="shared" si="13"/>
        <v>1.3941678048199713</v>
      </c>
      <c r="U37">
        <v>1.0018047594435609E-2</v>
      </c>
      <c r="V37">
        <f t="shared" si="8"/>
        <v>0.27450141379935977</v>
      </c>
      <c r="W37">
        <v>0.29056027048340638</v>
      </c>
      <c r="X37">
        <f t="shared" si="14"/>
        <v>7.6013513513513518E-6</v>
      </c>
      <c r="Y37">
        <f t="shared" si="15"/>
        <v>8.4459459459459464E-4</v>
      </c>
      <c r="Z37">
        <f>[1]!Convection(F37,J37/3600,1000,9*10^-4,E37/1000,0.6,0.36,7)</f>
        <v>24333.778898982433</v>
      </c>
      <c r="AA37">
        <f>[1]!HeatTransferArea(F37/1000,H37/1000,0.36,E37/1000)</f>
        <v>0.35342917352885178</v>
      </c>
      <c r="AB37">
        <f t="shared" si="9"/>
        <v>8600.2673651011737</v>
      </c>
      <c r="AC37">
        <f t="shared" si="16"/>
        <v>83.249329110442787</v>
      </c>
      <c r="AD37">
        <f t="shared" si="10"/>
        <v>59.712560297713068</v>
      </c>
      <c r="AE37">
        <f t="shared" si="11"/>
        <v>1.0018047594435609E-2</v>
      </c>
      <c r="AF37">
        <f t="shared" si="12"/>
        <v>59.712560297713068</v>
      </c>
      <c r="AG37">
        <v>0.1243592304202964</v>
      </c>
      <c r="AI37">
        <v>8.4375000000000006E-3</v>
      </c>
      <c r="AJ37">
        <v>0.9375</v>
      </c>
      <c r="AK37">
        <v>24333.778898982433</v>
      </c>
      <c r="AL37">
        <v>0.35342917352885178</v>
      </c>
      <c r="AM37">
        <v>8600.2673651011737</v>
      </c>
      <c r="AN37">
        <v>30802.251770863837</v>
      </c>
      <c r="AO37">
        <v>0.35835766692953452</v>
      </c>
    </row>
    <row r="38" spans="1:41" x14ac:dyDescent="0.25">
      <c r="A38" t="s">
        <v>52</v>
      </c>
      <c r="B38">
        <v>370</v>
      </c>
      <c r="C38">
        <v>3</v>
      </c>
      <c r="D38">
        <v>4148</v>
      </c>
      <c r="E38">
        <v>0.4</v>
      </c>
      <c r="F38">
        <v>25</v>
      </c>
      <c r="G38">
        <v>4</v>
      </c>
      <c r="H38">
        <f t="shared" si="4"/>
        <v>100</v>
      </c>
      <c r="I38">
        <v>0.5</v>
      </c>
      <c r="J38">
        <v>75</v>
      </c>
      <c r="K38">
        <f t="shared" si="5"/>
        <v>0.24818581963359365</v>
      </c>
      <c r="L38">
        <v>10.3527</v>
      </c>
      <c r="M38">
        <v>66.262111719999993</v>
      </c>
      <c r="N38">
        <f t="shared" si="6"/>
        <v>1.061032953945969E-4</v>
      </c>
      <c r="O38">
        <v>1.34294636</v>
      </c>
      <c r="P38">
        <v>0.94089999999999996</v>
      </c>
      <c r="Q38">
        <v>49.346359040000003</v>
      </c>
      <c r="R38">
        <v>53.83949381</v>
      </c>
      <c r="S38">
        <f t="shared" si="7"/>
        <v>0.35824914881073949</v>
      </c>
      <c r="T38">
        <f t="shared" si="13"/>
        <v>1.8821265365069617</v>
      </c>
      <c r="U38">
        <v>9.749643129262995E-3</v>
      </c>
      <c r="V38">
        <f t="shared" si="8"/>
        <v>0.36799879194000251</v>
      </c>
      <c r="W38">
        <v>0.39086881393212458</v>
      </c>
      <c r="X38">
        <f t="shared" si="14"/>
        <v>4.5045045045045047E-6</v>
      </c>
      <c r="Y38">
        <f t="shared" si="15"/>
        <v>2.8153153153153153E-4</v>
      </c>
      <c r="Z38">
        <f>[1]!Convection(F38,J38/3600,1000,9*10^-4,E38/1000,0.6,0.36,7)</f>
        <v>24333.661279419128</v>
      </c>
      <c r="AA38">
        <f>[1]!HeatTransferArea(F38/1000,H38/1000,0.36,E38/1000)</f>
        <v>0.47123889803846908</v>
      </c>
      <c r="AB38">
        <f t="shared" si="9"/>
        <v>11466.967726554833</v>
      </c>
      <c r="AC38">
        <f t="shared" si="16"/>
        <v>249.74678015141086</v>
      </c>
      <c r="AD38">
        <f t="shared" si="10"/>
        <v>132.69393704788621</v>
      </c>
      <c r="AE38">
        <f t="shared" si="11"/>
        <v>9.749643129262995E-3</v>
      </c>
      <c r="AF38">
        <f t="shared" si="12"/>
        <v>132.69393704788621</v>
      </c>
      <c r="AG38">
        <v>0.16788496106740014</v>
      </c>
      <c r="AI38">
        <v>5.0000000000000001E-3</v>
      </c>
      <c r="AJ38">
        <v>0.3125</v>
      </c>
      <c r="AK38">
        <v>24333.661279419128</v>
      </c>
      <c r="AL38">
        <v>0.47123889803846908</v>
      </c>
      <c r="AM38">
        <v>11466.967726554833</v>
      </c>
      <c r="AN38">
        <v>92406.308656022025</v>
      </c>
      <c r="AO38">
        <v>0.48207153718295365</v>
      </c>
    </row>
    <row r="39" spans="1:41" x14ac:dyDescent="0.25">
      <c r="A39" t="s">
        <v>53</v>
      </c>
      <c r="B39">
        <v>370</v>
      </c>
      <c r="C39">
        <v>3</v>
      </c>
      <c r="D39">
        <v>4148</v>
      </c>
      <c r="E39">
        <v>0.4</v>
      </c>
      <c r="F39">
        <v>25</v>
      </c>
      <c r="G39">
        <v>4</v>
      </c>
      <c r="H39">
        <f t="shared" si="4"/>
        <v>100</v>
      </c>
      <c r="I39">
        <v>0.5</v>
      </c>
      <c r="J39">
        <v>100</v>
      </c>
      <c r="K39">
        <f t="shared" si="5"/>
        <v>0.24818581963359365</v>
      </c>
      <c r="L39">
        <v>13.803599999999999</v>
      </c>
      <c r="M39">
        <v>93.024219430000002</v>
      </c>
      <c r="N39">
        <f t="shared" si="6"/>
        <v>1.4147106052612919E-4</v>
      </c>
      <c r="O39">
        <v>2.5138227500000001</v>
      </c>
      <c r="P39">
        <v>1.2545999999999999</v>
      </c>
      <c r="Q39">
        <v>60.129061540000002</v>
      </c>
      <c r="R39">
        <v>66.658288290000002</v>
      </c>
      <c r="S39">
        <f t="shared" si="7"/>
        <v>0.43653038510971709</v>
      </c>
      <c r="T39">
        <f t="shared" si="13"/>
        <v>2.5095020486759494</v>
      </c>
      <c r="U39">
        <v>1.8250077168177076E-2</v>
      </c>
      <c r="V39">
        <f t="shared" si="8"/>
        <v>0.45478046227789415</v>
      </c>
      <c r="W39">
        <v>0.48393185445994319</v>
      </c>
      <c r="X39">
        <f t="shared" si="14"/>
        <v>4.5045045045045047E-6</v>
      </c>
      <c r="Y39">
        <f t="shared" si="15"/>
        <v>2.8153153153153153E-4</v>
      </c>
      <c r="Z39">
        <f>[1]!Convection(F39,J39/3600,1000,9*10^-4,E39/1000,0.6,0.36,7)</f>
        <v>24333.723064999074</v>
      </c>
      <c r="AA39">
        <f>[1]!HeatTransferArea(F39/1000,H39/1000,0.36,E39/1000)</f>
        <v>0.47123889803846908</v>
      </c>
      <c r="AB39">
        <f t="shared" si="9"/>
        <v>11466.996842323442</v>
      </c>
      <c r="AC39">
        <f t="shared" si="16"/>
        <v>249.74741428326118</v>
      </c>
      <c r="AD39">
        <f t="shared" si="10"/>
        <v>99.520705478216954</v>
      </c>
      <c r="AE39">
        <f t="shared" si="11"/>
        <v>1.8250077168177076E-2</v>
      </c>
      <c r="AF39">
        <f t="shared" si="12"/>
        <v>99.520705478216954</v>
      </c>
      <c r="AG39">
        <v>0.22384661475653353</v>
      </c>
      <c r="AI39">
        <v>5.0000000000000001E-3</v>
      </c>
      <c r="AJ39">
        <v>0.3125</v>
      </c>
      <c r="AK39">
        <v>24333.723064999074</v>
      </c>
      <c r="AL39">
        <v>0.47123889803846908</v>
      </c>
      <c r="AM39">
        <v>11466.996842323442</v>
      </c>
      <c r="AN39">
        <v>92406.543284806641</v>
      </c>
      <c r="AO39">
        <v>0.59684928716726326</v>
      </c>
    </row>
    <row r="40" spans="1:41" x14ac:dyDescent="0.25">
      <c r="A40" t="s">
        <v>54</v>
      </c>
      <c r="B40">
        <v>370</v>
      </c>
      <c r="C40">
        <v>3</v>
      </c>
      <c r="D40">
        <v>4148</v>
      </c>
      <c r="E40">
        <v>0.4</v>
      </c>
      <c r="F40">
        <v>25</v>
      </c>
      <c r="G40">
        <v>4</v>
      </c>
      <c r="H40">
        <f t="shared" si="4"/>
        <v>100</v>
      </c>
      <c r="I40">
        <v>0.5</v>
      </c>
      <c r="J40">
        <v>125</v>
      </c>
      <c r="K40">
        <f t="shared" si="5"/>
        <v>0.24818581963359365</v>
      </c>
      <c r="L40">
        <v>17.2545</v>
      </c>
      <c r="M40">
        <v>122.12370043</v>
      </c>
      <c r="N40">
        <f t="shared" si="6"/>
        <v>1.7683882565766151E-4</v>
      </c>
      <c r="O40">
        <v>4.12528658</v>
      </c>
      <c r="P40">
        <v>1.5682</v>
      </c>
      <c r="Q40">
        <v>52.128565100000003</v>
      </c>
      <c r="R40">
        <v>61.447971500000001</v>
      </c>
      <c r="S40">
        <f t="shared" si="7"/>
        <v>0.37844765934326202</v>
      </c>
      <c r="T40">
        <f t="shared" si="13"/>
        <v>3.1368775608449364</v>
      </c>
      <c r="U40">
        <v>2.994912764865593E-2</v>
      </c>
      <c r="V40">
        <f t="shared" si="8"/>
        <v>0.40839678699191795</v>
      </c>
      <c r="W40">
        <v>0.44610552661397684</v>
      </c>
      <c r="X40">
        <f t="shared" si="14"/>
        <v>4.5045045045045047E-6</v>
      </c>
      <c r="Y40">
        <f t="shared" si="15"/>
        <v>2.8153153153153153E-4</v>
      </c>
      <c r="Z40">
        <f>[1]!Convection(F40,J40/3600,1000,9*10^-4,E40/1000,0.6,0.36,7)</f>
        <v>24333.778898982433</v>
      </c>
      <c r="AA40">
        <f>[1]!HeatTransferArea(F40/1000,H40/1000,0.36,E40/1000)</f>
        <v>0.47123889803846908</v>
      </c>
      <c r="AB40">
        <f t="shared" si="9"/>
        <v>11467.023153468233</v>
      </c>
      <c r="AC40">
        <f t="shared" si="16"/>
        <v>249.74798733132849</v>
      </c>
      <c r="AD40">
        <f t="shared" si="10"/>
        <v>79.616747063617439</v>
      </c>
      <c r="AE40">
        <f t="shared" si="11"/>
        <v>2.994912764865593E-2</v>
      </c>
      <c r="AF40">
        <f t="shared" si="12"/>
        <v>79.616747063617439</v>
      </c>
      <c r="AG40">
        <v>0.27980826844566692</v>
      </c>
      <c r="AI40">
        <v>5.0000000000000001E-3</v>
      </c>
      <c r="AJ40">
        <v>0.3125</v>
      </c>
      <c r="AK40">
        <v>24333.778898982433</v>
      </c>
      <c r="AL40">
        <v>0.47123889803846908</v>
      </c>
      <c r="AM40">
        <v>11467.023153468233</v>
      </c>
      <c r="AN40">
        <v>92406.755312591544</v>
      </c>
      <c r="AO40">
        <v>0.55019681615723814</v>
      </c>
    </row>
    <row r="41" spans="1:41" x14ac:dyDescent="0.25">
      <c r="A41" t="s">
        <v>55</v>
      </c>
      <c r="B41">
        <v>370</v>
      </c>
      <c r="C41">
        <v>3</v>
      </c>
      <c r="D41">
        <v>4148</v>
      </c>
      <c r="E41">
        <v>0.4</v>
      </c>
      <c r="F41">
        <v>25</v>
      </c>
      <c r="G41">
        <v>4</v>
      </c>
      <c r="H41">
        <f t="shared" si="4"/>
        <v>100</v>
      </c>
      <c r="I41">
        <v>1</v>
      </c>
      <c r="J41">
        <v>75</v>
      </c>
      <c r="K41">
        <f t="shared" si="5"/>
        <v>0.24818581963359365</v>
      </c>
      <c r="L41">
        <v>10.3527</v>
      </c>
      <c r="M41">
        <v>66.272654419999995</v>
      </c>
      <c r="N41">
        <f t="shared" si="6"/>
        <v>1.061032953945969E-4</v>
      </c>
      <c r="O41">
        <v>1.3429232099999999</v>
      </c>
      <c r="P41">
        <v>0.47049999999999997</v>
      </c>
      <c r="Q41">
        <v>50.172949520000003</v>
      </c>
      <c r="R41">
        <v>54.991795770000003</v>
      </c>
      <c r="S41">
        <f t="shared" si="7"/>
        <v>0.18212505247139099</v>
      </c>
      <c r="T41">
        <f t="shared" si="13"/>
        <v>0.94106326825348086</v>
      </c>
      <c r="U41">
        <v>4.8747375314023358E-3</v>
      </c>
      <c r="V41">
        <f t="shared" si="8"/>
        <v>0.18699979000279332</v>
      </c>
      <c r="W41">
        <v>0.19961719982427828</v>
      </c>
      <c r="X41">
        <f t="shared" si="14"/>
        <v>9.0090090090090095E-6</v>
      </c>
      <c r="Y41">
        <f t="shared" si="15"/>
        <v>5.6306306306306306E-4</v>
      </c>
      <c r="Z41">
        <f>[1]!Convection(F41,J41/3600,1000,9*10^-4,E41/1000,0.6,0.36,7)</f>
        <v>24333.661279419128</v>
      </c>
      <c r="AA41">
        <f>[1]!HeatTransferArea(F41/1000,H41/1000,0.36,E41/1000)</f>
        <v>0.47123889803846908</v>
      </c>
      <c r="AB41">
        <f t="shared" si="9"/>
        <v>11466.967726554833</v>
      </c>
      <c r="AC41">
        <f t="shared" si="16"/>
        <v>124.87339007570543</v>
      </c>
      <c r="AD41">
        <f t="shared" si="10"/>
        <v>132.69393704788621</v>
      </c>
      <c r="AE41">
        <f t="shared" si="11"/>
        <v>4.8747375314023358E-3</v>
      </c>
      <c r="AF41">
        <f t="shared" si="12"/>
        <v>132.69393704788621</v>
      </c>
      <c r="AG41">
        <v>8.394248053370007E-2</v>
      </c>
      <c r="AI41">
        <v>0.01</v>
      </c>
      <c r="AJ41">
        <v>0.625</v>
      </c>
      <c r="AK41">
        <v>24333.661279419128</v>
      </c>
      <c r="AL41">
        <v>0.47123889803846908</v>
      </c>
      <c r="AM41">
        <v>11466.967726554833</v>
      </c>
      <c r="AN41">
        <v>46203.154328011013</v>
      </c>
      <c r="AO41">
        <v>0.24619454644994321</v>
      </c>
    </row>
    <row r="42" spans="1:41" x14ac:dyDescent="0.25">
      <c r="A42" t="s">
        <v>56</v>
      </c>
      <c r="B42">
        <v>370</v>
      </c>
      <c r="C42">
        <v>3</v>
      </c>
      <c r="D42">
        <v>4148</v>
      </c>
      <c r="E42">
        <v>0.4</v>
      </c>
      <c r="F42">
        <v>25</v>
      </c>
      <c r="G42">
        <v>4</v>
      </c>
      <c r="H42">
        <f t="shared" si="4"/>
        <v>100</v>
      </c>
      <c r="I42">
        <v>1</v>
      </c>
      <c r="J42">
        <v>100</v>
      </c>
      <c r="K42">
        <f t="shared" si="5"/>
        <v>0.24818581963359365</v>
      </c>
      <c r="L42">
        <v>13.803599999999999</v>
      </c>
      <c r="M42">
        <v>93.038161220000006</v>
      </c>
      <c r="N42">
        <f t="shared" si="6"/>
        <v>1.4147106052612919E-4</v>
      </c>
      <c r="O42">
        <v>2.5137887800000001</v>
      </c>
      <c r="P42">
        <v>0.62729999999999997</v>
      </c>
      <c r="Q42">
        <v>66.377735770000001</v>
      </c>
      <c r="R42">
        <v>73.172622410000002</v>
      </c>
      <c r="S42">
        <f t="shared" si="7"/>
        <v>0.24094753698353785</v>
      </c>
      <c r="T42">
        <f t="shared" si="13"/>
        <v>1.2547510243379747</v>
      </c>
      <c r="U42">
        <v>9.1249152748533492E-3</v>
      </c>
      <c r="V42">
        <f t="shared" si="8"/>
        <v>0.2500724522583912</v>
      </c>
      <c r="W42">
        <v>0.2656126024757281</v>
      </c>
      <c r="X42">
        <f t="shared" si="14"/>
        <v>9.0090090090090095E-6</v>
      </c>
      <c r="Y42">
        <f t="shared" si="15"/>
        <v>5.6306306306306306E-4</v>
      </c>
      <c r="Z42">
        <f>[1]!Convection(F42,J42/3600,1000,9*10^-4,E42/1000,0.6,0.36,7)</f>
        <v>24333.723064999074</v>
      </c>
      <c r="AA42">
        <f>[1]!HeatTransferArea(F42/1000,H42/1000,0.36,E42/1000)</f>
        <v>0.47123889803846908</v>
      </c>
      <c r="AB42">
        <f t="shared" si="9"/>
        <v>11466.996842323442</v>
      </c>
      <c r="AC42">
        <f t="shared" si="16"/>
        <v>124.87370714163059</v>
      </c>
      <c r="AD42">
        <f t="shared" si="10"/>
        <v>99.520705478216954</v>
      </c>
      <c r="AE42">
        <f t="shared" si="11"/>
        <v>9.1249152748533492E-3</v>
      </c>
      <c r="AF42">
        <f t="shared" si="12"/>
        <v>99.520705478216954</v>
      </c>
      <c r="AG42">
        <v>0.11192330737826676</v>
      </c>
      <c r="AI42">
        <v>0.01</v>
      </c>
      <c r="AJ42">
        <v>0.625</v>
      </c>
      <c r="AK42">
        <v>24333.723064999074</v>
      </c>
      <c r="AL42">
        <v>0.47123889803846908</v>
      </c>
      <c r="AM42">
        <v>11466.996842323442</v>
      </c>
      <c r="AN42">
        <v>46203.271642403321</v>
      </c>
      <c r="AO42">
        <v>0.32758887638673129</v>
      </c>
    </row>
    <row r="43" spans="1:41" x14ac:dyDescent="0.25">
      <c r="A43" t="s">
        <v>57</v>
      </c>
      <c r="B43">
        <v>370</v>
      </c>
      <c r="C43">
        <v>3</v>
      </c>
      <c r="D43">
        <v>4148</v>
      </c>
      <c r="E43">
        <v>0.4</v>
      </c>
      <c r="F43">
        <v>25</v>
      </c>
      <c r="G43">
        <v>4</v>
      </c>
      <c r="H43">
        <f t="shared" si="4"/>
        <v>100</v>
      </c>
      <c r="I43">
        <v>1</v>
      </c>
      <c r="J43">
        <v>125</v>
      </c>
      <c r="K43">
        <f t="shared" si="5"/>
        <v>0.24818581963359365</v>
      </c>
      <c r="L43">
        <v>17.2545</v>
      </c>
      <c r="M43">
        <v>122.14099383</v>
      </c>
      <c r="N43">
        <f t="shared" si="6"/>
        <v>1.7683882565766151E-4</v>
      </c>
      <c r="O43">
        <v>4.1252432600000004</v>
      </c>
      <c r="P43">
        <v>0.78410000000000002</v>
      </c>
      <c r="Q43">
        <v>81.598079979999994</v>
      </c>
      <c r="R43">
        <v>90.815371979999995</v>
      </c>
      <c r="S43">
        <f t="shared" si="7"/>
        <v>0.29619655093225733</v>
      </c>
      <c r="T43">
        <f t="shared" si="13"/>
        <v>1.5684387804224682</v>
      </c>
      <c r="U43">
        <v>1.4974406575106054E-2</v>
      </c>
      <c r="V43">
        <f t="shared" si="8"/>
        <v>0.3111709575073634</v>
      </c>
      <c r="W43">
        <v>0.32965481490127052</v>
      </c>
      <c r="X43">
        <f t="shared" si="14"/>
        <v>9.0090090090090095E-6</v>
      </c>
      <c r="Y43">
        <f t="shared" si="15"/>
        <v>5.6306306306306306E-4</v>
      </c>
      <c r="Z43">
        <f>[1]!Convection(F43,J43/3600,1000,9*10^-4,E43/1000,0.6,0.36,7)</f>
        <v>24333.778898982433</v>
      </c>
      <c r="AA43">
        <f>[1]!HeatTransferArea(F43/1000,H43/1000,0.36,E43/1000)</f>
        <v>0.47123889803846908</v>
      </c>
      <c r="AB43">
        <f t="shared" si="9"/>
        <v>11467.023153468233</v>
      </c>
      <c r="AC43">
        <f t="shared" si="16"/>
        <v>124.87399366566424</v>
      </c>
      <c r="AD43">
        <f t="shared" si="10"/>
        <v>79.616747063617439</v>
      </c>
      <c r="AE43">
        <f t="shared" si="11"/>
        <v>1.4974406575106054E-2</v>
      </c>
      <c r="AF43">
        <f t="shared" si="12"/>
        <v>79.616747063617439</v>
      </c>
      <c r="AG43">
        <v>0.13990413422283346</v>
      </c>
      <c r="AI43">
        <v>0.01</v>
      </c>
      <c r="AJ43">
        <v>0.625</v>
      </c>
      <c r="AK43">
        <v>24333.778898982433</v>
      </c>
      <c r="AL43">
        <v>0.47123889803846908</v>
      </c>
      <c r="AM43">
        <v>11467.023153468233</v>
      </c>
      <c r="AN43">
        <v>46203.377656295772</v>
      </c>
      <c r="AO43">
        <v>0.40657427171156701</v>
      </c>
    </row>
    <row r="44" spans="1:41" x14ac:dyDescent="0.25">
      <c r="A44" t="s">
        <v>58</v>
      </c>
      <c r="B44">
        <v>370</v>
      </c>
      <c r="C44">
        <v>3</v>
      </c>
      <c r="D44">
        <v>4148</v>
      </c>
      <c r="E44">
        <v>0.4</v>
      </c>
      <c r="F44">
        <v>25</v>
      </c>
      <c r="G44">
        <v>4</v>
      </c>
      <c r="H44">
        <f t="shared" si="4"/>
        <v>100</v>
      </c>
      <c r="I44">
        <v>1.5</v>
      </c>
      <c r="J44">
        <v>75</v>
      </c>
      <c r="K44">
        <f t="shared" si="5"/>
        <v>0.24818581963359365</v>
      </c>
      <c r="L44">
        <v>10.3527</v>
      </c>
      <c r="M44">
        <v>66.268257500000004</v>
      </c>
      <c r="N44">
        <f t="shared" si="6"/>
        <v>1.061032953945969E-4</v>
      </c>
      <c r="O44">
        <v>1.3473463299999999</v>
      </c>
      <c r="P44">
        <v>0.31359999999999999</v>
      </c>
      <c r="Q44">
        <v>49.864573139999997</v>
      </c>
      <c r="R44">
        <v>54.895570710000001</v>
      </c>
      <c r="S44">
        <f t="shared" si="7"/>
        <v>0.12067044209371426</v>
      </c>
      <c r="T44">
        <f t="shared" si="13"/>
        <v>0.62737551216898735</v>
      </c>
      <c r="U44">
        <v>3.2605288094609652E-3</v>
      </c>
      <c r="V44">
        <f t="shared" si="8"/>
        <v>0.12393097090317523</v>
      </c>
      <c r="W44">
        <v>0.13284527209255587</v>
      </c>
      <c r="X44">
        <f t="shared" si="14"/>
        <v>1.3513513513513513E-5</v>
      </c>
      <c r="Y44">
        <f t="shared" si="15"/>
        <v>8.4459459459459464E-4</v>
      </c>
      <c r="Z44">
        <f>[1]!Convection(F44,J44/3600,1000,9*10^-4,E44/1000,0.6,0.36,7)</f>
        <v>24333.661279419128</v>
      </c>
      <c r="AA44">
        <f>[1]!HeatTransferArea(F44/1000,H44/1000,0.36,E44/1000)</f>
        <v>0.47123889803846908</v>
      </c>
      <c r="AB44">
        <f t="shared" si="9"/>
        <v>11466.967726554833</v>
      </c>
      <c r="AC44">
        <f t="shared" si="16"/>
        <v>83.248926717136953</v>
      </c>
      <c r="AD44">
        <f t="shared" si="10"/>
        <v>132.69393704788621</v>
      </c>
      <c r="AE44">
        <f t="shared" si="11"/>
        <v>3.2605288094609652E-3</v>
      </c>
      <c r="AF44">
        <f t="shared" si="12"/>
        <v>132.69393704788621</v>
      </c>
      <c r="AG44">
        <v>5.5961653689133382E-2</v>
      </c>
      <c r="AI44">
        <v>1.4999999999999999E-2</v>
      </c>
      <c r="AJ44">
        <v>0.9375</v>
      </c>
      <c r="AK44">
        <v>24333.661279419128</v>
      </c>
      <c r="AL44">
        <v>0.47123889803846908</v>
      </c>
      <c r="AM44">
        <v>11466.967726554833</v>
      </c>
      <c r="AN44">
        <v>30802.102885340675</v>
      </c>
      <c r="AO44">
        <v>0.16384250224748556</v>
      </c>
    </row>
    <row r="45" spans="1:41" x14ac:dyDescent="0.25">
      <c r="A45" t="s">
        <v>59</v>
      </c>
      <c r="B45">
        <v>370</v>
      </c>
      <c r="C45">
        <v>3</v>
      </c>
      <c r="D45">
        <v>4148</v>
      </c>
      <c r="E45">
        <v>0.4</v>
      </c>
      <c r="F45">
        <v>25</v>
      </c>
      <c r="G45">
        <v>4</v>
      </c>
      <c r="H45">
        <f t="shared" si="4"/>
        <v>100</v>
      </c>
      <c r="I45">
        <v>1.5</v>
      </c>
      <c r="J45">
        <v>100</v>
      </c>
      <c r="K45">
        <f t="shared" si="5"/>
        <v>0.24818581963359365</v>
      </c>
      <c r="L45">
        <v>13.803599999999999</v>
      </c>
      <c r="M45">
        <v>93.032266829999998</v>
      </c>
      <c r="N45">
        <f t="shared" si="6"/>
        <v>1.4147106052612919E-4</v>
      </c>
      <c r="O45">
        <v>2.5223628900000001</v>
      </c>
      <c r="P45">
        <v>0.41820000000000002</v>
      </c>
      <c r="Q45">
        <v>66.310646590000005</v>
      </c>
      <c r="R45">
        <v>73.276649019999994</v>
      </c>
      <c r="S45">
        <f t="shared" si="7"/>
        <v>0.1604693379620365</v>
      </c>
      <c r="T45">
        <f t="shared" si="13"/>
        <v>0.83650068289198298</v>
      </c>
      <c r="U45">
        <v>6.1040258823135849E-3</v>
      </c>
      <c r="V45">
        <f t="shared" si="8"/>
        <v>0.16657336384435009</v>
      </c>
      <c r="W45">
        <v>0.17732680890626654</v>
      </c>
      <c r="X45">
        <f t="shared" si="14"/>
        <v>1.3513513513513513E-5</v>
      </c>
      <c r="Y45">
        <f t="shared" si="15"/>
        <v>8.4459459459459464E-4</v>
      </c>
      <c r="Z45">
        <f>[1]!Convection(F45,J45/3600,1000,9*10^-4,E45/1000,0.6,0.36,7)</f>
        <v>24333.723064999074</v>
      </c>
      <c r="AA45">
        <f>[1]!HeatTransferArea(F45/1000,H45/1000,0.36,E45/1000)</f>
        <v>0.47123889803846908</v>
      </c>
      <c r="AB45">
        <f t="shared" si="9"/>
        <v>11466.996842323442</v>
      </c>
      <c r="AC45">
        <f t="shared" si="16"/>
        <v>83.249138094420388</v>
      </c>
      <c r="AD45">
        <f t="shared" si="10"/>
        <v>99.520705478216954</v>
      </c>
      <c r="AE45">
        <f t="shared" si="11"/>
        <v>6.1040258823135849E-3</v>
      </c>
      <c r="AF45">
        <f t="shared" si="12"/>
        <v>99.520705478216954</v>
      </c>
      <c r="AG45">
        <v>7.4615538252177843E-2</v>
      </c>
      <c r="AI45">
        <v>1.4999999999999999E-2</v>
      </c>
      <c r="AJ45">
        <v>0.9375</v>
      </c>
      <c r="AK45">
        <v>24333.723064999074</v>
      </c>
      <c r="AL45">
        <v>0.47123889803846908</v>
      </c>
      <c r="AM45">
        <v>11466.996842323442</v>
      </c>
      <c r="AN45">
        <v>30802.181094935546</v>
      </c>
      <c r="AO45">
        <v>0.21870306431772876</v>
      </c>
    </row>
    <row r="46" spans="1:41" x14ac:dyDescent="0.25">
      <c r="A46" t="s">
        <v>71</v>
      </c>
      <c r="B46">
        <v>370</v>
      </c>
      <c r="C46">
        <v>3</v>
      </c>
      <c r="D46">
        <v>4148</v>
      </c>
      <c r="E46">
        <v>0.4</v>
      </c>
      <c r="F46">
        <v>25</v>
      </c>
      <c r="G46">
        <v>4</v>
      </c>
      <c r="H46">
        <f t="shared" si="4"/>
        <v>100</v>
      </c>
      <c r="I46">
        <v>1.5</v>
      </c>
      <c r="J46">
        <v>125</v>
      </c>
      <c r="K46">
        <f t="shared" si="5"/>
        <v>0.24818581963359365</v>
      </c>
      <c r="M46">
        <v>122.13359706</v>
      </c>
      <c r="N46">
        <f t="shared" si="6"/>
        <v>1.7683882565766151E-4</v>
      </c>
      <c r="O46">
        <v>4.1397516899999998</v>
      </c>
      <c r="Q46">
        <v>82.271960890000003</v>
      </c>
      <c r="R46">
        <v>91.620240949999996</v>
      </c>
      <c r="S46">
        <f t="shared" si="7"/>
        <v>0.19909513442819918</v>
      </c>
      <c r="T46">
        <f t="shared" si="13"/>
        <v>1.0456258536149787</v>
      </c>
      <c r="U46">
        <v>1.0018047586369065E-2</v>
      </c>
      <c r="V46">
        <f t="shared" si="8"/>
        <v>0.20911318201456824</v>
      </c>
      <c r="W46">
        <v>0.22171763005227488</v>
      </c>
      <c r="X46">
        <f t="shared" si="14"/>
        <v>1.3513513513513513E-5</v>
      </c>
      <c r="Y46">
        <f t="shared" si="15"/>
        <v>8.4459459459459464E-4</v>
      </c>
      <c r="Z46">
        <f>[1]!Convection(F46,J46/3600,1000,9*10^-4,E46/1000,0.6,0.36,7)</f>
        <v>24333.778898982433</v>
      </c>
      <c r="AA46">
        <f>[1]!HeatTransferArea(F46/1000,H46/1000,0.36,E46/1000)</f>
        <v>0.47123889803846908</v>
      </c>
      <c r="AB46">
        <f t="shared" si="9"/>
        <v>11467.023153468233</v>
      </c>
      <c r="AC46">
        <f t="shared" si="16"/>
        <v>83.249329110442829</v>
      </c>
      <c r="AD46">
        <f t="shared" si="10"/>
        <v>79.616747063617439</v>
      </c>
      <c r="AE46">
        <f t="shared" si="11"/>
        <v>1.0018047586369065E-2</v>
      </c>
      <c r="AF46">
        <f t="shared" si="12"/>
        <v>79.616747063617439</v>
      </c>
      <c r="AG46">
        <v>9.3269422815222311E-2</v>
      </c>
      <c r="AI46">
        <v>1.4999999999999999E-2</v>
      </c>
      <c r="AJ46">
        <v>0.9375</v>
      </c>
      <c r="AK46">
        <v>24333.778898982433</v>
      </c>
      <c r="AL46">
        <v>0.47123889803846908</v>
      </c>
      <c r="AM46">
        <v>11467.023153468233</v>
      </c>
      <c r="AN46">
        <v>30802.251770863848</v>
      </c>
      <c r="AO46">
        <v>0.27345174373113906</v>
      </c>
    </row>
    <row r="47" spans="1:41" x14ac:dyDescent="0.25">
      <c r="A47" t="s">
        <v>72</v>
      </c>
      <c r="B47">
        <v>370</v>
      </c>
      <c r="C47">
        <v>3</v>
      </c>
      <c r="D47">
        <v>4148</v>
      </c>
      <c r="E47">
        <v>0.4</v>
      </c>
      <c r="F47">
        <v>25</v>
      </c>
      <c r="G47">
        <v>5</v>
      </c>
      <c r="H47">
        <f t="shared" si="4"/>
        <v>125</v>
      </c>
      <c r="I47">
        <v>0.5</v>
      </c>
      <c r="J47">
        <v>75</v>
      </c>
      <c r="K47">
        <f t="shared" si="5"/>
        <v>0.31023227454199215</v>
      </c>
      <c r="M47">
        <v>82.827639649999995</v>
      </c>
      <c r="N47">
        <f t="shared" si="6"/>
        <v>1.061032953945969E-4</v>
      </c>
      <c r="O47">
        <v>1.6786829400000001</v>
      </c>
      <c r="Q47">
        <v>49.985005540000003</v>
      </c>
      <c r="R47">
        <v>54.916901760000002</v>
      </c>
      <c r="S47">
        <f t="shared" si="7"/>
        <v>0.29030852182613381</v>
      </c>
      <c r="T47">
        <f t="shared" si="13"/>
        <v>1.5057012292055689</v>
      </c>
      <c r="U47">
        <v>9.7496430711838701E-3</v>
      </c>
      <c r="V47">
        <f t="shared" si="8"/>
        <v>0.30005816489731768</v>
      </c>
      <c r="W47">
        <v>0.31895254188695649</v>
      </c>
      <c r="X47">
        <f t="shared" si="14"/>
        <v>7.0382882882882884E-6</v>
      </c>
      <c r="Y47">
        <f t="shared" si="15"/>
        <v>2.8153153153153153E-4</v>
      </c>
      <c r="Z47">
        <f>[1]!Convection(F47,J47/3600,1000,9*10^-4,E47/1000,0.6,0.36,7)</f>
        <v>24333.661279419128</v>
      </c>
      <c r="AA47">
        <f>[1]!HeatTransferArea(F47/1000,H47/1000,0.36,E47/1000)</f>
        <v>0.58904862254808632</v>
      </c>
      <c r="AB47">
        <f t="shared" si="9"/>
        <v>14333.70965819354</v>
      </c>
      <c r="AC47">
        <f t="shared" si="16"/>
        <v>249.74678015141077</v>
      </c>
      <c r="AD47">
        <f t="shared" si="10"/>
        <v>165.86742130985778</v>
      </c>
      <c r="AE47">
        <f t="shared" si="11"/>
        <v>9.7496430711838701E-3</v>
      </c>
      <c r="AF47">
        <f t="shared" si="12"/>
        <v>165.86742130985778</v>
      </c>
      <c r="AG47">
        <v>0.13430796885392007</v>
      </c>
      <c r="AI47">
        <v>7.8125E-3</v>
      </c>
      <c r="AJ47">
        <v>0.3125</v>
      </c>
      <c r="AK47">
        <v>24333.661279419128</v>
      </c>
      <c r="AL47">
        <v>0.58904862254808632</v>
      </c>
      <c r="AM47">
        <v>14333.70965819354</v>
      </c>
      <c r="AN47">
        <v>92406.308656021996</v>
      </c>
      <c r="AO47">
        <v>0.39337480166057975</v>
      </c>
    </row>
    <row r="48" spans="1:41" x14ac:dyDescent="0.25">
      <c r="A48" t="s">
        <v>73</v>
      </c>
      <c r="B48">
        <v>370</v>
      </c>
      <c r="C48">
        <v>3</v>
      </c>
      <c r="D48">
        <v>4148</v>
      </c>
      <c r="E48">
        <v>0.4</v>
      </c>
      <c r="F48">
        <v>25</v>
      </c>
      <c r="G48">
        <v>5</v>
      </c>
      <c r="H48">
        <f t="shared" si="4"/>
        <v>125</v>
      </c>
      <c r="I48">
        <v>0.5</v>
      </c>
      <c r="J48">
        <v>100</v>
      </c>
      <c r="K48">
        <f t="shared" si="5"/>
        <v>0.31023227454199215</v>
      </c>
      <c r="M48">
        <v>116.28027428</v>
      </c>
      <c r="N48">
        <f t="shared" si="6"/>
        <v>1.4147106052612919E-4</v>
      </c>
      <c r="O48">
        <v>3.1422784300000002</v>
      </c>
      <c r="Q48">
        <v>64.570231430000007</v>
      </c>
      <c r="R48">
        <v>71.798130330000006</v>
      </c>
      <c r="S48">
        <f t="shared" si="7"/>
        <v>0.37501823272609092</v>
      </c>
      <c r="T48">
        <f t="shared" si="13"/>
        <v>2.0076016389407587</v>
      </c>
      <c r="U48">
        <v>1.8250077124617726E-2</v>
      </c>
      <c r="V48">
        <f t="shared" si="8"/>
        <v>0.39326830985070865</v>
      </c>
      <c r="W48">
        <v>0.41699723468676048</v>
      </c>
      <c r="X48">
        <f t="shared" si="14"/>
        <v>7.0382882882882884E-6</v>
      </c>
      <c r="Y48">
        <f t="shared" si="15"/>
        <v>2.8153153153153153E-4</v>
      </c>
      <c r="Z48">
        <f>[1]!Convection(F48,J48/3600,1000,9*10^-4,E48/1000,0.6,0.36,7)</f>
        <v>24333.723064999074</v>
      </c>
      <c r="AA48">
        <f>[1]!HeatTransferArea(F48/1000,H48/1000,0.36,E48/1000)</f>
        <v>0.58904862254808632</v>
      </c>
      <c r="AB48">
        <f t="shared" si="9"/>
        <v>14333.746052904302</v>
      </c>
      <c r="AC48">
        <f t="shared" si="16"/>
        <v>249.74741428326109</v>
      </c>
      <c r="AD48">
        <f t="shared" si="10"/>
        <v>124.40088184777119</v>
      </c>
      <c r="AE48">
        <f t="shared" si="11"/>
        <v>1.8250077124617726E-2</v>
      </c>
      <c r="AF48">
        <f t="shared" si="12"/>
        <v>124.40088184777119</v>
      </c>
      <c r="AG48">
        <v>0.17907729180522677</v>
      </c>
      <c r="AI48">
        <v>7.8125E-3</v>
      </c>
      <c r="AJ48">
        <v>0.3125</v>
      </c>
      <c r="AK48">
        <v>24333.723064999074</v>
      </c>
      <c r="AL48">
        <v>0.58904862254808632</v>
      </c>
      <c r="AM48">
        <v>14333.746052904302</v>
      </c>
      <c r="AN48">
        <v>92406.543284806612</v>
      </c>
      <c r="AO48">
        <v>0.51429658944700452</v>
      </c>
    </row>
    <row r="49" spans="1:41" x14ac:dyDescent="0.25">
      <c r="A49" t="s">
        <v>74</v>
      </c>
      <c r="B49">
        <v>370</v>
      </c>
      <c r="C49">
        <v>3</v>
      </c>
      <c r="D49">
        <v>4148</v>
      </c>
      <c r="E49">
        <v>0.4</v>
      </c>
      <c r="F49">
        <v>25</v>
      </c>
      <c r="G49">
        <v>5</v>
      </c>
      <c r="H49">
        <f t="shared" si="4"/>
        <v>125</v>
      </c>
      <c r="I49">
        <v>0.5</v>
      </c>
      <c r="J49">
        <v>125</v>
      </c>
      <c r="K49">
        <f t="shared" si="5"/>
        <v>0.31023227454199215</v>
      </c>
      <c r="M49">
        <v>152.65462554000001</v>
      </c>
      <c r="N49">
        <f t="shared" si="6"/>
        <v>1.7683882565766151E-4</v>
      </c>
      <c r="O49">
        <v>5.1566082199999999</v>
      </c>
      <c r="Q49">
        <v>74.41807</v>
      </c>
      <c r="R49">
        <v>84.535247319999996</v>
      </c>
      <c r="S49">
        <f t="shared" si="7"/>
        <v>0.43221361417205811</v>
      </c>
      <c r="T49">
        <f t="shared" si="13"/>
        <v>2.5095020486759481</v>
      </c>
      <c r="U49">
        <v>2.9949127619616357E-2</v>
      </c>
      <c r="V49">
        <f t="shared" si="8"/>
        <v>0.46216274179167449</v>
      </c>
      <c r="W49">
        <v>0.4909732914211023</v>
      </c>
      <c r="X49">
        <f t="shared" si="14"/>
        <v>7.0382882882882884E-6</v>
      </c>
      <c r="Y49">
        <f t="shared" si="15"/>
        <v>2.8153153153153153E-4</v>
      </c>
      <c r="Z49">
        <f>[1]!Convection(F49,J49/3600,1000,9*10^-4,E49/1000,0.6,0.36,7)</f>
        <v>24333.778898982433</v>
      </c>
      <c r="AA49">
        <f>[1]!HeatTransferArea(F49/1000,H49/1000,0.36,E49/1000)</f>
        <v>0.58904862254808632</v>
      </c>
      <c r="AB49">
        <f t="shared" si="9"/>
        <v>14333.778941835291</v>
      </c>
      <c r="AC49">
        <f t="shared" si="16"/>
        <v>249.7479873313284</v>
      </c>
      <c r="AD49">
        <f t="shared" si="10"/>
        <v>99.520933829521795</v>
      </c>
      <c r="AE49">
        <f t="shared" si="11"/>
        <v>2.9949127619616357E-2</v>
      </c>
      <c r="AF49">
        <f t="shared" si="12"/>
        <v>99.520933829521795</v>
      </c>
      <c r="AG49">
        <v>0.22384661475653347</v>
      </c>
      <c r="AI49">
        <v>7.8125E-3</v>
      </c>
      <c r="AJ49">
        <v>0.3125</v>
      </c>
      <c r="AK49">
        <v>24333.778898982433</v>
      </c>
      <c r="AL49">
        <v>0.58904862254808632</v>
      </c>
      <c r="AM49">
        <v>14333.778941835291</v>
      </c>
      <c r="AN49">
        <v>92406.755312591515</v>
      </c>
      <c r="AO49">
        <v>0.60553372608602618</v>
      </c>
    </row>
    <row r="50" spans="1:41" x14ac:dyDescent="0.25">
      <c r="A50" t="s">
        <v>75</v>
      </c>
      <c r="B50">
        <v>370</v>
      </c>
      <c r="C50">
        <v>3</v>
      </c>
      <c r="D50">
        <v>4148</v>
      </c>
      <c r="E50">
        <v>0.4</v>
      </c>
      <c r="F50">
        <v>25</v>
      </c>
      <c r="G50">
        <v>5</v>
      </c>
      <c r="H50">
        <f t="shared" si="4"/>
        <v>125</v>
      </c>
      <c r="I50">
        <v>1</v>
      </c>
      <c r="J50">
        <v>75</v>
      </c>
      <c r="K50">
        <f t="shared" si="5"/>
        <v>0.31023227454199215</v>
      </c>
      <c r="M50">
        <v>82.840818029999994</v>
      </c>
      <c r="N50">
        <f t="shared" si="6"/>
        <v>1.061032953945969E-4</v>
      </c>
      <c r="O50">
        <v>1.67865402</v>
      </c>
      <c r="Q50">
        <v>49.805931360000002</v>
      </c>
      <c r="R50">
        <v>55.141580730000001</v>
      </c>
      <c r="S50">
        <f t="shared" si="7"/>
        <v>0.14463423735868891</v>
      </c>
      <c r="T50">
        <f t="shared" si="13"/>
        <v>0.75285061460278446</v>
      </c>
      <c r="U50">
        <v>4.8747375531820051E-3</v>
      </c>
      <c r="V50">
        <f t="shared" si="8"/>
        <v>0.14950897491187093</v>
      </c>
      <c r="W50">
        <v>0.16012872880520562</v>
      </c>
      <c r="X50">
        <f t="shared" si="14"/>
        <v>1.4076576576576577E-5</v>
      </c>
      <c r="Y50">
        <f t="shared" si="15"/>
        <v>5.6306306306306306E-4</v>
      </c>
      <c r="Z50">
        <f>[1]!Convection(F50,J50/3600,1000,9*10^-4,E50/1000,0.6,0.36,7)</f>
        <v>24333.661279419128</v>
      </c>
      <c r="AA50">
        <f>[1]!HeatTransferArea(F50/1000,H50/1000,0.36,E50/1000)</f>
        <v>0.58904862254808632</v>
      </c>
      <c r="AB50">
        <f t="shared" si="9"/>
        <v>14333.70965819354</v>
      </c>
      <c r="AC50">
        <f t="shared" si="16"/>
        <v>124.87339007570539</v>
      </c>
      <c r="AD50">
        <f t="shared" si="10"/>
        <v>165.86742130985778</v>
      </c>
      <c r="AE50">
        <f t="shared" si="11"/>
        <v>4.8747375531820051E-3</v>
      </c>
      <c r="AF50">
        <f t="shared" si="12"/>
        <v>165.86742130985778</v>
      </c>
      <c r="AG50">
        <v>6.7153984426960037E-2</v>
      </c>
      <c r="AI50">
        <v>1.5625E-2</v>
      </c>
      <c r="AJ50">
        <v>0.625</v>
      </c>
      <c r="AK50">
        <v>24333.661279419128</v>
      </c>
      <c r="AL50">
        <v>0.58904862254808632</v>
      </c>
      <c r="AM50">
        <v>14333.70965819354</v>
      </c>
      <c r="AN50">
        <v>46203.154328010998</v>
      </c>
      <c r="AO50">
        <v>0.19749209885975361</v>
      </c>
    </row>
    <row r="51" spans="1:41" x14ac:dyDescent="0.25">
      <c r="A51" t="s">
        <v>76</v>
      </c>
      <c r="B51">
        <v>370</v>
      </c>
      <c r="C51">
        <v>3</v>
      </c>
      <c r="D51">
        <v>4148</v>
      </c>
      <c r="E51">
        <v>0.4</v>
      </c>
      <c r="F51">
        <v>25</v>
      </c>
      <c r="G51">
        <v>5</v>
      </c>
      <c r="H51">
        <f t="shared" si="4"/>
        <v>125</v>
      </c>
      <c r="I51">
        <v>1</v>
      </c>
      <c r="J51">
        <v>100</v>
      </c>
      <c r="K51">
        <f t="shared" si="5"/>
        <v>0.31023227454199215</v>
      </c>
      <c r="M51">
        <v>116.29770153</v>
      </c>
      <c r="N51">
        <f t="shared" si="6"/>
        <v>1.4147106052612919E-4</v>
      </c>
      <c r="O51">
        <v>3.1422359700000002</v>
      </c>
      <c r="Q51">
        <v>66.07419969</v>
      </c>
      <c r="R51">
        <v>73.660105979999997</v>
      </c>
      <c r="S51">
        <f t="shared" si="7"/>
        <v>0.19187657414080464</v>
      </c>
      <c r="T51">
        <f t="shared" si="13"/>
        <v>1.0038008194703794</v>
      </c>
      <c r="U51">
        <v>9.1249152603335645E-3</v>
      </c>
      <c r="V51">
        <f t="shared" si="8"/>
        <v>0.20100148940113821</v>
      </c>
      <c r="W51">
        <v>0.21390571285920632</v>
      </c>
      <c r="X51">
        <f t="shared" si="14"/>
        <v>1.4076576576576577E-5</v>
      </c>
      <c r="Y51">
        <f t="shared" si="15"/>
        <v>5.6306306306306306E-4</v>
      </c>
      <c r="Z51">
        <f>[1]!Convection(F51,J51/3600,1000,9*10^-4,E51/1000,0.6,0.36,7)</f>
        <v>24333.723064999074</v>
      </c>
      <c r="AA51">
        <f>[1]!HeatTransferArea(F51/1000,H51/1000,0.36,E51/1000)</f>
        <v>0.58904862254808632</v>
      </c>
      <c r="AB51">
        <f t="shared" si="9"/>
        <v>14333.746052904302</v>
      </c>
      <c r="AC51">
        <f t="shared" si="16"/>
        <v>124.87370714163055</v>
      </c>
      <c r="AD51">
        <f t="shared" si="10"/>
        <v>124.40088184777119</v>
      </c>
      <c r="AE51">
        <f t="shared" si="11"/>
        <v>9.1249152603335645E-3</v>
      </c>
      <c r="AF51">
        <f t="shared" si="12"/>
        <v>124.40088184777119</v>
      </c>
      <c r="AG51">
        <v>8.9538645902613387E-2</v>
      </c>
      <c r="AI51">
        <v>1.5625E-2</v>
      </c>
      <c r="AJ51">
        <v>0.625</v>
      </c>
      <c r="AK51">
        <v>24333.723064999074</v>
      </c>
      <c r="AL51">
        <v>0.58904862254808632</v>
      </c>
      <c r="AM51">
        <v>14333.746052904302</v>
      </c>
      <c r="AN51">
        <v>46203.271642403306</v>
      </c>
      <c r="AO51">
        <v>0.26381704585968779</v>
      </c>
    </row>
    <row r="52" spans="1:41" x14ac:dyDescent="0.25">
      <c r="A52" t="s">
        <v>77</v>
      </c>
      <c r="B52">
        <v>370</v>
      </c>
      <c r="C52">
        <v>3</v>
      </c>
      <c r="D52">
        <v>4148</v>
      </c>
      <c r="E52">
        <v>0.4</v>
      </c>
      <c r="F52">
        <v>25</v>
      </c>
      <c r="G52">
        <v>5</v>
      </c>
      <c r="H52">
        <f t="shared" si="4"/>
        <v>125</v>
      </c>
      <c r="I52">
        <v>1</v>
      </c>
      <c r="J52">
        <v>125</v>
      </c>
      <c r="K52">
        <f t="shared" si="5"/>
        <v>0.31023227454199215</v>
      </c>
      <c r="M52">
        <v>152.67624228</v>
      </c>
      <c r="N52">
        <f t="shared" si="6"/>
        <v>1.7683882565766151E-4</v>
      </c>
      <c r="O52">
        <v>5.1565540700000003</v>
      </c>
      <c r="Q52">
        <v>81.758986910000004</v>
      </c>
      <c r="R52">
        <v>92.149237769999999</v>
      </c>
      <c r="S52">
        <f t="shared" si="7"/>
        <v>0.23742450740402898</v>
      </c>
      <c r="T52">
        <f t="shared" si="13"/>
        <v>1.254751024337974</v>
      </c>
      <c r="U52">
        <v>1.4974406560586268E-2</v>
      </c>
      <c r="V52">
        <f t="shared" si="8"/>
        <v>0.25239891396461522</v>
      </c>
      <c r="W52">
        <v>0.26759733959622994</v>
      </c>
      <c r="X52">
        <f t="shared" si="14"/>
        <v>1.4076576576576577E-5</v>
      </c>
      <c r="Y52">
        <f t="shared" si="15"/>
        <v>5.6306306306306306E-4</v>
      </c>
      <c r="Z52">
        <f>[1]!Convection(F52,J52/3600,1000,9*10^-4,E52/1000,0.6,0.36,7)</f>
        <v>24333.778898982433</v>
      </c>
      <c r="AA52">
        <f>[1]!HeatTransferArea(F52/1000,H52/1000,0.36,E52/1000)</f>
        <v>0.58904862254808632</v>
      </c>
      <c r="AB52">
        <f t="shared" si="9"/>
        <v>14333.778941835291</v>
      </c>
      <c r="AC52">
        <f t="shared" si="16"/>
        <v>124.8739936656642</v>
      </c>
      <c r="AD52">
        <f t="shared" si="10"/>
        <v>99.520933829521795</v>
      </c>
      <c r="AE52">
        <f t="shared" si="11"/>
        <v>1.4974406560586268E-2</v>
      </c>
      <c r="AF52">
        <f t="shared" si="12"/>
        <v>99.520933829521795</v>
      </c>
      <c r="AG52">
        <v>0.11192330737826674</v>
      </c>
      <c r="AI52">
        <v>1.5625E-2</v>
      </c>
      <c r="AJ52">
        <v>0.625</v>
      </c>
      <c r="AK52">
        <v>24333.778898982433</v>
      </c>
      <c r="AL52">
        <v>0.58904862254808632</v>
      </c>
      <c r="AM52">
        <v>14333.778941835291</v>
      </c>
      <c r="AN52">
        <v>46203.377656295757</v>
      </c>
      <c r="AO52">
        <v>0.3300367188353503</v>
      </c>
    </row>
    <row r="53" spans="1:41" x14ac:dyDescent="0.25">
      <c r="A53" t="s">
        <v>78</v>
      </c>
      <c r="B53">
        <v>370</v>
      </c>
      <c r="C53">
        <v>3</v>
      </c>
      <c r="D53">
        <v>4148</v>
      </c>
      <c r="E53">
        <v>0.4</v>
      </c>
      <c r="F53">
        <v>25</v>
      </c>
      <c r="G53">
        <v>5</v>
      </c>
      <c r="H53">
        <f t="shared" si="4"/>
        <v>125</v>
      </c>
      <c r="I53">
        <v>1.5</v>
      </c>
      <c r="J53">
        <v>75</v>
      </c>
      <c r="K53">
        <f t="shared" si="5"/>
        <v>0.31023227454199215</v>
      </c>
      <c r="M53">
        <v>82.835321870000001</v>
      </c>
      <c r="N53">
        <f t="shared" si="6"/>
        <v>1.061032953945969E-4</v>
      </c>
      <c r="O53">
        <v>1.6841829100000001</v>
      </c>
      <c r="Q53">
        <v>49.365190060000003</v>
      </c>
      <c r="R53">
        <v>54.987644340000003</v>
      </c>
      <c r="S53">
        <f t="shared" si="7"/>
        <v>9.5569562652920007E-2</v>
      </c>
      <c r="T53">
        <f t="shared" si="13"/>
        <v>0.50190040973518968</v>
      </c>
      <c r="U53">
        <v>3.2605288046210377E-3</v>
      </c>
      <c r="V53">
        <f t="shared" si="8"/>
        <v>9.8830091457541042E-2</v>
      </c>
      <c r="W53">
        <v>0.10645446952601305</v>
      </c>
      <c r="X53">
        <f t="shared" si="14"/>
        <v>2.1114864864864866E-5</v>
      </c>
      <c r="Y53">
        <f t="shared" si="15"/>
        <v>8.4459459459459464E-4</v>
      </c>
      <c r="Z53">
        <f>[1]!Convection(F53,J53/3600,1000,9*10^-4,E53/1000,0.6,0.36,7)</f>
        <v>24333.661279419128</v>
      </c>
      <c r="AA53">
        <f>[1]!HeatTransferArea(F53/1000,H53/1000,0.36,E53/1000)</f>
        <v>0.58904862254808632</v>
      </c>
      <c r="AB53">
        <f t="shared" si="9"/>
        <v>14333.70965819354</v>
      </c>
      <c r="AC53">
        <f t="shared" si="16"/>
        <v>83.248926717136925</v>
      </c>
      <c r="AD53">
        <f t="shared" si="10"/>
        <v>165.86742130985778</v>
      </c>
      <c r="AE53">
        <f t="shared" si="11"/>
        <v>3.2605288046210377E-3</v>
      </c>
      <c r="AF53">
        <f t="shared" si="12"/>
        <v>165.86742130985778</v>
      </c>
      <c r="AG53">
        <v>4.4769322951306693E-2</v>
      </c>
      <c r="AI53">
        <v>2.34375E-2</v>
      </c>
      <c r="AJ53">
        <v>0.9375</v>
      </c>
      <c r="AK53">
        <v>24333.661279419128</v>
      </c>
      <c r="AL53">
        <v>0.58904862254808632</v>
      </c>
      <c r="AM53">
        <v>14333.70965819354</v>
      </c>
      <c r="AN53">
        <v>30802.102885340664</v>
      </c>
      <c r="AO53">
        <v>0.13129384574874944</v>
      </c>
    </row>
    <row r="54" spans="1:41" x14ac:dyDescent="0.25">
      <c r="A54" t="s">
        <v>79</v>
      </c>
      <c r="B54">
        <v>370</v>
      </c>
      <c r="C54">
        <v>3</v>
      </c>
      <c r="D54">
        <v>4148</v>
      </c>
      <c r="E54">
        <v>0.4</v>
      </c>
      <c r="F54">
        <v>25</v>
      </c>
      <c r="G54">
        <v>5</v>
      </c>
      <c r="H54">
        <f t="shared" si="4"/>
        <v>125</v>
      </c>
      <c r="I54">
        <v>1.5</v>
      </c>
      <c r="J54">
        <v>100</v>
      </c>
      <c r="K54">
        <f t="shared" si="5"/>
        <v>0.31023227454199215</v>
      </c>
      <c r="M54">
        <v>116.29033354000001</v>
      </c>
      <c r="N54">
        <f t="shared" si="6"/>
        <v>1.4147106052612919E-4</v>
      </c>
      <c r="O54">
        <v>3.15295361</v>
      </c>
      <c r="Q54">
        <v>65.670366029999997</v>
      </c>
      <c r="R54">
        <v>73.498932600000003</v>
      </c>
      <c r="S54">
        <f t="shared" si="7"/>
        <v>0.12713590595146337</v>
      </c>
      <c r="T54">
        <f t="shared" si="13"/>
        <v>0.66920054631358628</v>
      </c>
      <c r="U54">
        <v>6.1040258774736553E-3</v>
      </c>
      <c r="V54">
        <f t="shared" si="8"/>
        <v>0.13323993182893704</v>
      </c>
      <c r="W54">
        <v>0.14229178162792319</v>
      </c>
      <c r="X54">
        <f t="shared" si="14"/>
        <v>2.1114864864864866E-5</v>
      </c>
      <c r="Y54">
        <f t="shared" si="15"/>
        <v>8.4459459459459464E-4</v>
      </c>
      <c r="Z54">
        <f>[1]!Convection(F54,J54/3600,1000,9*10^-4,E54/1000,0.6,0.36,7)</f>
        <v>24333.723064999074</v>
      </c>
      <c r="AA54">
        <f>[1]!HeatTransferArea(F54/1000,H54/1000,0.36,E54/1000)</f>
        <v>0.58904862254808632</v>
      </c>
      <c r="AB54">
        <f t="shared" si="9"/>
        <v>14333.746052904302</v>
      </c>
      <c r="AC54">
        <f t="shared" si="16"/>
        <v>83.24913809442036</v>
      </c>
      <c r="AD54">
        <f t="shared" si="10"/>
        <v>124.40088184777119</v>
      </c>
      <c r="AE54">
        <f t="shared" si="11"/>
        <v>6.1040258774736553E-3</v>
      </c>
      <c r="AF54">
        <f t="shared" si="12"/>
        <v>124.40088184777119</v>
      </c>
      <c r="AG54">
        <v>5.9692430601742258E-2</v>
      </c>
      <c r="AI54">
        <v>2.34375E-2</v>
      </c>
      <c r="AJ54">
        <v>0.9375</v>
      </c>
      <c r="AK54">
        <v>24333.723064999074</v>
      </c>
      <c r="AL54">
        <v>0.58904862254808632</v>
      </c>
      <c r="AM54">
        <v>14333.746052904302</v>
      </c>
      <c r="AN54">
        <v>30802.181094935535</v>
      </c>
      <c r="AO54">
        <v>0.17549319734110527</v>
      </c>
    </row>
    <row r="55" spans="1:41" x14ac:dyDescent="0.25">
      <c r="A55" t="s">
        <v>80</v>
      </c>
      <c r="B55">
        <v>370</v>
      </c>
      <c r="C55">
        <v>3</v>
      </c>
      <c r="D55">
        <v>4148</v>
      </c>
      <c r="E55">
        <v>0.4</v>
      </c>
      <c r="F55">
        <v>25</v>
      </c>
      <c r="G55">
        <v>5</v>
      </c>
      <c r="H55">
        <f t="shared" si="4"/>
        <v>125</v>
      </c>
      <c r="I55">
        <v>1.5</v>
      </c>
      <c r="J55">
        <v>125</v>
      </c>
      <c r="K55">
        <f t="shared" si="5"/>
        <v>0.31023227454199215</v>
      </c>
      <c r="N55">
        <f t="shared" si="6"/>
        <v>1.7683882565766151E-4</v>
      </c>
      <c r="Q55">
        <v>81.547235970000003</v>
      </c>
      <c r="S55">
        <f t="shared" si="7"/>
        <v>0.15787306131577705</v>
      </c>
      <c r="T55">
        <f t="shared" si="13"/>
        <v>0.83650068289198265</v>
      </c>
      <c r="V55">
        <f t="shared" si="8"/>
        <v>0.15787306131577705</v>
      </c>
      <c r="W55">
        <v>0.14229178162792319</v>
      </c>
      <c r="X55">
        <f t="shared" si="14"/>
        <v>2.1114864864864866E-5</v>
      </c>
      <c r="Y55">
        <f t="shared" si="15"/>
        <v>8.4459459459459464E-4</v>
      </c>
      <c r="Z55">
        <f>[1]!Convection(F55,J55/3600,1000,9*10^-4,E55/1000,0.6,0.36,7)</f>
        <v>24333.778898982433</v>
      </c>
      <c r="AA55">
        <f>[1]!HeatTransferArea(F55/1000,H55/1000,0.36,E55/1000)</f>
        <v>0.58904862254808632</v>
      </c>
      <c r="AB55">
        <f t="shared" si="9"/>
        <v>14333.778941835291</v>
      </c>
      <c r="AC55">
        <f t="shared" si="16"/>
        <v>83.249329110442801</v>
      </c>
      <c r="AD55">
        <f t="shared" si="10"/>
        <v>99.520933829521795</v>
      </c>
      <c r="AE55">
        <f t="shared" si="11"/>
        <v>0</v>
      </c>
      <c r="AF55">
        <f t="shared" si="12"/>
        <v>99.520933829521795</v>
      </c>
      <c r="AG55">
        <v>7.4615538252177829E-2</v>
      </c>
      <c r="AI55">
        <v>2.34375E-2</v>
      </c>
      <c r="AJ55">
        <v>0.9375</v>
      </c>
      <c r="AK55">
        <v>24333.778898982433</v>
      </c>
      <c r="AL55">
        <v>0.58904862254808632</v>
      </c>
      <c r="AM55">
        <v>14333.778941835291</v>
      </c>
      <c r="AN55">
        <v>30802.251770863837</v>
      </c>
    </row>
    <row r="56" spans="1:41" x14ac:dyDescent="0.25">
      <c r="A56" t="s">
        <v>81</v>
      </c>
      <c r="B56">
        <v>370</v>
      </c>
      <c r="C56">
        <v>3</v>
      </c>
      <c r="D56">
        <v>4148</v>
      </c>
      <c r="E56">
        <v>0.5</v>
      </c>
      <c r="F56">
        <v>25</v>
      </c>
      <c r="G56">
        <v>3</v>
      </c>
      <c r="H56">
        <f t="shared" si="4"/>
        <v>75</v>
      </c>
      <c r="I56">
        <v>0.5</v>
      </c>
      <c r="J56">
        <v>75</v>
      </c>
      <c r="K56">
        <f t="shared" si="5"/>
        <v>0.18613936472519527</v>
      </c>
      <c r="N56">
        <f t="shared" si="6"/>
        <v>1.061032953945969E-4</v>
      </c>
      <c r="Q56">
        <v>44.012485060000003</v>
      </c>
      <c r="S56">
        <f t="shared" si="7"/>
        <v>0.42603441244123275</v>
      </c>
      <c r="T56">
        <f t="shared" si="13"/>
        <v>2.5095020486759489</v>
      </c>
      <c r="V56">
        <f t="shared" si="8"/>
        <v>0.42603441244123275</v>
      </c>
      <c r="W56">
        <v>0.14229178162792319</v>
      </c>
      <c r="X56">
        <f t="shared" si="14"/>
        <v>2.5337837837837837E-6</v>
      </c>
      <c r="Y56">
        <f t="shared" si="15"/>
        <v>2.8153153153153153E-4</v>
      </c>
      <c r="Z56">
        <f>[1]!Convection(F56,J56/3600,1000,9*10^-4,E56/1000,0.6,0.36,7)</f>
        <v>19466.966609470252</v>
      </c>
      <c r="AA56">
        <f>[1]!HeatTransferArea(F56/1000,H56/1000,0.36,E56/1000)</f>
        <v>0.28274333882308145</v>
      </c>
      <c r="AB56">
        <f t="shared" si="9"/>
        <v>5504.1551359190607</v>
      </c>
      <c r="AC56">
        <f t="shared" si="16"/>
        <v>159.83824790533225</v>
      </c>
      <c r="AD56">
        <f t="shared" si="10"/>
        <v>63.693212758947674</v>
      </c>
      <c r="AE56">
        <f t="shared" si="11"/>
        <v>0</v>
      </c>
      <c r="AF56">
        <f t="shared" si="12"/>
        <v>63.693212758947674</v>
      </c>
      <c r="AG56">
        <v>0.2238466147565335</v>
      </c>
      <c r="AI56">
        <v>2.8124999999999999E-3</v>
      </c>
      <c r="AJ56">
        <v>0.3125</v>
      </c>
      <c r="AK56">
        <v>19466.966609470252</v>
      </c>
      <c r="AL56">
        <v>0.28274333882308145</v>
      </c>
      <c r="AM56">
        <v>5504.1551359190607</v>
      </c>
      <c r="AN56">
        <v>59140.15172497293</v>
      </c>
    </row>
    <row r="57" spans="1:41" x14ac:dyDescent="0.25">
      <c r="A57" t="s">
        <v>82</v>
      </c>
      <c r="B57">
        <v>370</v>
      </c>
      <c r="C57">
        <v>3</v>
      </c>
      <c r="D57">
        <v>4148</v>
      </c>
      <c r="E57">
        <v>0.5</v>
      </c>
      <c r="F57">
        <v>25</v>
      </c>
      <c r="G57">
        <v>3</v>
      </c>
      <c r="H57">
        <f t="shared" si="4"/>
        <v>75</v>
      </c>
      <c r="I57">
        <v>0.5</v>
      </c>
      <c r="J57">
        <v>100</v>
      </c>
      <c r="K57">
        <f t="shared" si="5"/>
        <v>0.18613936472519527</v>
      </c>
      <c r="N57">
        <f t="shared" si="6"/>
        <v>1.4147106052612919E-4</v>
      </c>
      <c r="Q57">
        <v>25.726525729999999</v>
      </c>
      <c r="S57">
        <f t="shared" si="7"/>
        <v>0.24902900298842623</v>
      </c>
      <c r="T57">
        <f t="shared" si="13"/>
        <v>3.3460027315679315</v>
      </c>
      <c r="V57">
        <f t="shared" si="8"/>
        <v>0.24902900298842623</v>
      </c>
      <c r="W57">
        <v>0.14229178162792319</v>
      </c>
      <c r="X57">
        <f t="shared" si="14"/>
        <v>2.5337837837837837E-6</v>
      </c>
      <c r="Y57">
        <f t="shared" si="15"/>
        <v>2.8153153153153153E-4</v>
      </c>
      <c r="Z57">
        <f>[1]!Convection(F57,J57/3600,1000,9*10^-4,E57/1000,0.6,0.36,7)</f>
        <v>19467.023119185946</v>
      </c>
      <c r="AA57">
        <f>[1]!HeatTransferArea(F57/1000,H57/1000,0.36,E57/1000)</f>
        <v>0.28274333882308145</v>
      </c>
      <c r="AB57">
        <f t="shared" si="9"/>
        <v>5504.1711136647518</v>
      </c>
      <c r="AC57">
        <f t="shared" si="16"/>
        <v>159.83871189205021</v>
      </c>
      <c r="AD57">
        <f t="shared" si="10"/>
        <v>47.77004823817046</v>
      </c>
      <c r="AE57">
        <f t="shared" si="11"/>
        <v>0</v>
      </c>
      <c r="AF57">
        <f t="shared" si="12"/>
        <v>47.77004823817046</v>
      </c>
      <c r="AG57">
        <v>0.29846215300871132</v>
      </c>
      <c r="AI57">
        <v>2.8124999999999999E-3</v>
      </c>
      <c r="AJ57">
        <v>0.3125</v>
      </c>
      <c r="AK57">
        <v>19467.023119185946</v>
      </c>
      <c r="AL57">
        <v>0.28274333882308145</v>
      </c>
      <c r="AM57">
        <v>5504.1711136647518</v>
      </c>
      <c r="AN57">
        <v>59140.32340005858</v>
      </c>
    </row>
    <row r="58" spans="1:41" x14ac:dyDescent="0.25">
      <c r="A58" t="s">
        <v>83</v>
      </c>
      <c r="B58">
        <v>370</v>
      </c>
      <c r="C58">
        <v>3</v>
      </c>
      <c r="D58">
        <v>4148</v>
      </c>
      <c r="E58">
        <v>0.5</v>
      </c>
      <c r="F58">
        <v>25</v>
      </c>
      <c r="G58">
        <v>3</v>
      </c>
      <c r="H58">
        <f t="shared" si="4"/>
        <v>75</v>
      </c>
      <c r="I58">
        <v>0.5</v>
      </c>
      <c r="J58">
        <v>125</v>
      </c>
      <c r="K58">
        <f t="shared" si="5"/>
        <v>0.18613936472519527</v>
      </c>
      <c r="N58">
        <f t="shared" si="6"/>
        <v>1.7683882565766151E-4</v>
      </c>
      <c r="Q58">
        <v>-74.934828870000004</v>
      </c>
      <c r="S58">
        <f t="shared" si="7"/>
        <v>-0.72535817383393109</v>
      </c>
      <c r="T58">
        <f t="shared" si="13"/>
        <v>4.182503414459914</v>
      </c>
      <c r="V58">
        <f t="shared" si="8"/>
        <v>-0.72535817383393109</v>
      </c>
      <c r="W58">
        <v>0.14229178162792319</v>
      </c>
      <c r="X58">
        <f t="shared" si="14"/>
        <v>2.5337837837837837E-6</v>
      </c>
      <c r="Y58">
        <f t="shared" si="15"/>
        <v>2.8153153153153153E-4</v>
      </c>
      <c r="Z58">
        <f>[1]!Convection(F58,J58/3600,1000,9*10^-4,E58/1000,0.6,0.36,7)</f>
        <v>19467.074185511268</v>
      </c>
      <c r="AA58">
        <f>[1]!HeatTransferArea(F58/1000,H58/1000,0.36,E58/1000)</f>
        <v>0.28274333882308145</v>
      </c>
      <c r="AB58">
        <f t="shared" si="9"/>
        <v>5504.1855523280747</v>
      </c>
      <c r="AC58">
        <f t="shared" si="16"/>
        <v>159.83913118449212</v>
      </c>
      <c r="AD58">
        <f t="shared" si="10"/>
        <v>38.216138839693478</v>
      </c>
      <c r="AE58">
        <f t="shared" si="11"/>
        <v>0</v>
      </c>
      <c r="AF58">
        <f t="shared" si="12"/>
        <v>38.216138839693478</v>
      </c>
      <c r="AG58">
        <v>0.37307769126088919</v>
      </c>
      <c r="AI58">
        <v>2.8124999999999999E-3</v>
      </c>
      <c r="AJ58">
        <v>0.3125</v>
      </c>
      <c r="AK58">
        <v>19467.074185511268</v>
      </c>
      <c r="AL58">
        <v>0.28274333882308145</v>
      </c>
      <c r="AM58">
        <v>5504.1855523280747</v>
      </c>
      <c r="AN58">
        <v>59140.478538262083</v>
      </c>
    </row>
    <row r="59" spans="1:41" x14ac:dyDescent="0.25">
      <c r="A59" t="s">
        <v>84</v>
      </c>
      <c r="B59">
        <v>370</v>
      </c>
      <c r="C59">
        <v>3</v>
      </c>
      <c r="D59">
        <v>4148</v>
      </c>
      <c r="E59">
        <v>0.5</v>
      </c>
      <c r="F59">
        <v>25</v>
      </c>
      <c r="G59">
        <v>3</v>
      </c>
      <c r="H59">
        <f t="shared" si="4"/>
        <v>75</v>
      </c>
      <c r="I59">
        <v>1</v>
      </c>
      <c r="J59">
        <v>75</v>
      </c>
      <c r="K59">
        <f t="shared" si="5"/>
        <v>0.18613936472519527</v>
      </c>
      <c r="N59">
        <f t="shared" si="6"/>
        <v>1.061032953945969E-4</v>
      </c>
      <c r="Q59">
        <v>49.962876270000002</v>
      </c>
      <c r="S59">
        <f t="shared" si="7"/>
        <v>0.24181666414138467</v>
      </c>
      <c r="T59">
        <f t="shared" si="13"/>
        <v>1.2547510243379745</v>
      </c>
      <c r="V59">
        <f t="shared" si="8"/>
        <v>0.24181666414138467</v>
      </c>
      <c r="W59">
        <v>0.14229178162792319</v>
      </c>
      <c r="X59">
        <f t="shared" si="14"/>
        <v>5.0675675675675673E-6</v>
      </c>
      <c r="Y59">
        <f t="shared" si="15"/>
        <v>5.6306306306306306E-4</v>
      </c>
      <c r="Z59">
        <f>[1]!Convection(F59,J59/3600,1000,9*10^-4,E59/1000,0.6,0.36,7)</f>
        <v>19466.966609470252</v>
      </c>
      <c r="AA59">
        <f>[1]!HeatTransferArea(F59/1000,H59/1000,0.36,E59/1000)</f>
        <v>0.28274333882308145</v>
      </c>
      <c r="AB59">
        <f t="shared" si="9"/>
        <v>5504.1551359190607</v>
      </c>
      <c r="AC59">
        <f t="shared" si="16"/>
        <v>79.919123952666126</v>
      </c>
      <c r="AD59">
        <f t="shared" si="10"/>
        <v>63.693212758947674</v>
      </c>
      <c r="AE59">
        <f t="shared" si="11"/>
        <v>0</v>
      </c>
      <c r="AF59">
        <f t="shared" si="12"/>
        <v>63.693212758947674</v>
      </c>
      <c r="AG59">
        <v>0.11192330737826675</v>
      </c>
      <c r="AI59">
        <v>5.6249999999999998E-3</v>
      </c>
      <c r="AJ59">
        <v>0.625</v>
      </c>
      <c r="AK59">
        <v>19466.966609470252</v>
      </c>
      <c r="AL59">
        <v>0.28274333882308145</v>
      </c>
      <c r="AM59">
        <v>5504.1551359190607</v>
      </c>
      <c r="AN59">
        <v>29570.075862486465</v>
      </c>
    </row>
    <row r="60" spans="1:41" x14ac:dyDescent="0.25">
      <c r="A60" t="s">
        <v>85</v>
      </c>
      <c r="B60">
        <v>370</v>
      </c>
      <c r="C60">
        <v>3</v>
      </c>
      <c r="D60">
        <v>4148</v>
      </c>
      <c r="E60">
        <v>0.5</v>
      </c>
      <c r="F60">
        <v>25</v>
      </c>
      <c r="G60">
        <v>3</v>
      </c>
      <c r="H60">
        <f t="shared" si="4"/>
        <v>75</v>
      </c>
      <c r="I60">
        <v>1</v>
      </c>
      <c r="J60">
        <v>100</v>
      </c>
      <c r="K60">
        <f t="shared" si="5"/>
        <v>0.18613936472519527</v>
      </c>
      <c r="N60">
        <f t="shared" si="6"/>
        <v>1.4147106052612919E-4</v>
      </c>
      <c r="Q60">
        <v>64.576855330000001</v>
      </c>
      <c r="S60">
        <f t="shared" si="7"/>
        <v>0.31254725312957637</v>
      </c>
      <c r="T60">
        <f t="shared" si="13"/>
        <v>1.6730013657839657</v>
      </c>
      <c r="V60">
        <f t="shared" si="8"/>
        <v>0.31254725312957637</v>
      </c>
      <c r="W60">
        <v>0.14229178162792319</v>
      </c>
      <c r="X60">
        <f t="shared" si="14"/>
        <v>5.0675675675675673E-6</v>
      </c>
      <c r="Y60">
        <f t="shared" si="15"/>
        <v>5.6306306306306306E-4</v>
      </c>
      <c r="Z60">
        <f>[1]!Convection(F60,J60/3600,1000,9*10^-4,E60/1000,0.6,0.36,7)</f>
        <v>19467.023119185946</v>
      </c>
      <c r="AA60">
        <f>[1]!HeatTransferArea(F60/1000,H60/1000,0.36,E60/1000)</f>
        <v>0.28274333882308145</v>
      </c>
      <c r="AB60">
        <f t="shared" si="9"/>
        <v>5504.1711136647518</v>
      </c>
      <c r="AC60">
        <f t="shared" si="16"/>
        <v>79.919355946025107</v>
      </c>
      <c r="AD60">
        <f t="shared" si="10"/>
        <v>47.77004823817046</v>
      </c>
      <c r="AE60">
        <f t="shared" si="11"/>
        <v>0</v>
      </c>
      <c r="AF60">
        <f t="shared" si="12"/>
        <v>47.77004823817046</v>
      </c>
      <c r="AG60">
        <v>0.14923107650435566</v>
      </c>
      <c r="AI60">
        <v>5.6249999999999998E-3</v>
      </c>
      <c r="AJ60">
        <v>0.625</v>
      </c>
      <c r="AK60">
        <v>19467.023119185946</v>
      </c>
      <c r="AL60">
        <v>0.28274333882308145</v>
      </c>
      <c r="AM60">
        <v>5504.1711136647518</v>
      </c>
      <c r="AN60">
        <v>29570.16170002929</v>
      </c>
    </row>
    <row r="61" spans="1:41" x14ac:dyDescent="0.25">
      <c r="A61" t="s">
        <v>86</v>
      </c>
      <c r="B61">
        <v>370</v>
      </c>
      <c r="C61">
        <v>3</v>
      </c>
      <c r="D61">
        <v>4148</v>
      </c>
      <c r="E61">
        <v>0.5</v>
      </c>
      <c r="F61">
        <v>25</v>
      </c>
      <c r="G61">
        <v>3</v>
      </c>
      <c r="H61">
        <f t="shared" si="4"/>
        <v>75</v>
      </c>
      <c r="I61">
        <v>1</v>
      </c>
      <c r="J61">
        <v>125</v>
      </c>
      <c r="K61">
        <f t="shared" si="5"/>
        <v>0.18613936472519527</v>
      </c>
      <c r="N61">
        <f t="shared" si="6"/>
        <v>1.7683882565766151E-4</v>
      </c>
      <c r="Q61">
        <v>75.995909089999998</v>
      </c>
      <c r="S61">
        <f t="shared" si="7"/>
        <v>0.36781463751657889</v>
      </c>
      <c r="T61">
        <f t="shared" si="13"/>
        <v>2.091251707229957</v>
      </c>
      <c r="V61">
        <f t="shared" si="8"/>
        <v>0.36781463751657889</v>
      </c>
      <c r="W61">
        <v>0.14229178162792319</v>
      </c>
      <c r="X61">
        <f t="shared" si="14"/>
        <v>5.0675675675675673E-6</v>
      </c>
      <c r="Y61">
        <f t="shared" si="15"/>
        <v>5.6306306306306306E-4</v>
      </c>
      <c r="Z61">
        <f>[1]!Convection(F61,J61/3600,1000,9*10^-4,E61/1000,0.6,0.36,7)</f>
        <v>19467.074185511268</v>
      </c>
      <c r="AA61">
        <f>[1]!HeatTransferArea(F61/1000,H61/1000,0.36,E61/1000)</f>
        <v>0.28274333882308145</v>
      </c>
      <c r="AB61">
        <f t="shared" si="9"/>
        <v>5504.1855523280747</v>
      </c>
      <c r="AC61">
        <f t="shared" si="16"/>
        <v>79.919565592246059</v>
      </c>
      <c r="AD61">
        <f t="shared" si="10"/>
        <v>38.216138839693478</v>
      </c>
      <c r="AE61">
        <f t="shared" si="11"/>
        <v>0</v>
      </c>
      <c r="AF61">
        <f t="shared" si="12"/>
        <v>38.216138839693478</v>
      </c>
      <c r="AG61">
        <v>0.18653884563044459</v>
      </c>
      <c r="AI61">
        <v>5.6249999999999998E-3</v>
      </c>
      <c r="AJ61">
        <v>0.625</v>
      </c>
      <c r="AK61">
        <v>19467.074185511268</v>
      </c>
      <c r="AL61">
        <v>0.28274333882308145</v>
      </c>
      <c r="AM61">
        <v>5504.1855523280747</v>
      </c>
      <c r="AN61">
        <v>29570.239269131042</v>
      </c>
    </row>
    <row r="62" spans="1:41" x14ac:dyDescent="0.25">
      <c r="A62" t="s">
        <v>87</v>
      </c>
      <c r="B62">
        <v>370</v>
      </c>
      <c r="C62">
        <v>3</v>
      </c>
      <c r="D62">
        <v>4148</v>
      </c>
      <c r="E62">
        <v>0.5</v>
      </c>
      <c r="F62">
        <v>25</v>
      </c>
      <c r="G62">
        <v>3</v>
      </c>
      <c r="H62">
        <f t="shared" si="4"/>
        <v>75</v>
      </c>
      <c r="I62">
        <v>1.5</v>
      </c>
      <c r="J62">
        <v>75</v>
      </c>
      <c r="K62">
        <f t="shared" si="5"/>
        <v>0.18613936472519527</v>
      </c>
      <c r="N62">
        <f t="shared" si="6"/>
        <v>1.061032953945969E-4</v>
      </c>
      <c r="Q62">
        <v>50.139612739999997</v>
      </c>
      <c r="S62">
        <f t="shared" si="7"/>
        <v>0.16178137048003688</v>
      </c>
      <c r="T62">
        <f t="shared" si="13"/>
        <v>0.83650068289198287</v>
      </c>
      <c r="V62">
        <f t="shared" si="8"/>
        <v>0.16178137048003688</v>
      </c>
      <c r="W62">
        <v>0.14229178162792319</v>
      </c>
      <c r="X62">
        <f t="shared" si="14"/>
        <v>7.6013513513513518E-6</v>
      </c>
      <c r="Y62">
        <f t="shared" si="15"/>
        <v>8.4459459459459464E-4</v>
      </c>
      <c r="Z62">
        <f>[1]!Convection(F62,J62/3600,1000,9*10^-4,E62/1000,0.6,0.36,7)</f>
        <v>19466.966609470252</v>
      </c>
      <c r="AA62">
        <f>[1]!HeatTransferArea(F62/1000,H62/1000,0.36,E62/1000)</f>
        <v>0.28274333882308145</v>
      </c>
      <c r="AB62">
        <f t="shared" si="9"/>
        <v>5504.1551359190607</v>
      </c>
      <c r="AC62">
        <f t="shared" si="16"/>
        <v>53.27941596844407</v>
      </c>
      <c r="AD62">
        <f t="shared" si="10"/>
        <v>63.693212758947674</v>
      </c>
      <c r="AE62">
        <f t="shared" si="11"/>
        <v>0</v>
      </c>
      <c r="AF62">
        <f t="shared" si="12"/>
        <v>63.693212758947674</v>
      </c>
      <c r="AG62">
        <v>7.4615538252177829E-2</v>
      </c>
      <c r="AI62">
        <v>8.4375000000000006E-3</v>
      </c>
      <c r="AJ62">
        <v>0.9375</v>
      </c>
      <c r="AK62">
        <v>19466.966609470252</v>
      </c>
      <c r="AL62">
        <v>0.28274333882308145</v>
      </c>
      <c r="AM62">
        <v>5504.1551359190607</v>
      </c>
      <c r="AN62">
        <v>19713.383908324307</v>
      </c>
    </row>
    <row r="63" spans="1:41" x14ac:dyDescent="0.25">
      <c r="A63" t="s">
        <v>88</v>
      </c>
      <c r="B63">
        <v>370</v>
      </c>
      <c r="C63">
        <v>3</v>
      </c>
      <c r="D63">
        <v>4148</v>
      </c>
      <c r="E63">
        <v>0.5</v>
      </c>
      <c r="F63">
        <v>25</v>
      </c>
      <c r="G63">
        <v>3</v>
      </c>
      <c r="H63">
        <f t="shared" si="4"/>
        <v>75</v>
      </c>
      <c r="I63">
        <v>1.5</v>
      </c>
      <c r="J63">
        <v>100</v>
      </c>
      <c r="K63">
        <f t="shared" si="5"/>
        <v>0.18613936472519527</v>
      </c>
      <c r="N63">
        <f t="shared" si="6"/>
        <v>1.4147106052612919E-4</v>
      </c>
      <c r="Q63">
        <v>66.1196786</v>
      </c>
      <c r="S63">
        <f t="shared" si="7"/>
        <v>0.21334293655351369</v>
      </c>
      <c r="T63">
        <f t="shared" si="13"/>
        <v>1.1153342438559772</v>
      </c>
      <c r="V63">
        <f t="shared" si="8"/>
        <v>0.21334293655351369</v>
      </c>
      <c r="W63">
        <v>0.14229178162792319</v>
      </c>
      <c r="X63">
        <f t="shared" si="14"/>
        <v>7.6013513513513518E-6</v>
      </c>
      <c r="Y63">
        <f t="shared" si="15"/>
        <v>8.4459459459459464E-4</v>
      </c>
      <c r="Z63">
        <f>[1]!Convection(F63,J63/3600,1000,9*10^-4,E63/1000,0.6,0.36,7)</f>
        <v>19467.023119185946</v>
      </c>
      <c r="AA63">
        <f>[1]!HeatTransferArea(F63/1000,H63/1000,0.36,E63/1000)</f>
        <v>0.28274333882308145</v>
      </c>
      <c r="AB63">
        <f t="shared" si="9"/>
        <v>5504.1711136647518</v>
      </c>
      <c r="AC63">
        <f t="shared" si="16"/>
        <v>53.279570630683395</v>
      </c>
      <c r="AD63">
        <f t="shared" si="10"/>
        <v>47.77004823817046</v>
      </c>
      <c r="AE63">
        <f t="shared" si="11"/>
        <v>0</v>
      </c>
      <c r="AF63">
        <f t="shared" si="12"/>
        <v>47.77004823817046</v>
      </c>
      <c r="AG63">
        <v>9.9487384336237106E-2</v>
      </c>
      <c r="AI63">
        <v>8.4375000000000006E-3</v>
      </c>
      <c r="AJ63">
        <v>0.9375</v>
      </c>
      <c r="AK63">
        <v>19467.023119185946</v>
      </c>
      <c r="AL63">
        <v>0.28274333882308145</v>
      </c>
      <c r="AM63">
        <v>5504.1711136647518</v>
      </c>
      <c r="AN63">
        <v>19713.441133352859</v>
      </c>
    </row>
    <row r="64" spans="1:41" x14ac:dyDescent="0.25">
      <c r="A64" t="s">
        <v>89</v>
      </c>
      <c r="B64">
        <v>370</v>
      </c>
      <c r="C64">
        <v>3</v>
      </c>
      <c r="D64">
        <v>4148</v>
      </c>
      <c r="E64">
        <v>0.5</v>
      </c>
      <c r="F64">
        <v>25</v>
      </c>
      <c r="G64">
        <v>3</v>
      </c>
      <c r="H64">
        <f t="shared" si="4"/>
        <v>75</v>
      </c>
      <c r="I64">
        <v>1.5</v>
      </c>
      <c r="J64">
        <v>125</v>
      </c>
      <c r="K64">
        <f t="shared" si="5"/>
        <v>0.18613936472519527</v>
      </c>
      <c r="N64">
        <f t="shared" si="6"/>
        <v>1.7683882565766151E-4</v>
      </c>
      <c r="Q64">
        <v>80.897574289999994</v>
      </c>
      <c r="S64">
        <f t="shared" si="7"/>
        <v>0.26102555887324946</v>
      </c>
      <c r="T64">
        <f t="shared" si="13"/>
        <v>1.3941678048199713</v>
      </c>
      <c r="V64">
        <f t="shared" si="8"/>
        <v>0.26102555887324946</v>
      </c>
      <c r="W64">
        <v>0.14229178162792319</v>
      </c>
      <c r="X64">
        <f t="shared" si="14"/>
        <v>7.6013513513513518E-6</v>
      </c>
      <c r="Y64">
        <f t="shared" si="15"/>
        <v>8.4459459459459464E-4</v>
      </c>
      <c r="Z64">
        <f>[1]!Convection(F64,J64/3600,1000,9*10^-4,E64/1000,0.6,0.36,7)</f>
        <v>19467.074185511268</v>
      </c>
      <c r="AA64">
        <f>[1]!HeatTransferArea(F64/1000,H64/1000,0.36,E64/1000)</f>
        <v>0.28274333882308145</v>
      </c>
      <c r="AB64">
        <f t="shared" si="9"/>
        <v>5504.1855523280747</v>
      </c>
      <c r="AC64">
        <f t="shared" si="16"/>
        <v>53.279710394830701</v>
      </c>
      <c r="AD64">
        <f t="shared" si="10"/>
        <v>38.216138839693478</v>
      </c>
      <c r="AE64">
        <f t="shared" si="11"/>
        <v>0</v>
      </c>
      <c r="AF64">
        <f t="shared" si="12"/>
        <v>38.216138839693478</v>
      </c>
      <c r="AG64">
        <v>0.1243592304202964</v>
      </c>
      <c r="AI64">
        <v>8.4375000000000006E-3</v>
      </c>
      <c r="AJ64">
        <v>0.9375</v>
      </c>
      <c r="AK64">
        <v>19467.074185511268</v>
      </c>
      <c r="AL64">
        <v>0.28274333882308145</v>
      </c>
      <c r="AM64">
        <v>5504.1855523280747</v>
      </c>
      <c r="AN64">
        <v>19713.49284608736</v>
      </c>
    </row>
    <row r="65" spans="1:40" x14ac:dyDescent="0.25">
      <c r="A65" t="s">
        <v>90</v>
      </c>
      <c r="B65">
        <v>370</v>
      </c>
      <c r="C65">
        <v>3</v>
      </c>
      <c r="D65">
        <v>4148</v>
      </c>
      <c r="E65">
        <v>0.5</v>
      </c>
      <c r="F65">
        <v>25</v>
      </c>
      <c r="G65">
        <v>4</v>
      </c>
      <c r="H65">
        <f t="shared" si="4"/>
        <v>100</v>
      </c>
      <c r="I65">
        <v>0.5</v>
      </c>
      <c r="J65">
        <v>75</v>
      </c>
      <c r="K65">
        <f t="shared" si="5"/>
        <v>0.24818581963359365</v>
      </c>
      <c r="N65">
        <f t="shared" si="6"/>
        <v>1.061032953945969E-4</v>
      </c>
      <c r="Q65">
        <v>49.038086489999998</v>
      </c>
      <c r="S65">
        <f t="shared" si="7"/>
        <v>0.3560111239435006</v>
      </c>
      <c r="T65">
        <f t="shared" si="13"/>
        <v>1.8821265365069617</v>
      </c>
      <c r="V65">
        <f t="shared" si="8"/>
        <v>0.3560111239435006</v>
      </c>
      <c r="W65">
        <v>0.14229178162792319</v>
      </c>
      <c r="X65">
        <f t="shared" si="14"/>
        <v>4.5045045045045047E-6</v>
      </c>
      <c r="Y65">
        <f t="shared" si="15"/>
        <v>2.8153153153153153E-4</v>
      </c>
      <c r="Z65">
        <f>[1]!Convection(F65,J65/3600,1000,9*10^-4,E65/1000,0.6,0.36,7)</f>
        <v>19466.966609470252</v>
      </c>
      <c r="AA65">
        <f>[1]!HeatTransferArea(F65/1000,H65/1000,0.36,E65/1000)</f>
        <v>0.37699111843077526</v>
      </c>
      <c r="AB65">
        <f t="shared" si="9"/>
        <v>7338.873514558747</v>
      </c>
      <c r="AC65">
        <f t="shared" si="16"/>
        <v>159.83824790533225</v>
      </c>
      <c r="AD65">
        <f t="shared" si="10"/>
        <v>84.924283678596893</v>
      </c>
      <c r="AE65">
        <f t="shared" si="11"/>
        <v>0</v>
      </c>
      <c r="AF65">
        <f t="shared" si="12"/>
        <v>84.924283678596893</v>
      </c>
      <c r="AG65">
        <v>0.16788496106740014</v>
      </c>
      <c r="AI65">
        <v>5.0000000000000001E-3</v>
      </c>
      <c r="AJ65">
        <v>0.3125</v>
      </c>
      <c r="AK65">
        <v>19466.966609470252</v>
      </c>
      <c r="AL65">
        <v>0.37699111843077526</v>
      </c>
      <c r="AM65">
        <v>7338.873514558747</v>
      </c>
      <c r="AN65">
        <v>59140.15172497293</v>
      </c>
    </row>
    <row r="66" spans="1:40" x14ac:dyDescent="0.25">
      <c r="A66" t="s">
        <v>91</v>
      </c>
      <c r="B66">
        <v>370</v>
      </c>
      <c r="C66">
        <v>3</v>
      </c>
      <c r="D66">
        <v>4148</v>
      </c>
      <c r="E66">
        <v>0.5</v>
      </c>
      <c r="F66">
        <v>25</v>
      </c>
      <c r="G66">
        <v>4</v>
      </c>
      <c r="H66">
        <f t="shared" si="4"/>
        <v>100</v>
      </c>
      <c r="I66">
        <v>0.5</v>
      </c>
      <c r="J66">
        <v>100</v>
      </c>
      <c r="K66">
        <f t="shared" si="5"/>
        <v>0.24818581963359365</v>
      </c>
      <c r="N66">
        <f t="shared" si="6"/>
        <v>1.4147106052612919E-4</v>
      </c>
      <c r="Q66">
        <v>58.857448329999997</v>
      </c>
      <c r="S66">
        <f t="shared" si="7"/>
        <v>0.42729861281766768</v>
      </c>
      <c r="T66">
        <f t="shared" ref="T66:T82" si="17">D66*J66/3600/I66/K66/B66</f>
        <v>2.5095020486759494</v>
      </c>
      <c r="V66">
        <f t="shared" si="8"/>
        <v>0.42729861281766768</v>
      </c>
      <c r="W66">
        <v>0.14229178162792319</v>
      </c>
      <c r="X66">
        <f t="shared" ref="X66:X82" si="18">(H66)^2*I66/10^6/(B66*C66)</f>
        <v>4.5045045045045047E-6</v>
      </c>
      <c r="Y66">
        <f t="shared" ref="Y66:Y82" si="19">F66^2*I66/1000/(B66*C66)</f>
        <v>2.8153153153153153E-4</v>
      </c>
      <c r="Z66">
        <f>[1]!Convection(F66,J66/3600,1000,9*10^-4,E66/1000,0.6,0.36,7)</f>
        <v>19467.023119185946</v>
      </c>
      <c r="AA66">
        <f>[1]!HeatTransferArea(F66/1000,H66/1000,0.36,E66/1000)</f>
        <v>0.37699111843077526</v>
      </c>
      <c r="AB66">
        <f t="shared" si="9"/>
        <v>7338.8948182196691</v>
      </c>
      <c r="AC66">
        <f t="shared" ref="AC66:AC97" si="20">AB66/(K66*I66*B66)</f>
        <v>159.83871189205024</v>
      </c>
      <c r="AD66">
        <f t="shared" si="10"/>
        <v>63.693397650893949</v>
      </c>
      <c r="AE66">
        <f t="shared" si="11"/>
        <v>0</v>
      </c>
      <c r="AF66">
        <f t="shared" si="12"/>
        <v>63.693397650893949</v>
      </c>
      <c r="AG66">
        <v>0.22384661475653353</v>
      </c>
      <c r="AI66">
        <v>5.0000000000000001E-3</v>
      </c>
      <c r="AJ66">
        <v>0.3125</v>
      </c>
      <c r="AK66">
        <v>19467.023119185946</v>
      </c>
      <c r="AL66">
        <v>0.37699111843077526</v>
      </c>
      <c r="AM66">
        <v>7338.8948182196691</v>
      </c>
      <c r="AN66">
        <v>59140.323400058587</v>
      </c>
    </row>
    <row r="67" spans="1:40" x14ac:dyDescent="0.25">
      <c r="A67" t="s">
        <v>92</v>
      </c>
      <c r="B67">
        <v>370</v>
      </c>
      <c r="C67">
        <v>3</v>
      </c>
      <c r="D67">
        <v>4148</v>
      </c>
      <c r="E67">
        <v>0.5</v>
      </c>
      <c r="F67">
        <v>25</v>
      </c>
      <c r="G67">
        <v>4</v>
      </c>
      <c r="H67">
        <f t="shared" ref="H67:H82" si="21">G67*F67</f>
        <v>100</v>
      </c>
      <c r="I67">
        <v>0.5</v>
      </c>
      <c r="J67">
        <v>125</v>
      </c>
      <c r="K67">
        <f t="shared" ref="K67:K82" si="22">PI()*F67^2*H67*(1-0.36)/4*7900*10^-9</f>
        <v>0.24818581963359365</v>
      </c>
      <c r="N67">
        <f t="shared" ref="N67:N82" si="23">J67/(3600*1000*(1-0.36)*PI()*F67^4/4*10^-6)</f>
        <v>1.7683882565766151E-4</v>
      </c>
      <c r="Q67">
        <v>49.316590150000003</v>
      </c>
      <c r="S67">
        <f t="shared" ref="S67:S82" si="24">Q67/K67/I67/B67/C67</f>
        <v>0.35803302993771591</v>
      </c>
      <c r="T67">
        <f t="shared" si="17"/>
        <v>3.1368775608449364</v>
      </c>
      <c r="V67">
        <f t="shared" ref="V67:V82" si="25">S67+U67</f>
        <v>0.35803302993771591</v>
      </c>
      <c r="W67">
        <v>0.14229178162792319</v>
      </c>
      <c r="X67">
        <f t="shared" si="18"/>
        <v>4.5045045045045047E-6</v>
      </c>
      <c r="Y67">
        <f t="shared" si="19"/>
        <v>2.8153153153153153E-4</v>
      </c>
      <c r="Z67">
        <f>[1]!Convection(F67,J67/3600,1000,9*10^-4,E67/1000,0.6,0.36,7)</f>
        <v>19467.074185511268</v>
      </c>
      <c r="AA67">
        <f>[1]!HeatTransferArea(F67/1000,H67/1000,0.36,E67/1000)</f>
        <v>0.37699111843077526</v>
      </c>
      <c r="AB67">
        <f t="shared" ref="AB67:AB82" si="26">AA67*Z67</f>
        <v>7338.9140697707662</v>
      </c>
      <c r="AC67">
        <f t="shared" si="20"/>
        <v>159.83913118449215</v>
      </c>
      <c r="AD67">
        <f t="shared" ref="AD67:AD82" si="27">AB67/(J67/3600*D67)</f>
        <v>50.954851786257976</v>
      </c>
      <c r="AE67">
        <f t="shared" ref="AE67:AE82" si="28">O67/(I67*K67*B67*C67)</f>
        <v>0</v>
      </c>
      <c r="AF67">
        <f t="shared" ref="AF67:AF82" si="29">AB67/(J67/3600*D67)</f>
        <v>50.954851786257976</v>
      </c>
      <c r="AG67">
        <v>0.27980826844566692</v>
      </c>
      <c r="AI67">
        <v>5.0000000000000001E-3</v>
      </c>
      <c r="AJ67">
        <v>0.3125</v>
      </c>
      <c r="AK67">
        <v>19467.074185511268</v>
      </c>
      <c r="AL67">
        <v>0.37699111843077526</v>
      </c>
      <c r="AM67">
        <v>7338.9140697707662</v>
      </c>
      <c r="AN67">
        <v>59140.478538262098</v>
      </c>
    </row>
    <row r="68" spans="1:40" x14ac:dyDescent="0.25">
      <c r="A68" t="s">
        <v>93</v>
      </c>
      <c r="B68">
        <v>370</v>
      </c>
      <c r="C68">
        <v>3</v>
      </c>
      <c r="D68">
        <v>4148</v>
      </c>
      <c r="E68">
        <v>0.5</v>
      </c>
      <c r="F68">
        <v>25</v>
      </c>
      <c r="G68">
        <v>4</v>
      </c>
      <c r="H68">
        <f t="shared" si="21"/>
        <v>100</v>
      </c>
      <c r="I68">
        <v>1</v>
      </c>
      <c r="J68">
        <v>75</v>
      </c>
      <c r="K68">
        <f t="shared" si="22"/>
        <v>0.24818581963359365</v>
      </c>
      <c r="N68">
        <f t="shared" si="23"/>
        <v>1.061032953945969E-4</v>
      </c>
      <c r="Q68">
        <v>50.293377909999997</v>
      </c>
      <c r="S68">
        <f>Q68/K68/I68/B68/C68</f>
        <v>0.18256220091607334</v>
      </c>
      <c r="T68">
        <f t="shared" si="17"/>
        <v>0.94106326825348086</v>
      </c>
      <c r="V68">
        <f t="shared" si="25"/>
        <v>0.18256220091607334</v>
      </c>
      <c r="W68">
        <v>0.14229178162792319</v>
      </c>
      <c r="X68">
        <f t="shared" si="18"/>
        <v>9.0090090090090095E-6</v>
      </c>
      <c r="Y68">
        <f t="shared" si="19"/>
        <v>5.6306306306306306E-4</v>
      </c>
      <c r="Z68">
        <f>[1]!Convection(F68,J68/3600,1000,9*10^-4,E68/1000,0.6,0.36,7)</f>
        <v>19466.966609470252</v>
      </c>
      <c r="AA68">
        <f>[1]!HeatTransferArea(F68/1000,H68/1000,0.36,E68/1000)</f>
        <v>0.37699111843077526</v>
      </c>
      <c r="AB68">
        <f t="shared" si="26"/>
        <v>7338.873514558747</v>
      </c>
      <c r="AC68">
        <f t="shared" si="20"/>
        <v>79.919123952666126</v>
      </c>
      <c r="AD68">
        <f t="shared" si="27"/>
        <v>84.924283678596893</v>
      </c>
      <c r="AE68">
        <f t="shared" si="28"/>
        <v>0</v>
      </c>
      <c r="AF68">
        <f t="shared" si="29"/>
        <v>84.924283678596893</v>
      </c>
      <c r="AG68">
        <v>8.394248053370007E-2</v>
      </c>
      <c r="AI68">
        <v>0.01</v>
      </c>
      <c r="AJ68">
        <v>0.625</v>
      </c>
      <c r="AK68">
        <v>19466.966609470252</v>
      </c>
      <c r="AL68">
        <v>0.37699111843077526</v>
      </c>
      <c r="AM68">
        <v>7338.873514558747</v>
      </c>
      <c r="AN68">
        <v>29570.075862486465</v>
      </c>
    </row>
    <row r="69" spans="1:40" x14ac:dyDescent="0.25">
      <c r="A69" t="s">
        <v>94</v>
      </c>
      <c r="B69">
        <v>370</v>
      </c>
      <c r="C69">
        <v>3</v>
      </c>
      <c r="D69">
        <v>4148</v>
      </c>
      <c r="E69">
        <v>0.5</v>
      </c>
      <c r="F69">
        <v>25</v>
      </c>
      <c r="G69">
        <v>4</v>
      </c>
      <c r="H69">
        <f t="shared" si="21"/>
        <v>100</v>
      </c>
      <c r="I69">
        <v>1</v>
      </c>
      <c r="J69">
        <v>100</v>
      </c>
      <c r="K69">
        <f t="shared" si="22"/>
        <v>0.24818581963359365</v>
      </c>
      <c r="N69">
        <f t="shared" si="23"/>
        <v>1.4147106052612919E-4</v>
      </c>
      <c r="Q69">
        <v>66.366121640000003</v>
      </c>
      <c r="S69">
        <f t="shared" si="24"/>
        <v>0.24090537832920531</v>
      </c>
      <c r="T69">
        <f t="shared" si="17"/>
        <v>1.2547510243379747</v>
      </c>
      <c r="V69">
        <f t="shared" si="25"/>
        <v>0.24090537832920531</v>
      </c>
      <c r="W69">
        <v>0.14229178162792319</v>
      </c>
      <c r="X69">
        <f t="shared" si="18"/>
        <v>9.0090090090090095E-6</v>
      </c>
      <c r="Y69">
        <f t="shared" si="19"/>
        <v>5.6306306306306306E-4</v>
      </c>
      <c r="Z69">
        <f>[1]!Convection(F69,J69/3600,1000,9*10^-4,E69/1000,0.6,0.36,7)</f>
        <v>19467.023119185946</v>
      </c>
      <c r="AA69">
        <f>[1]!HeatTransferArea(F69/1000,H69/1000,0.36,E69/1000)</f>
        <v>0.37699111843077526</v>
      </c>
      <c r="AB69">
        <f t="shared" si="26"/>
        <v>7338.8948182196691</v>
      </c>
      <c r="AC69">
        <f t="shared" si="20"/>
        <v>79.919355946025121</v>
      </c>
      <c r="AD69">
        <f t="shared" si="27"/>
        <v>63.693397650893949</v>
      </c>
      <c r="AE69">
        <f t="shared" si="28"/>
        <v>0</v>
      </c>
      <c r="AF69">
        <f t="shared" si="29"/>
        <v>63.693397650893949</v>
      </c>
      <c r="AG69">
        <v>0.11192330737826676</v>
      </c>
      <c r="AI69">
        <v>0.01</v>
      </c>
      <c r="AJ69">
        <v>0.625</v>
      </c>
      <c r="AK69">
        <v>19467.023119185946</v>
      </c>
      <c r="AL69">
        <v>0.37699111843077526</v>
      </c>
      <c r="AM69">
        <v>7338.8948182196691</v>
      </c>
      <c r="AN69">
        <v>29570.161700029294</v>
      </c>
    </row>
    <row r="70" spans="1:40" x14ac:dyDescent="0.25">
      <c r="A70" t="s">
        <v>95</v>
      </c>
      <c r="B70">
        <v>370</v>
      </c>
      <c r="C70">
        <v>3</v>
      </c>
      <c r="D70">
        <v>4148</v>
      </c>
      <c r="E70">
        <v>0.5</v>
      </c>
      <c r="F70">
        <v>25</v>
      </c>
      <c r="G70">
        <v>4</v>
      </c>
      <c r="H70">
        <f t="shared" si="21"/>
        <v>100</v>
      </c>
      <c r="I70">
        <v>1</v>
      </c>
      <c r="J70">
        <v>125</v>
      </c>
      <c r="K70">
        <f t="shared" si="22"/>
        <v>0.24818581963359365</v>
      </c>
      <c r="N70">
        <f t="shared" si="23"/>
        <v>1.7683882565766151E-4</v>
      </c>
      <c r="Q70">
        <v>81.194822720000005</v>
      </c>
      <c r="S70">
        <f t="shared" si="24"/>
        <v>0.29473274921560338</v>
      </c>
      <c r="T70">
        <f t="shared" si="17"/>
        <v>1.5684387804224682</v>
      </c>
      <c r="V70">
        <f t="shared" si="25"/>
        <v>0.29473274921560338</v>
      </c>
      <c r="W70">
        <v>0.14229178162792319</v>
      </c>
      <c r="X70">
        <f t="shared" si="18"/>
        <v>9.0090090090090095E-6</v>
      </c>
      <c r="Y70">
        <f t="shared" si="19"/>
        <v>5.6306306306306306E-4</v>
      </c>
      <c r="Z70">
        <f>[1]!Convection(F70,J70/3600,1000,9*10^-4,E70/1000,0.6,0.36,7)</f>
        <v>19467.074185511268</v>
      </c>
      <c r="AA70">
        <f>[1]!HeatTransferArea(F70/1000,H70/1000,0.36,E70/1000)</f>
        <v>0.37699111843077526</v>
      </c>
      <c r="AB70">
        <f t="shared" si="26"/>
        <v>7338.9140697707662</v>
      </c>
      <c r="AC70">
        <f t="shared" si="20"/>
        <v>79.919565592246073</v>
      </c>
      <c r="AD70">
        <f t="shared" si="27"/>
        <v>50.954851786257976</v>
      </c>
      <c r="AE70">
        <f t="shared" si="28"/>
        <v>0</v>
      </c>
      <c r="AF70">
        <f t="shared" si="29"/>
        <v>50.954851786257976</v>
      </c>
      <c r="AG70">
        <v>0.13990413422283346</v>
      </c>
      <c r="AI70">
        <v>0.01</v>
      </c>
      <c r="AJ70">
        <v>0.625</v>
      </c>
      <c r="AK70">
        <v>19467.074185511268</v>
      </c>
      <c r="AL70">
        <v>0.37699111843077526</v>
      </c>
      <c r="AM70">
        <v>7338.9140697707662</v>
      </c>
      <c r="AN70">
        <v>29570.239269131049</v>
      </c>
    </row>
    <row r="71" spans="1:40" x14ac:dyDescent="0.25">
      <c r="A71" t="s">
        <v>96</v>
      </c>
      <c r="B71">
        <v>370</v>
      </c>
      <c r="C71">
        <v>3</v>
      </c>
      <c r="D71">
        <v>4148</v>
      </c>
      <c r="E71">
        <v>0.5</v>
      </c>
      <c r="F71">
        <v>25</v>
      </c>
      <c r="G71">
        <v>4</v>
      </c>
      <c r="H71">
        <f t="shared" si="21"/>
        <v>100</v>
      </c>
      <c r="I71">
        <v>1.5</v>
      </c>
      <c r="J71">
        <v>75</v>
      </c>
      <c r="K71">
        <f t="shared" si="22"/>
        <v>0.24818581963359365</v>
      </c>
      <c r="N71">
        <f t="shared" si="23"/>
        <v>1.061032953945969E-4</v>
      </c>
      <c r="Q71">
        <v>50.023026780000002</v>
      </c>
      <c r="S71">
        <f t="shared" si="24"/>
        <v>0.1210538941035505</v>
      </c>
      <c r="T71">
        <f t="shared" si="17"/>
        <v>0.62737551216898735</v>
      </c>
      <c r="V71">
        <f t="shared" si="25"/>
        <v>0.1210538941035505</v>
      </c>
      <c r="W71">
        <v>0.14229178162792319</v>
      </c>
      <c r="X71">
        <f t="shared" si="18"/>
        <v>1.3513513513513513E-5</v>
      </c>
      <c r="Y71">
        <f t="shared" si="19"/>
        <v>8.4459459459459464E-4</v>
      </c>
      <c r="Z71">
        <f>[1]!Convection(F71,J71/3600,1000,9*10^-4,E71/1000,0.6,0.36,7)</f>
        <v>19466.966609470252</v>
      </c>
      <c r="AA71">
        <f>[1]!HeatTransferArea(F71/1000,H71/1000,0.36,E71/1000)</f>
        <v>0.37699111843077526</v>
      </c>
      <c r="AB71">
        <f t="shared" si="26"/>
        <v>7338.873514558747</v>
      </c>
      <c r="AC71">
        <f t="shared" si="20"/>
        <v>53.279415968444077</v>
      </c>
      <c r="AD71">
        <f t="shared" si="27"/>
        <v>84.924283678596893</v>
      </c>
      <c r="AE71">
        <f t="shared" si="28"/>
        <v>0</v>
      </c>
      <c r="AF71">
        <f t="shared" si="29"/>
        <v>84.924283678596893</v>
      </c>
      <c r="AG71">
        <v>5.5961653689133382E-2</v>
      </c>
      <c r="AI71">
        <v>1.4999999999999999E-2</v>
      </c>
      <c r="AJ71">
        <v>0.9375</v>
      </c>
      <c r="AK71">
        <v>19466.966609470252</v>
      </c>
      <c r="AL71">
        <v>0.37699111843077526</v>
      </c>
      <c r="AM71">
        <v>7338.873514558747</v>
      </c>
      <c r="AN71">
        <v>19713.383908324311</v>
      </c>
    </row>
    <row r="72" spans="1:40" x14ac:dyDescent="0.25">
      <c r="A72" t="s">
        <v>97</v>
      </c>
      <c r="B72">
        <v>370</v>
      </c>
      <c r="C72">
        <v>3</v>
      </c>
      <c r="D72">
        <v>4148</v>
      </c>
      <c r="E72">
        <v>0.5</v>
      </c>
      <c r="F72">
        <v>25</v>
      </c>
      <c r="G72">
        <v>4</v>
      </c>
      <c r="H72">
        <f t="shared" si="21"/>
        <v>100</v>
      </c>
      <c r="I72">
        <v>1.5</v>
      </c>
      <c r="J72">
        <v>100</v>
      </c>
      <c r="K72">
        <f t="shared" si="22"/>
        <v>0.24818581963359365</v>
      </c>
      <c r="N72">
        <f t="shared" si="23"/>
        <v>1.4147106052612919E-4</v>
      </c>
      <c r="Q72">
        <v>66.506532390000004</v>
      </c>
      <c r="S72">
        <f t="shared" si="24"/>
        <v>0.16094337442915946</v>
      </c>
      <c r="T72">
        <f t="shared" si="17"/>
        <v>0.83650068289198298</v>
      </c>
      <c r="V72">
        <f t="shared" si="25"/>
        <v>0.16094337442915946</v>
      </c>
      <c r="W72">
        <v>0.14229178162792319</v>
      </c>
      <c r="X72">
        <f t="shared" si="18"/>
        <v>1.3513513513513513E-5</v>
      </c>
      <c r="Y72">
        <f t="shared" si="19"/>
        <v>8.4459459459459464E-4</v>
      </c>
      <c r="Z72">
        <f>[1]!Convection(F72,J72/3600,1000,9*10^-4,E72/1000,0.6,0.36,7)</f>
        <v>19467.023119185946</v>
      </c>
      <c r="AA72">
        <f>[1]!HeatTransferArea(F72/1000,H72/1000,0.36,E72/1000)</f>
        <v>0.37699111843077526</v>
      </c>
      <c r="AB72">
        <f t="shared" si="26"/>
        <v>7338.8948182196691</v>
      </c>
      <c r="AC72">
        <f t="shared" si="20"/>
        <v>53.279570630683402</v>
      </c>
      <c r="AD72">
        <f t="shared" si="27"/>
        <v>63.693397650893949</v>
      </c>
      <c r="AE72">
        <f t="shared" si="28"/>
        <v>0</v>
      </c>
      <c r="AF72">
        <f t="shared" si="29"/>
        <v>63.693397650893949</v>
      </c>
      <c r="AG72">
        <v>7.4615538252177843E-2</v>
      </c>
      <c r="AI72">
        <v>1.4999999999999999E-2</v>
      </c>
      <c r="AJ72">
        <v>0.9375</v>
      </c>
      <c r="AK72">
        <v>19467.023119185946</v>
      </c>
      <c r="AL72">
        <v>0.37699111843077526</v>
      </c>
      <c r="AM72">
        <v>7338.8948182196691</v>
      </c>
      <c r="AN72">
        <v>19713.441133352862</v>
      </c>
    </row>
    <row r="73" spans="1:40" x14ac:dyDescent="0.25">
      <c r="A73" t="s">
        <v>98</v>
      </c>
      <c r="B73">
        <v>370</v>
      </c>
      <c r="C73">
        <v>3</v>
      </c>
      <c r="D73">
        <v>4148</v>
      </c>
      <c r="E73">
        <v>0.5</v>
      </c>
      <c r="F73">
        <v>25</v>
      </c>
      <c r="G73">
        <v>4</v>
      </c>
      <c r="H73">
        <f t="shared" si="21"/>
        <v>100</v>
      </c>
      <c r="I73">
        <v>1.5</v>
      </c>
      <c r="J73">
        <v>125</v>
      </c>
      <c r="K73">
        <f t="shared" si="22"/>
        <v>0.24818581963359365</v>
      </c>
      <c r="N73">
        <f t="shared" si="23"/>
        <v>1.7683882565766151E-4</v>
      </c>
      <c r="Q73">
        <v>82.403827230000005</v>
      </c>
      <c r="S73">
        <f t="shared" si="24"/>
        <v>0.19941424614505687</v>
      </c>
      <c r="T73">
        <f t="shared" si="17"/>
        <v>1.0456258536149787</v>
      </c>
      <c r="V73">
        <f t="shared" si="25"/>
        <v>0.19941424614505687</v>
      </c>
      <c r="W73">
        <v>0.14229178162792319</v>
      </c>
      <c r="X73">
        <f t="shared" si="18"/>
        <v>1.3513513513513513E-5</v>
      </c>
      <c r="Y73">
        <f t="shared" si="19"/>
        <v>8.4459459459459464E-4</v>
      </c>
      <c r="Z73">
        <f>[1]!Convection(F73,J73/3600,1000,9*10^-4,E73/1000,0.6,0.36,7)</f>
        <v>19467.074185511268</v>
      </c>
      <c r="AA73">
        <f>[1]!HeatTransferArea(F73/1000,H73/1000,0.36,E73/1000)</f>
        <v>0.37699111843077526</v>
      </c>
      <c r="AB73">
        <f t="shared" si="26"/>
        <v>7338.9140697707662</v>
      </c>
      <c r="AC73">
        <f t="shared" si="20"/>
        <v>53.279710394830708</v>
      </c>
      <c r="AD73">
        <f t="shared" si="27"/>
        <v>50.954851786257976</v>
      </c>
      <c r="AE73">
        <f t="shared" si="28"/>
        <v>0</v>
      </c>
      <c r="AF73">
        <f t="shared" si="29"/>
        <v>50.954851786257976</v>
      </c>
      <c r="AG73">
        <v>9.3269422815222311E-2</v>
      </c>
      <c r="AI73">
        <v>1.4999999999999999E-2</v>
      </c>
      <c r="AJ73">
        <v>0.9375</v>
      </c>
      <c r="AK73">
        <v>19467.074185511268</v>
      </c>
      <c r="AL73">
        <v>0.37699111843077526</v>
      </c>
      <c r="AM73">
        <v>7338.9140697707662</v>
      </c>
      <c r="AN73">
        <v>19713.492846087363</v>
      </c>
    </row>
    <row r="74" spans="1:40" x14ac:dyDescent="0.25">
      <c r="A74" t="s">
        <v>99</v>
      </c>
      <c r="B74">
        <v>370</v>
      </c>
      <c r="C74">
        <v>3</v>
      </c>
      <c r="D74">
        <v>4148</v>
      </c>
      <c r="E74">
        <v>0.5</v>
      </c>
      <c r="F74">
        <v>25</v>
      </c>
      <c r="G74">
        <v>5</v>
      </c>
      <c r="H74">
        <f t="shared" si="21"/>
        <v>125</v>
      </c>
      <c r="I74">
        <v>0.5</v>
      </c>
      <c r="J74">
        <v>75</v>
      </c>
      <c r="K74">
        <f t="shared" si="22"/>
        <v>0.31023227454199215</v>
      </c>
      <c r="N74">
        <f t="shared" si="23"/>
        <v>1.061032953945969E-4</v>
      </c>
      <c r="Q74">
        <v>50.103551520000003</v>
      </c>
      <c r="S74">
        <f t="shared" si="24"/>
        <v>0.29099702646568398</v>
      </c>
      <c r="T74">
        <f t="shared" si="17"/>
        <v>1.5057012292055689</v>
      </c>
      <c r="V74">
        <f t="shared" si="25"/>
        <v>0.29099702646568398</v>
      </c>
      <c r="W74">
        <v>0.14229178162792319</v>
      </c>
      <c r="X74">
        <f t="shared" si="18"/>
        <v>7.0382882882882884E-6</v>
      </c>
      <c r="Y74">
        <f t="shared" si="19"/>
        <v>2.8153153153153153E-4</v>
      </c>
      <c r="Z74">
        <f>[1]!Convection(F74,J74/3600,1000,9*10^-4,E74/1000,0.6,0.36,7)</f>
        <v>19466.966609470252</v>
      </c>
      <c r="AA74">
        <f>[1]!HeatTransferArea(F74/1000,H74/1000,0.36,E74/1000)</f>
        <v>0.47123889803846908</v>
      </c>
      <c r="AB74">
        <f t="shared" si="26"/>
        <v>9173.5918931984343</v>
      </c>
      <c r="AC74">
        <f t="shared" si="20"/>
        <v>159.8382479053322</v>
      </c>
      <c r="AD74">
        <f t="shared" si="27"/>
        <v>106.15535459824612</v>
      </c>
      <c r="AE74">
        <f t="shared" si="28"/>
        <v>0</v>
      </c>
      <c r="AF74">
        <f t="shared" si="29"/>
        <v>106.15535459824612</v>
      </c>
      <c r="AG74">
        <v>0.13430796885392007</v>
      </c>
      <c r="AI74">
        <v>7.8125E-3</v>
      </c>
      <c r="AJ74">
        <v>0.3125</v>
      </c>
      <c r="AK74">
        <v>19466.966609470252</v>
      </c>
      <c r="AL74">
        <v>0.47123889803846908</v>
      </c>
      <c r="AM74">
        <v>9173.5918931984343</v>
      </c>
      <c r="AN74">
        <v>59140.151724972915</v>
      </c>
    </row>
    <row r="75" spans="1:40" x14ac:dyDescent="0.25">
      <c r="A75" t="s">
        <v>100</v>
      </c>
      <c r="B75">
        <v>370</v>
      </c>
      <c r="C75">
        <v>3</v>
      </c>
      <c r="D75">
        <v>4148</v>
      </c>
      <c r="E75">
        <v>0.5</v>
      </c>
      <c r="F75">
        <v>25</v>
      </c>
      <c r="G75">
        <v>5</v>
      </c>
      <c r="H75">
        <f t="shared" si="21"/>
        <v>125</v>
      </c>
      <c r="I75">
        <v>0.5</v>
      </c>
      <c r="J75">
        <v>100</v>
      </c>
      <c r="K75">
        <f t="shared" si="22"/>
        <v>0.31023227454199215</v>
      </c>
      <c r="N75">
        <f t="shared" si="23"/>
        <v>1.4147106052612919E-4</v>
      </c>
      <c r="Q75">
        <v>64.313487350000003</v>
      </c>
      <c r="S75">
        <f t="shared" si="24"/>
        <v>0.37352708566014198</v>
      </c>
      <c r="T75">
        <f t="shared" si="17"/>
        <v>2.0076016389407587</v>
      </c>
      <c r="V75">
        <f t="shared" si="25"/>
        <v>0.37352708566014198</v>
      </c>
      <c r="W75">
        <v>0.14229178162792319</v>
      </c>
      <c r="X75">
        <f t="shared" si="18"/>
        <v>7.0382882882882884E-6</v>
      </c>
      <c r="Y75">
        <f t="shared" si="19"/>
        <v>2.8153153153153153E-4</v>
      </c>
      <c r="Z75">
        <f>[1]!Convection(F75,J75/3600,1000,9*10^-4,E75/1000,0.6,0.36,7)</f>
        <v>19467.023119185946</v>
      </c>
      <c r="AA75">
        <f>[1]!HeatTransferArea(F75/1000,H75/1000,0.36,E75/1000)</f>
        <v>0.47123889803846908</v>
      </c>
      <c r="AB75">
        <f t="shared" si="26"/>
        <v>9173.6185227745864</v>
      </c>
      <c r="AC75">
        <f t="shared" si="20"/>
        <v>159.83871189205018</v>
      </c>
      <c r="AD75">
        <f t="shared" si="27"/>
        <v>79.616747063617439</v>
      </c>
      <c r="AE75">
        <f t="shared" si="28"/>
        <v>0</v>
      </c>
      <c r="AF75">
        <f t="shared" si="29"/>
        <v>79.616747063617439</v>
      </c>
      <c r="AG75">
        <v>0.17907729180522677</v>
      </c>
      <c r="AI75">
        <v>7.8125E-3</v>
      </c>
      <c r="AJ75">
        <v>0.3125</v>
      </c>
      <c r="AK75">
        <v>19467.023119185946</v>
      </c>
      <c r="AL75">
        <v>0.47123889803846908</v>
      </c>
      <c r="AM75">
        <v>9173.6185227745864</v>
      </c>
      <c r="AN75">
        <v>59140.323400058573</v>
      </c>
    </row>
    <row r="76" spans="1:40" x14ac:dyDescent="0.25">
      <c r="A76" t="s">
        <v>101</v>
      </c>
      <c r="B76">
        <v>370</v>
      </c>
      <c r="C76">
        <v>3</v>
      </c>
      <c r="D76">
        <v>4148</v>
      </c>
      <c r="E76">
        <v>0.5</v>
      </c>
      <c r="F76">
        <v>25</v>
      </c>
      <c r="G76">
        <v>5</v>
      </c>
      <c r="H76">
        <f t="shared" si="21"/>
        <v>125</v>
      </c>
      <c r="I76">
        <v>0.5</v>
      </c>
      <c r="J76">
        <v>125</v>
      </c>
      <c r="K76">
        <f t="shared" si="22"/>
        <v>0.31023227454199215</v>
      </c>
      <c r="N76">
        <f t="shared" si="23"/>
        <v>1.7683882565766151E-4</v>
      </c>
      <c r="Q76">
        <v>73.314203500000005</v>
      </c>
      <c r="S76">
        <f t="shared" si="24"/>
        <v>0.42580245449634418</v>
      </c>
      <c r="T76">
        <f t="shared" si="17"/>
        <v>2.5095020486759481</v>
      </c>
      <c r="V76">
        <f t="shared" si="25"/>
        <v>0.42580245449634418</v>
      </c>
      <c r="W76">
        <v>0.14229178162792319</v>
      </c>
      <c r="X76">
        <f t="shared" si="18"/>
        <v>7.0382882882882884E-6</v>
      </c>
      <c r="Y76">
        <f t="shared" si="19"/>
        <v>2.8153153153153153E-4</v>
      </c>
      <c r="Z76">
        <f>[1]!Convection(F76,J76/3600,1000,9*10^-4,E76/1000,0.6,0.36,7)</f>
        <v>19467.074185511268</v>
      </c>
      <c r="AA76">
        <f>[1]!HeatTransferArea(F76/1000,H76/1000,0.36,E76/1000)</f>
        <v>0.47123889803846908</v>
      </c>
      <c r="AB76">
        <f t="shared" si="26"/>
        <v>9173.6425872134587</v>
      </c>
      <c r="AC76">
        <f t="shared" si="20"/>
        <v>159.83913118449212</v>
      </c>
      <c r="AD76">
        <f t="shared" si="27"/>
        <v>63.693564732822473</v>
      </c>
      <c r="AE76">
        <f t="shared" si="28"/>
        <v>0</v>
      </c>
      <c r="AF76">
        <f t="shared" si="29"/>
        <v>63.693564732822473</v>
      </c>
      <c r="AG76">
        <v>0.22384661475653347</v>
      </c>
      <c r="AI76">
        <v>7.8125E-3</v>
      </c>
      <c r="AJ76">
        <v>0.3125</v>
      </c>
      <c r="AK76">
        <v>19467.074185511268</v>
      </c>
      <c r="AL76">
        <v>0.47123889803846908</v>
      </c>
      <c r="AM76">
        <v>9173.6425872134587</v>
      </c>
      <c r="AN76">
        <v>59140.478538262083</v>
      </c>
    </row>
    <row r="77" spans="1:40" x14ac:dyDescent="0.25">
      <c r="A77" t="s">
        <v>102</v>
      </c>
      <c r="B77">
        <v>370</v>
      </c>
      <c r="C77">
        <v>3</v>
      </c>
      <c r="D77">
        <v>4148</v>
      </c>
      <c r="E77">
        <v>0.5</v>
      </c>
      <c r="F77">
        <v>25</v>
      </c>
      <c r="G77">
        <v>5</v>
      </c>
      <c r="H77">
        <f t="shared" si="21"/>
        <v>125</v>
      </c>
      <c r="I77">
        <v>1</v>
      </c>
      <c r="J77">
        <v>75</v>
      </c>
      <c r="K77">
        <f t="shared" si="22"/>
        <v>0.31023227454199215</v>
      </c>
      <c r="N77">
        <f t="shared" si="23"/>
        <v>1.061032953945969E-4</v>
      </c>
      <c r="Q77">
        <v>50.125256329999999</v>
      </c>
      <c r="S77">
        <f t="shared" si="24"/>
        <v>0.14556154304787891</v>
      </c>
      <c r="T77">
        <f t="shared" si="17"/>
        <v>0.75285061460278446</v>
      </c>
      <c r="V77">
        <f t="shared" si="25"/>
        <v>0.14556154304787891</v>
      </c>
      <c r="W77">
        <v>0.14229178162792319</v>
      </c>
      <c r="X77">
        <f t="shared" si="18"/>
        <v>1.4076576576576577E-5</v>
      </c>
      <c r="Y77">
        <f t="shared" si="19"/>
        <v>5.6306306306306306E-4</v>
      </c>
      <c r="Z77">
        <f>[1]!Convection(F77,J77/3600,1000,9*10^-4,E77/1000,0.6,0.36,7)</f>
        <v>19466.966609470252</v>
      </c>
      <c r="AA77">
        <f>[1]!HeatTransferArea(F77/1000,H77/1000,0.36,E77/1000)</f>
        <v>0.47123889803846908</v>
      </c>
      <c r="AB77">
        <f t="shared" si="26"/>
        <v>9173.5918931984343</v>
      </c>
      <c r="AC77">
        <f t="shared" si="20"/>
        <v>79.919123952666098</v>
      </c>
      <c r="AD77">
        <f t="shared" si="27"/>
        <v>106.15535459824612</v>
      </c>
      <c r="AE77">
        <f t="shared" si="28"/>
        <v>0</v>
      </c>
      <c r="AF77">
        <f t="shared" si="29"/>
        <v>106.15535459824612</v>
      </c>
      <c r="AG77">
        <v>6.7153984426960037E-2</v>
      </c>
      <c r="AI77">
        <v>1.5625E-2</v>
      </c>
      <c r="AJ77">
        <v>0.625</v>
      </c>
      <c r="AK77">
        <v>19466.966609470252</v>
      </c>
      <c r="AL77">
        <v>0.47123889803846908</v>
      </c>
      <c r="AM77">
        <v>9173.5918931984343</v>
      </c>
      <c r="AN77">
        <v>29570.075862486457</v>
      </c>
    </row>
    <row r="78" spans="1:40" x14ac:dyDescent="0.25">
      <c r="A78" t="s">
        <v>103</v>
      </c>
      <c r="B78">
        <v>370</v>
      </c>
      <c r="C78">
        <v>3</v>
      </c>
      <c r="D78">
        <v>4148</v>
      </c>
      <c r="E78">
        <v>0.5</v>
      </c>
      <c r="F78">
        <v>25</v>
      </c>
      <c r="G78">
        <v>5</v>
      </c>
      <c r="H78">
        <f t="shared" si="21"/>
        <v>125</v>
      </c>
      <c r="I78">
        <v>1</v>
      </c>
      <c r="J78">
        <v>100</v>
      </c>
      <c r="K78">
        <f t="shared" si="22"/>
        <v>0.31023227454199215</v>
      </c>
      <c r="N78">
        <f t="shared" si="23"/>
        <v>1.4147106052612919E-4</v>
      </c>
      <c r="Q78">
        <v>66.526994180000003</v>
      </c>
      <c r="S78">
        <f t="shared" si="24"/>
        <v>0.19319146945453758</v>
      </c>
      <c r="T78">
        <f t="shared" si="17"/>
        <v>1.0038008194703794</v>
      </c>
      <c r="V78">
        <f t="shared" si="25"/>
        <v>0.19319146945453758</v>
      </c>
      <c r="W78">
        <v>0.14229178162792319</v>
      </c>
      <c r="X78">
        <f t="shared" si="18"/>
        <v>1.4076576576576577E-5</v>
      </c>
      <c r="Y78">
        <f t="shared" si="19"/>
        <v>5.6306306306306306E-4</v>
      </c>
      <c r="Z78">
        <f>[1]!Convection(F78,J78/3600,1000,9*10^-4,E78/1000,0.6,0.36,7)</f>
        <v>19467.023119185946</v>
      </c>
      <c r="AA78">
        <f>[1]!HeatTransferArea(F78/1000,H78/1000,0.36,E78/1000)</f>
        <v>0.47123889803846908</v>
      </c>
      <c r="AB78">
        <f t="shared" si="26"/>
        <v>9173.6185227745864</v>
      </c>
      <c r="AC78">
        <f t="shared" si="20"/>
        <v>79.919355946025092</v>
      </c>
      <c r="AD78">
        <f t="shared" si="27"/>
        <v>79.616747063617439</v>
      </c>
      <c r="AE78">
        <f t="shared" si="28"/>
        <v>0</v>
      </c>
      <c r="AF78">
        <f t="shared" si="29"/>
        <v>79.616747063617439</v>
      </c>
      <c r="AG78">
        <v>8.9538645902613387E-2</v>
      </c>
      <c r="AI78">
        <v>1.5625E-2</v>
      </c>
      <c r="AJ78">
        <v>0.625</v>
      </c>
      <c r="AK78">
        <v>19467.023119185946</v>
      </c>
      <c r="AL78">
        <v>0.47123889803846908</v>
      </c>
      <c r="AM78">
        <v>9173.6185227745864</v>
      </c>
      <c r="AN78">
        <v>29570.161700029286</v>
      </c>
    </row>
    <row r="79" spans="1:40" x14ac:dyDescent="0.25">
      <c r="A79" t="s">
        <v>104</v>
      </c>
      <c r="B79">
        <v>370</v>
      </c>
      <c r="C79">
        <v>3</v>
      </c>
      <c r="D79">
        <v>4148</v>
      </c>
      <c r="E79">
        <v>0.5</v>
      </c>
      <c r="F79">
        <v>25</v>
      </c>
      <c r="G79">
        <v>5</v>
      </c>
      <c r="H79">
        <f t="shared" si="21"/>
        <v>125</v>
      </c>
      <c r="I79">
        <v>1</v>
      </c>
      <c r="J79">
        <v>125</v>
      </c>
      <c r="K79">
        <f t="shared" si="22"/>
        <v>0.31023227454199215</v>
      </c>
      <c r="N79">
        <f t="shared" si="23"/>
        <v>1.7683882565766151E-4</v>
      </c>
      <c r="Q79">
        <v>82.257806979999998</v>
      </c>
      <c r="S79">
        <f t="shared" si="24"/>
        <v>0.23887305898079156</v>
      </c>
      <c r="T79">
        <f t="shared" si="17"/>
        <v>1.254751024337974</v>
      </c>
      <c r="V79">
        <f t="shared" si="25"/>
        <v>0.23887305898079156</v>
      </c>
      <c r="W79">
        <v>0.14229178162792319</v>
      </c>
      <c r="X79">
        <f t="shared" si="18"/>
        <v>1.4076576576576577E-5</v>
      </c>
      <c r="Y79">
        <f t="shared" si="19"/>
        <v>5.6306306306306306E-4</v>
      </c>
      <c r="Z79">
        <f>[1]!Convection(F79,J79/3600,1000,9*10^-4,E79/1000,0.6,0.36,7)</f>
        <v>19467.074185511268</v>
      </c>
      <c r="AA79">
        <f>[1]!HeatTransferArea(F79/1000,H79/1000,0.36,E79/1000)</f>
        <v>0.47123889803846908</v>
      </c>
      <c r="AB79">
        <f t="shared" si="26"/>
        <v>9173.6425872134587</v>
      </c>
      <c r="AC79">
        <f t="shared" si="20"/>
        <v>79.919565592246059</v>
      </c>
      <c r="AD79">
        <f t="shared" si="27"/>
        <v>63.693564732822473</v>
      </c>
      <c r="AE79">
        <f t="shared" si="28"/>
        <v>0</v>
      </c>
      <c r="AF79">
        <f t="shared" si="29"/>
        <v>63.693564732822473</v>
      </c>
      <c r="AG79">
        <v>0.11192330737826674</v>
      </c>
      <c r="AI79">
        <v>1.5625E-2</v>
      </c>
      <c r="AJ79">
        <v>0.625</v>
      </c>
      <c r="AK79">
        <v>19467.074185511268</v>
      </c>
      <c r="AL79">
        <v>0.47123889803846908</v>
      </c>
      <c r="AM79">
        <v>9173.6425872134587</v>
      </c>
      <c r="AN79">
        <v>29570.239269131042</v>
      </c>
    </row>
    <row r="80" spans="1:40" x14ac:dyDescent="0.25">
      <c r="A80" t="s">
        <v>105</v>
      </c>
      <c r="B80">
        <v>370</v>
      </c>
      <c r="C80">
        <v>3</v>
      </c>
      <c r="D80">
        <v>4148</v>
      </c>
      <c r="E80">
        <v>0.5</v>
      </c>
      <c r="F80">
        <v>25</v>
      </c>
      <c r="G80">
        <v>5</v>
      </c>
      <c r="H80">
        <f t="shared" si="21"/>
        <v>125</v>
      </c>
      <c r="I80">
        <v>1.5</v>
      </c>
      <c r="J80">
        <v>75</v>
      </c>
      <c r="K80">
        <f t="shared" si="22"/>
        <v>0.31023227454199215</v>
      </c>
      <c r="N80">
        <f t="shared" si="23"/>
        <v>1.061032953945969E-4</v>
      </c>
      <c r="Q80">
        <v>49.681771550000001</v>
      </c>
      <c r="S80">
        <f t="shared" si="24"/>
        <v>9.6182455148756354E-2</v>
      </c>
      <c r="T80">
        <f t="shared" si="17"/>
        <v>0.50190040973518968</v>
      </c>
      <c r="V80">
        <f t="shared" si="25"/>
        <v>9.6182455148756354E-2</v>
      </c>
      <c r="W80">
        <v>0.14229178162792319</v>
      </c>
      <c r="X80">
        <f t="shared" si="18"/>
        <v>2.1114864864864866E-5</v>
      </c>
      <c r="Y80">
        <f t="shared" si="19"/>
        <v>8.4459459459459464E-4</v>
      </c>
      <c r="Z80">
        <f>[1]!Convection(F80,J80/3600,1000,9*10^-4,E80/1000,0.6,0.36,7)</f>
        <v>19466.966609470252</v>
      </c>
      <c r="AA80">
        <f>[1]!HeatTransferArea(F80/1000,H80/1000,0.36,E80/1000)</f>
        <v>0.47123889803846908</v>
      </c>
      <c r="AB80">
        <f t="shared" si="26"/>
        <v>9173.5918931984343</v>
      </c>
      <c r="AC80">
        <f t="shared" si="20"/>
        <v>53.27941596844407</v>
      </c>
      <c r="AD80">
        <f t="shared" si="27"/>
        <v>106.15535459824612</v>
      </c>
      <c r="AE80">
        <f t="shared" si="28"/>
        <v>0</v>
      </c>
      <c r="AF80">
        <f t="shared" si="29"/>
        <v>106.15535459824612</v>
      </c>
      <c r="AG80">
        <v>4.4769322951306693E-2</v>
      </c>
      <c r="AI80">
        <v>2.34375E-2</v>
      </c>
      <c r="AJ80">
        <v>0.9375</v>
      </c>
      <c r="AK80">
        <v>19466.966609470252</v>
      </c>
      <c r="AL80">
        <v>0.47123889803846908</v>
      </c>
      <c r="AM80">
        <v>9173.5918931984343</v>
      </c>
      <c r="AN80">
        <v>19713.383908324304</v>
      </c>
    </row>
    <row r="81" spans="1:40" x14ac:dyDescent="0.25">
      <c r="A81" t="s">
        <v>106</v>
      </c>
      <c r="B81">
        <v>370</v>
      </c>
      <c r="C81">
        <v>3</v>
      </c>
      <c r="D81">
        <v>4148</v>
      </c>
      <c r="E81">
        <v>0.5</v>
      </c>
      <c r="F81">
        <v>25</v>
      </c>
      <c r="G81">
        <v>5</v>
      </c>
      <c r="H81">
        <f t="shared" si="21"/>
        <v>125</v>
      </c>
      <c r="I81">
        <v>1.5</v>
      </c>
      <c r="J81">
        <v>100</v>
      </c>
      <c r="K81">
        <f t="shared" si="22"/>
        <v>0.31023227454199215</v>
      </c>
      <c r="N81">
        <f t="shared" si="23"/>
        <v>1.4147106052612919E-4</v>
      </c>
      <c r="Q81">
        <v>66.206352409999994</v>
      </c>
      <c r="S81">
        <f t="shared" si="24"/>
        <v>0.12817355989065132</v>
      </c>
      <c r="T81">
        <f t="shared" si="17"/>
        <v>0.66920054631358628</v>
      </c>
      <c r="V81">
        <f t="shared" si="25"/>
        <v>0.12817355989065132</v>
      </c>
      <c r="W81">
        <v>0.14229178162792319</v>
      </c>
      <c r="X81">
        <f t="shared" si="18"/>
        <v>2.1114864864864866E-5</v>
      </c>
      <c r="Y81">
        <f t="shared" si="19"/>
        <v>8.4459459459459464E-4</v>
      </c>
      <c r="Z81">
        <f>[1]!Convection(F81,J81/3600,1000,9*10^-4,E81/1000,0.6,0.36,7)</f>
        <v>19467.023119185946</v>
      </c>
      <c r="AA81">
        <f>[1]!HeatTransferArea(F81/1000,H81/1000,0.36,E81/1000)</f>
        <v>0.47123889803846908</v>
      </c>
      <c r="AB81">
        <f t="shared" si="26"/>
        <v>9173.6185227745864</v>
      </c>
      <c r="AC81">
        <f t="shared" si="20"/>
        <v>53.279570630683395</v>
      </c>
      <c r="AD81">
        <f t="shared" si="27"/>
        <v>79.616747063617439</v>
      </c>
      <c r="AE81">
        <f t="shared" si="28"/>
        <v>0</v>
      </c>
      <c r="AF81">
        <f t="shared" si="29"/>
        <v>79.616747063617439</v>
      </c>
      <c r="AG81">
        <v>5.9692430601742258E-2</v>
      </c>
      <c r="AI81">
        <v>2.34375E-2</v>
      </c>
      <c r="AJ81">
        <v>0.9375</v>
      </c>
      <c r="AK81">
        <v>19467.023119185946</v>
      </c>
      <c r="AL81">
        <v>0.47123889803846908</v>
      </c>
      <c r="AM81">
        <v>9173.6185227745864</v>
      </c>
      <c r="AN81">
        <v>19713.441133352855</v>
      </c>
    </row>
    <row r="82" spans="1:40" x14ac:dyDescent="0.25">
      <c r="A82" t="s">
        <v>107</v>
      </c>
      <c r="B82">
        <v>370</v>
      </c>
      <c r="C82">
        <v>3</v>
      </c>
      <c r="D82">
        <v>4148</v>
      </c>
      <c r="E82">
        <v>0.5</v>
      </c>
      <c r="F82">
        <v>25</v>
      </c>
      <c r="G82">
        <v>5</v>
      </c>
      <c r="H82">
        <f t="shared" si="21"/>
        <v>125</v>
      </c>
      <c r="I82">
        <v>1.5</v>
      </c>
      <c r="J82">
        <v>125</v>
      </c>
      <c r="K82">
        <f t="shared" si="22"/>
        <v>0.31023227454199215</v>
      </c>
      <c r="N82">
        <f t="shared" si="23"/>
        <v>1.7683882565766151E-4</v>
      </c>
      <c r="Q82">
        <v>82.319098089999997</v>
      </c>
      <c r="S82">
        <f t="shared" si="24"/>
        <v>0.15936736378168667</v>
      </c>
      <c r="T82">
        <f t="shared" si="17"/>
        <v>0.83650068289198265</v>
      </c>
      <c r="V82">
        <f t="shared" si="25"/>
        <v>0.15936736378168667</v>
      </c>
      <c r="W82">
        <v>0.14229178162792319</v>
      </c>
      <c r="X82">
        <f t="shared" si="18"/>
        <v>2.1114864864864866E-5</v>
      </c>
      <c r="Y82">
        <f t="shared" si="19"/>
        <v>8.4459459459459464E-4</v>
      </c>
      <c r="Z82">
        <f>[1]!Convection(F82,J82/3600,1000,9*10^-4,E82/1000,0.6,0.36,7)</f>
        <v>19467.074185511268</v>
      </c>
      <c r="AA82">
        <f>[1]!HeatTransferArea(F82/1000,H82/1000,0.36,E82/1000)</f>
        <v>0.47123889803846908</v>
      </c>
      <c r="AB82">
        <f t="shared" si="26"/>
        <v>9173.6425872134587</v>
      </c>
      <c r="AC82">
        <f t="shared" si="20"/>
        <v>53.279710394830701</v>
      </c>
      <c r="AD82">
        <f t="shared" si="27"/>
        <v>63.693564732822473</v>
      </c>
      <c r="AE82">
        <f t="shared" si="28"/>
        <v>0</v>
      </c>
      <c r="AF82">
        <f t="shared" si="29"/>
        <v>63.693564732822473</v>
      </c>
      <c r="AG82">
        <v>7.4615538252177829E-2</v>
      </c>
      <c r="AI82">
        <v>2.34375E-2</v>
      </c>
      <c r="AJ82">
        <v>0.9375</v>
      </c>
      <c r="AK82">
        <v>19467.074185511268</v>
      </c>
      <c r="AL82">
        <v>0.47123889803846908</v>
      </c>
      <c r="AM82">
        <v>9173.6425872134587</v>
      </c>
      <c r="AN82">
        <v>19713.49284608736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AD82"/>
  <sheetViews>
    <sheetView workbookViewId="0">
      <selection activeCell="K1" sqref="K1:K1048576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S1" t="s">
        <v>0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  <c r="AD1" t="s">
        <v>70</v>
      </c>
    </row>
    <row r="2" spans="1:30" x14ac:dyDescent="0.25">
      <c r="A2" t="s">
        <v>16</v>
      </c>
      <c r="B2">
        <v>2.4899999999999999E-2</v>
      </c>
      <c r="C2">
        <v>5.3920000000000003</v>
      </c>
      <c r="D2">
        <v>5.3920000000000003</v>
      </c>
      <c r="E2">
        <v>0.87119999999999997</v>
      </c>
      <c r="F2">
        <v>0.87119999999999997</v>
      </c>
      <c r="G2">
        <v>56.683197479999997</v>
      </c>
      <c r="H2">
        <v>-56.683197479999997</v>
      </c>
      <c r="I2">
        <v>10</v>
      </c>
      <c r="J2">
        <v>12.56363878</v>
      </c>
      <c r="K2">
        <v>49.968892369999999</v>
      </c>
      <c r="L2">
        <v>54.489004860000001</v>
      </c>
      <c r="M2">
        <v>1.1488830699999999</v>
      </c>
      <c r="N2">
        <v>8.36</v>
      </c>
      <c r="O2">
        <v>1.7350309799999999</v>
      </c>
      <c r="P2">
        <v>4.4440999999999997</v>
      </c>
      <c r="S2" t="s">
        <v>16</v>
      </c>
      <c r="T2">
        <v>0.3</v>
      </c>
      <c r="U2">
        <v>0.36</v>
      </c>
      <c r="V2">
        <v>2.5</v>
      </c>
      <c r="W2">
        <v>298</v>
      </c>
      <c r="X2">
        <v>288</v>
      </c>
      <c r="Y2">
        <v>10</v>
      </c>
      <c r="Z2">
        <v>0.5</v>
      </c>
      <c r="AA2">
        <v>0.5</v>
      </c>
      <c r="AB2">
        <v>0.5</v>
      </c>
      <c r="AC2">
        <v>75</v>
      </c>
      <c r="AD2">
        <v>75</v>
      </c>
    </row>
    <row r="3" spans="1:30" x14ac:dyDescent="0.25">
      <c r="A3" t="s">
        <v>17</v>
      </c>
      <c r="B3">
        <v>2.4899999999999999E-2</v>
      </c>
      <c r="C3">
        <v>7.1894</v>
      </c>
      <c r="D3">
        <v>7.1894</v>
      </c>
      <c r="E3">
        <v>1.1616</v>
      </c>
      <c r="F3">
        <v>1.1616</v>
      </c>
      <c r="G3">
        <v>77.832015940000005</v>
      </c>
      <c r="H3">
        <v>-77.832015940000005</v>
      </c>
      <c r="I3">
        <v>10</v>
      </c>
      <c r="J3">
        <v>12.44937082</v>
      </c>
      <c r="K3">
        <v>63.372281119999997</v>
      </c>
      <c r="L3">
        <v>69.692861969999996</v>
      </c>
      <c r="M3">
        <v>2.1033965499999998</v>
      </c>
      <c r="N3">
        <v>8.36</v>
      </c>
      <c r="O3">
        <v>2.2004264299999998</v>
      </c>
      <c r="P3">
        <v>5.0042</v>
      </c>
      <c r="S3" t="s">
        <v>17</v>
      </c>
      <c r="T3">
        <v>0.3</v>
      </c>
      <c r="U3">
        <v>0.36</v>
      </c>
      <c r="V3">
        <v>2.5</v>
      </c>
      <c r="W3">
        <v>298</v>
      </c>
      <c r="X3">
        <v>288</v>
      </c>
      <c r="Y3">
        <v>10</v>
      </c>
      <c r="Z3">
        <v>0.5</v>
      </c>
      <c r="AA3">
        <v>0.5</v>
      </c>
      <c r="AB3">
        <v>0.5</v>
      </c>
      <c r="AC3">
        <v>100</v>
      </c>
      <c r="AD3">
        <v>100</v>
      </c>
    </row>
    <row r="4" spans="1:30" x14ac:dyDescent="0.25">
      <c r="A4" t="s">
        <v>18</v>
      </c>
      <c r="B4">
        <v>2.4899999999999999E-2</v>
      </c>
      <c r="C4">
        <v>8.9867000000000008</v>
      </c>
      <c r="D4">
        <v>8.9867000000000008</v>
      </c>
      <c r="E4">
        <v>1.452</v>
      </c>
      <c r="F4">
        <v>1.452</v>
      </c>
      <c r="G4">
        <v>100.10804449</v>
      </c>
      <c r="H4">
        <v>-100.10804449</v>
      </c>
      <c r="I4">
        <v>10</v>
      </c>
      <c r="J4">
        <v>12.085718979999999</v>
      </c>
      <c r="K4">
        <v>66.500688800000006</v>
      </c>
      <c r="L4">
        <v>75.116763860000006</v>
      </c>
      <c r="M4">
        <v>3.3817715800000001</v>
      </c>
      <c r="N4">
        <v>8.36</v>
      </c>
      <c r="O4">
        <v>2.30905169</v>
      </c>
      <c r="P4">
        <v>4.7328999999999999</v>
      </c>
      <c r="S4" t="s">
        <v>18</v>
      </c>
      <c r="T4">
        <v>0.3</v>
      </c>
      <c r="U4">
        <v>0.36</v>
      </c>
      <c r="V4">
        <v>2.5</v>
      </c>
      <c r="W4">
        <v>298</v>
      </c>
      <c r="X4">
        <v>288</v>
      </c>
      <c r="Y4">
        <v>10</v>
      </c>
      <c r="Z4">
        <v>0.5</v>
      </c>
      <c r="AA4">
        <v>0.5</v>
      </c>
      <c r="AB4">
        <v>0.5</v>
      </c>
      <c r="AC4">
        <v>125</v>
      </c>
      <c r="AD4">
        <v>125</v>
      </c>
    </row>
    <row r="5" spans="1:30" x14ac:dyDescent="0.25">
      <c r="A5" t="s">
        <v>19</v>
      </c>
      <c r="B5">
        <v>4.9799999999999997E-2</v>
      </c>
      <c r="C5">
        <v>5.3920000000000003</v>
      </c>
      <c r="D5">
        <v>5.3920000000000003</v>
      </c>
      <c r="E5">
        <v>0.43559999999999999</v>
      </c>
      <c r="F5">
        <v>0.43559999999999999</v>
      </c>
      <c r="G5">
        <v>56.688369549999997</v>
      </c>
      <c r="H5">
        <v>-56.688369549999997</v>
      </c>
      <c r="I5">
        <v>10</v>
      </c>
      <c r="J5">
        <v>12.584163090000001</v>
      </c>
      <c r="K5">
        <v>50.156618039999998</v>
      </c>
      <c r="L5">
        <v>55.14394472</v>
      </c>
      <c r="M5">
        <v>1.14885368</v>
      </c>
      <c r="N5">
        <v>8.36</v>
      </c>
      <c r="O5">
        <v>1.7415492400000001</v>
      </c>
      <c r="P5">
        <v>4.4581999999999997</v>
      </c>
      <c r="S5" t="s">
        <v>19</v>
      </c>
      <c r="T5">
        <v>0.3</v>
      </c>
      <c r="U5">
        <v>0.36</v>
      </c>
      <c r="V5">
        <v>2.5</v>
      </c>
      <c r="W5">
        <v>298</v>
      </c>
      <c r="X5">
        <v>288</v>
      </c>
      <c r="Y5">
        <v>10</v>
      </c>
      <c r="Z5">
        <v>0.5</v>
      </c>
      <c r="AA5">
        <v>0.5</v>
      </c>
      <c r="AB5">
        <v>1</v>
      </c>
      <c r="AC5">
        <v>75</v>
      </c>
      <c r="AD5">
        <v>75</v>
      </c>
    </row>
    <row r="6" spans="1:30" x14ac:dyDescent="0.25">
      <c r="A6" t="s">
        <v>20</v>
      </c>
      <c r="B6">
        <v>4.9799999999999997E-2</v>
      </c>
      <c r="C6">
        <v>7.1894</v>
      </c>
      <c r="D6">
        <v>7.1894</v>
      </c>
      <c r="E6">
        <v>0.58079999999999998</v>
      </c>
      <c r="F6">
        <v>0.58079999999999998</v>
      </c>
      <c r="G6">
        <v>77.838890219999996</v>
      </c>
      <c r="H6">
        <v>-77.838890219999996</v>
      </c>
      <c r="I6">
        <v>10</v>
      </c>
      <c r="J6">
        <v>12.582265039999999</v>
      </c>
      <c r="K6">
        <v>66.780640700000006</v>
      </c>
      <c r="L6">
        <v>73.516067430000007</v>
      </c>
      <c r="M6">
        <v>2.1033481599999999</v>
      </c>
      <c r="N6">
        <v>8.36</v>
      </c>
      <c r="O6">
        <v>2.3187722499999999</v>
      </c>
      <c r="P6">
        <v>5.2244999999999999</v>
      </c>
      <c r="S6" t="s">
        <v>20</v>
      </c>
      <c r="T6">
        <v>0.3</v>
      </c>
      <c r="U6">
        <v>0.36</v>
      </c>
      <c r="V6">
        <v>2.5</v>
      </c>
      <c r="W6">
        <v>298</v>
      </c>
      <c r="X6">
        <v>288</v>
      </c>
      <c r="Y6">
        <v>10</v>
      </c>
      <c r="Z6">
        <v>0.5</v>
      </c>
      <c r="AA6">
        <v>0.5</v>
      </c>
      <c r="AB6">
        <v>1</v>
      </c>
      <c r="AC6">
        <v>100</v>
      </c>
      <c r="AD6">
        <v>100</v>
      </c>
    </row>
    <row r="7" spans="1:30" x14ac:dyDescent="0.25">
      <c r="A7" t="s">
        <v>21</v>
      </c>
      <c r="B7">
        <v>4.9799999999999997E-2</v>
      </c>
      <c r="C7">
        <v>8.9867000000000008</v>
      </c>
      <c r="D7">
        <v>8.9867000000000008</v>
      </c>
      <c r="E7">
        <v>0.72599999999999998</v>
      </c>
      <c r="F7">
        <v>0.72599999999999998</v>
      </c>
      <c r="G7">
        <v>100.11661097</v>
      </c>
      <c r="H7">
        <v>-100.11661097</v>
      </c>
      <c r="I7">
        <v>10</v>
      </c>
      <c r="J7">
        <v>12.5695753</v>
      </c>
      <c r="K7">
        <v>82.843625489999994</v>
      </c>
      <c r="L7">
        <v>91.664943919999999</v>
      </c>
      <c r="M7">
        <v>3.3817014799999998</v>
      </c>
      <c r="N7">
        <v>8.36</v>
      </c>
      <c r="O7">
        <v>2.87651477</v>
      </c>
      <c r="P7">
        <v>5.6672000000000002</v>
      </c>
      <c r="S7" t="s">
        <v>21</v>
      </c>
      <c r="T7">
        <v>0.3</v>
      </c>
      <c r="U7">
        <v>0.36</v>
      </c>
      <c r="V7">
        <v>2.5</v>
      </c>
      <c r="W7">
        <v>298</v>
      </c>
      <c r="X7">
        <v>288</v>
      </c>
      <c r="Y7">
        <v>10</v>
      </c>
      <c r="Z7">
        <v>0.5</v>
      </c>
      <c r="AA7">
        <v>0.5</v>
      </c>
      <c r="AB7">
        <v>1</v>
      </c>
      <c r="AC7">
        <v>125</v>
      </c>
      <c r="AD7">
        <v>125</v>
      </c>
    </row>
    <row r="8" spans="1:30" x14ac:dyDescent="0.25">
      <c r="A8" t="s">
        <v>22</v>
      </c>
      <c r="B8">
        <v>7.4800000000000005E-2</v>
      </c>
      <c r="C8">
        <v>5.3920000000000003</v>
      </c>
      <c r="D8">
        <v>5.3920000000000003</v>
      </c>
      <c r="E8">
        <v>0.29039999999999999</v>
      </c>
      <c r="F8">
        <v>0.29039999999999999</v>
      </c>
      <c r="G8">
        <v>56.686096990000003</v>
      </c>
      <c r="H8">
        <v>-56.921630610000001</v>
      </c>
      <c r="I8">
        <v>10</v>
      </c>
      <c r="J8">
        <v>12.571271080000001</v>
      </c>
      <c r="K8">
        <v>49.759861790000002</v>
      </c>
      <c r="L8">
        <v>55.081395370000003</v>
      </c>
      <c r="M8">
        <v>1.15239384</v>
      </c>
      <c r="N8">
        <v>8.3367777800000002</v>
      </c>
      <c r="O8">
        <v>1.7277729799999999</v>
      </c>
      <c r="P8">
        <v>4.4360999999999997</v>
      </c>
      <c r="S8" t="s">
        <v>22</v>
      </c>
      <c r="T8">
        <v>0.3</v>
      </c>
      <c r="U8">
        <v>0.36</v>
      </c>
      <c r="V8">
        <v>2.5</v>
      </c>
      <c r="W8">
        <v>298</v>
      </c>
      <c r="X8">
        <v>288</v>
      </c>
      <c r="Y8">
        <v>10</v>
      </c>
      <c r="Z8">
        <v>0.5</v>
      </c>
      <c r="AA8">
        <v>0.5</v>
      </c>
      <c r="AB8">
        <v>1.5</v>
      </c>
      <c r="AC8">
        <v>75</v>
      </c>
      <c r="AD8">
        <v>75</v>
      </c>
    </row>
    <row r="9" spans="1:30" x14ac:dyDescent="0.25">
      <c r="A9" t="s">
        <v>23</v>
      </c>
      <c r="B9">
        <v>7.4800000000000005E-2</v>
      </c>
      <c r="C9">
        <v>7.1894</v>
      </c>
      <c r="D9">
        <v>7.1894</v>
      </c>
      <c r="E9">
        <v>0.38719999999999999</v>
      </c>
      <c r="F9">
        <v>0.38719999999999999</v>
      </c>
      <c r="G9">
        <v>77.835850170000001</v>
      </c>
      <c r="H9">
        <v>-78.17049849</v>
      </c>
      <c r="I9">
        <v>10</v>
      </c>
      <c r="J9">
        <v>12.5753132</v>
      </c>
      <c r="K9">
        <v>66.488771790000001</v>
      </c>
      <c r="L9">
        <v>73.523636740000001</v>
      </c>
      <c r="M9">
        <v>2.1099858399999998</v>
      </c>
      <c r="N9">
        <v>8.3367777800000002</v>
      </c>
      <c r="O9">
        <v>2.3086379099999998</v>
      </c>
      <c r="P9">
        <v>5.2126000000000001</v>
      </c>
      <c r="S9" t="s">
        <v>23</v>
      </c>
      <c r="T9">
        <v>0.3</v>
      </c>
      <c r="U9">
        <v>0.36</v>
      </c>
      <c r="V9">
        <v>2.5</v>
      </c>
      <c r="W9">
        <v>298</v>
      </c>
      <c r="X9">
        <v>288</v>
      </c>
      <c r="Y9">
        <v>10</v>
      </c>
      <c r="Z9">
        <v>0.5</v>
      </c>
      <c r="AA9">
        <v>0.5</v>
      </c>
      <c r="AB9">
        <v>1.5</v>
      </c>
      <c r="AC9">
        <v>100</v>
      </c>
      <c r="AD9">
        <v>100</v>
      </c>
    </row>
    <row r="10" spans="1:30" x14ac:dyDescent="0.25">
      <c r="A10" t="s">
        <v>24</v>
      </c>
      <c r="B10">
        <v>7.4800000000000005E-2</v>
      </c>
      <c r="C10">
        <v>8.9867000000000008</v>
      </c>
      <c r="D10">
        <v>8.9867000000000008</v>
      </c>
      <c r="E10">
        <v>0.48399999999999999</v>
      </c>
      <c r="F10">
        <v>0.48399999999999999</v>
      </c>
      <c r="G10">
        <v>100.11280047</v>
      </c>
      <c r="H10">
        <v>-100.55686408</v>
      </c>
      <c r="I10">
        <v>10</v>
      </c>
      <c r="J10">
        <v>12.573964119999999</v>
      </c>
      <c r="K10">
        <v>82.92061794</v>
      </c>
      <c r="L10">
        <v>92.005674549999995</v>
      </c>
      <c r="M10">
        <v>3.3926105099999999</v>
      </c>
      <c r="N10">
        <v>8.3367777800000002</v>
      </c>
      <c r="O10">
        <v>2.8791881199999998</v>
      </c>
      <c r="P10">
        <v>5.6761999999999997</v>
      </c>
      <c r="S10" t="s">
        <v>24</v>
      </c>
      <c r="T10">
        <v>0.3</v>
      </c>
      <c r="U10">
        <v>0.36</v>
      </c>
      <c r="V10">
        <v>2.5</v>
      </c>
      <c r="W10">
        <v>298</v>
      </c>
      <c r="X10">
        <v>288</v>
      </c>
      <c r="Y10">
        <v>10</v>
      </c>
      <c r="Z10">
        <v>0.5</v>
      </c>
      <c r="AA10">
        <v>0.5</v>
      </c>
      <c r="AB10">
        <v>1.5</v>
      </c>
      <c r="AC10">
        <v>125</v>
      </c>
      <c r="AD10">
        <v>125</v>
      </c>
    </row>
    <row r="11" spans="1:30" x14ac:dyDescent="0.25">
      <c r="A11" t="s">
        <v>25</v>
      </c>
      <c r="B11">
        <v>2.4899999999999999E-2</v>
      </c>
      <c r="C11">
        <v>5.3920000000000003</v>
      </c>
      <c r="D11">
        <v>5.3920000000000003</v>
      </c>
      <c r="E11">
        <v>0.65339999999999998</v>
      </c>
      <c r="F11">
        <v>0.65339999999999998</v>
      </c>
      <c r="G11">
        <v>75.577595880000004</v>
      </c>
      <c r="H11">
        <v>-75.577595880000004</v>
      </c>
      <c r="I11">
        <v>10</v>
      </c>
      <c r="J11">
        <v>12.586068040000001</v>
      </c>
      <c r="K11">
        <v>50.152727509999998</v>
      </c>
      <c r="L11">
        <v>55.221389070000001</v>
      </c>
      <c r="M11">
        <v>1.53184407</v>
      </c>
      <c r="N11">
        <v>8.36</v>
      </c>
      <c r="O11">
        <v>1.74141415</v>
      </c>
      <c r="P11">
        <v>4.3112000000000004</v>
      </c>
      <c r="S11" t="s">
        <v>25</v>
      </c>
      <c r="T11">
        <v>0.3</v>
      </c>
      <c r="U11">
        <v>0.36</v>
      </c>
      <c r="V11">
        <v>3.3333333000000001</v>
      </c>
      <c r="W11">
        <v>298</v>
      </c>
      <c r="X11">
        <v>288</v>
      </c>
      <c r="Y11">
        <v>10</v>
      </c>
      <c r="Z11">
        <v>0.5</v>
      </c>
      <c r="AA11">
        <v>0.5</v>
      </c>
      <c r="AB11">
        <v>0.5</v>
      </c>
      <c r="AC11">
        <v>75</v>
      </c>
      <c r="AD11">
        <v>75</v>
      </c>
    </row>
    <row r="12" spans="1:30" x14ac:dyDescent="0.25">
      <c r="A12" t="s">
        <v>26</v>
      </c>
      <c r="B12">
        <v>2.4899999999999999E-2</v>
      </c>
      <c r="C12">
        <v>7.1894</v>
      </c>
      <c r="D12">
        <v>7.1894</v>
      </c>
      <c r="E12">
        <v>0.87119999999999997</v>
      </c>
      <c r="F12">
        <v>0.87119999999999997</v>
      </c>
      <c r="G12">
        <v>103.77602022000001</v>
      </c>
      <c r="H12">
        <v>-103.77602022000001</v>
      </c>
      <c r="I12">
        <v>10</v>
      </c>
      <c r="J12">
        <v>12.56336628</v>
      </c>
      <c r="K12">
        <v>66.051562489999995</v>
      </c>
      <c r="L12">
        <v>73.213251119999995</v>
      </c>
      <c r="M12">
        <v>2.8045287000000001</v>
      </c>
      <c r="N12">
        <v>8.36</v>
      </c>
      <c r="O12">
        <v>2.2934570299999999</v>
      </c>
      <c r="P12">
        <v>4.9080000000000004</v>
      </c>
      <c r="S12" t="s">
        <v>26</v>
      </c>
      <c r="T12">
        <v>0.3</v>
      </c>
      <c r="U12">
        <v>0.36</v>
      </c>
      <c r="V12">
        <v>3.3333333000000001</v>
      </c>
      <c r="W12">
        <v>298</v>
      </c>
      <c r="X12">
        <v>288</v>
      </c>
      <c r="Y12">
        <v>10</v>
      </c>
      <c r="Z12">
        <v>0.5</v>
      </c>
      <c r="AA12">
        <v>0.5</v>
      </c>
      <c r="AB12">
        <v>0.5</v>
      </c>
      <c r="AC12">
        <v>100</v>
      </c>
      <c r="AD12">
        <v>100</v>
      </c>
    </row>
    <row r="13" spans="1:30" x14ac:dyDescent="0.25">
      <c r="A13" t="s">
        <v>27</v>
      </c>
      <c r="B13">
        <v>2.4899999999999999E-2</v>
      </c>
      <c r="C13">
        <v>8.9867000000000008</v>
      </c>
      <c r="D13">
        <v>8.9867000000000008</v>
      </c>
      <c r="E13">
        <v>1.089</v>
      </c>
      <c r="F13">
        <v>1.089</v>
      </c>
      <c r="G13">
        <v>133.47739132000001</v>
      </c>
      <c r="H13">
        <v>-133.47739132000001</v>
      </c>
      <c r="I13">
        <v>10</v>
      </c>
      <c r="J13">
        <v>12.49499872</v>
      </c>
      <c r="K13">
        <v>79.865806079999999</v>
      </c>
      <c r="L13">
        <v>89.570356380000007</v>
      </c>
      <c r="M13">
        <v>4.5090287199999999</v>
      </c>
      <c r="N13">
        <v>8.36</v>
      </c>
      <c r="O13">
        <v>2.7731182699999999</v>
      </c>
      <c r="P13">
        <v>5.1058000000000003</v>
      </c>
      <c r="S13" t="s">
        <v>27</v>
      </c>
      <c r="T13">
        <v>0.3</v>
      </c>
      <c r="U13">
        <v>0.36</v>
      </c>
      <c r="V13">
        <v>3.3333333000000001</v>
      </c>
      <c r="W13">
        <v>298</v>
      </c>
      <c r="X13">
        <v>288</v>
      </c>
      <c r="Y13">
        <v>10</v>
      </c>
      <c r="Z13">
        <v>0.5</v>
      </c>
      <c r="AA13">
        <v>0.5</v>
      </c>
      <c r="AB13">
        <v>0.5</v>
      </c>
      <c r="AC13">
        <v>125</v>
      </c>
      <c r="AD13">
        <v>125</v>
      </c>
    </row>
    <row r="14" spans="1:30" x14ac:dyDescent="0.25">
      <c r="A14" t="s">
        <v>28</v>
      </c>
      <c r="B14">
        <v>4.9799999999999997E-2</v>
      </c>
      <c r="C14">
        <v>5.3920000000000003</v>
      </c>
      <c r="D14">
        <v>5.3920000000000003</v>
      </c>
      <c r="E14">
        <v>0.32669999999999999</v>
      </c>
      <c r="F14">
        <v>0.32669999999999999</v>
      </c>
      <c r="G14">
        <v>75.584491970000002</v>
      </c>
      <c r="H14">
        <v>-75.584491970000002</v>
      </c>
      <c r="I14">
        <v>10</v>
      </c>
      <c r="J14">
        <v>12.57292013</v>
      </c>
      <c r="K14">
        <v>49.587205769999997</v>
      </c>
      <c r="L14">
        <v>55.257129300000003</v>
      </c>
      <c r="M14">
        <v>1.5318049</v>
      </c>
      <c r="N14">
        <v>8.36</v>
      </c>
      <c r="O14">
        <v>1.7217779799999999</v>
      </c>
      <c r="P14">
        <v>4.2698</v>
      </c>
      <c r="S14" t="s">
        <v>28</v>
      </c>
      <c r="T14">
        <v>0.3</v>
      </c>
      <c r="U14">
        <v>0.36</v>
      </c>
      <c r="V14">
        <v>3.3333333000000001</v>
      </c>
      <c r="W14">
        <v>298</v>
      </c>
      <c r="X14">
        <v>288</v>
      </c>
      <c r="Y14">
        <v>10</v>
      </c>
      <c r="Z14">
        <v>0.5</v>
      </c>
      <c r="AA14">
        <v>0.5</v>
      </c>
      <c r="AB14">
        <v>1</v>
      </c>
      <c r="AC14">
        <v>75</v>
      </c>
      <c r="AD14">
        <v>75</v>
      </c>
    </row>
    <row r="15" spans="1:30" x14ac:dyDescent="0.25">
      <c r="A15" t="s">
        <v>29</v>
      </c>
      <c r="B15">
        <v>4.9799999999999997E-2</v>
      </c>
      <c r="C15">
        <v>7.1894</v>
      </c>
      <c r="D15">
        <v>7.1894</v>
      </c>
      <c r="E15">
        <v>0.43559999999999999</v>
      </c>
      <c r="F15">
        <v>0.43559999999999999</v>
      </c>
      <c r="G15">
        <v>103.78518592</v>
      </c>
      <c r="H15">
        <v>-103.78518592</v>
      </c>
      <c r="I15">
        <v>10</v>
      </c>
      <c r="J15">
        <v>12.57551952</v>
      </c>
      <c r="K15">
        <v>66.110143039999997</v>
      </c>
      <c r="L15">
        <v>73.822849730000002</v>
      </c>
      <c r="M15">
        <v>2.80446419</v>
      </c>
      <c r="N15">
        <v>8.36</v>
      </c>
      <c r="O15">
        <v>2.2954910800000001</v>
      </c>
      <c r="P15">
        <v>4.9116</v>
      </c>
      <c r="S15" t="s">
        <v>29</v>
      </c>
      <c r="T15">
        <v>0.3</v>
      </c>
      <c r="U15">
        <v>0.36</v>
      </c>
      <c r="V15">
        <v>3.3333333000000001</v>
      </c>
      <c r="W15">
        <v>298</v>
      </c>
      <c r="X15">
        <v>288</v>
      </c>
      <c r="Y15">
        <v>10</v>
      </c>
      <c r="Z15">
        <v>0.5</v>
      </c>
      <c r="AA15">
        <v>0.5</v>
      </c>
      <c r="AB15">
        <v>1</v>
      </c>
      <c r="AC15">
        <v>100</v>
      </c>
      <c r="AD15">
        <v>100</v>
      </c>
    </row>
    <row r="16" spans="1:30" x14ac:dyDescent="0.25">
      <c r="A16" t="s">
        <v>30</v>
      </c>
      <c r="B16">
        <v>4.9799999999999997E-2</v>
      </c>
      <c r="C16">
        <v>8.9867000000000008</v>
      </c>
      <c r="D16">
        <v>8.9867000000000008</v>
      </c>
      <c r="E16">
        <v>0.54449999999999998</v>
      </c>
      <c r="F16">
        <v>0.54449999999999998</v>
      </c>
      <c r="G16">
        <v>133.48881329</v>
      </c>
      <c r="H16">
        <v>-133.48881329</v>
      </c>
      <c r="I16">
        <v>10</v>
      </c>
      <c r="J16">
        <v>12.57328298</v>
      </c>
      <c r="K16">
        <v>82.283216609999997</v>
      </c>
      <c r="L16">
        <v>92.481280900000002</v>
      </c>
      <c r="M16">
        <v>4.5089352700000003</v>
      </c>
      <c r="N16">
        <v>8.36</v>
      </c>
      <c r="O16">
        <v>2.8570561300000001</v>
      </c>
      <c r="P16">
        <v>5.2323000000000004</v>
      </c>
      <c r="S16" t="s">
        <v>30</v>
      </c>
      <c r="T16">
        <v>0.3</v>
      </c>
      <c r="U16">
        <v>0.36</v>
      </c>
      <c r="V16">
        <v>3.3333333000000001</v>
      </c>
      <c r="W16">
        <v>298</v>
      </c>
      <c r="X16">
        <v>288</v>
      </c>
      <c r="Y16">
        <v>10</v>
      </c>
      <c r="Z16">
        <v>0.5</v>
      </c>
      <c r="AA16">
        <v>0.5</v>
      </c>
      <c r="AB16">
        <v>1</v>
      </c>
      <c r="AC16">
        <v>125</v>
      </c>
      <c r="AD16">
        <v>125</v>
      </c>
    </row>
    <row r="17" spans="1:30" x14ac:dyDescent="0.25">
      <c r="A17" t="s">
        <v>31</v>
      </c>
      <c r="B17">
        <v>7.4800000000000005E-2</v>
      </c>
      <c r="C17">
        <v>5.3920000000000003</v>
      </c>
      <c r="D17">
        <v>5.3920000000000003</v>
      </c>
      <c r="E17">
        <v>0.21779999999999999</v>
      </c>
      <c r="F17">
        <v>0.21779999999999999</v>
      </c>
      <c r="G17">
        <v>75.581461899999994</v>
      </c>
      <c r="H17">
        <v>-75.89550672</v>
      </c>
      <c r="I17">
        <v>10</v>
      </c>
      <c r="J17">
        <v>12.55620308</v>
      </c>
      <c r="K17">
        <v>49.0491587</v>
      </c>
      <c r="L17">
        <v>55.169681519999997</v>
      </c>
      <c r="M17">
        <v>1.5365251</v>
      </c>
      <c r="N17">
        <v>8.3367777800000002</v>
      </c>
      <c r="O17">
        <v>1.7030957900000001</v>
      </c>
      <c r="P17">
        <v>4.2370000000000001</v>
      </c>
      <c r="S17" t="s">
        <v>31</v>
      </c>
      <c r="T17">
        <v>0.3</v>
      </c>
      <c r="U17">
        <v>0.36</v>
      </c>
      <c r="V17">
        <v>3.3333333000000001</v>
      </c>
      <c r="W17">
        <v>298</v>
      </c>
      <c r="X17">
        <v>288</v>
      </c>
      <c r="Y17">
        <v>10</v>
      </c>
      <c r="Z17">
        <v>0.5</v>
      </c>
      <c r="AA17">
        <v>0.5</v>
      </c>
      <c r="AB17">
        <v>1.5</v>
      </c>
      <c r="AC17">
        <v>75</v>
      </c>
      <c r="AD17">
        <v>75</v>
      </c>
    </row>
    <row r="18" spans="1:30" x14ac:dyDescent="0.25">
      <c r="A18" t="s">
        <v>32</v>
      </c>
      <c r="B18">
        <v>7.4800000000000005E-2</v>
      </c>
      <c r="C18">
        <v>7.1894</v>
      </c>
      <c r="D18">
        <v>7.1894</v>
      </c>
      <c r="E18">
        <v>0.29039999999999999</v>
      </c>
      <c r="F18">
        <v>0.29039999999999999</v>
      </c>
      <c r="G18">
        <v>103.78113252</v>
      </c>
      <c r="H18">
        <v>-104.22733028</v>
      </c>
      <c r="I18">
        <v>10</v>
      </c>
      <c r="J18">
        <v>12.5612721</v>
      </c>
      <c r="K18">
        <v>65.555304469999996</v>
      </c>
      <c r="L18">
        <v>73.683335690000007</v>
      </c>
      <c r="M18">
        <v>2.8133144200000002</v>
      </c>
      <c r="N18">
        <v>8.3367777800000002</v>
      </c>
      <c r="O18">
        <v>2.2762258499999999</v>
      </c>
      <c r="P18">
        <v>4.8826000000000001</v>
      </c>
      <c r="S18" t="s">
        <v>32</v>
      </c>
      <c r="T18">
        <v>0.3</v>
      </c>
      <c r="U18">
        <v>0.36</v>
      </c>
      <c r="V18">
        <v>3.3333333000000001</v>
      </c>
      <c r="W18">
        <v>298</v>
      </c>
      <c r="X18">
        <v>288</v>
      </c>
      <c r="Y18">
        <v>10</v>
      </c>
      <c r="Z18">
        <v>0.5</v>
      </c>
      <c r="AA18">
        <v>0.5</v>
      </c>
      <c r="AB18">
        <v>1.5</v>
      </c>
      <c r="AC18">
        <v>100</v>
      </c>
      <c r="AD18">
        <v>100</v>
      </c>
    </row>
    <row r="19" spans="1:30" x14ac:dyDescent="0.25">
      <c r="A19" t="s">
        <v>33</v>
      </c>
      <c r="B19">
        <v>7.4800000000000005E-2</v>
      </c>
      <c r="C19">
        <v>8.9867000000000008</v>
      </c>
      <c r="D19">
        <v>8.9867000000000008</v>
      </c>
      <c r="E19">
        <v>0.36299999999999999</v>
      </c>
      <c r="F19">
        <v>0.36299999999999999</v>
      </c>
      <c r="G19">
        <v>133.48373262999999</v>
      </c>
      <c r="H19">
        <v>-134.07581743</v>
      </c>
      <c r="I19">
        <v>10</v>
      </c>
      <c r="J19">
        <v>12.561571389999999</v>
      </c>
      <c r="K19">
        <v>81.749905729999995</v>
      </c>
      <c r="L19">
        <v>92.322017070000001</v>
      </c>
      <c r="M19">
        <v>4.5234806299999999</v>
      </c>
      <c r="N19">
        <v>8.3367777800000002</v>
      </c>
      <c r="O19">
        <v>2.8385383900000001</v>
      </c>
      <c r="P19">
        <v>5.2073999999999998</v>
      </c>
      <c r="S19" t="s">
        <v>33</v>
      </c>
      <c r="T19">
        <v>0.3</v>
      </c>
      <c r="U19">
        <v>0.36</v>
      </c>
      <c r="V19">
        <v>3.3333333000000001</v>
      </c>
      <c r="W19">
        <v>298</v>
      </c>
      <c r="X19">
        <v>288</v>
      </c>
      <c r="Y19">
        <v>10</v>
      </c>
      <c r="Z19">
        <v>0.5</v>
      </c>
      <c r="AA19">
        <v>0.5</v>
      </c>
      <c r="AB19">
        <v>1.5</v>
      </c>
      <c r="AC19">
        <v>125</v>
      </c>
      <c r="AD19">
        <v>125</v>
      </c>
    </row>
    <row r="20" spans="1:30" x14ac:dyDescent="0.25">
      <c r="A20" t="s">
        <v>34</v>
      </c>
      <c r="B20">
        <v>2.4899999999999999E-2</v>
      </c>
      <c r="C20">
        <v>5.3920000000000003</v>
      </c>
      <c r="D20">
        <v>5.3920000000000003</v>
      </c>
      <c r="E20">
        <v>0.52270000000000005</v>
      </c>
      <c r="F20">
        <v>0.52270000000000005</v>
      </c>
      <c r="G20">
        <v>94.471994280000004</v>
      </c>
      <c r="H20">
        <v>-94.471994280000004</v>
      </c>
      <c r="I20">
        <v>10</v>
      </c>
      <c r="J20">
        <v>12.582096719999999</v>
      </c>
      <c r="K20">
        <v>49.798830639999998</v>
      </c>
      <c r="L20">
        <v>55.41516678</v>
      </c>
      <c r="M20">
        <v>1.91480508</v>
      </c>
      <c r="N20">
        <v>8.36</v>
      </c>
      <c r="O20">
        <v>1.72912606</v>
      </c>
      <c r="P20">
        <v>4.1485000000000003</v>
      </c>
      <c r="S20" t="s">
        <v>34</v>
      </c>
      <c r="T20">
        <v>0.3</v>
      </c>
      <c r="U20">
        <v>0.36</v>
      </c>
      <c r="V20">
        <v>4.1666666000000001</v>
      </c>
      <c r="W20">
        <v>298</v>
      </c>
      <c r="X20">
        <v>288</v>
      </c>
      <c r="Y20">
        <v>10</v>
      </c>
      <c r="Z20">
        <v>0.5</v>
      </c>
      <c r="AA20">
        <v>0.5</v>
      </c>
      <c r="AB20">
        <v>0.5</v>
      </c>
      <c r="AC20">
        <v>75</v>
      </c>
      <c r="AD20">
        <v>75</v>
      </c>
    </row>
    <row r="21" spans="1:30" x14ac:dyDescent="0.25">
      <c r="A21" t="s">
        <v>35</v>
      </c>
      <c r="B21">
        <v>2.4899999999999999E-2</v>
      </c>
      <c r="C21">
        <v>7.1894</v>
      </c>
      <c r="D21">
        <v>7.1894</v>
      </c>
      <c r="E21">
        <v>0.69699999999999995</v>
      </c>
      <c r="F21">
        <v>0.69699999999999995</v>
      </c>
      <c r="G21">
        <v>129.72002449999999</v>
      </c>
      <c r="H21">
        <v>-129.72002449999999</v>
      </c>
      <c r="I21">
        <v>10</v>
      </c>
      <c r="J21">
        <v>12.57730254</v>
      </c>
      <c r="K21">
        <v>66.011411609999996</v>
      </c>
      <c r="L21">
        <v>74.013532359999999</v>
      </c>
      <c r="M21">
        <v>3.5056608499999999</v>
      </c>
      <c r="N21">
        <v>8.36</v>
      </c>
      <c r="O21">
        <v>2.2920628999999999</v>
      </c>
      <c r="P21">
        <v>4.6626000000000003</v>
      </c>
      <c r="S21" t="s">
        <v>35</v>
      </c>
      <c r="T21">
        <v>0.3</v>
      </c>
      <c r="U21">
        <v>0.36</v>
      </c>
      <c r="V21">
        <v>4.1666666000000001</v>
      </c>
      <c r="W21">
        <v>298</v>
      </c>
      <c r="X21">
        <v>288</v>
      </c>
      <c r="Y21">
        <v>10</v>
      </c>
      <c r="Z21">
        <v>0.5</v>
      </c>
      <c r="AA21">
        <v>0.5</v>
      </c>
      <c r="AB21">
        <v>0.5</v>
      </c>
      <c r="AC21">
        <v>100</v>
      </c>
      <c r="AD21">
        <v>100</v>
      </c>
    </row>
    <row r="22" spans="1:30" x14ac:dyDescent="0.25">
      <c r="A22" t="s">
        <v>36</v>
      </c>
      <c r="B22">
        <v>2.4899999999999999E-2</v>
      </c>
      <c r="C22">
        <v>8.9867000000000008</v>
      </c>
      <c r="D22">
        <v>8.9867000000000008</v>
      </c>
      <c r="E22">
        <v>0.87119999999999997</v>
      </c>
      <c r="F22">
        <v>0.87119999999999997</v>
      </c>
      <c r="G22">
        <v>166.84673814999999</v>
      </c>
      <c r="H22">
        <v>-166.84673814999999</v>
      </c>
      <c r="I22">
        <v>10</v>
      </c>
      <c r="J22">
        <v>12.55793083</v>
      </c>
      <c r="K22">
        <v>81.385319949999996</v>
      </c>
      <c r="L22">
        <v>92.330854450000004</v>
      </c>
      <c r="M22">
        <v>5.63628587</v>
      </c>
      <c r="N22">
        <v>8.36</v>
      </c>
      <c r="O22">
        <v>2.8258791599999999</v>
      </c>
      <c r="P22">
        <v>4.8380000000000001</v>
      </c>
      <c r="S22" t="s">
        <v>36</v>
      </c>
      <c r="T22">
        <v>0.3</v>
      </c>
      <c r="U22">
        <v>0.36</v>
      </c>
      <c r="V22">
        <v>4.1666666000000001</v>
      </c>
      <c r="W22">
        <v>298</v>
      </c>
      <c r="X22">
        <v>288</v>
      </c>
      <c r="Y22">
        <v>10</v>
      </c>
      <c r="Z22">
        <v>0.5</v>
      </c>
      <c r="AA22">
        <v>0.5</v>
      </c>
      <c r="AB22">
        <v>0.5</v>
      </c>
      <c r="AC22">
        <v>125</v>
      </c>
      <c r="AD22">
        <v>125</v>
      </c>
    </row>
    <row r="23" spans="1:30" x14ac:dyDescent="0.25">
      <c r="A23" t="s">
        <v>37</v>
      </c>
      <c r="B23">
        <v>4.9799999999999997E-2</v>
      </c>
      <c r="C23">
        <v>5.3920000000000003</v>
      </c>
      <c r="D23">
        <v>5.3920000000000003</v>
      </c>
      <c r="E23">
        <v>0.26140000000000002</v>
      </c>
      <c r="F23">
        <v>0.26140000000000002</v>
      </c>
      <c r="G23">
        <v>94.480614399999993</v>
      </c>
      <c r="H23">
        <v>-94.480614399999993</v>
      </c>
      <c r="I23">
        <v>10</v>
      </c>
      <c r="J23">
        <v>12.559612769999999</v>
      </c>
      <c r="K23">
        <v>48.979650059999997</v>
      </c>
      <c r="L23">
        <v>55.324248310000002</v>
      </c>
      <c r="M23">
        <v>1.9147561099999999</v>
      </c>
      <c r="N23">
        <v>8.36</v>
      </c>
      <c r="O23">
        <v>1.70068229</v>
      </c>
      <c r="P23">
        <v>4.09</v>
      </c>
      <c r="S23" t="s">
        <v>37</v>
      </c>
      <c r="T23">
        <v>0.3</v>
      </c>
      <c r="U23">
        <v>0.36</v>
      </c>
      <c r="V23">
        <v>4.1666666000000001</v>
      </c>
      <c r="W23">
        <v>298</v>
      </c>
      <c r="X23">
        <v>288</v>
      </c>
      <c r="Y23">
        <v>10</v>
      </c>
      <c r="Z23">
        <v>0.5</v>
      </c>
      <c r="AA23">
        <v>0.5</v>
      </c>
      <c r="AB23">
        <v>1</v>
      </c>
      <c r="AC23">
        <v>75</v>
      </c>
      <c r="AD23">
        <v>75</v>
      </c>
    </row>
    <row r="24" spans="1:30" x14ac:dyDescent="0.25">
      <c r="A24" t="s">
        <v>38</v>
      </c>
      <c r="B24">
        <v>4.9799999999999997E-2</v>
      </c>
      <c r="C24">
        <v>7.1894</v>
      </c>
      <c r="D24">
        <v>7.1894</v>
      </c>
      <c r="E24">
        <v>0.34849999999999998</v>
      </c>
      <c r="F24">
        <v>0.34849999999999998</v>
      </c>
      <c r="G24">
        <v>129.73148162000001</v>
      </c>
      <c r="H24">
        <v>-129.73148162000001</v>
      </c>
      <c r="I24">
        <v>10</v>
      </c>
      <c r="J24">
        <v>12.56244319</v>
      </c>
      <c r="K24">
        <v>65.273978529999994</v>
      </c>
      <c r="L24">
        <v>73.951113190000001</v>
      </c>
      <c r="M24">
        <v>3.5055802200000001</v>
      </c>
      <c r="N24">
        <v>8.36</v>
      </c>
      <c r="O24">
        <v>2.2664575899999999</v>
      </c>
      <c r="P24">
        <v>4.6189</v>
      </c>
      <c r="S24" t="s">
        <v>38</v>
      </c>
      <c r="T24">
        <v>0.3</v>
      </c>
      <c r="U24">
        <v>0.36</v>
      </c>
      <c r="V24">
        <v>4.1666666000000001</v>
      </c>
      <c r="W24">
        <v>298</v>
      </c>
      <c r="X24">
        <v>288</v>
      </c>
      <c r="Y24">
        <v>10</v>
      </c>
      <c r="Z24">
        <v>0.5</v>
      </c>
      <c r="AA24">
        <v>0.5</v>
      </c>
      <c r="AB24">
        <v>1</v>
      </c>
      <c r="AC24">
        <v>100</v>
      </c>
      <c r="AD24">
        <v>100</v>
      </c>
    </row>
    <row r="25" spans="1:30" x14ac:dyDescent="0.25">
      <c r="A25" t="s">
        <v>39</v>
      </c>
      <c r="B25">
        <v>4.9799999999999997E-2</v>
      </c>
      <c r="C25">
        <v>8.9867000000000008</v>
      </c>
      <c r="D25">
        <v>8.9867000000000008</v>
      </c>
      <c r="E25">
        <v>0.43559999999999999</v>
      </c>
      <c r="F25">
        <v>0.43559999999999999</v>
      </c>
      <c r="G25">
        <v>166.86101561000001</v>
      </c>
      <c r="H25">
        <v>-166.86101561000001</v>
      </c>
      <c r="I25">
        <v>10</v>
      </c>
      <c r="J25">
        <v>12.56125012</v>
      </c>
      <c r="K25">
        <v>81.200712879999998</v>
      </c>
      <c r="L25">
        <v>92.750103719999998</v>
      </c>
      <c r="M25">
        <v>5.6361690500000003</v>
      </c>
      <c r="N25">
        <v>8.36</v>
      </c>
      <c r="O25">
        <v>2.8194691999999999</v>
      </c>
      <c r="P25">
        <v>4.8289</v>
      </c>
      <c r="S25" t="s">
        <v>39</v>
      </c>
      <c r="T25">
        <v>0.3</v>
      </c>
      <c r="U25">
        <v>0.36</v>
      </c>
      <c r="V25">
        <v>4.1666666000000001</v>
      </c>
      <c r="W25">
        <v>298</v>
      </c>
      <c r="X25">
        <v>288</v>
      </c>
      <c r="Y25">
        <v>10</v>
      </c>
      <c r="Z25">
        <v>0.5</v>
      </c>
      <c r="AA25">
        <v>0.5</v>
      </c>
      <c r="AB25">
        <v>1</v>
      </c>
      <c r="AC25">
        <v>125</v>
      </c>
      <c r="AD25">
        <v>125</v>
      </c>
    </row>
    <row r="26" spans="1:30" x14ac:dyDescent="0.25">
      <c r="A26" t="s">
        <v>40</v>
      </c>
      <c r="B26">
        <v>7.4800000000000005E-2</v>
      </c>
      <c r="C26">
        <v>5.3920000000000003</v>
      </c>
      <c r="D26">
        <v>5.3920000000000003</v>
      </c>
      <c r="E26">
        <v>0.17419999999999999</v>
      </c>
      <c r="F26">
        <v>0.17419999999999999</v>
      </c>
      <c r="G26">
        <v>94.476826810000006</v>
      </c>
      <c r="H26">
        <v>-94.869382830000006</v>
      </c>
      <c r="I26">
        <v>10</v>
      </c>
      <c r="J26">
        <v>12.540641969999999</v>
      </c>
      <c r="K26">
        <v>48.337710729999998</v>
      </c>
      <c r="L26">
        <v>55.240055470000001</v>
      </c>
      <c r="M26">
        <v>1.9206563699999999</v>
      </c>
      <c r="N26">
        <v>8.3367777800000002</v>
      </c>
      <c r="O26">
        <v>1.6783927300000001</v>
      </c>
      <c r="P26">
        <v>4.0498000000000003</v>
      </c>
      <c r="S26" t="s">
        <v>40</v>
      </c>
      <c r="T26">
        <v>0.3</v>
      </c>
      <c r="U26">
        <v>0.36</v>
      </c>
      <c r="V26">
        <v>4.1666666000000001</v>
      </c>
      <c r="W26">
        <v>298</v>
      </c>
      <c r="X26">
        <v>288</v>
      </c>
      <c r="Y26">
        <v>10</v>
      </c>
      <c r="Z26">
        <v>0.5</v>
      </c>
      <c r="AA26">
        <v>0.5</v>
      </c>
      <c r="AB26">
        <v>1.5</v>
      </c>
      <c r="AC26">
        <v>75</v>
      </c>
      <c r="AD26">
        <v>75</v>
      </c>
    </row>
    <row r="27" spans="1:30" x14ac:dyDescent="0.25">
      <c r="A27" t="s">
        <v>41</v>
      </c>
      <c r="B27">
        <v>7.4800000000000005E-2</v>
      </c>
      <c r="C27">
        <v>7.1894</v>
      </c>
      <c r="D27">
        <v>7.1894</v>
      </c>
      <c r="E27">
        <v>0.23230000000000001</v>
      </c>
      <c r="F27">
        <v>0.23230000000000001</v>
      </c>
      <c r="G27">
        <v>129.72641487000001</v>
      </c>
      <c r="H27">
        <v>-130.28416207000001</v>
      </c>
      <c r="I27">
        <v>10</v>
      </c>
      <c r="J27">
        <v>12.54551968</v>
      </c>
      <c r="K27">
        <v>64.586611610000006</v>
      </c>
      <c r="L27">
        <v>73.78657896</v>
      </c>
      <c r="M27">
        <v>3.5166430100000001</v>
      </c>
      <c r="N27">
        <v>8.3367777800000002</v>
      </c>
      <c r="O27">
        <v>2.2425906800000002</v>
      </c>
      <c r="P27">
        <v>4.5819000000000001</v>
      </c>
      <c r="S27" t="s">
        <v>41</v>
      </c>
      <c r="T27">
        <v>0.3</v>
      </c>
      <c r="U27">
        <v>0.36</v>
      </c>
      <c r="V27">
        <v>4.1666666000000001</v>
      </c>
      <c r="W27">
        <v>298</v>
      </c>
      <c r="X27">
        <v>288</v>
      </c>
      <c r="Y27">
        <v>10</v>
      </c>
      <c r="Z27">
        <v>0.5</v>
      </c>
      <c r="AA27">
        <v>0.5</v>
      </c>
      <c r="AB27">
        <v>1.5</v>
      </c>
      <c r="AC27">
        <v>100</v>
      </c>
      <c r="AD27">
        <v>100</v>
      </c>
    </row>
    <row r="28" spans="1:30" x14ac:dyDescent="0.25">
      <c r="A28" t="s">
        <v>42</v>
      </c>
      <c r="B28">
        <v>7.4800000000000005E-2</v>
      </c>
      <c r="C28">
        <v>8.9867000000000008</v>
      </c>
      <c r="D28">
        <v>8.9867000000000008</v>
      </c>
      <c r="E28">
        <v>0.29039999999999999</v>
      </c>
      <c r="F28">
        <v>0.29039999999999999</v>
      </c>
      <c r="G28">
        <v>166.85466478000001</v>
      </c>
      <c r="H28">
        <v>-167.59477078</v>
      </c>
      <c r="I28">
        <v>10</v>
      </c>
      <c r="J28">
        <v>12.54506082</v>
      </c>
      <c r="K28">
        <v>80.454415830000002</v>
      </c>
      <c r="L28">
        <v>92.484078269999998</v>
      </c>
      <c r="M28">
        <v>5.6543507499999999</v>
      </c>
      <c r="N28">
        <v>8.3367777800000002</v>
      </c>
      <c r="O28">
        <v>2.7935561099999999</v>
      </c>
      <c r="P28">
        <v>4.7933000000000003</v>
      </c>
      <c r="S28" t="s">
        <v>42</v>
      </c>
      <c r="T28">
        <v>0.3</v>
      </c>
      <c r="U28">
        <v>0.36</v>
      </c>
      <c r="V28">
        <v>4.1666666000000001</v>
      </c>
      <c r="W28">
        <v>298</v>
      </c>
      <c r="X28">
        <v>288</v>
      </c>
      <c r="Y28">
        <v>10</v>
      </c>
      <c r="Z28">
        <v>0.5</v>
      </c>
      <c r="AA28">
        <v>0.5</v>
      </c>
      <c r="AB28">
        <v>1.5</v>
      </c>
      <c r="AC28">
        <v>125</v>
      </c>
      <c r="AD28">
        <v>125</v>
      </c>
    </row>
    <row r="29" spans="1:30" x14ac:dyDescent="0.25">
      <c r="A29" t="s">
        <v>43</v>
      </c>
      <c r="B29">
        <v>4.4299999999999999E-2</v>
      </c>
      <c r="C29">
        <v>7.1894</v>
      </c>
      <c r="D29">
        <v>7.1894</v>
      </c>
      <c r="E29">
        <v>0.87119999999999997</v>
      </c>
      <c r="F29">
        <v>0.87119999999999997</v>
      </c>
      <c r="G29">
        <v>32.837621079999998</v>
      </c>
      <c r="H29">
        <v>-32.837621079999998</v>
      </c>
      <c r="I29">
        <v>10</v>
      </c>
      <c r="J29">
        <v>12.548425079999999</v>
      </c>
      <c r="K29">
        <v>49.947160750000002</v>
      </c>
      <c r="L29">
        <v>53.891711579999999</v>
      </c>
      <c r="M29">
        <v>0.66551534999999995</v>
      </c>
      <c r="N29">
        <v>8.36</v>
      </c>
      <c r="O29">
        <v>1.7342764100000001</v>
      </c>
      <c r="P29">
        <v>4.6420000000000003</v>
      </c>
      <c r="S29" t="s">
        <v>43</v>
      </c>
      <c r="T29">
        <v>0.4</v>
      </c>
      <c r="U29">
        <v>0.36</v>
      </c>
      <c r="V29">
        <v>2.5</v>
      </c>
      <c r="W29">
        <v>298</v>
      </c>
      <c r="X29">
        <v>288</v>
      </c>
      <c r="Y29">
        <v>10</v>
      </c>
      <c r="Z29">
        <v>0.5</v>
      </c>
      <c r="AA29">
        <v>0.5</v>
      </c>
      <c r="AB29">
        <v>0.5</v>
      </c>
      <c r="AC29">
        <v>75</v>
      </c>
      <c r="AD29">
        <v>75</v>
      </c>
    </row>
    <row r="30" spans="1:30" x14ac:dyDescent="0.25">
      <c r="A30" t="s">
        <v>44</v>
      </c>
      <c r="B30">
        <v>4.4299999999999999E-2</v>
      </c>
      <c r="C30">
        <v>9.5858000000000008</v>
      </c>
      <c r="D30">
        <v>9.5858000000000008</v>
      </c>
      <c r="E30">
        <v>1.1616</v>
      </c>
      <c r="F30">
        <v>1.1616</v>
      </c>
      <c r="G30">
        <v>45.474298099999999</v>
      </c>
      <c r="H30">
        <v>-45.474298099999999</v>
      </c>
      <c r="I30">
        <v>10</v>
      </c>
      <c r="J30">
        <v>12.406170639999999</v>
      </c>
      <c r="K30">
        <v>62.682404820000002</v>
      </c>
      <c r="L30">
        <v>68.035481880000006</v>
      </c>
      <c r="M30">
        <v>1.22884339</v>
      </c>
      <c r="N30">
        <v>8.36</v>
      </c>
      <c r="O30">
        <v>2.1764723899999998</v>
      </c>
      <c r="P30">
        <v>5.3277000000000001</v>
      </c>
      <c r="S30" t="s">
        <v>44</v>
      </c>
      <c r="T30">
        <v>0.4</v>
      </c>
      <c r="U30">
        <v>0.36</v>
      </c>
      <c r="V30">
        <v>2.5</v>
      </c>
      <c r="W30">
        <v>298</v>
      </c>
      <c r="X30">
        <v>288</v>
      </c>
      <c r="Y30">
        <v>10</v>
      </c>
      <c r="Z30">
        <v>0.5</v>
      </c>
      <c r="AA30">
        <v>0.5</v>
      </c>
      <c r="AB30">
        <v>0.5</v>
      </c>
      <c r="AC30">
        <v>100</v>
      </c>
      <c r="AD30">
        <v>100</v>
      </c>
    </row>
    <row r="31" spans="1:30" x14ac:dyDescent="0.25">
      <c r="A31" t="s">
        <v>45</v>
      </c>
      <c r="B31">
        <v>4.4299999999999999E-2</v>
      </c>
      <c r="C31">
        <v>11.9823</v>
      </c>
      <c r="D31">
        <v>11.9823</v>
      </c>
      <c r="E31">
        <v>1.452</v>
      </c>
      <c r="F31">
        <v>1.452</v>
      </c>
      <c r="G31">
        <v>58.956377969999998</v>
      </c>
      <c r="H31">
        <v>-58.956377969999998</v>
      </c>
      <c r="I31">
        <v>10</v>
      </c>
      <c r="J31">
        <v>12.002637480000001</v>
      </c>
      <c r="K31">
        <v>64.435866779999998</v>
      </c>
      <c r="L31">
        <v>71.536417589999999</v>
      </c>
      <c r="M31">
        <v>1.9914808399999999</v>
      </c>
      <c r="N31">
        <v>8.36</v>
      </c>
      <c r="O31">
        <v>2.2373564899999998</v>
      </c>
      <c r="P31">
        <v>5.1185</v>
      </c>
      <c r="S31" t="s">
        <v>45</v>
      </c>
      <c r="T31">
        <v>0.4</v>
      </c>
      <c r="U31">
        <v>0.36</v>
      </c>
      <c r="V31">
        <v>2.5</v>
      </c>
      <c r="W31">
        <v>298</v>
      </c>
      <c r="X31">
        <v>288</v>
      </c>
      <c r="Y31">
        <v>10</v>
      </c>
      <c r="Z31">
        <v>0.5</v>
      </c>
      <c r="AA31">
        <v>0.5</v>
      </c>
      <c r="AB31">
        <v>0.5</v>
      </c>
      <c r="AC31">
        <v>125</v>
      </c>
      <c r="AD31">
        <v>125</v>
      </c>
    </row>
    <row r="32" spans="1:30" x14ac:dyDescent="0.25">
      <c r="A32" t="s">
        <v>46</v>
      </c>
      <c r="B32">
        <v>8.8599999999999998E-2</v>
      </c>
      <c r="C32">
        <v>7.1894</v>
      </c>
      <c r="D32">
        <v>7.1894</v>
      </c>
      <c r="E32">
        <v>0.43559999999999999</v>
      </c>
      <c r="F32">
        <v>0.43559999999999999</v>
      </c>
      <c r="G32">
        <v>32.843155750000001</v>
      </c>
      <c r="H32">
        <v>-32.843155750000001</v>
      </c>
      <c r="I32">
        <v>10</v>
      </c>
      <c r="J32">
        <v>12.58426639</v>
      </c>
      <c r="K32">
        <v>50.487085329999999</v>
      </c>
      <c r="L32">
        <v>54.823004840000003</v>
      </c>
      <c r="M32">
        <v>0.66550107999999997</v>
      </c>
      <c r="N32">
        <v>8.36</v>
      </c>
      <c r="O32">
        <v>1.7530238</v>
      </c>
      <c r="P32">
        <v>4.6840000000000002</v>
      </c>
      <c r="S32" t="s">
        <v>46</v>
      </c>
      <c r="T32">
        <v>0.4</v>
      </c>
      <c r="U32">
        <v>0.36</v>
      </c>
      <c r="V32">
        <v>2.5</v>
      </c>
      <c r="W32">
        <v>298</v>
      </c>
      <c r="X32">
        <v>288</v>
      </c>
      <c r="Y32">
        <v>10</v>
      </c>
      <c r="Z32">
        <v>0.5</v>
      </c>
      <c r="AA32">
        <v>0.5</v>
      </c>
      <c r="AB32">
        <v>1</v>
      </c>
      <c r="AC32">
        <v>75</v>
      </c>
      <c r="AD32">
        <v>75</v>
      </c>
    </row>
    <row r="33" spans="1:30" x14ac:dyDescent="0.25">
      <c r="A33" t="s">
        <v>47</v>
      </c>
      <c r="B33">
        <v>8.8599999999999998E-2</v>
      </c>
      <c r="C33">
        <v>9.5858000000000008</v>
      </c>
      <c r="D33">
        <v>9.5858000000000008</v>
      </c>
      <c r="E33">
        <v>0.58079999999999998</v>
      </c>
      <c r="F33">
        <v>0.58079999999999998</v>
      </c>
      <c r="G33">
        <v>45.481633279999997</v>
      </c>
      <c r="H33">
        <v>-45.481633279999997</v>
      </c>
      <c r="I33">
        <v>10</v>
      </c>
      <c r="J33">
        <v>12.576507700000001</v>
      </c>
      <c r="K33">
        <v>67.143201669999996</v>
      </c>
      <c r="L33">
        <v>72.846614639999999</v>
      </c>
      <c r="M33">
        <v>1.22882106</v>
      </c>
      <c r="N33">
        <v>8.36</v>
      </c>
      <c r="O33">
        <v>2.3313611700000001</v>
      </c>
      <c r="P33">
        <v>5.6326999999999998</v>
      </c>
      <c r="S33" t="s">
        <v>47</v>
      </c>
      <c r="T33">
        <v>0.4</v>
      </c>
      <c r="U33">
        <v>0.36</v>
      </c>
      <c r="V33">
        <v>2.5</v>
      </c>
      <c r="W33">
        <v>298</v>
      </c>
      <c r="X33">
        <v>288</v>
      </c>
      <c r="Y33">
        <v>10</v>
      </c>
      <c r="Z33">
        <v>0.5</v>
      </c>
      <c r="AA33">
        <v>0.5</v>
      </c>
      <c r="AB33">
        <v>1</v>
      </c>
      <c r="AC33">
        <v>100</v>
      </c>
      <c r="AD33">
        <v>100</v>
      </c>
    </row>
    <row r="34" spans="1:30" x14ac:dyDescent="0.25">
      <c r="A34" t="s">
        <v>48</v>
      </c>
      <c r="B34">
        <v>8.8599999999999998E-2</v>
      </c>
      <c r="C34">
        <v>11.9823</v>
      </c>
      <c r="D34">
        <v>11.9823</v>
      </c>
      <c r="E34">
        <v>0.72599999999999998</v>
      </c>
      <c r="F34">
        <v>0.72599999999999998</v>
      </c>
      <c r="G34">
        <v>58.965493600000002</v>
      </c>
      <c r="H34">
        <v>-58.965493600000002</v>
      </c>
      <c r="I34">
        <v>10</v>
      </c>
      <c r="J34">
        <v>12.553232599999999</v>
      </c>
      <c r="K34">
        <v>83.062173310000006</v>
      </c>
      <c r="L34">
        <v>90.342230139999998</v>
      </c>
      <c r="M34">
        <v>1.9914502199999999</v>
      </c>
      <c r="N34">
        <v>8.36</v>
      </c>
      <c r="O34">
        <v>2.88410324</v>
      </c>
      <c r="P34">
        <v>6.2756999999999996</v>
      </c>
      <c r="S34" t="s">
        <v>48</v>
      </c>
      <c r="T34">
        <v>0.4</v>
      </c>
      <c r="U34">
        <v>0.36</v>
      </c>
      <c r="V34">
        <v>2.5</v>
      </c>
      <c r="W34">
        <v>298</v>
      </c>
      <c r="X34">
        <v>288</v>
      </c>
      <c r="Y34">
        <v>10</v>
      </c>
      <c r="Z34">
        <v>0.5</v>
      </c>
      <c r="AA34">
        <v>0.5</v>
      </c>
      <c r="AB34">
        <v>1</v>
      </c>
      <c r="AC34">
        <v>125</v>
      </c>
      <c r="AD34">
        <v>125</v>
      </c>
    </row>
    <row r="35" spans="1:30" x14ac:dyDescent="0.25">
      <c r="A35" t="s">
        <v>49</v>
      </c>
      <c r="B35">
        <v>0.13289999999999999</v>
      </c>
      <c r="C35">
        <v>7.1894</v>
      </c>
      <c r="D35">
        <v>7.1894</v>
      </c>
      <c r="E35">
        <v>0.29039999999999999</v>
      </c>
      <c r="F35">
        <v>0.29039999999999999</v>
      </c>
      <c r="G35">
        <v>32.840881430000003</v>
      </c>
      <c r="H35">
        <v>-32.986114299999997</v>
      </c>
      <c r="I35">
        <v>10</v>
      </c>
      <c r="J35">
        <v>12.57098424</v>
      </c>
      <c r="K35">
        <v>50.148966790000003</v>
      </c>
      <c r="L35">
        <v>54.732173979999999</v>
      </c>
      <c r="M35">
        <v>0.66761406999999995</v>
      </c>
      <c r="N35">
        <v>8.3367777800000002</v>
      </c>
      <c r="O35">
        <v>1.74128357</v>
      </c>
      <c r="P35">
        <v>4.6669</v>
      </c>
      <c r="S35" t="s">
        <v>49</v>
      </c>
      <c r="T35">
        <v>0.4</v>
      </c>
      <c r="U35">
        <v>0.36</v>
      </c>
      <c r="V35">
        <v>2.5</v>
      </c>
      <c r="W35">
        <v>298</v>
      </c>
      <c r="X35">
        <v>288</v>
      </c>
      <c r="Y35">
        <v>10</v>
      </c>
      <c r="Z35">
        <v>0.5</v>
      </c>
      <c r="AA35">
        <v>0.5</v>
      </c>
      <c r="AB35">
        <v>1.5</v>
      </c>
      <c r="AC35">
        <v>75</v>
      </c>
      <c r="AD35">
        <v>75</v>
      </c>
    </row>
    <row r="36" spans="1:30" x14ac:dyDescent="0.25">
      <c r="A36" t="s">
        <v>50</v>
      </c>
      <c r="B36">
        <v>0.13289999999999999</v>
      </c>
      <c r="C36">
        <v>9.5858000000000008</v>
      </c>
      <c r="D36">
        <v>9.5858000000000008</v>
      </c>
      <c r="E36">
        <v>0.38719999999999999</v>
      </c>
      <c r="F36">
        <v>0.38719999999999999</v>
      </c>
      <c r="G36">
        <v>45.478584349999998</v>
      </c>
      <c r="H36">
        <v>-45.687651700000004</v>
      </c>
      <c r="I36">
        <v>10</v>
      </c>
      <c r="J36">
        <v>12.57331634</v>
      </c>
      <c r="K36">
        <v>67.029582779999998</v>
      </c>
      <c r="L36">
        <v>72.938521100000003</v>
      </c>
      <c r="M36">
        <v>1.2328343100000001</v>
      </c>
      <c r="N36">
        <v>8.3367777800000002</v>
      </c>
      <c r="O36">
        <v>2.3274160699999999</v>
      </c>
      <c r="P36">
        <v>5.6341000000000001</v>
      </c>
      <c r="S36" t="s">
        <v>50</v>
      </c>
      <c r="T36">
        <v>0.4</v>
      </c>
      <c r="U36">
        <v>0.36</v>
      </c>
      <c r="V36">
        <v>2.5</v>
      </c>
      <c r="W36">
        <v>298</v>
      </c>
      <c r="X36">
        <v>288</v>
      </c>
      <c r="Y36">
        <v>10</v>
      </c>
      <c r="Z36">
        <v>0.5</v>
      </c>
      <c r="AA36">
        <v>0.5</v>
      </c>
      <c r="AB36">
        <v>1.5</v>
      </c>
      <c r="AC36">
        <v>100</v>
      </c>
      <c r="AD36">
        <v>100</v>
      </c>
    </row>
    <row r="37" spans="1:30" x14ac:dyDescent="0.25">
      <c r="A37" t="s">
        <v>51</v>
      </c>
      <c r="B37">
        <v>0.13289999999999999</v>
      </c>
      <c r="C37">
        <v>11.9823</v>
      </c>
      <c r="D37">
        <v>11.9823</v>
      </c>
      <c r="E37">
        <v>0.48399999999999999</v>
      </c>
      <c r="F37">
        <v>0.48399999999999999</v>
      </c>
      <c r="G37">
        <v>58.961666180000002</v>
      </c>
      <c r="H37">
        <v>-59.242276590000003</v>
      </c>
      <c r="I37">
        <v>10</v>
      </c>
      <c r="J37">
        <v>12.568160819999999</v>
      </c>
      <c r="K37">
        <v>83.580760119999994</v>
      </c>
      <c r="L37">
        <v>91.026376459999994</v>
      </c>
      <c r="M37">
        <v>1.99812251</v>
      </c>
      <c r="N37">
        <v>8.3367777800000002</v>
      </c>
      <c r="O37">
        <v>2.9021097299999998</v>
      </c>
      <c r="P37">
        <v>6.3141999999999996</v>
      </c>
      <c r="S37" t="s">
        <v>51</v>
      </c>
      <c r="T37">
        <v>0.4</v>
      </c>
      <c r="U37">
        <v>0.36</v>
      </c>
      <c r="V37">
        <v>2.5</v>
      </c>
      <c r="W37">
        <v>298</v>
      </c>
      <c r="X37">
        <v>288</v>
      </c>
      <c r="Y37">
        <v>10</v>
      </c>
      <c r="Z37">
        <v>0.5</v>
      </c>
      <c r="AA37">
        <v>0.5</v>
      </c>
      <c r="AB37">
        <v>1.5</v>
      </c>
      <c r="AC37">
        <v>125</v>
      </c>
      <c r="AD37">
        <v>125</v>
      </c>
    </row>
    <row r="38" spans="1:30" x14ac:dyDescent="0.25">
      <c r="A38" t="s">
        <v>52</v>
      </c>
      <c r="B38">
        <v>4.4299999999999999E-2</v>
      </c>
      <c r="C38">
        <v>7.1894</v>
      </c>
      <c r="D38">
        <v>7.1894</v>
      </c>
      <c r="E38">
        <v>0.65339999999999998</v>
      </c>
      <c r="F38">
        <v>0.65339999999999998</v>
      </c>
      <c r="G38">
        <v>43.783494339999997</v>
      </c>
      <c r="H38">
        <v>-43.783494339999997</v>
      </c>
      <c r="I38">
        <v>10</v>
      </c>
      <c r="J38">
        <v>12.586824160000001</v>
      </c>
      <c r="K38">
        <v>50.539201239999997</v>
      </c>
      <c r="L38">
        <v>54.866353369999999</v>
      </c>
      <c r="M38">
        <v>0.88735379000000003</v>
      </c>
      <c r="N38">
        <v>8.36</v>
      </c>
      <c r="O38">
        <v>1.75483338</v>
      </c>
      <c r="P38">
        <v>4.5936000000000003</v>
      </c>
      <c r="S38" t="s">
        <v>52</v>
      </c>
      <c r="T38">
        <v>0.4</v>
      </c>
      <c r="U38">
        <v>0.36</v>
      </c>
      <c r="V38">
        <v>3.3333333000000001</v>
      </c>
      <c r="W38">
        <v>298</v>
      </c>
      <c r="X38">
        <v>288</v>
      </c>
      <c r="Y38">
        <v>10</v>
      </c>
      <c r="Z38">
        <v>0.5</v>
      </c>
      <c r="AA38">
        <v>0.5</v>
      </c>
      <c r="AB38">
        <v>0.5</v>
      </c>
      <c r="AC38">
        <v>75</v>
      </c>
      <c r="AD38">
        <v>75</v>
      </c>
    </row>
    <row r="39" spans="1:30" x14ac:dyDescent="0.25">
      <c r="A39" t="s">
        <v>53</v>
      </c>
      <c r="B39">
        <v>4.4299999999999999E-2</v>
      </c>
      <c r="C39">
        <v>9.5858000000000008</v>
      </c>
      <c r="D39">
        <v>9.5858000000000008</v>
      </c>
      <c r="E39">
        <v>0.87119999999999997</v>
      </c>
      <c r="F39">
        <v>0.87119999999999997</v>
      </c>
      <c r="G39">
        <v>60.63239686</v>
      </c>
      <c r="H39">
        <v>-60.63239686</v>
      </c>
      <c r="I39">
        <v>10</v>
      </c>
      <c r="J39">
        <v>12.55290505</v>
      </c>
      <c r="K39">
        <v>66.39429561</v>
      </c>
      <c r="L39">
        <v>72.302019389999998</v>
      </c>
      <c r="M39">
        <v>1.6384578400000001</v>
      </c>
      <c r="N39">
        <v>8.36</v>
      </c>
      <c r="O39">
        <v>2.30535749</v>
      </c>
      <c r="P39">
        <v>5.3962000000000003</v>
      </c>
      <c r="S39" t="s">
        <v>53</v>
      </c>
      <c r="T39">
        <v>0.4</v>
      </c>
      <c r="U39">
        <v>0.36</v>
      </c>
      <c r="V39">
        <v>3.3333333000000001</v>
      </c>
      <c r="W39">
        <v>298</v>
      </c>
      <c r="X39">
        <v>288</v>
      </c>
      <c r="Y39">
        <v>10</v>
      </c>
      <c r="Z39">
        <v>0.5</v>
      </c>
      <c r="AA39">
        <v>0.5</v>
      </c>
      <c r="AB39">
        <v>0.5</v>
      </c>
      <c r="AC39">
        <v>100</v>
      </c>
      <c r="AD39">
        <v>100</v>
      </c>
    </row>
    <row r="40" spans="1:30" x14ac:dyDescent="0.25">
      <c r="A40" t="s">
        <v>54</v>
      </c>
      <c r="B40">
        <v>4.4299999999999999E-2</v>
      </c>
      <c r="C40">
        <v>11.9823</v>
      </c>
      <c r="D40">
        <v>11.9823</v>
      </c>
      <c r="E40">
        <v>1.089</v>
      </c>
      <c r="F40">
        <v>1.089</v>
      </c>
      <c r="G40">
        <v>78.60850318</v>
      </c>
      <c r="H40">
        <v>-78.60850318</v>
      </c>
      <c r="I40">
        <v>10</v>
      </c>
      <c r="J40">
        <v>12.46535883</v>
      </c>
      <c r="K40">
        <v>79.827536210000005</v>
      </c>
      <c r="L40">
        <v>87.593912410000002</v>
      </c>
      <c r="M40">
        <v>2.6553077599999999</v>
      </c>
      <c r="N40">
        <v>8.36</v>
      </c>
      <c r="O40">
        <v>2.77178945</v>
      </c>
      <c r="P40">
        <v>5.79</v>
      </c>
      <c r="S40" t="s">
        <v>54</v>
      </c>
      <c r="T40">
        <v>0.4</v>
      </c>
      <c r="U40">
        <v>0.36</v>
      </c>
      <c r="V40">
        <v>3.3333333000000001</v>
      </c>
      <c r="W40">
        <v>298</v>
      </c>
      <c r="X40">
        <v>288</v>
      </c>
      <c r="Y40">
        <v>10</v>
      </c>
      <c r="Z40">
        <v>0.5</v>
      </c>
      <c r="AA40">
        <v>0.5</v>
      </c>
      <c r="AB40">
        <v>0.5</v>
      </c>
      <c r="AC40">
        <v>125</v>
      </c>
      <c r="AD40">
        <v>125</v>
      </c>
    </row>
    <row r="41" spans="1:30" x14ac:dyDescent="0.25">
      <c r="A41" t="s">
        <v>55</v>
      </c>
      <c r="B41">
        <v>8.8599999999999998E-2</v>
      </c>
      <c r="C41">
        <v>7.1894</v>
      </c>
      <c r="D41">
        <v>7.1894</v>
      </c>
      <c r="E41">
        <v>0.32669999999999999</v>
      </c>
      <c r="F41">
        <v>0.32669999999999999</v>
      </c>
      <c r="G41">
        <v>43.790873900000001</v>
      </c>
      <c r="H41">
        <v>-43.790873900000001</v>
      </c>
      <c r="I41">
        <v>10</v>
      </c>
      <c r="J41">
        <v>12.57964125</v>
      </c>
      <c r="K41">
        <v>50.141028169999998</v>
      </c>
      <c r="L41">
        <v>54.981945160000002</v>
      </c>
      <c r="M41">
        <v>0.88733477000000005</v>
      </c>
      <c r="N41">
        <v>8.36</v>
      </c>
      <c r="O41">
        <v>1.7410079199999999</v>
      </c>
      <c r="P41">
        <v>4.5631000000000004</v>
      </c>
      <c r="S41" t="s">
        <v>55</v>
      </c>
      <c r="T41">
        <v>0.4</v>
      </c>
      <c r="U41">
        <v>0.36</v>
      </c>
      <c r="V41">
        <v>3.3333333000000001</v>
      </c>
      <c r="W41">
        <v>298</v>
      </c>
      <c r="X41">
        <v>288</v>
      </c>
      <c r="Y41">
        <v>10</v>
      </c>
      <c r="Z41">
        <v>0.5</v>
      </c>
      <c r="AA41">
        <v>0.5</v>
      </c>
      <c r="AB41">
        <v>1</v>
      </c>
      <c r="AC41">
        <v>75</v>
      </c>
      <c r="AD41">
        <v>75</v>
      </c>
    </row>
    <row r="42" spans="1:30" x14ac:dyDescent="0.25">
      <c r="A42" t="s">
        <v>56</v>
      </c>
      <c r="B42">
        <v>8.8599999999999998E-2</v>
      </c>
      <c r="C42">
        <v>9.5858000000000008</v>
      </c>
      <c r="D42">
        <v>9.5858000000000008</v>
      </c>
      <c r="E42">
        <v>0.43559999999999999</v>
      </c>
      <c r="F42">
        <v>0.43559999999999999</v>
      </c>
      <c r="G42">
        <v>60.642177099999998</v>
      </c>
      <c r="H42">
        <v>-60.642177099999998</v>
      </c>
      <c r="I42">
        <v>10</v>
      </c>
      <c r="J42">
        <v>12.58154686</v>
      </c>
      <c r="K42">
        <v>66.939283500000002</v>
      </c>
      <c r="L42">
        <v>73.326386389999996</v>
      </c>
      <c r="M42">
        <v>1.6384280600000001</v>
      </c>
      <c r="N42">
        <v>8.36</v>
      </c>
      <c r="O42">
        <v>2.3242806800000002</v>
      </c>
      <c r="P42">
        <v>5.4321999999999999</v>
      </c>
      <c r="S42" t="s">
        <v>56</v>
      </c>
      <c r="T42">
        <v>0.4</v>
      </c>
      <c r="U42">
        <v>0.36</v>
      </c>
      <c r="V42">
        <v>3.3333333000000001</v>
      </c>
      <c r="W42">
        <v>298</v>
      </c>
      <c r="X42">
        <v>288</v>
      </c>
      <c r="Y42">
        <v>10</v>
      </c>
      <c r="Z42">
        <v>0.5</v>
      </c>
      <c r="AA42">
        <v>0.5</v>
      </c>
      <c r="AB42">
        <v>1</v>
      </c>
      <c r="AC42">
        <v>100</v>
      </c>
      <c r="AD42">
        <v>100</v>
      </c>
    </row>
    <row r="43" spans="1:30" x14ac:dyDescent="0.25">
      <c r="A43" t="s">
        <v>57</v>
      </c>
      <c r="B43">
        <v>8.8599999999999998E-2</v>
      </c>
      <c r="C43">
        <v>11.9823</v>
      </c>
      <c r="D43">
        <v>11.9823</v>
      </c>
      <c r="E43">
        <v>0.54449999999999998</v>
      </c>
      <c r="F43">
        <v>0.54449999999999998</v>
      </c>
      <c r="G43">
        <v>78.620657339999994</v>
      </c>
      <c r="H43">
        <v>-78.620657339999994</v>
      </c>
      <c r="I43">
        <v>10</v>
      </c>
      <c r="J43">
        <v>12.57672971</v>
      </c>
      <c r="K43">
        <v>83.398324680000002</v>
      </c>
      <c r="L43">
        <v>91.605226560000006</v>
      </c>
      <c r="M43">
        <v>2.6552669400000002</v>
      </c>
      <c r="N43">
        <v>8.36</v>
      </c>
      <c r="O43">
        <v>2.8957751599999999</v>
      </c>
      <c r="P43">
        <v>5.9950999999999999</v>
      </c>
      <c r="S43" t="s">
        <v>57</v>
      </c>
      <c r="T43">
        <v>0.4</v>
      </c>
      <c r="U43">
        <v>0.36</v>
      </c>
      <c r="V43">
        <v>3.3333333000000001</v>
      </c>
      <c r="W43">
        <v>298</v>
      </c>
      <c r="X43">
        <v>288</v>
      </c>
      <c r="Y43">
        <v>10</v>
      </c>
      <c r="Z43">
        <v>0.5</v>
      </c>
      <c r="AA43">
        <v>0.5</v>
      </c>
      <c r="AB43">
        <v>1</v>
      </c>
      <c r="AC43">
        <v>125</v>
      </c>
      <c r="AD43">
        <v>125</v>
      </c>
    </row>
    <row r="44" spans="1:30" x14ac:dyDescent="0.25">
      <c r="A44" t="s">
        <v>58</v>
      </c>
      <c r="B44">
        <v>0.13289999999999999</v>
      </c>
      <c r="C44">
        <v>7.1894</v>
      </c>
      <c r="D44">
        <v>7.1894</v>
      </c>
      <c r="E44">
        <v>0.21779999999999999</v>
      </c>
      <c r="F44">
        <v>0.21779999999999999</v>
      </c>
      <c r="G44">
        <v>43.787841469999996</v>
      </c>
      <c r="H44">
        <v>-43.981485300000003</v>
      </c>
      <c r="I44">
        <v>10</v>
      </c>
      <c r="J44">
        <v>12.561175070000001</v>
      </c>
      <c r="K44">
        <v>49.636900390000001</v>
      </c>
      <c r="L44">
        <v>54.837844070000003</v>
      </c>
      <c r="M44">
        <v>0.89015208000000001</v>
      </c>
      <c r="N44">
        <v>8.3367777800000002</v>
      </c>
      <c r="O44">
        <v>1.7235034899999999</v>
      </c>
      <c r="P44">
        <v>4.5328999999999997</v>
      </c>
      <c r="S44" t="s">
        <v>58</v>
      </c>
      <c r="T44">
        <v>0.4</v>
      </c>
      <c r="U44">
        <v>0.36</v>
      </c>
      <c r="V44">
        <v>3.3333333000000001</v>
      </c>
      <c r="W44">
        <v>298</v>
      </c>
      <c r="X44">
        <v>288</v>
      </c>
      <c r="Y44">
        <v>10</v>
      </c>
      <c r="Z44">
        <v>0.5</v>
      </c>
      <c r="AA44">
        <v>0.5</v>
      </c>
      <c r="AB44">
        <v>1.5</v>
      </c>
      <c r="AC44">
        <v>75</v>
      </c>
      <c r="AD44">
        <v>75</v>
      </c>
    </row>
    <row r="45" spans="1:30" x14ac:dyDescent="0.25">
      <c r="A45" t="s">
        <v>59</v>
      </c>
      <c r="B45">
        <v>0.13289999999999999</v>
      </c>
      <c r="C45">
        <v>9.5858000000000008</v>
      </c>
      <c r="D45">
        <v>9.5858000000000008</v>
      </c>
      <c r="E45">
        <v>0.29039999999999999</v>
      </c>
      <c r="F45">
        <v>0.29039999999999999</v>
      </c>
      <c r="G45">
        <v>60.638111870000003</v>
      </c>
      <c r="H45">
        <v>-60.91686833</v>
      </c>
      <c r="I45">
        <v>10</v>
      </c>
      <c r="J45">
        <v>12.567423979999999</v>
      </c>
      <c r="K45">
        <v>66.466807250000002</v>
      </c>
      <c r="L45">
        <v>73.173180450000004</v>
      </c>
      <c r="M45">
        <v>1.6437790699999999</v>
      </c>
      <c r="N45">
        <v>8.3367777800000002</v>
      </c>
      <c r="O45">
        <v>2.3078752499999999</v>
      </c>
      <c r="P45">
        <v>5.4089</v>
      </c>
      <c r="S45" t="s">
        <v>59</v>
      </c>
      <c r="T45">
        <v>0.4</v>
      </c>
      <c r="U45">
        <v>0.36</v>
      </c>
      <c r="V45">
        <v>3.3333333000000001</v>
      </c>
      <c r="W45">
        <v>298</v>
      </c>
      <c r="X45">
        <v>288</v>
      </c>
      <c r="Y45">
        <v>10</v>
      </c>
      <c r="Z45">
        <v>0.5</v>
      </c>
      <c r="AA45">
        <v>0.5</v>
      </c>
      <c r="AB45">
        <v>1.5</v>
      </c>
      <c r="AC45">
        <v>100</v>
      </c>
      <c r="AD45">
        <v>100</v>
      </c>
    </row>
    <row r="46" spans="1:30" x14ac:dyDescent="0.25">
      <c r="A46" t="s">
        <v>71</v>
      </c>
      <c r="B46">
        <v>0.13289999999999999</v>
      </c>
      <c r="C46">
        <v>11.9823</v>
      </c>
      <c r="D46">
        <v>11.9823</v>
      </c>
      <c r="E46">
        <v>0.36299999999999999</v>
      </c>
      <c r="F46">
        <v>0.36299999999999999</v>
      </c>
      <c r="G46">
        <v>78.615554119999999</v>
      </c>
      <c r="H46">
        <v>-78.989701330000003</v>
      </c>
      <c r="I46">
        <v>10</v>
      </c>
      <c r="J46">
        <v>12.5683036</v>
      </c>
      <c r="K46">
        <v>83.062120329999999</v>
      </c>
      <c r="L46">
        <v>91.546636759999998</v>
      </c>
      <c r="M46">
        <v>2.6641633200000001</v>
      </c>
      <c r="N46">
        <v>8.3367777800000002</v>
      </c>
      <c r="O46">
        <v>2.8841014</v>
      </c>
      <c r="P46">
        <v>5.9821</v>
      </c>
      <c r="S46" t="s">
        <v>71</v>
      </c>
      <c r="T46">
        <v>0.4</v>
      </c>
      <c r="U46">
        <v>0.36</v>
      </c>
      <c r="V46">
        <v>3.3333333000000001</v>
      </c>
      <c r="W46">
        <v>298</v>
      </c>
      <c r="X46">
        <v>288</v>
      </c>
      <c r="Y46">
        <v>10</v>
      </c>
      <c r="Z46">
        <v>0.5</v>
      </c>
      <c r="AA46">
        <v>0.5</v>
      </c>
      <c r="AB46">
        <v>1.5</v>
      </c>
      <c r="AC46">
        <v>125</v>
      </c>
      <c r="AD46">
        <v>125</v>
      </c>
    </row>
    <row r="47" spans="1:30" x14ac:dyDescent="0.25">
      <c r="A47" t="s">
        <v>72</v>
      </c>
      <c r="B47">
        <v>4.4299999999999999E-2</v>
      </c>
      <c r="C47">
        <v>7.1894</v>
      </c>
      <c r="D47">
        <v>7.1894</v>
      </c>
      <c r="E47">
        <v>0.52270000000000005</v>
      </c>
      <c r="F47">
        <v>0.52270000000000005</v>
      </c>
      <c r="G47">
        <v>54.729367590000003</v>
      </c>
      <c r="H47">
        <v>-54.729367590000003</v>
      </c>
      <c r="I47">
        <v>10</v>
      </c>
      <c r="J47">
        <v>12.59000767</v>
      </c>
      <c r="K47">
        <v>50.413537759999997</v>
      </c>
      <c r="L47">
        <v>55.123034760000003</v>
      </c>
      <c r="M47">
        <v>1.1091922299999999</v>
      </c>
      <c r="N47">
        <v>8.36</v>
      </c>
      <c r="O47">
        <v>1.75047006</v>
      </c>
      <c r="P47">
        <v>4.4932999999999996</v>
      </c>
      <c r="S47" t="s">
        <v>72</v>
      </c>
      <c r="T47">
        <v>0.4</v>
      </c>
      <c r="U47">
        <v>0.36</v>
      </c>
      <c r="V47">
        <v>4.1666666000000001</v>
      </c>
      <c r="W47">
        <v>298</v>
      </c>
      <c r="X47">
        <v>288</v>
      </c>
      <c r="Y47">
        <v>10</v>
      </c>
      <c r="Z47">
        <v>0.5</v>
      </c>
      <c r="AA47">
        <v>0.5</v>
      </c>
      <c r="AB47">
        <v>0.5</v>
      </c>
      <c r="AC47">
        <v>75</v>
      </c>
      <c r="AD47">
        <v>75</v>
      </c>
    </row>
    <row r="48" spans="1:30" x14ac:dyDescent="0.25">
      <c r="A48" t="s">
        <v>73</v>
      </c>
      <c r="B48">
        <v>4.4299999999999999E-2</v>
      </c>
      <c r="C48">
        <v>9.5858000000000008</v>
      </c>
      <c r="D48">
        <v>9.5858000000000008</v>
      </c>
      <c r="E48">
        <v>0.69699999999999995</v>
      </c>
      <c r="F48">
        <v>0.69699999999999995</v>
      </c>
      <c r="G48">
        <v>75.790495609999994</v>
      </c>
      <c r="H48">
        <v>-75.790495609999994</v>
      </c>
      <c r="I48">
        <v>10</v>
      </c>
      <c r="J48">
        <v>12.58098648</v>
      </c>
      <c r="K48">
        <v>66.878968220000004</v>
      </c>
      <c r="L48">
        <v>73.345506889999996</v>
      </c>
      <c r="M48">
        <v>2.0480722899999999</v>
      </c>
      <c r="N48">
        <v>8.36</v>
      </c>
      <c r="O48">
        <v>2.3221864000000001</v>
      </c>
      <c r="P48">
        <v>5.2534999999999998</v>
      </c>
      <c r="S48" t="s">
        <v>73</v>
      </c>
      <c r="T48">
        <v>0.4</v>
      </c>
      <c r="U48">
        <v>0.36</v>
      </c>
      <c r="V48">
        <v>4.1666666000000001</v>
      </c>
      <c r="W48">
        <v>298</v>
      </c>
      <c r="X48">
        <v>288</v>
      </c>
      <c r="Y48">
        <v>10</v>
      </c>
      <c r="Z48">
        <v>0.5</v>
      </c>
      <c r="AA48">
        <v>0.5</v>
      </c>
      <c r="AB48">
        <v>0.5</v>
      </c>
      <c r="AC48">
        <v>100</v>
      </c>
      <c r="AD48">
        <v>100</v>
      </c>
    </row>
    <row r="49" spans="1:30" x14ac:dyDescent="0.25">
      <c r="A49" t="s">
        <v>74</v>
      </c>
      <c r="B49">
        <v>4.4299999999999999E-2</v>
      </c>
      <c r="C49">
        <v>11.9823</v>
      </c>
      <c r="D49">
        <v>11.9823</v>
      </c>
      <c r="E49">
        <v>0.87119999999999997</v>
      </c>
      <c r="F49">
        <v>0.87119999999999997</v>
      </c>
      <c r="G49">
        <v>98.260628389999994</v>
      </c>
      <c r="H49">
        <v>-98.260628389999994</v>
      </c>
      <c r="I49">
        <v>10</v>
      </c>
      <c r="J49">
        <v>12.55251936</v>
      </c>
      <c r="K49">
        <v>82.390222649999998</v>
      </c>
      <c r="L49">
        <v>90.956238929999998</v>
      </c>
      <c r="M49">
        <v>3.3191346899999998</v>
      </c>
      <c r="N49">
        <v>8.36</v>
      </c>
      <c r="O49">
        <v>2.86077162</v>
      </c>
      <c r="P49">
        <v>5.6665000000000001</v>
      </c>
      <c r="S49" t="s">
        <v>74</v>
      </c>
      <c r="T49">
        <v>0.4</v>
      </c>
      <c r="U49">
        <v>0.36</v>
      </c>
      <c r="V49">
        <v>4.1666666000000001</v>
      </c>
      <c r="W49">
        <v>298</v>
      </c>
      <c r="X49">
        <v>288</v>
      </c>
      <c r="Y49">
        <v>10</v>
      </c>
      <c r="Z49">
        <v>0.5</v>
      </c>
      <c r="AA49">
        <v>0.5</v>
      </c>
      <c r="AB49">
        <v>0.5</v>
      </c>
      <c r="AC49">
        <v>125</v>
      </c>
      <c r="AD49">
        <v>125</v>
      </c>
    </row>
    <row r="50" spans="1:30" x14ac:dyDescent="0.25">
      <c r="A50" t="s">
        <v>75</v>
      </c>
      <c r="B50">
        <v>8.8599999999999998E-2</v>
      </c>
      <c r="C50">
        <v>7.1894</v>
      </c>
      <c r="D50">
        <v>7.1894</v>
      </c>
      <c r="E50">
        <v>0.26140000000000002</v>
      </c>
      <c r="F50">
        <v>0.26140000000000002</v>
      </c>
      <c r="G50">
        <v>54.738592050000001</v>
      </c>
      <c r="H50">
        <v>-54.738592050000001</v>
      </c>
      <c r="I50">
        <v>10</v>
      </c>
      <c r="J50">
        <v>12.57080275</v>
      </c>
      <c r="K50">
        <v>49.71120981</v>
      </c>
      <c r="L50">
        <v>55.052872039999997</v>
      </c>
      <c r="M50">
        <v>1.10916846</v>
      </c>
      <c r="N50">
        <v>8.36</v>
      </c>
      <c r="O50">
        <v>1.72608367</v>
      </c>
      <c r="P50">
        <v>4.4404000000000003</v>
      </c>
      <c r="S50" t="s">
        <v>75</v>
      </c>
      <c r="T50">
        <v>0.4</v>
      </c>
      <c r="U50">
        <v>0.36</v>
      </c>
      <c r="V50">
        <v>4.1666666000000001</v>
      </c>
      <c r="W50">
        <v>298</v>
      </c>
      <c r="X50">
        <v>288</v>
      </c>
      <c r="Y50">
        <v>10</v>
      </c>
      <c r="Z50">
        <v>0.5</v>
      </c>
      <c r="AA50">
        <v>0.5</v>
      </c>
      <c r="AB50">
        <v>1</v>
      </c>
      <c r="AC50">
        <v>75</v>
      </c>
      <c r="AD50">
        <v>75</v>
      </c>
    </row>
    <row r="51" spans="1:30" x14ac:dyDescent="0.25">
      <c r="A51" t="s">
        <v>76</v>
      </c>
      <c r="B51">
        <v>8.8599999999999998E-2</v>
      </c>
      <c r="C51">
        <v>9.5858000000000008</v>
      </c>
      <c r="D51">
        <v>9.5858000000000008</v>
      </c>
      <c r="E51">
        <v>0.34849999999999998</v>
      </c>
      <c r="F51">
        <v>0.34849999999999998</v>
      </c>
      <c r="G51">
        <v>75.802720919999999</v>
      </c>
      <c r="H51">
        <v>-75.802720919999999</v>
      </c>
      <c r="I51">
        <v>10</v>
      </c>
      <c r="J51">
        <v>12.57508887</v>
      </c>
      <c r="K51">
        <v>66.426726299999999</v>
      </c>
      <c r="L51">
        <v>73.489832989999996</v>
      </c>
      <c r="M51">
        <v>2.0480350600000001</v>
      </c>
      <c r="N51">
        <v>8.36</v>
      </c>
      <c r="O51">
        <v>2.3064835499999998</v>
      </c>
      <c r="P51">
        <v>5.2244999999999999</v>
      </c>
      <c r="S51" t="s">
        <v>76</v>
      </c>
      <c r="T51">
        <v>0.4</v>
      </c>
      <c r="U51">
        <v>0.36</v>
      </c>
      <c r="V51">
        <v>4.1666666000000001</v>
      </c>
      <c r="W51">
        <v>298</v>
      </c>
      <c r="X51">
        <v>288</v>
      </c>
      <c r="Y51">
        <v>10</v>
      </c>
      <c r="Z51">
        <v>0.5</v>
      </c>
      <c r="AA51">
        <v>0.5</v>
      </c>
      <c r="AB51">
        <v>1</v>
      </c>
      <c r="AC51">
        <v>100</v>
      </c>
      <c r="AD51">
        <v>100</v>
      </c>
    </row>
    <row r="52" spans="1:30" x14ac:dyDescent="0.25">
      <c r="A52" t="s">
        <v>77</v>
      </c>
      <c r="B52">
        <v>8.8599999999999998E-2</v>
      </c>
      <c r="C52">
        <v>11.9823</v>
      </c>
      <c r="D52">
        <v>11.9823</v>
      </c>
      <c r="E52">
        <v>0.43559999999999999</v>
      </c>
      <c r="F52">
        <v>0.43559999999999999</v>
      </c>
      <c r="G52">
        <v>98.275821089999994</v>
      </c>
      <c r="H52">
        <v>-98.275821089999994</v>
      </c>
      <c r="I52">
        <v>10</v>
      </c>
      <c r="J52">
        <v>12.574558</v>
      </c>
      <c r="K52">
        <v>82.869416380000004</v>
      </c>
      <c r="L52">
        <v>91.989142569999998</v>
      </c>
      <c r="M52">
        <v>3.3190836500000001</v>
      </c>
      <c r="N52">
        <v>8.36</v>
      </c>
      <c r="O52">
        <v>2.8774102899999998</v>
      </c>
      <c r="P52">
        <v>5.6929999999999996</v>
      </c>
      <c r="S52" t="s">
        <v>77</v>
      </c>
      <c r="T52">
        <v>0.4</v>
      </c>
      <c r="U52">
        <v>0.36</v>
      </c>
      <c r="V52">
        <v>4.1666666000000001</v>
      </c>
      <c r="W52">
        <v>298</v>
      </c>
      <c r="X52">
        <v>288</v>
      </c>
      <c r="Y52">
        <v>10</v>
      </c>
      <c r="Z52">
        <v>0.5</v>
      </c>
      <c r="AA52">
        <v>0.5</v>
      </c>
      <c r="AB52">
        <v>1</v>
      </c>
      <c r="AC52">
        <v>125</v>
      </c>
      <c r="AD52">
        <v>125</v>
      </c>
    </row>
    <row r="53" spans="1:30" x14ac:dyDescent="0.25">
      <c r="A53" t="s">
        <v>78</v>
      </c>
      <c r="B53">
        <v>0.13289999999999999</v>
      </c>
      <c r="C53">
        <v>7.1894</v>
      </c>
      <c r="D53">
        <v>7.1894</v>
      </c>
      <c r="E53">
        <v>0.17419999999999999</v>
      </c>
      <c r="F53">
        <v>0.17419999999999999</v>
      </c>
      <c r="G53">
        <v>54.734801500000003</v>
      </c>
      <c r="H53">
        <v>-54.976856290000001</v>
      </c>
      <c r="I53">
        <v>10</v>
      </c>
      <c r="J53">
        <v>12.54970934</v>
      </c>
      <c r="K53">
        <v>49.097815619999999</v>
      </c>
      <c r="L53">
        <v>54.90403328</v>
      </c>
      <c r="M53">
        <v>1.1126901</v>
      </c>
      <c r="N53">
        <v>8.3367777800000002</v>
      </c>
      <c r="O53">
        <v>1.70478526</v>
      </c>
      <c r="P53">
        <v>4.4016999999999999</v>
      </c>
      <c r="S53" t="s">
        <v>78</v>
      </c>
      <c r="T53">
        <v>0.4</v>
      </c>
      <c r="U53">
        <v>0.36</v>
      </c>
      <c r="V53">
        <v>4.1666666000000001</v>
      </c>
      <c r="W53">
        <v>298</v>
      </c>
      <c r="X53">
        <v>288</v>
      </c>
      <c r="Y53">
        <v>10</v>
      </c>
      <c r="Z53">
        <v>0.5</v>
      </c>
      <c r="AA53">
        <v>0.5</v>
      </c>
      <c r="AB53">
        <v>1.5</v>
      </c>
      <c r="AC53">
        <v>75</v>
      </c>
      <c r="AD53">
        <v>75</v>
      </c>
    </row>
    <row r="54" spans="1:30" x14ac:dyDescent="0.25">
      <c r="A54" t="s">
        <v>79</v>
      </c>
      <c r="B54">
        <v>0.13289999999999999</v>
      </c>
      <c r="C54">
        <v>9.5858000000000008</v>
      </c>
      <c r="D54">
        <v>9.5858000000000008</v>
      </c>
      <c r="E54">
        <v>0.23230000000000001</v>
      </c>
      <c r="F54">
        <v>0.23230000000000001</v>
      </c>
      <c r="G54">
        <v>75.797639380000007</v>
      </c>
      <c r="H54">
        <v>-76.146084950000002</v>
      </c>
      <c r="I54">
        <v>10</v>
      </c>
      <c r="J54">
        <v>12.557205489999999</v>
      </c>
      <c r="K54">
        <v>65.794132970000007</v>
      </c>
      <c r="L54">
        <v>73.283197720000004</v>
      </c>
      <c r="M54">
        <v>2.05472382</v>
      </c>
      <c r="N54">
        <v>8.3367777800000002</v>
      </c>
      <c r="O54">
        <v>2.2845185099999998</v>
      </c>
      <c r="P54">
        <v>5.1904000000000003</v>
      </c>
      <c r="S54" t="s">
        <v>79</v>
      </c>
      <c r="T54">
        <v>0.4</v>
      </c>
      <c r="U54">
        <v>0.36</v>
      </c>
      <c r="V54">
        <v>4.1666666000000001</v>
      </c>
      <c r="W54">
        <v>298</v>
      </c>
      <c r="X54">
        <v>288</v>
      </c>
      <c r="Y54">
        <v>10</v>
      </c>
      <c r="Z54">
        <v>0.5</v>
      </c>
      <c r="AA54">
        <v>0.5</v>
      </c>
      <c r="AB54">
        <v>1.5</v>
      </c>
      <c r="AC54">
        <v>100</v>
      </c>
      <c r="AD54">
        <v>100</v>
      </c>
    </row>
    <row r="55" spans="1:30" x14ac:dyDescent="0.25">
      <c r="A55" t="s">
        <v>80</v>
      </c>
      <c r="B55">
        <v>0.13289999999999999</v>
      </c>
      <c r="C55">
        <v>11.9823</v>
      </c>
      <c r="D55">
        <v>11.9823</v>
      </c>
      <c r="E55">
        <v>0.29039999999999999</v>
      </c>
      <c r="F55">
        <v>0.29039999999999999</v>
      </c>
      <c r="G55">
        <v>98.269442060000003</v>
      </c>
      <c r="H55">
        <v>-98.737126079999996</v>
      </c>
      <c r="I55">
        <v>10</v>
      </c>
      <c r="J55">
        <v>12.55934555</v>
      </c>
      <c r="K55">
        <v>82.244385100000002</v>
      </c>
      <c r="L55">
        <v>91.747081179999995</v>
      </c>
      <c r="M55">
        <v>3.3302041299999998</v>
      </c>
      <c r="N55">
        <v>8.3367777800000002</v>
      </c>
      <c r="O55">
        <v>2.8557078200000001</v>
      </c>
      <c r="P55">
        <v>5.6631999999999998</v>
      </c>
      <c r="S55" t="s">
        <v>80</v>
      </c>
      <c r="T55">
        <v>0.4</v>
      </c>
      <c r="U55">
        <v>0.36</v>
      </c>
      <c r="V55">
        <v>4.1666666000000001</v>
      </c>
      <c r="W55">
        <v>298</v>
      </c>
      <c r="X55">
        <v>288</v>
      </c>
      <c r="Y55">
        <v>10</v>
      </c>
      <c r="Z55">
        <v>0.5</v>
      </c>
      <c r="AA55">
        <v>0.5</v>
      </c>
      <c r="AB55">
        <v>1.5</v>
      </c>
      <c r="AC55">
        <v>125</v>
      </c>
      <c r="AD55">
        <v>125</v>
      </c>
    </row>
    <row r="56" spans="1:30" x14ac:dyDescent="0.25">
      <c r="A56" t="s">
        <v>81</v>
      </c>
      <c r="B56">
        <v>6.9199999999999998E-2</v>
      </c>
      <c r="C56">
        <v>8.9867000000000008</v>
      </c>
      <c r="D56">
        <v>8.9867000000000008</v>
      </c>
      <c r="E56">
        <v>0.87119999999999997</v>
      </c>
      <c r="F56">
        <v>0.87119999999999997</v>
      </c>
      <c r="G56">
        <v>21.626706899999999</v>
      </c>
      <c r="H56">
        <v>-21.626706899999999</v>
      </c>
      <c r="I56">
        <v>10</v>
      </c>
      <c r="J56">
        <v>12.52228897</v>
      </c>
      <c r="K56">
        <v>49.573528520000004</v>
      </c>
      <c r="L56">
        <v>53.202999239999997</v>
      </c>
      <c r="M56">
        <v>0.43826409</v>
      </c>
      <c r="N56">
        <v>8.36</v>
      </c>
      <c r="O56">
        <v>1.72130307</v>
      </c>
      <c r="P56">
        <v>4.7125000000000004</v>
      </c>
      <c r="S56" t="s">
        <v>81</v>
      </c>
      <c r="T56">
        <v>0.5</v>
      </c>
      <c r="U56">
        <v>0.36</v>
      </c>
      <c r="V56">
        <v>2.5</v>
      </c>
      <c r="W56">
        <v>298</v>
      </c>
      <c r="X56">
        <v>288</v>
      </c>
      <c r="Y56">
        <v>10</v>
      </c>
      <c r="Z56">
        <v>0.5</v>
      </c>
      <c r="AA56">
        <v>0.5</v>
      </c>
      <c r="AB56">
        <v>0.5</v>
      </c>
      <c r="AC56">
        <v>75</v>
      </c>
      <c r="AD56">
        <v>75</v>
      </c>
    </row>
    <row r="57" spans="1:30" x14ac:dyDescent="0.25">
      <c r="A57" t="s">
        <v>82</v>
      </c>
      <c r="B57">
        <v>6.9199999999999998E-2</v>
      </c>
      <c r="C57">
        <v>11.9823</v>
      </c>
      <c r="D57">
        <v>11.9823</v>
      </c>
      <c r="E57">
        <v>1.1616</v>
      </c>
      <c r="F57">
        <v>1.1616</v>
      </c>
      <c r="G57">
        <v>30.188235410000001</v>
      </c>
      <c r="H57">
        <v>-30.188235410000001</v>
      </c>
      <c r="I57">
        <v>10</v>
      </c>
      <c r="J57">
        <v>12.34841861</v>
      </c>
      <c r="K57">
        <v>61.367448690000003</v>
      </c>
      <c r="L57">
        <v>66.214584529999996</v>
      </c>
      <c r="M57">
        <v>0.81570114999999999</v>
      </c>
      <c r="N57">
        <v>8.36</v>
      </c>
      <c r="O57">
        <v>2.1308141900000002</v>
      </c>
      <c r="P57">
        <v>5.4276</v>
      </c>
      <c r="S57" t="s">
        <v>82</v>
      </c>
      <c r="T57">
        <v>0.5</v>
      </c>
      <c r="U57">
        <v>0.36</v>
      </c>
      <c r="V57">
        <v>2.5</v>
      </c>
      <c r="W57">
        <v>298</v>
      </c>
      <c r="X57">
        <v>288</v>
      </c>
      <c r="Y57">
        <v>10</v>
      </c>
      <c r="Z57">
        <v>0.5</v>
      </c>
      <c r="AA57">
        <v>0.5</v>
      </c>
      <c r="AB57">
        <v>0.5</v>
      </c>
      <c r="AC57">
        <v>100</v>
      </c>
      <c r="AD57">
        <v>100</v>
      </c>
    </row>
    <row r="58" spans="1:30" x14ac:dyDescent="0.25">
      <c r="A58" t="s">
        <v>83</v>
      </c>
      <c r="B58">
        <v>6.9199999999999998E-2</v>
      </c>
      <c r="C58">
        <v>14.9779</v>
      </c>
      <c r="D58">
        <v>14.9779</v>
      </c>
      <c r="E58">
        <v>1.452</v>
      </c>
      <c r="F58">
        <v>1.452</v>
      </c>
      <c r="G58">
        <v>39.426079549999997</v>
      </c>
      <c r="H58">
        <v>-39.426079549999997</v>
      </c>
      <c r="I58">
        <v>10</v>
      </c>
      <c r="J58">
        <v>11.902910629999999</v>
      </c>
      <c r="K58">
        <v>61.441140130000001</v>
      </c>
      <c r="L58">
        <v>67.757593619999994</v>
      </c>
      <c r="M58">
        <v>1.33166472</v>
      </c>
      <c r="N58">
        <v>8.36</v>
      </c>
      <c r="O58">
        <v>2.1333729199999998</v>
      </c>
      <c r="P58">
        <v>5.1959</v>
      </c>
      <c r="S58" t="s">
        <v>83</v>
      </c>
      <c r="T58">
        <v>0.5</v>
      </c>
      <c r="U58">
        <v>0.36</v>
      </c>
      <c r="V58">
        <v>2.5</v>
      </c>
      <c r="W58">
        <v>298</v>
      </c>
      <c r="X58">
        <v>288</v>
      </c>
      <c r="Y58">
        <v>10</v>
      </c>
      <c r="Z58">
        <v>0.5</v>
      </c>
      <c r="AA58">
        <v>0.5</v>
      </c>
      <c r="AB58">
        <v>0.5</v>
      </c>
      <c r="AC58">
        <v>125</v>
      </c>
      <c r="AD58">
        <v>125</v>
      </c>
    </row>
    <row r="59" spans="1:30" x14ac:dyDescent="0.25">
      <c r="A59" t="s">
        <v>84</v>
      </c>
      <c r="B59">
        <v>0.1384</v>
      </c>
      <c r="C59">
        <v>8.9867000000000008</v>
      </c>
      <c r="D59">
        <v>8.9867000000000008</v>
      </c>
      <c r="E59">
        <v>0.43559999999999999</v>
      </c>
      <c r="F59">
        <v>0.43559999999999999</v>
      </c>
      <c r="G59">
        <v>21.63266153</v>
      </c>
      <c r="H59">
        <v>-21.63266153</v>
      </c>
      <c r="I59">
        <v>10</v>
      </c>
      <c r="J59">
        <v>12.573752320000001</v>
      </c>
      <c r="K59">
        <v>50.456572020000003</v>
      </c>
      <c r="L59">
        <v>54.434919970000003</v>
      </c>
      <c r="M59">
        <v>0.43826591999999998</v>
      </c>
      <c r="N59">
        <v>8.36</v>
      </c>
      <c r="O59">
        <v>1.75196431</v>
      </c>
      <c r="P59">
        <v>4.7824999999999998</v>
      </c>
      <c r="S59" t="s">
        <v>84</v>
      </c>
      <c r="T59">
        <v>0.5</v>
      </c>
      <c r="U59">
        <v>0.36</v>
      </c>
      <c r="V59">
        <v>2.5</v>
      </c>
      <c r="W59">
        <v>298</v>
      </c>
      <c r="X59">
        <v>288</v>
      </c>
      <c r="Y59">
        <v>10</v>
      </c>
      <c r="Z59">
        <v>0.5</v>
      </c>
      <c r="AA59">
        <v>0.5</v>
      </c>
      <c r="AB59">
        <v>1</v>
      </c>
      <c r="AC59">
        <v>75</v>
      </c>
      <c r="AD59">
        <v>75</v>
      </c>
    </row>
    <row r="60" spans="1:30" x14ac:dyDescent="0.25">
      <c r="A60" t="s">
        <v>85</v>
      </c>
      <c r="B60">
        <v>0.1384</v>
      </c>
      <c r="C60">
        <v>11.9823</v>
      </c>
      <c r="D60">
        <v>11.9823</v>
      </c>
      <c r="E60">
        <v>0.58079999999999998</v>
      </c>
      <c r="F60">
        <v>0.58079999999999998</v>
      </c>
      <c r="G60">
        <v>30.196101429999999</v>
      </c>
      <c r="H60">
        <v>-30.196101429999999</v>
      </c>
      <c r="I60">
        <v>10</v>
      </c>
      <c r="J60">
        <v>12.556486270000001</v>
      </c>
      <c r="K60">
        <v>66.878012720000001</v>
      </c>
      <c r="L60">
        <v>72.035224470000003</v>
      </c>
      <c r="M60">
        <v>0.81570593000000002</v>
      </c>
      <c r="N60">
        <v>8.36</v>
      </c>
      <c r="O60">
        <v>2.3221532200000001</v>
      </c>
      <c r="P60">
        <v>5.8166000000000002</v>
      </c>
      <c r="S60" t="s">
        <v>85</v>
      </c>
      <c r="T60">
        <v>0.5</v>
      </c>
      <c r="U60">
        <v>0.36</v>
      </c>
      <c r="V60">
        <v>2.5</v>
      </c>
      <c r="W60">
        <v>298</v>
      </c>
      <c r="X60">
        <v>288</v>
      </c>
      <c r="Y60">
        <v>10</v>
      </c>
      <c r="Z60">
        <v>0.5</v>
      </c>
      <c r="AA60">
        <v>0.5</v>
      </c>
      <c r="AB60">
        <v>1</v>
      </c>
      <c r="AC60">
        <v>100</v>
      </c>
      <c r="AD60">
        <v>100</v>
      </c>
    </row>
    <row r="61" spans="1:30" x14ac:dyDescent="0.25">
      <c r="A61" t="s">
        <v>86</v>
      </c>
      <c r="B61">
        <v>0.1384</v>
      </c>
      <c r="C61">
        <v>14.9779</v>
      </c>
      <c r="D61">
        <v>14.9779</v>
      </c>
      <c r="E61">
        <v>0.72599999999999998</v>
      </c>
      <c r="F61">
        <v>0.72599999999999998</v>
      </c>
      <c r="G61">
        <v>39.435823679999999</v>
      </c>
      <c r="H61">
        <v>-39.435823679999999</v>
      </c>
      <c r="I61">
        <v>10</v>
      </c>
      <c r="J61">
        <v>12.51881107</v>
      </c>
      <c r="K61">
        <v>82.298450099999997</v>
      </c>
      <c r="L61">
        <v>88.779878409999995</v>
      </c>
      <c r="M61">
        <v>1.3316743499999999</v>
      </c>
      <c r="N61">
        <v>8.36</v>
      </c>
      <c r="O61">
        <v>2.8575850699999998</v>
      </c>
      <c r="P61">
        <v>6.5579999999999998</v>
      </c>
      <c r="S61" t="s">
        <v>86</v>
      </c>
      <c r="T61">
        <v>0.5</v>
      </c>
      <c r="U61">
        <v>0.36</v>
      </c>
      <c r="V61">
        <v>2.5</v>
      </c>
      <c r="W61">
        <v>298</v>
      </c>
      <c r="X61">
        <v>288</v>
      </c>
      <c r="Y61">
        <v>10</v>
      </c>
      <c r="Z61">
        <v>0.5</v>
      </c>
      <c r="AA61">
        <v>0.5</v>
      </c>
      <c r="AB61">
        <v>1</v>
      </c>
      <c r="AC61">
        <v>125</v>
      </c>
      <c r="AD61">
        <v>125</v>
      </c>
    </row>
    <row r="62" spans="1:30" x14ac:dyDescent="0.25">
      <c r="A62" t="s">
        <v>87</v>
      </c>
      <c r="B62">
        <v>0.2077</v>
      </c>
      <c r="C62">
        <v>8.9867000000000008</v>
      </c>
      <c r="D62">
        <v>8.9867000000000008</v>
      </c>
      <c r="E62">
        <v>0.29039999999999999</v>
      </c>
      <c r="F62">
        <v>0.29039999999999999</v>
      </c>
      <c r="G62">
        <v>21.630360060000001</v>
      </c>
      <c r="H62">
        <v>-21.732611859999999</v>
      </c>
      <c r="I62">
        <v>10</v>
      </c>
      <c r="J62">
        <v>12.55896809</v>
      </c>
      <c r="K62">
        <v>50.139111509999999</v>
      </c>
      <c r="L62">
        <v>54.301224990000001</v>
      </c>
      <c r="M62">
        <v>0.43970463999999998</v>
      </c>
      <c r="N62">
        <v>8.3367777800000002</v>
      </c>
      <c r="O62">
        <v>1.74094137</v>
      </c>
      <c r="P62">
        <v>4.7671999999999999</v>
      </c>
      <c r="S62" t="s">
        <v>87</v>
      </c>
      <c r="T62">
        <v>0.5</v>
      </c>
      <c r="U62">
        <v>0.36</v>
      </c>
      <c r="V62">
        <v>2.5</v>
      </c>
      <c r="W62">
        <v>298</v>
      </c>
      <c r="X62">
        <v>288</v>
      </c>
      <c r="Y62">
        <v>10</v>
      </c>
      <c r="Z62">
        <v>0.5</v>
      </c>
      <c r="AA62">
        <v>0.5</v>
      </c>
      <c r="AB62">
        <v>1.5</v>
      </c>
      <c r="AC62">
        <v>75</v>
      </c>
      <c r="AD62">
        <v>75</v>
      </c>
    </row>
    <row r="63" spans="1:30" x14ac:dyDescent="0.25">
      <c r="A63" t="s">
        <v>88</v>
      </c>
      <c r="B63">
        <v>0.2077</v>
      </c>
      <c r="C63">
        <v>11.9823</v>
      </c>
      <c r="D63">
        <v>11.9823</v>
      </c>
      <c r="E63">
        <v>0.38719999999999999</v>
      </c>
      <c r="F63">
        <v>0.38719999999999999</v>
      </c>
      <c r="G63">
        <v>30.19301123</v>
      </c>
      <c r="H63">
        <v>-30.34164754</v>
      </c>
      <c r="I63">
        <v>10</v>
      </c>
      <c r="J63">
        <v>12.55672023</v>
      </c>
      <c r="K63">
        <v>66.919483740000004</v>
      </c>
      <c r="L63">
        <v>72.207476450000001</v>
      </c>
      <c r="M63">
        <v>0.81846748000000002</v>
      </c>
      <c r="N63">
        <v>8.3367777800000002</v>
      </c>
      <c r="O63">
        <v>2.32359319</v>
      </c>
      <c r="P63">
        <v>5.8297999999999996</v>
      </c>
      <c r="S63" t="s">
        <v>88</v>
      </c>
      <c r="T63">
        <v>0.5</v>
      </c>
      <c r="U63">
        <v>0.36</v>
      </c>
      <c r="V63">
        <v>2.5</v>
      </c>
      <c r="W63">
        <v>298</v>
      </c>
      <c r="X63">
        <v>288</v>
      </c>
      <c r="Y63">
        <v>10</v>
      </c>
      <c r="Z63">
        <v>0.5</v>
      </c>
      <c r="AA63">
        <v>0.5</v>
      </c>
      <c r="AB63">
        <v>1.5</v>
      </c>
      <c r="AC63">
        <v>100</v>
      </c>
      <c r="AD63">
        <v>100</v>
      </c>
    </row>
    <row r="64" spans="1:30" x14ac:dyDescent="0.25">
      <c r="A64" t="s">
        <v>89</v>
      </c>
      <c r="B64">
        <v>0.2077</v>
      </c>
      <c r="C64">
        <v>14.9779</v>
      </c>
      <c r="D64">
        <v>14.9779</v>
      </c>
      <c r="E64">
        <v>0.48399999999999999</v>
      </c>
      <c r="F64">
        <v>0.48399999999999999</v>
      </c>
      <c r="G64">
        <v>39.43194124</v>
      </c>
      <c r="H64">
        <v>-39.633104879999998</v>
      </c>
      <c r="I64">
        <v>10</v>
      </c>
      <c r="J64">
        <v>12.54408428</v>
      </c>
      <c r="K64">
        <v>83.239636309999995</v>
      </c>
      <c r="L64">
        <v>89.802457439999998</v>
      </c>
      <c r="M64">
        <v>1.3363082900000001</v>
      </c>
      <c r="N64">
        <v>8.3367777800000002</v>
      </c>
      <c r="O64">
        <v>2.8902651499999998</v>
      </c>
      <c r="P64">
        <v>6.6256000000000004</v>
      </c>
      <c r="S64" t="s">
        <v>89</v>
      </c>
      <c r="T64">
        <v>0.5</v>
      </c>
      <c r="U64">
        <v>0.36</v>
      </c>
      <c r="V64">
        <v>2.5</v>
      </c>
      <c r="W64">
        <v>298</v>
      </c>
      <c r="X64">
        <v>288</v>
      </c>
      <c r="Y64">
        <v>10</v>
      </c>
      <c r="Z64">
        <v>0.5</v>
      </c>
      <c r="AA64">
        <v>0.5</v>
      </c>
      <c r="AB64">
        <v>1.5</v>
      </c>
      <c r="AC64">
        <v>125</v>
      </c>
      <c r="AD64">
        <v>125</v>
      </c>
    </row>
    <row r="65" spans="1:30" x14ac:dyDescent="0.25">
      <c r="A65" t="s">
        <v>90</v>
      </c>
      <c r="B65">
        <v>6.9199999999999998E-2</v>
      </c>
      <c r="C65">
        <v>8.9867000000000008</v>
      </c>
      <c r="D65">
        <v>8.9867000000000008</v>
      </c>
      <c r="E65">
        <v>0.65339999999999998</v>
      </c>
      <c r="F65">
        <v>0.65339999999999998</v>
      </c>
      <c r="G65">
        <v>28.835608910000001</v>
      </c>
      <c r="H65">
        <v>-28.835608910000001</v>
      </c>
      <c r="I65">
        <v>10</v>
      </c>
      <c r="J65">
        <v>12.579358279999999</v>
      </c>
      <c r="K65">
        <v>50.587509660000002</v>
      </c>
      <c r="L65">
        <v>54.516520360000001</v>
      </c>
      <c r="M65">
        <v>0.58435210999999998</v>
      </c>
      <c r="N65">
        <v>8.36</v>
      </c>
      <c r="O65">
        <v>1.7565107499999999</v>
      </c>
      <c r="P65">
        <v>4.7274000000000003</v>
      </c>
      <c r="S65" t="s">
        <v>90</v>
      </c>
      <c r="T65">
        <v>0.5</v>
      </c>
      <c r="U65">
        <v>0.36</v>
      </c>
      <c r="V65">
        <v>3.3333333000000001</v>
      </c>
      <c r="W65">
        <v>298</v>
      </c>
      <c r="X65">
        <v>288</v>
      </c>
      <c r="Y65">
        <v>10</v>
      </c>
      <c r="Z65">
        <v>0.5</v>
      </c>
      <c r="AA65">
        <v>0.5</v>
      </c>
      <c r="AB65">
        <v>0.5</v>
      </c>
      <c r="AC65">
        <v>75</v>
      </c>
      <c r="AD65">
        <v>75</v>
      </c>
    </row>
    <row r="66" spans="1:30" x14ac:dyDescent="0.25">
      <c r="A66" t="s">
        <v>91</v>
      </c>
      <c r="B66">
        <v>6.9199999999999998E-2</v>
      </c>
      <c r="C66">
        <v>11.9823</v>
      </c>
      <c r="D66">
        <v>11.9823</v>
      </c>
      <c r="E66">
        <v>0.87119999999999997</v>
      </c>
      <c r="F66">
        <v>0.87119999999999997</v>
      </c>
      <c r="G66">
        <v>40.250980140000003</v>
      </c>
      <c r="H66">
        <v>-40.250980140000003</v>
      </c>
      <c r="I66">
        <v>10</v>
      </c>
      <c r="J66">
        <v>12.53124214</v>
      </c>
      <c r="K66">
        <v>66.130648059999999</v>
      </c>
      <c r="L66">
        <v>71.391257359999997</v>
      </c>
      <c r="M66">
        <v>1.08760152</v>
      </c>
      <c r="N66">
        <v>8.36</v>
      </c>
      <c r="O66">
        <v>2.2962030599999999</v>
      </c>
      <c r="P66">
        <v>5.6311</v>
      </c>
      <c r="S66" t="s">
        <v>91</v>
      </c>
      <c r="T66">
        <v>0.5</v>
      </c>
      <c r="U66">
        <v>0.36</v>
      </c>
      <c r="V66">
        <v>3.3333333000000001</v>
      </c>
      <c r="W66">
        <v>298</v>
      </c>
      <c r="X66">
        <v>288</v>
      </c>
      <c r="Y66">
        <v>10</v>
      </c>
      <c r="Z66">
        <v>0.5</v>
      </c>
      <c r="AA66">
        <v>0.5</v>
      </c>
      <c r="AB66">
        <v>0.5</v>
      </c>
      <c r="AC66">
        <v>100</v>
      </c>
      <c r="AD66">
        <v>100</v>
      </c>
    </row>
    <row r="67" spans="1:30" x14ac:dyDescent="0.25">
      <c r="A67" t="s">
        <v>92</v>
      </c>
      <c r="B67">
        <v>6.9199999999999998E-2</v>
      </c>
      <c r="C67">
        <v>14.9779</v>
      </c>
      <c r="D67">
        <v>14.9779</v>
      </c>
      <c r="E67">
        <v>1.089</v>
      </c>
      <c r="F67">
        <v>1.089</v>
      </c>
      <c r="G67">
        <v>52.568105549999999</v>
      </c>
      <c r="H67">
        <v>-52.568105549999999</v>
      </c>
      <c r="I67">
        <v>10</v>
      </c>
      <c r="J67">
        <v>12.42227892</v>
      </c>
      <c r="K67">
        <v>78.854189090000006</v>
      </c>
      <c r="L67">
        <v>85.643128570000002</v>
      </c>
      <c r="M67">
        <v>1.7755529400000001</v>
      </c>
      <c r="N67">
        <v>8.36</v>
      </c>
      <c r="O67">
        <v>2.7379926800000001</v>
      </c>
      <c r="P67">
        <v>6.1253000000000002</v>
      </c>
      <c r="S67" t="s">
        <v>92</v>
      </c>
      <c r="T67">
        <v>0.5</v>
      </c>
      <c r="U67">
        <v>0.36</v>
      </c>
      <c r="V67">
        <v>3.3333333000000001</v>
      </c>
      <c r="W67">
        <v>298</v>
      </c>
      <c r="X67">
        <v>288</v>
      </c>
      <c r="Y67">
        <v>10</v>
      </c>
      <c r="Z67">
        <v>0.5</v>
      </c>
      <c r="AA67">
        <v>0.5</v>
      </c>
      <c r="AB67">
        <v>0.5</v>
      </c>
      <c r="AC67">
        <v>125</v>
      </c>
      <c r="AD67">
        <v>125</v>
      </c>
    </row>
    <row r="68" spans="1:30" x14ac:dyDescent="0.25">
      <c r="A68" t="s">
        <v>93</v>
      </c>
      <c r="B68">
        <v>0.1384</v>
      </c>
      <c r="C68">
        <v>8.9867000000000008</v>
      </c>
      <c r="D68">
        <v>8.9867000000000008</v>
      </c>
      <c r="E68">
        <v>0.32669999999999999</v>
      </c>
      <c r="F68">
        <v>0.32669999999999999</v>
      </c>
      <c r="G68">
        <v>28.843548420000001</v>
      </c>
      <c r="H68">
        <v>-28.843548420000001</v>
      </c>
      <c r="I68">
        <v>10</v>
      </c>
      <c r="J68">
        <v>12.57619642</v>
      </c>
      <c r="K68">
        <v>50.298460030000001</v>
      </c>
      <c r="L68">
        <v>54.69372576</v>
      </c>
      <c r="M68">
        <v>0.58435455999999997</v>
      </c>
      <c r="N68">
        <v>8.36</v>
      </c>
      <c r="O68">
        <v>1.74647431</v>
      </c>
      <c r="P68">
        <v>4.7047999999999996</v>
      </c>
      <c r="S68" t="s">
        <v>93</v>
      </c>
      <c r="T68">
        <v>0.5</v>
      </c>
      <c r="U68">
        <v>0.36</v>
      </c>
      <c r="V68">
        <v>3.3333333000000001</v>
      </c>
      <c r="W68">
        <v>298</v>
      </c>
      <c r="X68">
        <v>288</v>
      </c>
      <c r="Y68">
        <v>10</v>
      </c>
      <c r="Z68">
        <v>0.5</v>
      </c>
      <c r="AA68">
        <v>0.5</v>
      </c>
      <c r="AB68">
        <v>1</v>
      </c>
      <c r="AC68">
        <v>75</v>
      </c>
      <c r="AD68">
        <v>75</v>
      </c>
    </row>
    <row r="69" spans="1:30" x14ac:dyDescent="0.25">
      <c r="A69" t="s">
        <v>94</v>
      </c>
      <c r="B69">
        <v>0.1384</v>
      </c>
      <c r="C69">
        <v>11.9823</v>
      </c>
      <c r="D69">
        <v>11.9823</v>
      </c>
      <c r="E69">
        <v>0.43559999999999999</v>
      </c>
      <c r="F69">
        <v>0.43559999999999999</v>
      </c>
      <c r="G69">
        <v>40.26146816</v>
      </c>
      <c r="H69">
        <v>-40.26146816</v>
      </c>
      <c r="I69">
        <v>10</v>
      </c>
      <c r="J69">
        <v>12.57530236</v>
      </c>
      <c r="K69">
        <v>67.119261929999993</v>
      </c>
      <c r="L69">
        <v>72.818212639999999</v>
      </c>
      <c r="M69">
        <v>1.0876078899999999</v>
      </c>
      <c r="N69">
        <v>8.36</v>
      </c>
      <c r="O69">
        <v>2.33052993</v>
      </c>
      <c r="P69">
        <v>5.6985999999999999</v>
      </c>
      <c r="S69" t="s">
        <v>94</v>
      </c>
      <c r="T69">
        <v>0.5</v>
      </c>
      <c r="U69">
        <v>0.36</v>
      </c>
      <c r="V69">
        <v>3.3333333000000001</v>
      </c>
      <c r="W69">
        <v>298</v>
      </c>
      <c r="X69">
        <v>288</v>
      </c>
      <c r="Y69">
        <v>10</v>
      </c>
      <c r="Z69">
        <v>0.5</v>
      </c>
      <c r="AA69">
        <v>0.5</v>
      </c>
      <c r="AB69">
        <v>1</v>
      </c>
      <c r="AC69">
        <v>100</v>
      </c>
      <c r="AD69">
        <v>100</v>
      </c>
    </row>
    <row r="70" spans="1:30" x14ac:dyDescent="0.25">
      <c r="A70" t="s">
        <v>95</v>
      </c>
      <c r="B70">
        <v>0.1384</v>
      </c>
      <c r="C70">
        <v>14.9779</v>
      </c>
      <c r="D70">
        <v>14.9779</v>
      </c>
      <c r="E70">
        <v>0.54449999999999998</v>
      </c>
      <c r="F70">
        <v>0.54449999999999998</v>
      </c>
      <c r="G70">
        <v>52.581097720000002</v>
      </c>
      <c r="H70">
        <v>-52.581097720000002</v>
      </c>
      <c r="I70">
        <v>10</v>
      </c>
      <c r="J70">
        <v>12.56519172</v>
      </c>
      <c r="K70">
        <v>83.519382300000004</v>
      </c>
      <c r="L70">
        <v>90.712383840000001</v>
      </c>
      <c r="M70">
        <v>1.77556578</v>
      </c>
      <c r="N70">
        <v>8.36</v>
      </c>
      <c r="O70">
        <v>2.8999785500000002</v>
      </c>
      <c r="P70">
        <v>6.407</v>
      </c>
      <c r="S70" t="s">
        <v>95</v>
      </c>
      <c r="T70">
        <v>0.5</v>
      </c>
      <c r="U70">
        <v>0.36</v>
      </c>
      <c r="V70">
        <v>3.3333333000000001</v>
      </c>
      <c r="W70">
        <v>298</v>
      </c>
      <c r="X70">
        <v>288</v>
      </c>
      <c r="Y70">
        <v>10</v>
      </c>
      <c r="Z70">
        <v>0.5</v>
      </c>
      <c r="AA70">
        <v>0.5</v>
      </c>
      <c r="AB70">
        <v>1</v>
      </c>
      <c r="AC70">
        <v>125</v>
      </c>
      <c r="AD70">
        <v>125</v>
      </c>
    </row>
    <row r="71" spans="1:30" x14ac:dyDescent="0.25">
      <c r="A71" t="s">
        <v>96</v>
      </c>
      <c r="B71">
        <v>0.2077</v>
      </c>
      <c r="C71">
        <v>8.9867000000000008</v>
      </c>
      <c r="D71">
        <v>8.9867000000000008</v>
      </c>
      <c r="E71">
        <v>0.21779999999999999</v>
      </c>
      <c r="F71">
        <v>0.21779999999999999</v>
      </c>
      <c r="G71">
        <v>28.84047979</v>
      </c>
      <c r="H71">
        <v>-28.97681553</v>
      </c>
      <c r="I71">
        <v>10</v>
      </c>
      <c r="J71">
        <v>12.554147650000001</v>
      </c>
      <c r="K71">
        <v>49.772967979999997</v>
      </c>
      <c r="L71">
        <v>54.465598489999998</v>
      </c>
      <c r="M71">
        <v>0.58627284000000002</v>
      </c>
      <c r="N71">
        <v>8.3367777800000002</v>
      </c>
      <c r="O71">
        <v>1.72822805</v>
      </c>
      <c r="P71">
        <v>4.673</v>
      </c>
      <c r="S71" t="s">
        <v>96</v>
      </c>
      <c r="T71">
        <v>0.5</v>
      </c>
      <c r="U71">
        <v>0.36</v>
      </c>
      <c r="V71">
        <v>3.3333333000000001</v>
      </c>
      <c r="W71">
        <v>298</v>
      </c>
      <c r="X71">
        <v>288</v>
      </c>
      <c r="Y71">
        <v>10</v>
      </c>
      <c r="Z71">
        <v>0.5</v>
      </c>
      <c r="AA71">
        <v>0.5</v>
      </c>
      <c r="AB71">
        <v>1.5</v>
      </c>
      <c r="AC71">
        <v>75</v>
      </c>
      <c r="AD71">
        <v>75</v>
      </c>
    </row>
    <row r="72" spans="1:30" x14ac:dyDescent="0.25">
      <c r="A72" t="s">
        <v>97</v>
      </c>
      <c r="B72">
        <v>0.2077</v>
      </c>
      <c r="C72">
        <v>11.9823</v>
      </c>
      <c r="D72">
        <v>11.9823</v>
      </c>
      <c r="E72">
        <v>0.29039999999999999</v>
      </c>
      <c r="F72">
        <v>0.29039999999999999</v>
      </c>
      <c r="G72">
        <v>40.257347899999999</v>
      </c>
      <c r="H72">
        <v>-40.455529650000003</v>
      </c>
      <c r="I72">
        <v>10</v>
      </c>
      <c r="J72">
        <v>12.559848329999999</v>
      </c>
      <c r="K72">
        <v>66.673028119999998</v>
      </c>
      <c r="L72">
        <v>72.61849522</v>
      </c>
      <c r="M72">
        <v>1.0912899599999999</v>
      </c>
      <c r="N72">
        <v>8.3367777800000002</v>
      </c>
      <c r="O72">
        <v>2.3150357000000001</v>
      </c>
      <c r="P72">
        <v>5.6776</v>
      </c>
      <c r="S72" t="s">
        <v>97</v>
      </c>
      <c r="T72">
        <v>0.5</v>
      </c>
      <c r="U72">
        <v>0.36</v>
      </c>
      <c r="V72">
        <v>3.3333333000000001</v>
      </c>
      <c r="W72">
        <v>298</v>
      </c>
      <c r="X72">
        <v>288</v>
      </c>
      <c r="Y72">
        <v>10</v>
      </c>
      <c r="Z72">
        <v>0.5</v>
      </c>
      <c r="AA72">
        <v>0.5</v>
      </c>
      <c r="AB72">
        <v>1.5</v>
      </c>
      <c r="AC72">
        <v>100</v>
      </c>
      <c r="AD72">
        <v>100</v>
      </c>
    </row>
    <row r="73" spans="1:30" x14ac:dyDescent="0.25">
      <c r="A73" t="s">
        <v>98</v>
      </c>
      <c r="B73">
        <v>0.2077</v>
      </c>
      <c r="C73">
        <v>14.9779</v>
      </c>
      <c r="D73">
        <v>14.9779</v>
      </c>
      <c r="E73">
        <v>0.36299999999999999</v>
      </c>
      <c r="F73">
        <v>0.36299999999999999</v>
      </c>
      <c r="G73">
        <v>52.575921129999998</v>
      </c>
      <c r="H73">
        <v>-52.844139310000003</v>
      </c>
      <c r="I73">
        <v>10</v>
      </c>
      <c r="J73">
        <v>12.55892953</v>
      </c>
      <c r="K73">
        <v>83.328319469999997</v>
      </c>
      <c r="L73">
        <v>90.718433640000001</v>
      </c>
      <c r="M73">
        <v>1.78174436</v>
      </c>
      <c r="N73">
        <v>8.3367777800000002</v>
      </c>
      <c r="O73">
        <v>2.89334443</v>
      </c>
      <c r="P73">
        <v>6.4039999999999999</v>
      </c>
      <c r="S73" t="s">
        <v>98</v>
      </c>
      <c r="T73">
        <v>0.5</v>
      </c>
      <c r="U73">
        <v>0.36</v>
      </c>
      <c r="V73">
        <v>3.3333333000000001</v>
      </c>
      <c r="W73">
        <v>298</v>
      </c>
      <c r="X73">
        <v>288</v>
      </c>
      <c r="Y73">
        <v>10</v>
      </c>
      <c r="Z73">
        <v>0.5</v>
      </c>
      <c r="AA73">
        <v>0.5</v>
      </c>
      <c r="AB73">
        <v>1.5</v>
      </c>
      <c r="AC73">
        <v>125</v>
      </c>
      <c r="AD73">
        <v>125</v>
      </c>
    </row>
    <row r="74" spans="1:30" x14ac:dyDescent="0.25">
      <c r="A74" t="s">
        <v>99</v>
      </c>
      <c r="B74">
        <v>6.9199999999999998E-2</v>
      </c>
      <c r="C74">
        <v>8.9867000000000008</v>
      </c>
      <c r="D74">
        <v>8.9867000000000008</v>
      </c>
      <c r="E74">
        <v>0.52270000000000005</v>
      </c>
      <c r="F74">
        <v>0.52270000000000005</v>
      </c>
      <c r="G74">
        <v>36.04451092</v>
      </c>
      <c r="H74">
        <v>-36.04451092</v>
      </c>
      <c r="I74">
        <v>10</v>
      </c>
      <c r="J74">
        <v>12.58973767</v>
      </c>
      <c r="K74">
        <v>50.649824930000001</v>
      </c>
      <c r="L74">
        <v>54.878256159999999</v>
      </c>
      <c r="M74">
        <v>0.73044014000000002</v>
      </c>
      <c r="N74">
        <v>8.36</v>
      </c>
      <c r="O74">
        <v>1.75867448</v>
      </c>
      <c r="P74">
        <v>4.6685999999999996</v>
      </c>
      <c r="S74" t="s">
        <v>99</v>
      </c>
      <c r="T74">
        <v>0.5</v>
      </c>
      <c r="U74">
        <v>0.36</v>
      </c>
      <c r="V74">
        <v>4.1666666000000001</v>
      </c>
      <c r="W74">
        <v>298</v>
      </c>
      <c r="X74">
        <v>288</v>
      </c>
      <c r="Y74">
        <v>10</v>
      </c>
      <c r="Z74">
        <v>0.5</v>
      </c>
      <c r="AA74">
        <v>0.5</v>
      </c>
      <c r="AB74">
        <v>0.5</v>
      </c>
      <c r="AC74">
        <v>75</v>
      </c>
      <c r="AD74">
        <v>75</v>
      </c>
    </row>
    <row r="75" spans="1:30" x14ac:dyDescent="0.25">
      <c r="A75" t="s">
        <v>100</v>
      </c>
      <c r="B75">
        <v>6.9199999999999998E-2</v>
      </c>
      <c r="C75">
        <v>11.9823</v>
      </c>
      <c r="D75">
        <v>11.9823</v>
      </c>
      <c r="E75">
        <v>0.69699999999999995</v>
      </c>
      <c r="F75">
        <v>0.69699999999999995</v>
      </c>
      <c r="G75">
        <v>50.313724880000002</v>
      </c>
      <c r="H75">
        <v>-50.313724880000002</v>
      </c>
      <c r="I75">
        <v>10</v>
      </c>
      <c r="J75">
        <v>12.574349720000001</v>
      </c>
      <c r="K75">
        <v>67.092107260000006</v>
      </c>
      <c r="L75">
        <v>72.774266330000003</v>
      </c>
      <c r="M75">
        <v>1.35950189</v>
      </c>
      <c r="N75">
        <v>8.36</v>
      </c>
      <c r="O75">
        <v>2.3295870600000002</v>
      </c>
      <c r="P75">
        <v>5.5682</v>
      </c>
      <c r="S75" t="s">
        <v>100</v>
      </c>
      <c r="T75">
        <v>0.5</v>
      </c>
      <c r="U75">
        <v>0.36</v>
      </c>
      <c r="V75">
        <v>4.1666666000000001</v>
      </c>
      <c r="W75">
        <v>298</v>
      </c>
      <c r="X75">
        <v>288</v>
      </c>
      <c r="Y75">
        <v>10</v>
      </c>
      <c r="Z75">
        <v>0.5</v>
      </c>
      <c r="AA75">
        <v>0.5</v>
      </c>
      <c r="AB75">
        <v>0.5</v>
      </c>
      <c r="AC75">
        <v>100</v>
      </c>
      <c r="AD75">
        <v>100</v>
      </c>
    </row>
    <row r="76" spans="1:30" x14ac:dyDescent="0.25">
      <c r="A76" t="s">
        <v>101</v>
      </c>
      <c r="B76">
        <v>6.9199999999999998E-2</v>
      </c>
      <c r="C76">
        <v>14.9779</v>
      </c>
      <c r="D76">
        <v>14.9779</v>
      </c>
      <c r="E76">
        <v>0.87119999999999997</v>
      </c>
      <c r="F76">
        <v>0.87119999999999997</v>
      </c>
      <c r="G76">
        <v>65.710131540000006</v>
      </c>
      <c r="H76">
        <v>-65.710131540000006</v>
      </c>
      <c r="I76">
        <v>10</v>
      </c>
      <c r="J76">
        <v>12.534645100000001</v>
      </c>
      <c r="K76">
        <v>82.380318239999994</v>
      </c>
      <c r="L76">
        <v>89.754078879999994</v>
      </c>
      <c r="M76">
        <v>2.2194411600000001</v>
      </c>
      <c r="N76">
        <v>8.36</v>
      </c>
      <c r="O76">
        <v>2.8604277200000001</v>
      </c>
      <c r="P76">
        <v>6.1295000000000002</v>
      </c>
      <c r="S76" t="s">
        <v>101</v>
      </c>
      <c r="T76">
        <v>0.5</v>
      </c>
      <c r="U76">
        <v>0.36</v>
      </c>
      <c r="V76">
        <v>4.1666666000000001</v>
      </c>
      <c r="W76">
        <v>298</v>
      </c>
      <c r="X76">
        <v>288</v>
      </c>
      <c r="Y76">
        <v>10</v>
      </c>
      <c r="Z76">
        <v>0.5</v>
      </c>
      <c r="AA76">
        <v>0.5</v>
      </c>
      <c r="AB76">
        <v>0.5</v>
      </c>
      <c r="AC76">
        <v>125</v>
      </c>
      <c r="AD76">
        <v>125</v>
      </c>
    </row>
    <row r="77" spans="1:30" x14ac:dyDescent="0.25">
      <c r="A77" t="s">
        <v>102</v>
      </c>
      <c r="B77">
        <v>0.1384</v>
      </c>
      <c r="C77">
        <v>8.9867000000000008</v>
      </c>
      <c r="D77">
        <v>8.9867000000000008</v>
      </c>
      <c r="E77">
        <v>0.26140000000000002</v>
      </c>
      <c r="F77">
        <v>0.26140000000000002</v>
      </c>
      <c r="G77">
        <v>36.054435300000002</v>
      </c>
      <c r="H77">
        <v>-36.054435300000002</v>
      </c>
      <c r="I77">
        <v>10</v>
      </c>
      <c r="J77">
        <v>12.570750090000001</v>
      </c>
      <c r="K77">
        <v>49.981780809999997</v>
      </c>
      <c r="L77">
        <v>54.78941811</v>
      </c>
      <c r="M77">
        <v>0.73044319000000002</v>
      </c>
      <c r="N77">
        <v>8.36</v>
      </c>
      <c r="O77">
        <v>1.7354784999999999</v>
      </c>
      <c r="P77">
        <v>4.6169000000000002</v>
      </c>
      <c r="S77" t="s">
        <v>102</v>
      </c>
      <c r="T77">
        <v>0.5</v>
      </c>
      <c r="U77">
        <v>0.36</v>
      </c>
      <c r="V77">
        <v>4.1666666000000001</v>
      </c>
      <c r="W77">
        <v>298</v>
      </c>
      <c r="X77">
        <v>288</v>
      </c>
      <c r="Y77">
        <v>10</v>
      </c>
      <c r="Z77">
        <v>0.5</v>
      </c>
      <c r="AA77">
        <v>0.5</v>
      </c>
      <c r="AB77">
        <v>1</v>
      </c>
      <c r="AC77">
        <v>75</v>
      </c>
      <c r="AD77">
        <v>75</v>
      </c>
    </row>
    <row r="78" spans="1:30" x14ac:dyDescent="0.25">
      <c r="A78" t="s">
        <v>103</v>
      </c>
      <c r="B78">
        <v>0.1384</v>
      </c>
      <c r="C78">
        <v>11.9823</v>
      </c>
      <c r="D78">
        <v>11.9823</v>
      </c>
      <c r="E78">
        <v>0.34849999999999998</v>
      </c>
      <c r="F78">
        <v>0.34849999999999998</v>
      </c>
      <c r="G78">
        <v>50.326834900000001</v>
      </c>
      <c r="H78">
        <v>-50.326834900000001</v>
      </c>
      <c r="I78">
        <v>10</v>
      </c>
      <c r="J78">
        <v>12.574752200000001</v>
      </c>
      <c r="K78">
        <v>66.838243610000006</v>
      </c>
      <c r="L78">
        <v>73.070715140000004</v>
      </c>
      <c r="M78">
        <v>1.35950985</v>
      </c>
      <c r="N78">
        <v>8.36</v>
      </c>
      <c r="O78">
        <v>2.3207723499999999</v>
      </c>
      <c r="P78">
        <v>5.5511999999999997</v>
      </c>
      <c r="S78" t="s">
        <v>103</v>
      </c>
      <c r="T78">
        <v>0.5</v>
      </c>
      <c r="U78">
        <v>0.36</v>
      </c>
      <c r="V78">
        <v>4.1666666000000001</v>
      </c>
      <c r="W78">
        <v>298</v>
      </c>
      <c r="X78">
        <v>288</v>
      </c>
      <c r="Y78">
        <v>10</v>
      </c>
      <c r="Z78">
        <v>0.5</v>
      </c>
      <c r="AA78">
        <v>0.5</v>
      </c>
      <c r="AB78">
        <v>1</v>
      </c>
      <c r="AC78">
        <v>100</v>
      </c>
      <c r="AD78">
        <v>100</v>
      </c>
    </row>
    <row r="79" spans="1:30" x14ac:dyDescent="0.25">
      <c r="A79" t="s">
        <v>104</v>
      </c>
      <c r="B79">
        <v>0.1384</v>
      </c>
      <c r="C79">
        <v>14.9779</v>
      </c>
      <c r="D79">
        <v>14.9779</v>
      </c>
      <c r="E79">
        <v>0.43559999999999999</v>
      </c>
      <c r="F79">
        <v>0.43559999999999999</v>
      </c>
      <c r="G79">
        <v>65.726371749999998</v>
      </c>
      <c r="H79">
        <v>-65.726371749999998</v>
      </c>
      <c r="I79">
        <v>10</v>
      </c>
      <c r="J79">
        <v>12.57276452</v>
      </c>
      <c r="K79">
        <v>83.428375799999998</v>
      </c>
      <c r="L79">
        <v>91.319794239999993</v>
      </c>
      <c r="M79">
        <v>2.2194572099999998</v>
      </c>
      <c r="N79">
        <v>8.36</v>
      </c>
      <c r="O79">
        <v>2.8968186</v>
      </c>
      <c r="P79">
        <v>6.1908000000000003</v>
      </c>
      <c r="S79" t="s">
        <v>104</v>
      </c>
      <c r="T79">
        <v>0.5</v>
      </c>
      <c r="U79">
        <v>0.36</v>
      </c>
      <c r="V79">
        <v>4.1666666000000001</v>
      </c>
      <c r="W79">
        <v>298</v>
      </c>
      <c r="X79">
        <v>288</v>
      </c>
      <c r="Y79">
        <v>10</v>
      </c>
      <c r="Z79">
        <v>0.5</v>
      </c>
      <c r="AA79">
        <v>0.5</v>
      </c>
      <c r="AB79">
        <v>1</v>
      </c>
      <c r="AC79">
        <v>125</v>
      </c>
      <c r="AD79">
        <v>125</v>
      </c>
    </row>
    <row r="80" spans="1:30" x14ac:dyDescent="0.25">
      <c r="A80" t="s">
        <v>105</v>
      </c>
      <c r="B80">
        <v>0.2077</v>
      </c>
      <c r="C80">
        <v>8.9867000000000008</v>
      </c>
      <c r="D80">
        <v>8.9867000000000008</v>
      </c>
      <c r="E80">
        <v>0.17419999999999999</v>
      </c>
      <c r="F80">
        <v>0.17419999999999999</v>
      </c>
      <c r="G80">
        <v>36.05059953</v>
      </c>
      <c r="H80">
        <v>-36.22101919</v>
      </c>
      <c r="I80">
        <v>10</v>
      </c>
      <c r="J80">
        <v>12.545424969999999</v>
      </c>
      <c r="K80">
        <v>49.333506309999997</v>
      </c>
      <c r="L80">
        <v>54.544801270000001</v>
      </c>
      <c r="M80">
        <v>0.73284104999999999</v>
      </c>
      <c r="N80">
        <v>8.3367777800000002</v>
      </c>
      <c r="O80">
        <v>1.7129689699999999</v>
      </c>
      <c r="P80">
        <v>4.5753000000000004</v>
      </c>
      <c r="S80" t="s">
        <v>105</v>
      </c>
      <c r="T80">
        <v>0.5</v>
      </c>
      <c r="U80">
        <v>0.36</v>
      </c>
      <c r="V80">
        <v>4.1666666000000001</v>
      </c>
      <c r="W80">
        <v>298</v>
      </c>
      <c r="X80">
        <v>288</v>
      </c>
      <c r="Y80">
        <v>10</v>
      </c>
      <c r="Z80">
        <v>0.5</v>
      </c>
      <c r="AA80">
        <v>0.5</v>
      </c>
      <c r="AB80">
        <v>1.5</v>
      </c>
      <c r="AC80">
        <v>75</v>
      </c>
      <c r="AD80">
        <v>75</v>
      </c>
    </row>
    <row r="81" spans="1:30" x14ac:dyDescent="0.25">
      <c r="A81" t="s">
        <v>106</v>
      </c>
      <c r="B81">
        <v>0.2077</v>
      </c>
      <c r="C81">
        <v>11.9823</v>
      </c>
      <c r="D81">
        <v>11.9823</v>
      </c>
      <c r="E81">
        <v>0.23230000000000001</v>
      </c>
      <c r="F81">
        <v>0.23230000000000001</v>
      </c>
      <c r="G81">
        <v>50.321684580000003</v>
      </c>
      <c r="H81">
        <v>-50.56941175</v>
      </c>
      <c r="I81">
        <v>10</v>
      </c>
      <c r="J81">
        <v>12.553951209999999</v>
      </c>
      <c r="K81">
        <v>66.188675770000003</v>
      </c>
      <c r="L81">
        <v>72.776496159999994</v>
      </c>
      <c r="M81">
        <v>1.36411244</v>
      </c>
      <c r="N81">
        <v>8.3367777800000002</v>
      </c>
      <c r="O81">
        <v>2.29821791</v>
      </c>
      <c r="P81">
        <v>5.5160999999999998</v>
      </c>
      <c r="S81" t="s">
        <v>106</v>
      </c>
      <c r="T81">
        <v>0.5</v>
      </c>
      <c r="U81">
        <v>0.36</v>
      </c>
      <c r="V81">
        <v>4.1666666000000001</v>
      </c>
      <c r="W81">
        <v>298</v>
      </c>
      <c r="X81">
        <v>288</v>
      </c>
      <c r="Y81">
        <v>10</v>
      </c>
      <c r="Z81">
        <v>0.5</v>
      </c>
      <c r="AA81">
        <v>0.5</v>
      </c>
      <c r="AB81">
        <v>1.5</v>
      </c>
      <c r="AC81">
        <v>100</v>
      </c>
      <c r="AD81">
        <v>100</v>
      </c>
    </row>
    <row r="82" spans="1:30" x14ac:dyDescent="0.25">
      <c r="A82" t="s">
        <v>107</v>
      </c>
      <c r="B82">
        <v>0.2077</v>
      </c>
      <c r="C82">
        <v>14.9779</v>
      </c>
      <c r="D82">
        <v>14.9779</v>
      </c>
      <c r="E82">
        <v>0.29039999999999999</v>
      </c>
      <c r="F82">
        <v>0.29039999999999999</v>
      </c>
      <c r="G82">
        <v>65.719901019999995</v>
      </c>
      <c r="H82">
        <v>-66.055173740000001</v>
      </c>
      <c r="I82">
        <v>10</v>
      </c>
      <c r="J82">
        <v>12.556607229999999</v>
      </c>
      <c r="K82">
        <v>82.842359329999994</v>
      </c>
      <c r="L82">
        <v>91.040230980000004</v>
      </c>
      <c r="M82">
        <v>2.2271804400000002</v>
      </c>
      <c r="N82">
        <v>8.3367777800000002</v>
      </c>
      <c r="O82">
        <v>2.8764708099999998</v>
      </c>
      <c r="P82">
        <v>6.1637000000000004</v>
      </c>
      <c r="S82" t="s">
        <v>107</v>
      </c>
      <c r="T82">
        <v>0.5</v>
      </c>
      <c r="U82">
        <v>0.36</v>
      </c>
      <c r="V82">
        <v>4.1666666000000001</v>
      </c>
      <c r="W82">
        <v>298</v>
      </c>
      <c r="X82">
        <v>288</v>
      </c>
      <c r="Y82">
        <v>10</v>
      </c>
      <c r="Z82">
        <v>0.5</v>
      </c>
      <c r="AA82">
        <v>0.5</v>
      </c>
      <c r="AB82">
        <v>1.5</v>
      </c>
      <c r="AC82">
        <v>125</v>
      </c>
      <c r="AD82">
        <v>125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AL82"/>
  <sheetViews>
    <sheetView topLeftCell="A45" workbookViewId="0">
      <selection activeCell="K2" activeCellId="1" sqref="I2:I82 K2:K82"/>
    </sheetView>
  </sheetViews>
  <sheetFormatPr defaultRowHeight="15" x14ac:dyDescent="0.25"/>
  <cols>
    <col min="20" max="20" width="12" bestFit="1" customWidth="1"/>
  </cols>
  <sheetData>
    <row r="1" spans="1:38" x14ac:dyDescent="0.25">
      <c r="A1" t="s">
        <v>0</v>
      </c>
      <c r="B1" s="1" t="s">
        <v>119</v>
      </c>
      <c r="C1" s="1" t="s">
        <v>120</v>
      </c>
      <c r="D1" s="1" t="s">
        <v>121</v>
      </c>
      <c r="E1" t="s">
        <v>60</v>
      </c>
      <c r="F1" t="s">
        <v>108</v>
      </c>
      <c r="G1" t="s">
        <v>62</v>
      </c>
      <c r="H1" t="s">
        <v>109</v>
      </c>
      <c r="I1" t="s">
        <v>68</v>
      </c>
      <c r="J1" t="s">
        <v>69</v>
      </c>
      <c r="K1" t="s">
        <v>110</v>
      </c>
      <c r="M1" t="s">
        <v>10</v>
      </c>
      <c r="N1" t="s">
        <v>11</v>
      </c>
      <c r="O1" t="s">
        <v>111</v>
      </c>
      <c r="P1" t="s">
        <v>112</v>
      </c>
      <c r="T1" t="s">
        <v>111</v>
      </c>
      <c r="U1" t="s">
        <v>113</v>
      </c>
      <c r="V1" t="s">
        <v>114</v>
      </c>
      <c r="W1" t="s">
        <v>115</v>
      </c>
      <c r="X1" t="s">
        <v>116</v>
      </c>
      <c r="Y1" t="s">
        <v>117</v>
      </c>
      <c r="Z1" t="s">
        <v>118</v>
      </c>
      <c r="AA1" t="s">
        <v>124</v>
      </c>
      <c r="AB1" t="s">
        <v>123</v>
      </c>
      <c r="AD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118</v>
      </c>
      <c r="AL1" t="s">
        <v>111</v>
      </c>
    </row>
    <row r="2" spans="1:38" x14ac:dyDescent="0.25">
      <c r="A2" t="s">
        <v>16</v>
      </c>
      <c r="B2">
        <v>370</v>
      </c>
      <c r="C2">
        <v>3</v>
      </c>
      <c r="D2">
        <v>4148</v>
      </c>
      <c r="E2">
        <v>0.3</v>
      </c>
      <c r="F2">
        <v>30</v>
      </c>
      <c r="G2">
        <v>2.5</v>
      </c>
      <c r="H2">
        <f>G2*F2</f>
        <v>75</v>
      </c>
      <c r="I2">
        <v>0.5</v>
      </c>
      <c r="J2">
        <v>75</v>
      </c>
      <c r="K2">
        <f>PI()*F2^2*H2*(1-0.36)/4*7900*10^-9</f>
        <v>0.2680406852042812</v>
      </c>
      <c r="M2">
        <v>49.968892369999999</v>
      </c>
      <c r="N2">
        <v>54.489004860000001</v>
      </c>
      <c r="O2">
        <f t="shared" ref="O2:O42" si="0">M2/K2/I2/B2/C2</f>
        <v>0.33589691892366597</v>
      </c>
      <c r="P2">
        <f t="shared" ref="P2:P33" si="1">D2*J2/3600/I2/K2/B2</f>
        <v>1.7427097560249643</v>
      </c>
      <c r="Q2">
        <v>0.33589691892366597</v>
      </c>
      <c r="R2">
        <v>1.6644955299914763E-2</v>
      </c>
      <c r="S2">
        <f t="shared" ref="S2:S41" si="2">O2+R2</f>
        <v>0.35254187422358074</v>
      </c>
      <c r="T2">
        <v>0.49188328824461519</v>
      </c>
      <c r="U2">
        <f t="shared" ref="U2:U41" si="3">(H2)^2*I2/10^6/(B2*C2)</f>
        <v>2.5337837837837837E-6</v>
      </c>
      <c r="V2">
        <f t="shared" ref="V2:V41" si="4">F2^2*I2/1000/(B2*C2)</f>
        <v>4.0540540540540544E-4</v>
      </c>
      <c r="W2">
        <f>[1]!Convection(F2,J2/3600,1000,9*10^-4,E2/1000,0.6,0.36,7)</f>
        <v>32444.740082577548</v>
      </c>
      <c r="X2">
        <f>[1]!HeatTransferArea(F2/1000,H2/1000,0.36,E2/1000)</f>
        <v>0.6785840131753953</v>
      </c>
      <c r="Y2">
        <f>X2*W2</f>
        <v>22016.481931668077</v>
      </c>
      <c r="Z2">
        <f t="shared" ref="Z2:Z41" si="5">Y2/(K2*I2*B2)</f>
        <v>443.99233777047607</v>
      </c>
      <c r="AA2">
        <f t="shared" ref="AA2:AA41" si="6">Y2/(J2/3600*D2)</f>
        <v>254.77124703955349</v>
      </c>
      <c r="AB2" t="e">
        <f>#REF!/(I2*K2*B2*C2)</f>
        <v>#REF!</v>
      </c>
      <c r="AC2">
        <f t="shared" ref="AC2:AC41" si="7">Y2/(J2/3600*D2)</f>
        <v>254.77124703955349</v>
      </c>
      <c r="AD2">
        <v>0.223846614756534</v>
      </c>
      <c r="AF2">
        <v>2.8124999999999999E-3</v>
      </c>
      <c r="AG2">
        <v>0.3125</v>
      </c>
      <c r="AH2">
        <v>32444.812385242836</v>
      </c>
      <c r="AI2">
        <v>0.47123889803846908</v>
      </c>
      <c r="AJ2">
        <v>15289.257635486707</v>
      </c>
      <c r="AK2">
        <v>164277.53106452071</v>
      </c>
      <c r="AL2">
        <v>0.6066560555016921</v>
      </c>
    </row>
    <row r="3" spans="1:38" x14ac:dyDescent="0.25">
      <c r="A3" t="s">
        <v>17</v>
      </c>
      <c r="B3">
        <v>370</v>
      </c>
      <c r="C3">
        <v>3</v>
      </c>
      <c r="D3">
        <v>4148</v>
      </c>
      <c r="E3">
        <v>0.3</v>
      </c>
      <c r="F3">
        <v>30</v>
      </c>
      <c r="G3">
        <v>2.5</v>
      </c>
      <c r="H3">
        <f t="shared" ref="H3:H66" si="8">G3*F3</f>
        <v>75</v>
      </c>
      <c r="I3">
        <v>0.5</v>
      </c>
      <c r="J3">
        <v>100</v>
      </c>
      <c r="K3">
        <f t="shared" ref="K3:K66" si="9">PI()*F3^2*H3*(1-0.36)/4*7900*10^-9</f>
        <v>0.2680406852042812</v>
      </c>
      <c r="M3">
        <v>63.372281119999997</v>
      </c>
      <c r="N3">
        <v>69.692861969999996</v>
      </c>
      <c r="O3">
        <f t="shared" si="0"/>
        <v>0.42599611405739884</v>
      </c>
      <c r="P3">
        <f t="shared" si="1"/>
        <v>2.3236130080332855</v>
      </c>
      <c r="Q3">
        <v>0.42599611405739884</v>
      </c>
      <c r="R3">
        <v>3.0814168492600307E-2</v>
      </c>
      <c r="S3">
        <f t="shared" si="2"/>
        <v>0.45681028254999917</v>
      </c>
      <c r="T3">
        <v>0.36884796455152286</v>
      </c>
      <c r="U3">
        <f t="shared" si="3"/>
        <v>2.5337837837837837E-6</v>
      </c>
      <c r="V3">
        <f t="shared" si="4"/>
        <v>4.0540540540540544E-4</v>
      </c>
      <c r="W3">
        <f>[1]!Convection(F3,J3/3600,1000,9*10^-4,E3/1000,0.6,0.36,7)</f>
        <v>32444.79578128627</v>
      </c>
      <c r="X3">
        <f>[1]!HeatTransferArea(F3/1000,H3/1000,0.36,E3/1000)</f>
        <v>0.6785840131753953</v>
      </c>
      <c r="Y3">
        <f t="shared" ref="Y3:Y66" si="10">X3*W3</f>
        <v>22016.519727921372</v>
      </c>
      <c r="Z3">
        <f t="shared" si="5"/>
        <v>443.99309998339049</v>
      </c>
      <c r="AA3">
        <f t="shared" si="6"/>
        <v>191.07876330886438</v>
      </c>
      <c r="AB3" t="e">
        <f>#REF!/(I3*K3*B3*C3)</f>
        <v>#REF!</v>
      </c>
      <c r="AC3">
        <f t="shared" si="7"/>
        <v>191.07876330886438</v>
      </c>
      <c r="AD3">
        <v>0.29846215300871132</v>
      </c>
      <c r="AF3">
        <v>2.8124999999999999E-3</v>
      </c>
      <c r="AG3">
        <v>0.3125</v>
      </c>
      <c r="AH3">
        <v>32444.881705892174</v>
      </c>
      <c r="AI3">
        <v>0.47123889803846908</v>
      </c>
      <c r="AJ3">
        <v>15289.290302073114</v>
      </c>
      <c r="AK3">
        <v>164277.88205515029</v>
      </c>
      <c r="AL3">
        <v>0.45491248961354486</v>
      </c>
    </row>
    <row r="4" spans="1:38" x14ac:dyDescent="0.25">
      <c r="A4" t="s">
        <v>18</v>
      </c>
      <c r="B4">
        <v>370</v>
      </c>
      <c r="C4">
        <v>3</v>
      </c>
      <c r="D4">
        <v>4148</v>
      </c>
      <c r="E4">
        <v>0.3</v>
      </c>
      <c r="F4">
        <v>30</v>
      </c>
      <c r="G4">
        <v>2.5</v>
      </c>
      <c r="H4">
        <f t="shared" si="8"/>
        <v>75</v>
      </c>
      <c r="I4">
        <v>0.5</v>
      </c>
      <c r="J4">
        <v>125</v>
      </c>
      <c r="K4">
        <f t="shared" si="9"/>
        <v>0.2680406852042812</v>
      </c>
      <c r="M4">
        <v>66.500688800000006</v>
      </c>
      <c r="N4">
        <v>75.116763860000006</v>
      </c>
      <c r="O4">
        <f t="shared" si="0"/>
        <v>0.44702564765338509</v>
      </c>
      <c r="P4">
        <f t="shared" si="1"/>
        <v>2.9045162600416066</v>
      </c>
      <c r="Q4">
        <v>0.44702564765338509</v>
      </c>
      <c r="R4">
        <v>5.0058271933468713E-2</v>
      </c>
      <c r="S4">
        <f t="shared" si="2"/>
        <v>0.49708391958685383</v>
      </c>
      <c r="T4">
        <v>-0.6178254039277481</v>
      </c>
      <c r="U4">
        <f t="shared" si="3"/>
        <v>2.5337837837837837E-6</v>
      </c>
      <c r="V4">
        <f t="shared" si="4"/>
        <v>4.0540540540540544E-4</v>
      </c>
      <c r="W4">
        <f>[1]!Convection(F4,J4/3600,1000,9*10^-4,E4/1000,0.6,0.36,7)</f>
        <v>32444.846114726177</v>
      </c>
      <c r="X4">
        <f>[1]!HeatTransferArea(F4/1000,H4/1000,0.36,E4/1000)</f>
        <v>0.6785840131753953</v>
      </c>
      <c r="Y4">
        <f t="shared" si="10"/>
        <v>22016.55388338902</v>
      </c>
      <c r="Z4">
        <f t="shared" si="5"/>
        <v>443.99378877490477</v>
      </c>
      <c r="AA4">
        <f t="shared" si="6"/>
        <v>152.86324779209349</v>
      </c>
      <c r="AB4" t="e">
        <f>#REF!/(I4*K4*B4*C4)</f>
        <v>#REF!</v>
      </c>
      <c r="AC4">
        <f t="shared" si="7"/>
        <v>152.86324779209349</v>
      </c>
      <c r="AD4">
        <v>0.37307769126088919</v>
      </c>
      <c r="AF4">
        <v>2.8124999999999999E-3</v>
      </c>
      <c r="AG4">
        <v>0.3125</v>
      </c>
      <c r="AH4">
        <v>32444.94434911709</v>
      </c>
      <c r="AI4">
        <v>0.47123889803846908</v>
      </c>
      <c r="AJ4">
        <v>15289.319821997391</v>
      </c>
      <c r="AK4">
        <v>164278.1992360359</v>
      </c>
      <c r="AL4">
        <v>-0.76198466484422278</v>
      </c>
    </row>
    <row r="5" spans="1:38" x14ac:dyDescent="0.25">
      <c r="A5" t="s">
        <v>19</v>
      </c>
      <c r="B5">
        <v>370</v>
      </c>
      <c r="C5">
        <v>3</v>
      </c>
      <c r="D5">
        <v>4148</v>
      </c>
      <c r="E5">
        <v>0.3</v>
      </c>
      <c r="F5">
        <v>30</v>
      </c>
      <c r="G5">
        <v>2.5</v>
      </c>
      <c r="H5">
        <f t="shared" si="8"/>
        <v>75</v>
      </c>
      <c r="I5">
        <v>1</v>
      </c>
      <c r="J5">
        <v>75</v>
      </c>
      <c r="K5">
        <f t="shared" si="9"/>
        <v>0.2680406852042812</v>
      </c>
      <c r="M5">
        <v>50.156618039999998</v>
      </c>
      <c r="N5">
        <v>55.14394472</v>
      </c>
      <c r="O5">
        <f t="shared" si="0"/>
        <v>0.16857941675511226</v>
      </c>
      <c r="P5">
        <f t="shared" si="1"/>
        <v>0.87135487801248213</v>
      </c>
      <c r="Q5">
        <v>0.16857941675511226</v>
      </c>
      <c r="R5">
        <v>8.3222925227570688E-3</v>
      </c>
      <c r="S5">
        <f t="shared" si="2"/>
        <v>0.17690170927786933</v>
      </c>
      <c r="T5">
        <v>0.26674190120578728</v>
      </c>
      <c r="U5">
        <f t="shared" si="3"/>
        <v>5.0675675675675673E-6</v>
      </c>
      <c r="V5">
        <f t="shared" si="4"/>
        <v>8.1081081081081088E-4</v>
      </c>
      <c r="W5">
        <f>[1]!Convection(F5,J5/3600,1000,9*10^-4,E5/1000,0.6,0.36,7)</f>
        <v>32444.740082577548</v>
      </c>
      <c r="X5">
        <f>[1]!HeatTransferArea(F5/1000,H5/1000,0.36,E5/1000)</f>
        <v>0.6785840131753953</v>
      </c>
      <c r="Y5">
        <f t="shared" si="10"/>
        <v>22016.481931668077</v>
      </c>
      <c r="Z5">
        <f t="shared" si="5"/>
        <v>221.99616888523803</v>
      </c>
      <c r="AA5">
        <f t="shared" si="6"/>
        <v>254.77124703955349</v>
      </c>
      <c r="AB5" t="e">
        <f>#REF!/(I5*K5*B5*C5)</f>
        <v>#REF!</v>
      </c>
      <c r="AC5">
        <f t="shared" si="7"/>
        <v>254.77124703955349</v>
      </c>
      <c r="AD5">
        <v>0.11192330737826675</v>
      </c>
      <c r="AF5">
        <v>5.6249999999999998E-3</v>
      </c>
      <c r="AG5">
        <v>0.625</v>
      </c>
      <c r="AH5">
        <v>32444.812385242836</v>
      </c>
      <c r="AI5">
        <v>0.47123889803846908</v>
      </c>
      <c r="AJ5">
        <v>15289.257635486707</v>
      </c>
      <c r="AK5">
        <v>82138.765532260353</v>
      </c>
      <c r="AL5">
        <v>0.3289816781538043</v>
      </c>
    </row>
    <row r="6" spans="1:38" x14ac:dyDescent="0.25">
      <c r="A6" t="s">
        <v>20</v>
      </c>
      <c r="B6">
        <v>370</v>
      </c>
      <c r="C6">
        <v>3</v>
      </c>
      <c r="D6">
        <v>4148</v>
      </c>
      <c r="E6">
        <v>0.3</v>
      </c>
      <c r="F6">
        <v>30</v>
      </c>
      <c r="G6">
        <v>2.5</v>
      </c>
      <c r="H6">
        <f t="shared" si="8"/>
        <v>75</v>
      </c>
      <c r="I6">
        <v>1</v>
      </c>
      <c r="J6">
        <v>100</v>
      </c>
      <c r="K6">
        <f t="shared" si="9"/>
        <v>0.2680406852042812</v>
      </c>
      <c r="M6">
        <v>66.780640700000006</v>
      </c>
      <c r="N6">
        <v>73.516067430000007</v>
      </c>
      <c r="O6">
        <f t="shared" si="0"/>
        <v>0.22445375903854928</v>
      </c>
      <c r="P6">
        <f t="shared" si="1"/>
        <v>1.1618065040166428</v>
      </c>
      <c r="Q6">
        <v>0.22445375903854928</v>
      </c>
      <c r="R6">
        <v>1.5406788865567209E-2</v>
      </c>
      <c r="S6">
        <f t="shared" si="2"/>
        <v>0.23986054790411648</v>
      </c>
      <c r="T6">
        <v>0.35315590744768133</v>
      </c>
      <c r="U6">
        <f t="shared" si="3"/>
        <v>5.0675675675675673E-6</v>
      </c>
      <c r="V6">
        <f t="shared" si="4"/>
        <v>8.1081081081081088E-4</v>
      </c>
      <c r="W6">
        <f>[1]!Convection(F6,J6/3600,1000,9*10^-4,E6/1000,0.6,0.36,7)</f>
        <v>32444.79578128627</v>
      </c>
      <c r="X6">
        <f>[1]!HeatTransferArea(F6/1000,H6/1000,0.36,E6/1000)</f>
        <v>0.6785840131753953</v>
      </c>
      <c r="Y6">
        <f t="shared" si="10"/>
        <v>22016.519727921372</v>
      </c>
      <c r="Z6">
        <f t="shared" si="5"/>
        <v>221.99654999169525</v>
      </c>
      <c r="AA6">
        <f t="shared" si="6"/>
        <v>191.07876330886438</v>
      </c>
      <c r="AB6" t="e">
        <f>#REF!/(I6*K6*B6*C6)</f>
        <v>#REF!</v>
      </c>
      <c r="AC6">
        <f t="shared" si="7"/>
        <v>191.07876330886438</v>
      </c>
      <c r="AD6">
        <v>0.14923107650435566</v>
      </c>
      <c r="AF6">
        <v>5.6249999999999998E-3</v>
      </c>
      <c r="AG6">
        <v>0.625</v>
      </c>
      <c r="AH6">
        <v>32444.881705892174</v>
      </c>
      <c r="AI6">
        <v>0.47123889803846908</v>
      </c>
      <c r="AJ6">
        <v>15289.290302073114</v>
      </c>
      <c r="AK6">
        <v>82138.941027575143</v>
      </c>
      <c r="AL6">
        <v>0.435558952518807</v>
      </c>
    </row>
    <row r="7" spans="1:38" x14ac:dyDescent="0.25">
      <c r="A7" t="s">
        <v>21</v>
      </c>
      <c r="B7">
        <v>370</v>
      </c>
      <c r="C7">
        <v>3</v>
      </c>
      <c r="D7">
        <v>4148</v>
      </c>
      <c r="E7">
        <v>0.3</v>
      </c>
      <c r="F7">
        <v>30</v>
      </c>
      <c r="G7">
        <v>2.5</v>
      </c>
      <c r="H7">
        <f t="shared" si="8"/>
        <v>75</v>
      </c>
      <c r="I7">
        <v>1</v>
      </c>
      <c r="J7">
        <v>125</v>
      </c>
      <c r="K7">
        <f t="shared" si="9"/>
        <v>0.2680406852042812</v>
      </c>
      <c r="M7">
        <v>82.843625489999994</v>
      </c>
      <c r="N7">
        <v>91.664943919999999</v>
      </c>
      <c r="O7">
        <f t="shared" si="0"/>
        <v>0.27844241922063911</v>
      </c>
      <c r="P7">
        <f t="shared" si="1"/>
        <v>1.4522581300208033</v>
      </c>
      <c r="Q7">
        <v>0.27844241922063911</v>
      </c>
      <c r="R7">
        <v>2.5028721088208583E-2</v>
      </c>
      <c r="S7">
        <f t="shared" si="2"/>
        <v>0.3034711403088477</v>
      </c>
      <c r="T7">
        <v>0.43158772514660898</v>
      </c>
      <c r="U7">
        <f t="shared" si="3"/>
        <v>5.0675675675675673E-6</v>
      </c>
      <c r="V7">
        <f t="shared" si="4"/>
        <v>8.1081081081081088E-4</v>
      </c>
      <c r="W7">
        <f>[1]!Convection(F7,J7/3600,1000,9*10^-4,E7/1000,0.6,0.36,7)</f>
        <v>32444.846114726177</v>
      </c>
      <c r="X7">
        <f>[1]!HeatTransferArea(F7/1000,H7/1000,0.36,E7/1000)</f>
        <v>0.6785840131753953</v>
      </c>
      <c r="Y7">
        <f t="shared" si="10"/>
        <v>22016.55388338902</v>
      </c>
      <c r="Z7">
        <f t="shared" si="5"/>
        <v>221.99689438745239</v>
      </c>
      <c r="AA7">
        <f t="shared" si="6"/>
        <v>152.86324779209349</v>
      </c>
      <c r="AB7" t="e">
        <f>#REF!/(I7*K7*B7*C7)</f>
        <v>#REF!</v>
      </c>
      <c r="AC7">
        <f t="shared" si="7"/>
        <v>152.86324779209349</v>
      </c>
      <c r="AD7">
        <v>0.18653884563044459</v>
      </c>
      <c r="AF7">
        <v>5.6249999999999998E-3</v>
      </c>
      <c r="AG7">
        <v>0.625</v>
      </c>
      <c r="AH7">
        <v>32444.94434911709</v>
      </c>
      <c r="AI7">
        <v>0.47123889803846908</v>
      </c>
      <c r="AJ7">
        <v>15289.319821997391</v>
      </c>
      <c r="AK7">
        <v>82139.09961801795</v>
      </c>
      <c r="AL7">
        <v>0.53229152768081778</v>
      </c>
    </row>
    <row r="8" spans="1:38" x14ac:dyDescent="0.25">
      <c r="A8" t="s">
        <v>22</v>
      </c>
      <c r="B8">
        <v>370</v>
      </c>
      <c r="C8">
        <v>3</v>
      </c>
      <c r="D8">
        <v>4148</v>
      </c>
      <c r="E8">
        <v>0.3</v>
      </c>
      <c r="F8">
        <v>30</v>
      </c>
      <c r="G8">
        <v>2.5</v>
      </c>
      <c r="H8">
        <f t="shared" si="8"/>
        <v>75</v>
      </c>
      <c r="I8">
        <v>1.5</v>
      </c>
      <c r="J8">
        <v>75</v>
      </c>
      <c r="K8">
        <f t="shared" si="9"/>
        <v>0.2680406852042812</v>
      </c>
      <c r="M8">
        <v>49.759861790000002</v>
      </c>
      <c r="N8">
        <v>55.081395370000003</v>
      </c>
      <c r="O8">
        <f t="shared" si="0"/>
        <v>0.11149726338783265</v>
      </c>
      <c r="P8">
        <f t="shared" si="1"/>
        <v>0.58090325200832138</v>
      </c>
      <c r="Q8">
        <v>0.11149726338783265</v>
      </c>
      <c r="R8">
        <v>5.5658307727316078E-3</v>
      </c>
      <c r="S8">
        <f t="shared" si="2"/>
        <v>0.11706309416056426</v>
      </c>
      <c r="T8">
        <v>0.17799235374293232</v>
      </c>
      <c r="U8">
        <f t="shared" si="3"/>
        <v>7.6013513513513518E-6</v>
      </c>
      <c r="V8">
        <f t="shared" si="4"/>
        <v>1.2162162162162164E-3</v>
      </c>
      <c r="W8">
        <f>[1]!Convection(F8,J8/3600,1000,9*10^-4,E8/1000,0.6,0.36,7)</f>
        <v>32444.740082577548</v>
      </c>
      <c r="X8">
        <f>[1]!HeatTransferArea(F8/1000,H8/1000,0.36,E8/1000)</f>
        <v>0.6785840131753953</v>
      </c>
      <c r="Y8">
        <f t="shared" si="10"/>
        <v>22016.481931668077</v>
      </c>
      <c r="Z8">
        <f t="shared" si="5"/>
        <v>147.99744592349199</v>
      </c>
      <c r="AA8">
        <f t="shared" si="6"/>
        <v>254.77124703955349</v>
      </c>
      <c r="AB8" t="e">
        <f>#REF!/(I8*K8*B8*C8)</f>
        <v>#REF!</v>
      </c>
      <c r="AC8">
        <f t="shared" si="7"/>
        <v>254.77124703955349</v>
      </c>
      <c r="AD8">
        <v>7.4615538252177829E-2</v>
      </c>
      <c r="AF8">
        <v>8.4375000000000006E-3</v>
      </c>
      <c r="AG8">
        <v>0.9375</v>
      </c>
      <c r="AH8">
        <v>32444.812385242836</v>
      </c>
      <c r="AI8">
        <v>0.47123889803846908</v>
      </c>
      <c r="AJ8">
        <v>15289.257635486707</v>
      </c>
      <c r="AK8">
        <v>54759.177021506897</v>
      </c>
      <c r="AL8">
        <v>0.21952390294961652</v>
      </c>
    </row>
    <row r="9" spans="1:38" x14ac:dyDescent="0.25">
      <c r="A9" t="s">
        <v>23</v>
      </c>
      <c r="B9">
        <v>370</v>
      </c>
      <c r="C9">
        <v>3</v>
      </c>
      <c r="D9">
        <v>4148</v>
      </c>
      <c r="E9">
        <v>0.3</v>
      </c>
      <c r="F9">
        <v>30</v>
      </c>
      <c r="G9">
        <v>2.5</v>
      </c>
      <c r="H9">
        <f t="shared" si="8"/>
        <v>75</v>
      </c>
      <c r="I9">
        <v>1.5</v>
      </c>
      <c r="J9">
        <v>100</v>
      </c>
      <c r="K9">
        <f t="shared" si="9"/>
        <v>0.2680406852042812</v>
      </c>
      <c r="M9">
        <v>66.488771790000001</v>
      </c>
      <c r="N9">
        <v>73.523636740000001</v>
      </c>
      <c r="O9">
        <f t="shared" si="0"/>
        <v>0.14898184669180384</v>
      </c>
      <c r="P9">
        <f t="shared" si="1"/>
        <v>0.77453766934442858</v>
      </c>
      <c r="Q9">
        <v>0.14898184669180384</v>
      </c>
      <c r="R9">
        <v>1.0304847363015139E-2</v>
      </c>
      <c r="S9">
        <f t="shared" si="2"/>
        <v>0.15928669405481899</v>
      </c>
      <c r="T9">
        <v>0.23760688385130094</v>
      </c>
      <c r="U9">
        <f t="shared" si="3"/>
        <v>7.6013513513513518E-6</v>
      </c>
      <c r="V9">
        <f t="shared" si="4"/>
        <v>1.2162162162162164E-3</v>
      </c>
      <c r="W9">
        <f>[1]!Convection(F9,J9/3600,1000,9*10^-4,E9/1000,0.6,0.36,7)</f>
        <v>32444.79578128627</v>
      </c>
      <c r="X9">
        <f>[1]!HeatTransferArea(F9/1000,H9/1000,0.36,E9/1000)</f>
        <v>0.6785840131753953</v>
      </c>
      <c r="Y9">
        <f t="shared" si="10"/>
        <v>22016.519727921372</v>
      </c>
      <c r="Z9">
        <f t="shared" si="5"/>
        <v>147.99769999446349</v>
      </c>
      <c r="AA9">
        <f t="shared" si="6"/>
        <v>191.07876330886438</v>
      </c>
      <c r="AB9" t="e">
        <f>#REF!/(I9*K9*B9*C9)</f>
        <v>#REF!</v>
      </c>
      <c r="AC9">
        <f t="shared" si="7"/>
        <v>191.07876330886438</v>
      </c>
      <c r="AD9">
        <v>9.9487384336237106E-2</v>
      </c>
      <c r="AF9">
        <v>8.4375000000000006E-3</v>
      </c>
      <c r="AG9">
        <v>0.9375</v>
      </c>
      <c r="AH9">
        <v>32444.881705892174</v>
      </c>
      <c r="AI9">
        <v>0.47123889803846908</v>
      </c>
      <c r="AJ9">
        <v>15289.290302073114</v>
      </c>
      <c r="AK9">
        <v>54759.294018383422</v>
      </c>
      <c r="AL9">
        <v>0.29304849008327116</v>
      </c>
    </row>
    <row r="10" spans="1:38" x14ac:dyDescent="0.25">
      <c r="A10" t="s">
        <v>24</v>
      </c>
      <c r="B10">
        <v>370</v>
      </c>
      <c r="C10">
        <v>3</v>
      </c>
      <c r="D10">
        <v>4148</v>
      </c>
      <c r="E10">
        <v>0.3</v>
      </c>
      <c r="F10">
        <v>30</v>
      </c>
      <c r="G10">
        <v>2.5</v>
      </c>
      <c r="H10">
        <f t="shared" si="8"/>
        <v>75</v>
      </c>
      <c r="I10">
        <v>1.5</v>
      </c>
      <c r="J10">
        <v>125</v>
      </c>
      <c r="K10">
        <f t="shared" si="9"/>
        <v>0.2680406852042812</v>
      </c>
      <c r="M10">
        <v>82.92061794</v>
      </c>
      <c r="N10">
        <v>92.005674549999995</v>
      </c>
      <c r="O10">
        <f t="shared" si="0"/>
        <v>0.18580079699087967</v>
      </c>
      <c r="P10">
        <f t="shared" si="1"/>
        <v>0.96817208668053567</v>
      </c>
      <c r="Q10">
        <v>0.18580079699087967</v>
      </c>
      <c r="R10">
        <v>1.6741997542473439E-2</v>
      </c>
      <c r="S10">
        <f t="shared" si="2"/>
        <v>0.20254279453335311</v>
      </c>
      <c r="T10">
        <v>0.29671405495141839</v>
      </c>
      <c r="U10">
        <f t="shared" si="3"/>
        <v>7.6013513513513518E-6</v>
      </c>
      <c r="V10">
        <f t="shared" si="4"/>
        <v>1.2162162162162164E-3</v>
      </c>
      <c r="W10">
        <f>[1]!Convection(F10,J10/3600,1000,9*10^-4,E10/1000,0.6,0.36,7)</f>
        <v>32444.846114726177</v>
      </c>
      <c r="X10">
        <f>[1]!HeatTransferArea(F10/1000,H10/1000,0.36,E10/1000)</f>
        <v>0.6785840131753953</v>
      </c>
      <c r="Y10">
        <f t="shared" si="10"/>
        <v>22016.55388338902</v>
      </c>
      <c r="Z10">
        <f t="shared" si="5"/>
        <v>147.99792959163491</v>
      </c>
      <c r="AA10">
        <f t="shared" si="6"/>
        <v>152.86324779209349</v>
      </c>
      <c r="AB10" t="e">
        <f>#REF!/(I10*K10*B10*C10)</f>
        <v>#REF!</v>
      </c>
      <c r="AC10">
        <f t="shared" si="7"/>
        <v>152.86324779209349</v>
      </c>
      <c r="AD10">
        <v>0.1243592304202964</v>
      </c>
      <c r="AF10">
        <v>8.4375000000000006E-3</v>
      </c>
      <c r="AG10">
        <v>0.9375</v>
      </c>
      <c r="AH10">
        <v>32444.94434911709</v>
      </c>
      <c r="AI10">
        <v>0.47123889803846908</v>
      </c>
      <c r="AJ10">
        <v>15289.319821997391</v>
      </c>
      <c r="AK10">
        <v>54759.399745345298</v>
      </c>
      <c r="AL10">
        <v>0.36594733444008271</v>
      </c>
    </row>
    <row r="11" spans="1:38" x14ac:dyDescent="0.25">
      <c r="A11" t="s">
        <v>25</v>
      </c>
      <c r="B11">
        <v>370</v>
      </c>
      <c r="C11">
        <v>3</v>
      </c>
      <c r="D11">
        <v>4148</v>
      </c>
      <c r="E11">
        <v>0.3</v>
      </c>
      <c r="F11">
        <v>30</v>
      </c>
      <c r="G11">
        <v>3.3333333000000001</v>
      </c>
      <c r="H11">
        <f t="shared" si="8"/>
        <v>99.999999000000003</v>
      </c>
      <c r="I11">
        <v>0.5</v>
      </c>
      <c r="J11">
        <v>75</v>
      </c>
      <c r="K11">
        <f t="shared" si="9"/>
        <v>0.35738757669849913</v>
      </c>
      <c r="M11">
        <v>50.152727509999998</v>
      </c>
      <c r="N11">
        <v>55.221389070000001</v>
      </c>
      <c r="O11">
        <f t="shared" si="0"/>
        <v>0.25284951320237731</v>
      </c>
      <c r="P11">
        <f t="shared" si="1"/>
        <v>1.3070323300890465</v>
      </c>
      <c r="Q11">
        <v>0.25284951320237731</v>
      </c>
      <c r="R11">
        <v>1.6644955299914766E-2</v>
      </c>
      <c r="S11">
        <f t="shared" si="2"/>
        <v>0.26949446850229208</v>
      </c>
      <c r="T11">
        <v>0.39686435077392329</v>
      </c>
      <c r="U11">
        <f t="shared" si="3"/>
        <v>4.5045044144144151E-6</v>
      </c>
      <c r="V11">
        <f t="shared" si="4"/>
        <v>4.0540540540540544E-4</v>
      </c>
      <c r="W11">
        <f>[1]!Convection(F11,J11/3600,1000,9*10^-4,E11/1000,0.6,0.36,7)</f>
        <v>32444.740082577548</v>
      </c>
      <c r="X11">
        <f>[1]!HeatTransferArea(F11/1000,H11/1000,0.36,E11/1000)</f>
        <v>0.90477867518607369</v>
      </c>
      <c r="Y11">
        <f t="shared" si="10"/>
        <v>29355.308948671016</v>
      </c>
      <c r="Z11">
        <f t="shared" si="5"/>
        <v>443.99233777047618</v>
      </c>
      <c r="AA11">
        <f t="shared" si="6"/>
        <v>339.6949926557881</v>
      </c>
      <c r="AB11" t="e">
        <f>#REF!/(I11*K11*B11*C11)</f>
        <v>#REF!</v>
      </c>
      <c r="AC11">
        <f t="shared" si="7"/>
        <v>339.6949926557881</v>
      </c>
      <c r="AD11">
        <v>0.16788496106740014</v>
      </c>
      <c r="AF11">
        <v>5.0000000000000001E-3</v>
      </c>
      <c r="AG11">
        <v>0.3125</v>
      </c>
      <c r="AH11">
        <v>32444.812385242836</v>
      </c>
      <c r="AI11">
        <v>0.62831853071795885</v>
      </c>
      <c r="AJ11">
        <v>20385.676847315612</v>
      </c>
      <c r="AK11">
        <v>164277.53106452074</v>
      </c>
      <c r="AL11">
        <v>0.48946603262117211</v>
      </c>
    </row>
    <row r="12" spans="1:38" x14ac:dyDescent="0.25">
      <c r="A12" t="s">
        <v>26</v>
      </c>
      <c r="B12">
        <v>370</v>
      </c>
      <c r="C12">
        <v>3</v>
      </c>
      <c r="D12">
        <v>4148</v>
      </c>
      <c r="E12">
        <v>0.3</v>
      </c>
      <c r="F12">
        <v>30</v>
      </c>
      <c r="G12">
        <v>3.3333333000000001</v>
      </c>
      <c r="H12">
        <f t="shared" si="8"/>
        <v>99.999999000000003</v>
      </c>
      <c r="I12">
        <v>0.5</v>
      </c>
      <c r="J12">
        <v>100</v>
      </c>
      <c r="K12">
        <f t="shared" si="9"/>
        <v>0.35738757669849913</v>
      </c>
      <c r="M12">
        <v>66.051562489999995</v>
      </c>
      <c r="N12">
        <v>73.213251119999995</v>
      </c>
      <c r="O12">
        <f t="shared" si="0"/>
        <v>0.33300492816712418</v>
      </c>
      <c r="P12">
        <f t="shared" si="1"/>
        <v>1.742709773452062</v>
      </c>
      <c r="Q12">
        <v>0.33300492816712418</v>
      </c>
      <c r="R12">
        <v>3.0814168468400675E-2</v>
      </c>
      <c r="S12">
        <f t="shared" si="2"/>
        <v>0.36381909663552486</v>
      </c>
      <c r="T12">
        <v>0.5001033456382793</v>
      </c>
      <c r="U12">
        <f t="shared" si="3"/>
        <v>4.5045044144144151E-6</v>
      </c>
      <c r="V12">
        <f t="shared" si="4"/>
        <v>4.0540540540540544E-4</v>
      </c>
      <c r="W12">
        <f>[1]!Convection(F12,J12/3600,1000,9*10^-4,E12/1000,0.6,0.36,7)</f>
        <v>32444.79578128627</v>
      </c>
      <c r="X12">
        <f>[1]!HeatTransferArea(F12/1000,H12/1000,0.36,E12/1000)</f>
        <v>0.90477867518607369</v>
      </c>
      <c r="Y12">
        <f t="shared" si="10"/>
        <v>29355.359343674903</v>
      </c>
      <c r="Z12">
        <f t="shared" si="5"/>
        <v>443.99309998339061</v>
      </c>
      <c r="AA12">
        <f t="shared" si="6"/>
        <v>254.77168186410236</v>
      </c>
      <c r="AB12" t="e">
        <f>#REF!/(I12*K12*B12*C12)</f>
        <v>#REF!</v>
      </c>
      <c r="AC12">
        <f t="shared" si="7"/>
        <v>254.77168186410236</v>
      </c>
      <c r="AD12">
        <v>0.22384661475653353</v>
      </c>
      <c r="AF12">
        <v>5.0000000000000001E-3</v>
      </c>
      <c r="AG12">
        <v>0.3125</v>
      </c>
      <c r="AH12">
        <v>32444.881705892174</v>
      </c>
      <c r="AI12">
        <v>0.62831853071795885</v>
      </c>
      <c r="AJ12">
        <v>20385.720402764153</v>
      </c>
      <c r="AK12">
        <v>164277.88205515032</v>
      </c>
      <c r="AL12">
        <v>0.61679412628721109</v>
      </c>
    </row>
    <row r="13" spans="1:38" x14ac:dyDescent="0.25">
      <c r="A13" t="s">
        <v>27</v>
      </c>
      <c r="B13">
        <v>370</v>
      </c>
      <c r="C13">
        <v>3</v>
      </c>
      <c r="D13">
        <v>4148</v>
      </c>
      <c r="E13">
        <v>0.3</v>
      </c>
      <c r="F13">
        <v>30</v>
      </c>
      <c r="G13">
        <v>3.3333333000000001</v>
      </c>
      <c r="H13">
        <f t="shared" si="8"/>
        <v>99.999999000000003</v>
      </c>
      <c r="I13">
        <v>0.5</v>
      </c>
      <c r="J13">
        <v>125</v>
      </c>
      <c r="K13">
        <f t="shared" si="9"/>
        <v>0.35738757669849913</v>
      </c>
      <c r="M13">
        <v>79.865806079999999</v>
      </c>
      <c r="N13">
        <v>89.570356380000007</v>
      </c>
      <c r="O13">
        <f t="shared" si="0"/>
        <v>0.40265068704024043</v>
      </c>
      <c r="P13">
        <f t="shared" si="1"/>
        <v>2.1783872168150773</v>
      </c>
      <c r="Q13">
        <v>0.40265068704024043</v>
      </c>
      <c r="R13">
        <v>5.0058271981867984E-2</v>
      </c>
      <c r="S13">
        <f t="shared" si="2"/>
        <v>0.45270895902210839</v>
      </c>
      <c r="T13">
        <v>0.47874681502795186</v>
      </c>
      <c r="U13">
        <f t="shared" si="3"/>
        <v>4.5045044144144151E-6</v>
      </c>
      <c r="V13">
        <f t="shared" si="4"/>
        <v>4.0540540540540544E-4</v>
      </c>
      <c r="W13">
        <f>[1]!Convection(F13,J13/3600,1000,9*10^-4,E13/1000,0.6,0.36,7)</f>
        <v>32444.846114726177</v>
      </c>
      <c r="X13">
        <f>[1]!HeatTransferArea(F13/1000,H13/1000,0.36,E13/1000)</f>
        <v>0.90477867518607369</v>
      </c>
      <c r="Y13">
        <f t="shared" si="10"/>
        <v>29355.404884297979</v>
      </c>
      <c r="Z13">
        <f t="shared" si="5"/>
        <v>443.99378877490489</v>
      </c>
      <c r="AA13">
        <f t="shared" si="6"/>
        <v>203.81766168461471</v>
      </c>
      <c r="AB13" t="e">
        <f>#REF!/(I13*K13*B13*C13)</f>
        <v>#REF!</v>
      </c>
      <c r="AC13">
        <f t="shared" si="7"/>
        <v>203.81766168461471</v>
      </c>
      <c r="AD13">
        <v>0.27980826844566692</v>
      </c>
      <c r="AF13">
        <v>5.0000000000000001E-3</v>
      </c>
      <c r="AG13">
        <v>0.3125</v>
      </c>
      <c r="AH13">
        <v>32444.94434911709</v>
      </c>
      <c r="AI13">
        <v>0.62831853071795885</v>
      </c>
      <c r="AJ13">
        <v>20385.75976266319</v>
      </c>
      <c r="AK13">
        <v>164278.19923603596</v>
      </c>
      <c r="AL13">
        <v>0.59045440520114056</v>
      </c>
    </row>
    <row r="14" spans="1:38" x14ac:dyDescent="0.25">
      <c r="A14" t="s">
        <v>28</v>
      </c>
      <c r="B14">
        <v>370</v>
      </c>
      <c r="C14">
        <v>3</v>
      </c>
      <c r="D14">
        <v>4148</v>
      </c>
      <c r="E14">
        <v>0.3</v>
      </c>
      <c r="F14">
        <v>30</v>
      </c>
      <c r="G14">
        <v>3.3333333000000001</v>
      </c>
      <c r="H14">
        <f t="shared" si="8"/>
        <v>99.999999000000003</v>
      </c>
      <c r="I14">
        <v>1</v>
      </c>
      <c r="J14">
        <v>75</v>
      </c>
      <c r="K14">
        <f t="shared" si="9"/>
        <v>0.35738757669849913</v>
      </c>
      <c r="M14">
        <v>49.587205769999997</v>
      </c>
      <c r="N14">
        <v>55.257129300000003</v>
      </c>
      <c r="O14">
        <f t="shared" si="0"/>
        <v>0.12499919209289895</v>
      </c>
      <c r="P14">
        <f t="shared" si="1"/>
        <v>0.65351616504452326</v>
      </c>
      <c r="Q14">
        <v>0.12499919209289895</v>
      </c>
      <c r="R14">
        <v>8.3222925227570705E-3</v>
      </c>
      <c r="S14">
        <f t="shared" si="2"/>
        <v>0.13332148461565602</v>
      </c>
      <c r="T14">
        <v>0.20112273001047054</v>
      </c>
      <c r="U14">
        <f t="shared" si="3"/>
        <v>9.0090088288288301E-6</v>
      </c>
      <c r="V14">
        <f t="shared" si="4"/>
        <v>8.1081081081081088E-4</v>
      </c>
      <c r="W14">
        <f>[1]!Convection(F14,J14/3600,1000,9*10^-4,E14/1000,0.6,0.36,7)</f>
        <v>32444.740082577548</v>
      </c>
      <c r="X14">
        <f>[1]!HeatTransferArea(F14/1000,H14/1000,0.36,E14/1000)</f>
        <v>0.90477867518607369</v>
      </c>
      <c r="Y14">
        <f t="shared" si="10"/>
        <v>29355.308948671016</v>
      </c>
      <c r="Z14">
        <f t="shared" si="5"/>
        <v>221.99616888523809</v>
      </c>
      <c r="AA14">
        <f t="shared" si="6"/>
        <v>339.6949926557881</v>
      </c>
      <c r="AB14" t="e">
        <f>#REF!/(I14*K14*B14*C14)</f>
        <v>#REF!</v>
      </c>
      <c r="AC14">
        <f t="shared" si="7"/>
        <v>339.6949926557881</v>
      </c>
      <c r="AD14">
        <v>8.394248053370007E-2</v>
      </c>
      <c r="AF14">
        <v>0.01</v>
      </c>
      <c r="AG14">
        <v>0.625</v>
      </c>
      <c r="AH14">
        <v>32444.812385242836</v>
      </c>
      <c r="AI14">
        <v>0.62831853071795885</v>
      </c>
      <c r="AJ14">
        <v>20385.676847315612</v>
      </c>
      <c r="AK14">
        <v>82138.765532260368</v>
      </c>
      <c r="AL14">
        <v>0.24805136701291366</v>
      </c>
    </row>
    <row r="15" spans="1:38" x14ac:dyDescent="0.25">
      <c r="A15" t="s">
        <v>29</v>
      </c>
      <c r="B15">
        <v>370</v>
      </c>
      <c r="C15">
        <v>3</v>
      </c>
      <c r="D15">
        <v>4148</v>
      </c>
      <c r="E15">
        <v>0.3</v>
      </c>
      <c r="F15">
        <v>30</v>
      </c>
      <c r="G15">
        <v>3.3333333000000001</v>
      </c>
      <c r="H15">
        <f t="shared" si="8"/>
        <v>99.999999000000003</v>
      </c>
      <c r="I15">
        <v>1</v>
      </c>
      <c r="J15">
        <v>100</v>
      </c>
      <c r="K15">
        <f t="shared" si="9"/>
        <v>0.35738757669849913</v>
      </c>
      <c r="M15">
        <v>66.110143039999997</v>
      </c>
      <c r="N15">
        <v>73.822849730000002</v>
      </c>
      <c r="O15">
        <f t="shared" si="0"/>
        <v>0.16665013365494954</v>
      </c>
      <c r="P15">
        <f t="shared" si="1"/>
        <v>0.87135488672603101</v>
      </c>
      <c r="Q15">
        <v>0.16665013365494954</v>
      </c>
      <c r="R15">
        <v>1.5406788865567211E-2</v>
      </c>
      <c r="S15">
        <f t="shared" si="2"/>
        <v>0.18205692252051675</v>
      </c>
      <c r="T15">
        <v>0.2689295137826137</v>
      </c>
      <c r="U15">
        <f t="shared" si="3"/>
        <v>9.0090088288288301E-6</v>
      </c>
      <c r="V15">
        <f t="shared" si="4"/>
        <v>8.1081081081081088E-4</v>
      </c>
      <c r="W15">
        <f>[1]!Convection(F15,J15/3600,1000,9*10^-4,E15/1000,0.6,0.36,7)</f>
        <v>32444.79578128627</v>
      </c>
      <c r="X15">
        <f>[1]!HeatTransferArea(F15/1000,H15/1000,0.36,E15/1000)</f>
        <v>0.90477867518607369</v>
      </c>
      <c r="Y15">
        <f t="shared" si="10"/>
        <v>29355.359343674903</v>
      </c>
      <c r="Z15">
        <f t="shared" si="5"/>
        <v>221.9965499916953</v>
      </c>
      <c r="AA15">
        <f t="shared" si="6"/>
        <v>254.77168186410236</v>
      </c>
      <c r="AB15" t="e">
        <f>#REF!/(I15*K15*B15*C15)</f>
        <v>#REF!</v>
      </c>
      <c r="AC15">
        <f t="shared" si="7"/>
        <v>254.77168186410236</v>
      </c>
      <c r="AD15">
        <v>0.11192330737826676</v>
      </c>
      <c r="AF15">
        <v>0.01</v>
      </c>
      <c r="AG15">
        <v>0.625</v>
      </c>
      <c r="AH15">
        <v>32444.881705892174</v>
      </c>
      <c r="AI15">
        <v>0.62831853071795885</v>
      </c>
      <c r="AJ15">
        <v>20385.720402764153</v>
      </c>
      <c r="AK15">
        <v>82138.941027575158</v>
      </c>
      <c r="AL15">
        <v>0.33167973366522352</v>
      </c>
    </row>
    <row r="16" spans="1:38" x14ac:dyDescent="0.25">
      <c r="A16" t="s">
        <v>30</v>
      </c>
      <c r="B16">
        <v>370</v>
      </c>
      <c r="C16">
        <v>3</v>
      </c>
      <c r="D16">
        <v>4148</v>
      </c>
      <c r="E16">
        <v>0.3</v>
      </c>
      <c r="F16">
        <v>30</v>
      </c>
      <c r="G16">
        <v>3.3333333000000001</v>
      </c>
      <c r="H16">
        <f t="shared" si="8"/>
        <v>99.999999000000003</v>
      </c>
      <c r="I16">
        <v>1</v>
      </c>
      <c r="J16">
        <v>125</v>
      </c>
      <c r="K16">
        <f t="shared" si="9"/>
        <v>0.35738757669849913</v>
      </c>
      <c r="M16">
        <v>82.283216609999997</v>
      </c>
      <c r="N16">
        <v>92.481280900000002</v>
      </c>
      <c r="O16">
        <f t="shared" si="0"/>
        <v>0.20741914046864038</v>
      </c>
      <c r="P16">
        <f t="shared" si="1"/>
        <v>1.0891936084075386</v>
      </c>
      <c r="Q16">
        <v>0.20741914046864038</v>
      </c>
      <c r="R16">
        <v>2.5028721088208587E-2</v>
      </c>
      <c r="S16">
        <f t="shared" si="2"/>
        <v>0.23244786155684896</v>
      </c>
      <c r="T16">
        <v>0.33629972195171143</v>
      </c>
      <c r="U16">
        <f t="shared" si="3"/>
        <v>9.0090088288288301E-6</v>
      </c>
      <c r="V16">
        <f t="shared" si="4"/>
        <v>8.1081081081081088E-4</v>
      </c>
      <c r="W16">
        <f>[1]!Convection(F16,J16/3600,1000,9*10^-4,E16/1000,0.6,0.36,7)</f>
        <v>32444.846114726177</v>
      </c>
      <c r="X16">
        <f>[1]!HeatTransferArea(F16/1000,H16/1000,0.36,E16/1000)</f>
        <v>0.90477867518607369</v>
      </c>
      <c r="Y16">
        <f t="shared" si="10"/>
        <v>29355.404884297979</v>
      </c>
      <c r="Z16">
        <f t="shared" si="5"/>
        <v>221.99689438745244</v>
      </c>
      <c r="AA16">
        <f t="shared" si="6"/>
        <v>203.81766168461471</v>
      </c>
      <c r="AB16" t="e">
        <f>#REF!/(I16*K16*B16*C16)</f>
        <v>#REF!</v>
      </c>
      <c r="AC16">
        <f t="shared" si="7"/>
        <v>203.81766168461471</v>
      </c>
      <c r="AD16">
        <v>0.13990413422283346</v>
      </c>
      <c r="AF16">
        <v>0.01</v>
      </c>
      <c r="AG16">
        <v>0.625</v>
      </c>
      <c r="AH16">
        <v>32444.94434911709</v>
      </c>
      <c r="AI16">
        <v>0.62831853071795885</v>
      </c>
      <c r="AJ16">
        <v>20385.75976266319</v>
      </c>
      <c r="AK16">
        <v>82139.099618017979</v>
      </c>
      <c r="AL16">
        <v>0.41476965707377739</v>
      </c>
    </row>
    <row r="17" spans="1:38" x14ac:dyDescent="0.25">
      <c r="A17" t="s">
        <v>31</v>
      </c>
      <c r="B17">
        <v>370</v>
      </c>
      <c r="C17">
        <v>3</v>
      </c>
      <c r="D17">
        <v>4148</v>
      </c>
      <c r="E17">
        <v>0.3</v>
      </c>
      <c r="F17">
        <v>30</v>
      </c>
      <c r="G17">
        <v>3.3333333000000001</v>
      </c>
      <c r="H17">
        <f t="shared" si="8"/>
        <v>99.999999000000003</v>
      </c>
      <c r="I17">
        <v>1.5</v>
      </c>
      <c r="J17">
        <v>75</v>
      </c>
      <c r="K17">
        <f t="shared" si="9"/>
        <v>0.35738757669849913</v>
      </c>
      <c r="M17">
        <v>49.0491587</v>
      </c>
      <c r="N17">
        <v>55.169681519999997</v>
      </c>
      <c r="O17">
        <f t="shared" si="0"/>
        <v>8.2428590401245158E-2</v>
      </c>
      <c r="P17">
        <f t="shared" si="1"/>
        <v>0.4356774433630155</v>
      </c>
      <c r="Q17">
        <v>8.2428590401245158E-2</v>
      </c>
      <c r="R17">
        <v>5.5658307646650638E-3</v>
      </c>
      <c r="S17">
        <f t="shared" si="2"/>
        <v>8.7994421165910219E-2</v>
      </c>
      <c r="T17">
        <v>0.1338264231435598</v>
      </c>
      <c r="U17">
        <f t="shared" si="3"/>
        <v>1.3513513243243245E-5</v>
      </c>
      <c r="V17">
        <f t="shared" si="4"/>
        <v>1.2162162162162164E-3</v>
      </c>
      <c r="W17">
        <f>[1]!Convection(F17,J17/3600,1000,9*10^-4,E17/1000,0.6,0.36,7)</f>
        <v>32444.740082577548</v>
      </c>
      <c r="X17">
        <f>[1]!HeatTransferArea(F17/1000,H17/1000,0.36,E17/1000)</f>
        <v>0.90477867518607369</v>
      </c>
      <c r="Y17">
        <f t="shared" si="10"/>
        <v>29355.308948671016</v>
      </c>
      <c r="Z17">
        <f t="shared" si="5"/>
        <v>147.99744592349205</v>
      </c>
      <c r="AA17">
        <f t="shared" si="6"/>
        <v>339.6949926557881</v>
      </c>
      <c r="AB17" t="e">
        <f>#REF!/(I17*K17*B17*C17)</f>
        <v>#REF!</v>
      </c>
      <c r="AC17">
        <f t="shared" si="7"/>
        <v>339.6949926557881</v>
      </c>
      <c r="AD17">
        <v>5.5961653689133382E-2</v>
      </c>
      <c r="AF17">
        <v>1.4999999999999999E-2</v>
      </c>
      <c r="AG17">
        <v>0.9375</v>
      </c>
      <c r="AH17">
        <v>32444.812385242836</v>
      </c>
      <c r="AI17">
        <v>0.62831853071795885</v>
      </c>
      <c r="AJ17">
        <v>20385.676847315612</v>
      </c>
      <c r="AK17">
        <v>54759.177021506912</v>
      </c>
      <c r="AL17">
        <v>0.16505258854372376</v>
      </c>
    </row>
    <row r="18" spans="1:38" x14ac:dyDescent="0.25">
      <c r="A18" t="s">
        <v>32</v>
      </c>
      <c r="B18">
        <v>370</v>
      </c>
      <c r="C18">
        <v>3</v>
      </c>
      <c r="D18">
        <v>4148</v>
      </c>
      <c r="E18">
        <v>0.3</v>
      </c>
      <c r="F18">
        <v>30</v>
      </c>
      <c r="G18">
        <v>3.3333333000000001</v>
      </c>
      <c r="H18">
        <f t="shared" si="8"/>
        <v>99.999999000000003</v>
      </c>
      <c r="I18">
        <v>1.5</v>
      </c>
      <c r="J18">
        <v>100</v>
      </c>
      <c r="K18">
        <f t="shared" si="9"/>
        <v>0.35738757669849913</v>
      </c>
      <c r="M18">
        <v>65.555304469999996</v>
      </c>
      <c r="N18">
        <v>73.683335690000007</v>
      </c>
      <c r="O18">
        <f t="shared" si="0"/>
        <v>0.1101676661538039</v>
      </c>
      <c r="P18">
        <f t="shared" si="1"/>
        <v>0.58090325781735408</v>
      </c>
      <c r="Q18">
        <v>0.1101676661538039</v>
      </c>
      <c r="R18">
        <v>1.0304847371081687E-2</v>
      </c>
      <c r="S18">
        <f t="shared" si="2"/>
        <v>0.12047251352488558</v>
      </c>
      <c r="T18">
        <v>0.17910619676769565</v>
      </c>
      <c r="U18">
        <f t="shared" si="3"/>
        <v>1.3513513243243245E-5</v>
      </c>
      <c r="V18">
        <f t="shared" si="4"/>
        <v>1.2162162162162164E-3</v>
      </c>
      <c r="W18">
        <f>[1]!Convection(F18,J18/3600,1000,9*10^-4,E18/1000,0.6,0.36,7)</f>
        <v>32444.79578128627</v>
      </c>
      <c r="X18">
        <f>[1]!HeatTransferArea(F18/1000,H18/1000,0.36,E18/1000)</f>
        <v>0.90477867518607369</v>
      </c>
      <c r="Y18">
        <f t="shared" si="10"/>
        <v>29355.359343674903</v>
      </c>
      <c r="Z18">
        <f t="shared" si="5"/>
        <v>147.99769999446352</v>
      </c>
      <c r="AA18">
        <f t="shared" si="6"/>
        <v>254.77168186410236</v>
      </c>
      <c r="AB18" t="e">
        <f>#REF!/(I18*K18*B18*C18)</f>
        <v>#REF!</v>
      </c>
      <c r="AC18">
        <f t="shared" si="7"/>
        <v>254.77168186410236</v>
      </c>
      <c r="AD18">
        <v>7.4615538252177843E-2</v>
      </c>
      <c r="AF18">
        <v>1.4999999999999999E-2</v>
      </c>
      <c r="AG18">
        <v>0.9375</v>
      </c>
      <c r="AH18">
        <v>32444.881705892174</v>
      </c>
      <c r="AI18">
        <v>0.62831853071795885</v>
      </c>
      <c r="AJ18">
        <v>20385.720402764153</v>
      </c>
      <c r="AK18">
        <v>54759.294018383436</v>
      </c>
      <c r="AL18">
        <v>0.22089764268015796</v>
      </c>
    </row>
    <row r="19" spans="1:38" x14ac:dyDescent="0.25">
      <c r="A19" t="s">
        <v>33</v>
      </c>
      <c r="B19">
        <v>370</v>
      </c>
      <c r="C19">
        <v>3</v>
      </c>
      <c r="D19">
        <v>4148</v>
      </c>
      <c r="E19">
        <v>0.3</v>
      </c>
      <c r="F19">
        <v>30</v>
      </c>
      <c r="G19">
        <v>3.3333333000000001</v>
      </c>
      <c r="H19">
        <f t="shared" si="8"/>
        <v>99.999999000000003</v>
      </c>
      <c r="I19">
        <v>1.5</v>
      </c>
      <c r="J19">
        <v>125</v>
      </c>
      <c r="K19">
        <f t="shared" si="9"/>
        <v>0.35738757669849913</v>
      </c>
      <c r="M19">
        <v>81.749905729999995</v>
      </c>
      <c r="N19">
        <v>92.322017070000001</v>
      </c>
      <c r="O19">
        <f t="shared" si="0"/>
        <v>0.13738318196186664</v>
      </c>
      <c r="P19">
        <f t="shared" si="1"/>
        <v>0.72612907227169243</v>
      </c>
      <c r="Q19">
        <v>0.13738318196186664</v>
      </c>
      <c r="R19">
        <v>1.674199755053999E-2</v>
      </c>
      <c r="S19">
        <f t="shared" si="2"/>
        <v>0.15412517951240662</v>
      </c>
      <c r="T19">
        <v>0.22484671421777977</v>
      </c>
      <c r="U19">
        <f t="shared" si="3"/>
        <v>1.3513513243243245E-5</v>
      </c>
      <c r="V19">
        <f t="shared" si="4"/>
        <v>1.2162162162162164E-3</v>
      </c>
      <c r="W19">
        <f>[1]!Convection(F19,J19/3600,1000,9*10^-4,E19/1000,0.6,0.36,7)</f>
        <v>32444.846114726177</v>
      </c>
      <c r="X19">
        <f>[1]!HeatTransferArea(F19/1000,H19/1000,0.36,E19/1000)</f>
        <v>0.90477867518607369</v>
      </c>
      <c r="Y19">
        <f t="shared" si="10"/>
        <v>29355.404884297979</v>
      </c>
      <c r="Z19">
        <f t="shared" si="5"/>
        <v>147.99792959163497</v>
      </c>
      <c r="AA19">
        <f t="shared" si="6"/>
        <v>203.81766168461471</v>
      </c>
      <c r="AB19" t="e">
        <f>#REF!/(I19*K19*B19*C19)</f>
        <v>#REF!</v>
      </c>
      <c r="AC19">
        <f t="shared" si="7"/>
        <v>203.81766168461471</v>
      </c>
      <c r="AD19">
        <v>9.3269422815222311E-2</v>
      </c>
      <c r="AF19">
        <v>1.4999999999999999E-2</v>
      </c>
      <c r="AG19">
        <v>0.9375</v>
      </c>
      <c r="AH19">
        <v>32444.94434911709</v>
      </c>
      <c r="AI19">
        <v>0.62831853071795885</v>
      </c>
      <c r="AJ19">
        <v>20385.75976266319</v>
      </c>
      <c r="AK19">
        <v>54759.399745345319</v>
      </c>
      <c r="AL19">
        <v>0.2773109475352617</v>
      </c>
    </row>
    <row r="20" spans="1:38" x14ac:dyDescent="0.25">
      <c r="A20" t="s">
        <v>34</v>
      </c>
      <c r="B20">
        <v>370</v>
      </c>
      <c r="C20">
        <v>3</v>
      </c>
      <c r="D20">
        <v>4148</v>
      </c>
      <c r="E20">
        <v>0.3</v>
      </c>
      <c r="F20">
        <v>30</v>
      </c>
      <c r="G20">
        <v>4.1666666000000001</v>
      </c>
      <c r="H20">
        <f t="shared" si="8"/>
        <v>124.99999800000001</v>
      </c>
      <c r="I20">
        <v>0.5</v>
      </c>
      <c r="J20">
        <v>75</v>
      </c>
      <c r="K20">
        <f t="shared" si="9"/>
        <v>0.44673446819271706</v>
      </c>
      <c r="M20">
        <v>49.798830639999998</v>
      </c>
      <c r="N20">
        <v>55.41516678</v>
      </c>
      <c r="O20">
        <f t="shared" si="0"/>
        <v>0.20085224929648168</v>
      </c>
      <c r="P20">
        <f t="shared" si="1"/>
        <v>1.0456258703449925</v>
      </c>
      <c r="Q20">
        <v>0.20085224929648168</v>
      </c>
      <c r="R20">
        <v>1.6644955299914756E-2</v>
      </c>
      <c r="S20">
        <f t="shared" si="2"/>
        <v>0.21749720459639643</v>
      </c>
      <c r="T20">
        <v>0.32238708710423869</v>
      </c>
      <c r="U20">
        <f t="shared" si="3"/>
        <v>7.0382880630630654E-6</v>
      </c>
      <c r="V20">
        <f t="shared" si="4"/>
        <v>4.0540540540540544E-4</v>
      </c>
      <c r="W20">
        <f>[1]!Convection(F20,J20/3600,1000,9*10^-4,E20/1000,0.6,0.36,7)</f>
        <v>32444.740082577548</v>
      </c>
      <c r="X20">
        <f>[1]!HeatTransferArea(F20/1000,H20/1000,0.36,E20/1000)</f>
        <v>1.1309733371967519</v>
      </c>
      <c r="Y20">
        <f t="shared" si="10"/>
        <v>36694.135965673944</v>
      </c>
      <c r="Z20">
        <f t="shared" si="5"/>
        <v>443.99233777047607</v>
      </c>
      <c r="AA20">
        <f t="shared" si="6"/>
        <v>424.61873827202254</v>
      </c>
      <c r="AB20" t="e">
        <f>#REF!/(I20*K20*B20*C20)</f>
        <v>#REF!</v>
      </c>
      <c r="AC20">
        <f t="shared" si="7"/>
        <v>424.61873827202254</v>
      </c>
      <c r="AD20">
        <v>0.13430796885392007</v>
      </c>
      <c r="AF20">
        <v>7.8125E-3</v>
      </c>
      <c r="AG20">
        <v>0.3125</v>
      </c>
      <c r="AH20">
        <v>32444.812385242836</v>
      </c>
      <c r="AI20">
        <v>0.7853981633974485</v>
      </c>
      <c r="AJ20">
        <v>25482.096059144515</v>
      </c>
      <c r="AK20">
        <v>164277.53106452071</v>
      </c>
      <c r="AL20">
        <v>0.39761074076189445</v>
      </c>
    </row>
    <row r="21" spans="1:38" x14ac:dyDescent="0.25">
      <c r="A21" t="s">
        <v>35</v>
      </c>
      <c r="B21">
        <v>370</v>
      </c>
      <c r="C21">
        <v>3</v>
      </c>
      <c r="D21">
        <v>4148</v>
      </c>
      <c r="E21">
        <v>0.3</v>
      </c>
      <c r="F21">
        <v>30</v>
      </c>
      <c r="G21">
        <v>4.1666666000000001</v>
      </c>
      <c r="H21">
        <f t="shared" si="8"/>
        <v>124.99999800000001</v>
      </c>
      <c r="I21">
        <v>0.5</v>
      </c>
      <c r="J21">
        <v>100</v>
      </c>
      <c r="K21">
        <f t="shared" si="9"/>
        <v>0.44673446819271706</v>
      </c>
      <c r="M21">
        <v>66.011411609999996</v>
      </c>
      <c r="N21">
        <v>74.013532359999999</v>
      </c>
      <c r="O21">
        <f t="shared" si="0"/>
        <v>0.26624200469588349</v>
      </c>
      <c r="P21">
        <f t="shared" si="1"/>
        <v>1.3941678271266567</v>
      </c>
      <c r="Q21">
        <v>0.26624200469588349</v>
      </c>
      <c r="R21">
        <v>3.0814168453880884E-2</v>
      </c>
      <c r="S21">
        <f t="shared" si="2"/>
        <v>0.2970561731497644</v>
      </c>
      <c r="T21">
        <v>0.42591884128102103</v>
      </c>
      <c r="U21">
        <f t="shared" si="3"/>
        <v>7.0382880630630654E-6</v>
      </c>
      <c r="V21">
        <f t="shared" si="4"/>
        <v>4.0540540540540544E-4</v>
      </c>
      <c r="W21">
        <f>[1]!Convection(F21,J21/3600,1000,9*10^-4,E21/1000,0.6,0.36,7)</f>
        <v>32444.79578128627</v>
      </c>
      <c r="X21">
        <f>[1]!HeatTransferArea(F21/1000,H21/1000,0.36,E21/1000)</f>
        <v>1.1309733371967519</v>
      </c>
      <c r="Y21">
        <f t="shared" si="10"/>
        <v>36694.198959428431</v>
      </c>
      <c r="Z21">
        <f t="shared" si="5"/>
        <v>443.99309998339061</v>
      </c>
      <c r="AA21">
        <f t="shared" si="6"/>
        <v>318.46460041934029</v>
      </c>
      <c r="AB21" t="e">
        <f>#REF!/(I21*K21*B21*C21)</f>
        <v>#REF!</v>
      </c>
      <c r="AC21">
        <f t="shared" si="7"/>
        <v>318.46460041934029</v>
      </c>
      <c r="AD21">
        <v>0.17907729180522677</v>
      </c>
      <c r="AF21">
        <v>7.8125E-3</v>
      </c>
      <c r="AG21">
        <v>0.3125</v>
      </c>
      <c r="AH21">
        <v>32444.881705892174</v>
      </c>
      <c r="AI21">
        <v>0.7853981633974485</v>
      </c>
      <c r="AJ21">
        <v>25482.150503455188</v>
      </c>
      <c r="AK21">
        <v>164277.88205515026</v>
      </c>
      <c r="AL21">
        <v>0.52529990424659256</v>
      </c>
    </row>
    <row r="22" spans="1:38" x14ac:dyDescent="0.25">
      <c r="A22" t="s">
        <v>36</v>
      </c>
      <c r="B22">
        <v>370</v>
      </c>
      <c r="C22">
        <v>3</v>
      </c>
      <c r="D22">
        <v>4148</v>
      </c>
      <c r="E22">
        <v>0.3</v>
      </c>
      <c r="F22">
        <v>30</v>
      </c>
      <c r="G22">
        <v>4.1666666000000001</v>
      </c>
      <c r="H22">
        <f t="shared" si="8"/>
        <v>124.99999800000001</v>
      </c>
      <c r="I22">
        <v>0.5</v>
      </c>
      <c r="J22">
        <v>125</v>
      </c>
      <c r="K22">
        <f t="shared" si="9"/>
        <v>0.44673446819271706</v>
      </c>
      <c r="M22">
        <v>81.385319949999996</v>
      </c>
      <c r="N22">
        <v>92.330854450000004</v>
      </c>
      <c r="O22">
        <f t="shared" si="0"/>
        <v>0.32824916492198425</v>
      </c>
      <c r="P22">
        <f t="shared" si="1"/>
        <v>1.7427097839083208</v>
      </c>
      <c r="Q22">
        <v>0.32824916492198425</v>
      </c>
      <c r="R22">
        <v>5.0058271952828408E-2</v>
      </c>
      <c r="S22">
        <f t="shared" si="2"/>
        <v>0.37830743687481266</v>
      </c>
      <c r="T22">
        <v>0.50974702070938238</v>
      </c>
      <c r="U22">
        <f t="shared" si="3"/>
        <v>7.0382880630630654E-6</v>
      </c>
      <c r="V22">
        <f t="shared" si="4"/>
        <v>4.0540540540540544E-4</v>
      </c>
      <c r="W22">
        <f>[1]!Convection(F22,J22/3600,1000,9*10^-4,E22/1000,0.6,0.36,7)</f>
        <v>32444.846114726177</v>
      </c>
      <c r="X22">
        <f>[1]!HeatTransferArea(F22/1000,H22/1000,0.36,E22/1000)</f>
        <v>1.1309733371967519</v>
      </c>
      <c r="Y22">
        <f t="shared" si="10"/>
        <v>36694.255885206934</v>
      </c>
      <c r="Z22">
        <f t="shared" si="5"/>
        <v>443.99378877490489</v>
      </c>
      <c r="AA22">
        <f t="shared" si="6"/>
        <v>254.77207557713592</v>
      </c>
      <c r="AB22" t="e">
        <f>#REF!/(I22*K22*B22*C22)</f>
        <v>#REF!</v>
      </c>
      <c r="AC22">
        <f t="shared" si="7"/>
        <v>254.77207557713592</v>
      </c>
      <c r="AD22">
        <v>0.22384661475653347</v>
      </c>
      <c r="AF22">
        <v>7.8125E-3</v>
      </c>
      <c r="AG22">
        <v>0.3125</v>
      </c>
      <c r="AH22">
        <v>32444.94434911709</v>
      </c>
      <c r="AI22">
        <v>0.7853981633974485</v>
      </c>
      <c r="AJ22">
        <v>25482.199703328988</v>
      </c>
      <c r="AK22">
        <v>164278.1992360359</v>
      </c>
      <c r="AL22">
        <v>0.62868799220823834</v>
      </c>
    </row>
    <row r="23" spans="1:38" x14ac:dyDescent="0.25">
      <c r="A23" t="s">
        <v>37</v>
      </c>
      <c r="B23">
        <v>370</v>
      </c>
      <c r="C23">
        <v>3</v>
      </c>
      <c r="D23">
        <v>4148</v>
      </c>
      <c r="E23">
        <v>0.3</v>
      </c>
      <c r="F23">
        <v>30</v>
      </c>
      <c r="G23">
        <v>4.1666666000000001</v>
      </c>
      <c r="H23">
        <f t="shared" si="8"/>
        <v>124.99999800000001</v>
      </c>
      <c r="I23">
        <v>1</v>
      </c>
      <c r="J23">
        <v>75</v>
      </c>
      <c r="K23">
        <f t="shared" si="9"/>
        <v>0.44673446819271706</v>
      </c>
      <c r="M23">
        <v>48.979650059999997</v>
      </c>
      <c r="N23">
        <v>55.324248310000002</v>
      </c>
      <c r="O23">
        <f t="shared" si="0"/>
        <v>9.8774135435256816E-2</v>
      </c>
      <c r="P23">
        <f t="shared" si="1"/>
        <v>0.52281293517249627</v>
      </c>
      <c r="Q23">
        <v>9.8774135435256816E-2</v>
      </c>
      <c r="R23">
        <v>8.322292522757067E-3</v>
      </c>
      <c r="S23">
        <f t="shared" si="2"/>
        <v>0.10709642795801388</v>
      </c>
      <c r="T23">
        <v>0.16122417828506877</v>
      </c>
      <c r="U23">
        <f t="shared" si="3"/>
        <v>1.4076576126126131E-5</v>
      </c>
      <c r="V23">
        <f t="shared" si="4"/>
        <v>8.1081081081081088E-4</v>
      </c>
      <c r="W23">
        <f>[1]!Convection(F23,J23/3600,1000,9*10^-4,E23/1000,0.6,0.36,7)</f>
        <v>32444.740082577548</v>
      </c>
      <c r="X23">
        <f>[1]!HeatTransferArea(F23/1000,H23/1000,0.36,E23/1000)</f>
        <v>1.1309733371967519</v>
      </c>
      <c r="Y23">
        <f t="shared" si="10"/>
        <v>36694.135965673944</v>
      </c>
      <c r="Z23">
        <f t="shared" si="5"/>
        <v>221.99616888523803</v>
      </c>
      <c r="AA23">
        <f t="shared" si="6"/>
        <v>424.61873827202254</v>
      </c>
      <c r="AB23" t="e">
        <f>#REF!/(I23*K23*B23*C23)</f>
        <v>#REF!</v>
      </c>
      <c r="AC23">
        <f t="shared" si="7"/>
        <v>424.61873827202254</v>
      </c>
      <c r="AD23">
        <v>6.7153984426960037E-2</v>
      </c>
      <c r="AF23">
        <v>1.5625E-2</v>
      </c>
      <c r="AG23">
        <v>0.625</v>
      </c>
      <c r="AH23">
        <v>32444.812385242836</v>
      </c>
      <c r="AI23">
        <v>0.7853981633974485</v>
      </c>
      <c r="AJ23">
        <v>25482.096059144515</v>
      </c>
      <c r="AK23">
        <v>82138.765532260353</v>
      </c>
      <c r="AL23">
        <v>0.19884315321825149</v>
      </c>
    </row>
    <row r="24" spans="1:38" x14ac:dyDescent="0.25">
      <c r="A24" t="s">
        <v>38</v>
      </c>
      <c r="B24">
        <v>370</v>
      </c>
      <c r="C24">
        <v>3</v>
      </c>
      <c r="D24">
        <v>4148</v>
      </c>
      <c r="E24">
        <v>0.3</v>
      </c>
      <c r="F24">
        <v>30</v>
      </c>
      <c r="G24">
        <v>4.1666666000000001</v>
      </c>
      <c r="H24">
        <f t="shared" si="8"/>
        <v>124.99999800000001</v>
      </c>
      <c r="I24">
        <v>1</v>
      </c>
      <c r="J24">
        <v>100</v>
      </c>
      <c r="K24">
        <f t="shared" si="9"/>
        <v>0.44673446819271706</v>
      </c>
      <c r="M24">
        <v>65.273978529999994</v>
      </c>
      <c r="N24">
        <v>73.951113190000001</v>
      </c>
      <c r="O24">
        <f t="shared" si="0"/>
        <v>0.13163386810281888</v>
      </c>
      <c r="P24">
        <f t="shared" si="1"/>
        <v>0.69708391356332833</v>
      </c>
      <c r="Q24">
        <v>0.13163386810281888</v>
      </c>
      <c r="R24">
        <v>1.5406788865567206E-2</v>
      </c>
      <c r="S24">
        <f t="shared" si="2"/>
        <v>0.14704065696838609</v>
      </c>
      <c r="T24">
        <v>0.21610438469298301</v>
      </c>
      <c r="U24">
        <f t="shared" si="3"/>
        <v>1.4076576126126131E-5</v>
      </c>
      <c r="V24">
        <f t="shared" si="4"/>
        <v>8.1081081081081088E-4</v>
      </c>
      <c r="W24">
        <f>[1]!Convection(F24,J24/3600,1000,9*10^-4,E24/1000,0.6,0.36,7)</f>
        <v>32444.79578128627</v>
      </c>
      <c r="X24">
        <f>[1]!HeatTransferArea(F24/1000,H24/1000,0.36,E24/1000)</f>
        <v>1.1309733371967519</v>
      </c>
      <c r="Y24">
        <f t="shared" si="10"/>
        <v>36694.198959428431</v>
      </c>
      <c r="Z24">
        <f t="shared" si="5"/>
        <v>221.9965499916953</v>
      </c>
      <c r="AA24">
        <f t="shared" si="6"/>
        <v>318.46460041934029</v>
      </c>
      <c r="AB24" t="e">
        <f>#REF!/(I24*K24*B24*C24)</f>
        <v>#REF!</v>
      </c>
      <c r="AC24">
        <f t="shared" si="7"/>
        <v>318.46460041934029</v>
      </c>
      <c r="AD24">
        <v>8.9538645902613387E-2</v>
      </c>
      <c r="AF24">
        <v>1.5625E-2</v>
      </c>
      <c r="AG24">
        <v>0.625</v>
      </c>
      <c r="AH24">
        <v>32444.881705892174</v>
      </c>
      <c r="AI24">
        <v>0.7853981633974485</v>
      </c>
      <c r="AJ24">
        <v>25482.150503455188</v>
      </c>
      <c r="AK24">
        <v>82138.941027575129</v>
      </c>
      <c r="AL24">
        <v>0.26652874112134572</v>
      </c>
    </row>
    <row r="25" spans="1:38" x14ac:dyDescent="0.25">
      <c r="A25" t="s">
        <v>39</v>
      </c>
      <c r="B25">
        <v>370</v>
      </c>
      <c r="C25">
        <v>3</v>
      </c>
      <c r="D25">
        <v>4148</v>
      </c>
      <c r="E25">
        <v>0.3</v>
      </c>
      <c r="F25">
        <v>30</v>
      </c>
      <c r="G25">
        <v>4.1666666000000001</v>
      </c>
      <c r="H25">
        <f t="shared" si="8"/>
        <v>124.99999800000001</v>
      </c>
      <c r="I25">
        <v>1</v>
      </c>
      <c r="J25">
        <v>125</v>
      </c>
      <c r="K25">
        <f t="shared" si="9"/>
        <v>0.44673446819271706</v>
      </c>
      <c r="M25">
        <v>81.200712879999998</v>
      </c>
      <c r="N25">
        <v>92.750103719999998</v>
      </c>
      <c r="O25">
        <f t="shared" si="0"/>
        <v>0.16375229716062459</v>
      </c>
      <c r="P25">
        <f t="shared" si="1"/>
        <v>0.87135489195416038</v>
      </c>
      <c r="Q25">
        <v>0.16375229716062459</v>
      </c>
      <c r="R25">
        <v>2.5028721088208576E-2</v>
      </c>
      <c r="S25">
        <f t="shared" si="2"/>
        <v>0.18878101824883317</v>
      </c>
      <c r="T25">
        <v>0.27171847301628466</v>
      </c>
      <c r="U25">
        <f t="shared" si="3"/>
        <v>1.4076576126126131E-5</v>
      </c>
      <c r="V25">
        <f t="shared" si="4"/>
        <v>8.1081081081081088E-4</v>
      </c>
      <c r="W25">
        <f>[1]!Convection(F25,J25/3600,1000,9*10^-4,E25/1000,0.6,0.36,7)</f>
        <v>32444.846114726177</v>
      </c>
      <c r="X25">
        <f>[1]!HeatTransferArea(F25/1000,H25/1000,0.36,E25/1000)</f>
        <v>1.1309733371967519</v>
      </c>
      <c r="Y25">
        <f t="shared" si="10"/>
        <v>36694.255885206934</v>
      </c>
      <c r="Z25">
        <f t="shared" si="5"/>
        <v>221.99689438745244</v>
      </c>
      <c r="AA25">
        <f t="shared" si="6"/>
        <v>254.77207557713592</v>
      </c>
      <c r="AB25" t="e">
        <f>#REF!/(I25*K25*B25*C25)</f>
        <v>#REF!</v>
      </c>
      <c r="AC25">
        <f t="shared" si="7"/>
        <v>254.77207557713592</v>
      </c>
      <c r="AD25">
        <v>0.11192330737826674</v>
      </c>
      <c r="AF25">
        <v>1.5625E-2</v>
      </c>
      <c r="AG25">
        <v>0.625</v>
      </c>
      <c r="AH25">
        <v>32444.94434911709</v>
      </c>
      <c r="AI25">
        <v>0.7853981633974485</v>
      </c>
      <c r="AJ25">
        <v>25482.199703328988</v>
      </c>
      <c r="AK25">
        <v>82139.09961801795</v>
      </c>
      <c r="AL25">
        <v>0.33511945005341781</v>
      </c>
    </row>
    <row r="26" spans="1:38" x14ac:dyDescent="0.25">
      <c r="A26" t="s">
        <v>40</v>
      </c>
      <c r="B26">
        <v>370</v>
      </c>
      <c r="C26">
        <v>3</v>
      </c>
      <c r="D26">
        <v>4148</v>
      </c>
      <c r="E26">
        <v>0.3</v>
      </c>
      <c r="F26">
        <v>30</v>
      </c>
      <c r="G26">
        <v>4.1666666000000001</v>
      </c>
      <c r="H26">
        <f t="shared" si="8"/>
        <v>124.99999800000001</v>
      </c>
      <c r="I26">
        <v>1.5</v>
      </c>
      <c r="J26">
        <v>75</v>
      </c>
      <c r="K26">
        <f t="shared" si="9"/>
        <v>0.44673446819271706</v>
      </c>
      <c r="M26">
        <v>48.337710729999998</v>
      </c>
      <c r="N26">
        <v>55.240055470000001</v>
      </c>
      <c r="O26">
        <f t="shared" si="0"/>
        <v>6.4986384895584351E-2</v>
      </c>
      <c r="P26">
        <f t="shared" si="1"/>
        <v>0.34854195678166416</v>
      </c>
      <c r="Q26">
        <v>6.4986384895584351E-2</v>
      </c>
      <c r="R26">
        <v>5.5658307598251359E-3</v>
      </c>
      <c r="S26">
        <f t="shared" si="2"/>
        <v>7.0552215655409492E-2</v>
      </c>
      <c r="T26">
        <v>0.10722050634696018</v>
      </c>
      <c r="U26">
        <f t="shared" si="3"/>
        <v>2.1114864189189195E-5</v>
      </c>
      <c r="V26">
        <f t="shared" si="4"/>
        <v>1.2162162162162164E-3</v>
      </c>
      <c r="W26">
        <f>[1]!Convection(F26,J26/3600,1000,9*10^-4,E26/1000,0.6,0.36,7)</f>
        <v>32444.740082577548</v>
      </c>
      <c r="X26">
        <f>[1]!HeatTransferArea(F26/1000,H26/1000,0.36,E26/1000)</f>
        <v>1.1309733371967519</v>
      </c>
      <c r="Y26">
        <f t="shared" si="10"/>
        <v>36694.135965673944</v>
      </c>
      <c r="Z26">
        <f t="shared" si="5"/>
        <v>147.99744592349202</v>
      </c>
      <c r="AA26">
        <f t="shared" si="6"/>
        <v>424.61873827202254</v>
      </c>
      <c r="AB26" t="e">
        <f>#REF!/(I26*K26*B26*C26)</f>
        <v>#REF!</v>
      </c>
      <c r="AC26">
        <f t="shared" si="7"/>
        <v>424.61873827202254</v>
      </c>
      <c r="AD26">
        <v>4.4769322951306693E-2</v>
      </c>
      <c r="AF26">
        <v>2.34375E-2</v>
      </c>
      <c r="AG26">
        <v>0.9375</v>
      </c>
      <c r="AH26">
        <v>32444.812385242836</v>
      </c>
      <c r="AI26">
        <v>0.7853981633974485</v>
      </c>
      <c r="AJ26">
        <v>25482.096059144515</v>
      </c>
      <c r="AK26">
        <v>54759.177021506897</v>
      </c>
      <c r="AL26">
        <v>0.13223862449458421</v>
      </c>
    </row>
    <row r="27" spans="1:38" x14ac:dyDescent="0.25">
      <c r="A27" t="s">
        <v>41</v>
      </c>
      <c r="B27">
        <v>370</v>
      </c>
      <c r="C27">
        <v>3</v>
      </c>
      <c r="D27">
        <v>4148</v>
      </c>
      <c r="E27">
        <v>0.3</v>
      </c>
      <c r="F27">
        <v>30</v>
      </c>
      <c r="G27">
        <v>4.1666666000000001</v>
      </c>
      <c r="H27">
        <f t="shared" si="8"/>
        <v>124.99999800000001</v>
      </c>
      <c r="I27">
        <v>1.5</v>
      </c>
      <c r="J27">
        <v>100</v>
      </c>
      <c r="K27">
        <f t="shared" si="9"/>
        <v>0.44673446819271706</v>
      </c>
      <c r="M27">
        <v>64.586611610000006</v>
      </c>
      <c r="N27">
        <v>73.78657896</v>
      </c>
      <c r="O27">
        <f t="shared" si="0"/>
        <v>8.683179939227291E-2</v>
      </c>
      <c r="P27">
        <f t="shared" si="1"/>
        <v>0.4647226090422189</v>
      </c>
      <c r="Q27">
        <v>8.683179939227291E-2</v>
      </c>
      <c r="R27">
        <v>1.0304847375921609E-2</v>
      </c>
      <c r="S27">
        <f t="shared" si="2"/>
        <v>9.7136646768194515E-2</v>
      </c>
      <c r="T27">
        <v>0.14360156697597437</v>
      </c>
      <c r="U27">
        <f t="shared" si="3"/>
        <v>2.1114864189189195E-5</v>
      </c>
      <c r="V27">
        <f t="shared" si="4"/>
        <v>1.2162162162162164E-3</v>
      </c>
      <c r="W27">
        <f>[1]!Convection(F27,J27/3600,1000,9*10^-4,E27/1000,0.6,0.36,7)</f>
        <v>32444.79578128627</v>
      </c>
      <c r="X27">
        <f>[1]!HeatTransferArea(F27/1000,H27/1000,0.36,E27/1000)</f>
        <v>1.1309733371967519</v>
      </c>
      <c r="Y27">
        <f t="shared" si="10"/>
        <v>36694.198959428431</v>
      </c>
      <c r="Z27">
        <f t="shared" si="5"/>
        <v>147.99769999446352</v>
      </c>
      <c r="AA27">
        <f t="shared" si="6"/>
        <v>318.46460041934029</v>
      </c>
      <c r="AB27" t="e">
        <f>#REF!/(I27*K27*B27*C27)</f>
        <v>#REF!</v>
      </c>
      <c r="AC27">
        <f t="shared" si="7"/>
        <v>318.46460041934029</v>
      </c>
      <c r="AD27">
        <v>5.9692430601742258E-2</v>
      </c>
      <c r="AF27">
        <v>2.34375E-2</v>
      </c>
      <c r="AG27">
        <v>0.9375</v>
      </c>
      <c r="AH27">
        <v>32444.881705892174</v>
      </c>
      <c r="AI27">
        <v>0.7853981633974485</v>
      </c>
      <c r="AJ27">
        <v>25482.150503455188</v>
      </c>
      <c r="AK27">
        <v>54759.294018383414</v>
      </c>
      <c r="AL27">
        <v>0.17710859927036837</v>
      </c>
    </row>
    <row r="28" spans="1:38" x14ac:dyDescent="0.25">
      <c r="A28" t="s">
        <v>42</v>
      </c>
      <c r="B28">
        <v>370</v>
      </c>
      <c r="C28">
        <v>3</v>
      </c>
      <c r="D28">
        <v>4148</v>
      </c>
      <c r="E28">
        <v>0.3</v>
      </c>
      <c r="F28">
        <v>30</v>
      </c>
      <c r="G28">
        <v>4.1666666000000001</v>
      </c>
      <c r="H28">
        <f t="shared" si="8"/>
        <v>124.99999800000001</v>
      </c>
      <c r="I28">
        <v>1.5</v>
      </c>
      <c r="J28">
        <v>125</v>
      </c>
      <c r="K28">
        <f t="shared" si="9"/>
        <v>0.44673446819271706</v>
      </c>
      <c r="M28">
        <v>80.454415830000002</v>
      </c>
      <c r="N28">
        <v>92.484078269999998</v>
      </c>
      <c r="O28">
        <f t="shared" si="0"/>
        <v>0.10816485834180867</v>
      </c>
      <c r="P28">
        <f t="shared" si="1"/>
        <v>0.58090326130277359</v>
      </c>
      <c r="Q28">
        <v>0.10816485834180867</v>
      </c>
      <c r="R28">
        <v>1.6741997536020202E-2</v>
      </c>
      <c r="S28">
        <f t="shared" si="2"/>
        <v>0.12490685587782888</v>
      </c>
      <c r="T28">
        <v>0.18053675008928671</v>
      </c>
      <c r="U28">
        <f t="shared" si="3"/>
        <v>2.1114864189189195E-5</v>
      </c>
      <c r="V28">
        <f t="shared" si="4"/>
        <v>1.2162162162162164E-3</v>
      </c>
      <c r="W28">
        <f>[1]!Convection(F28,J28/3600,1000,9*10^-4,E28/1000,0.6,0.36,7)</f>
        <v>32444.846114726177</v>
      </c>
      <c r="X28">
        <f>[1]!HeatTransferArea(F28/1000,H28/1000,0.36,E28/1000)</f>
        <v>1.1309733371967519</v>
      </c>
      <c r="Y28">
        <f t="shared" si="10"/>
        <v>36694.255885206934</v>
      </c>
      <c r="Z28">
        <f t="shared" si="5"/>
        <v>147.99792959163494</v>
      </c>
      <c r="AA28">
        <f t="shared" si="6"/>
        <v>254.77207557713592</v>
      </c>
      <c r="AB28" t="e">
        <f>#REF!/(I28*K28*B28*C28)</f>
        <v>#REF!</v>
      </c>
      <c r="AC28">
        <f t="shared" si="7"/>
        <v>254.77207557713592</v>
      </c>
      <c r="AD28">
        <v>7.4615538252177829E-2</v>
      </c>
      <c r="AF28">
        <v>2.34375E-2</v>
      </c>
      <c r="AG28">
        <v>0.9375</v>
      </c>
      <c r="AH28">
        <v>32444.94434911709</v>
      </c>
      <c r="AI28">
        <v>0.7853981633974485</v>
      </c>
      <c r="AJ28">
        <v>25482.199703328988</v>
      </c>
      <c r="AK28">
        <v>54759.399745345298</v>
      </c>
      <c r="AL28">
        <v>0.22266199177678694</v>
      </c>
    </row>
    <row r="29" spans="1:38" x14ac:dyDescent="0.25">
      <c r="A29" t="s">
        <v>43</v>
      </c>
      <c r="B29">
        <v>370</v>
      </c>
      <c r="C29">
        <v>3</v>
      </c>
      <c r="D29">
        <v>4148</v>
      </c>
      <c r="E29">
        <v>0.4</v>
      </c>
      <c r="F29">
        <v>30</v>
      </c>
      <c r="G29">
        <v>2.5</v>
      </c>
      <c r="H29">
        <f t="shared" si="8"/>
        <v>75</v>
      </c>
      <c r="I29">
        <v>0.5</v>
      </c>
      <c r="J29">
        <v>75</v>
      </c>
      <c r="K29">
        <f t="shared" si="9"/>
        <v>0.2680406852042812</v>
      </c>
      <c r="M29">
        <v>49.947160750000002</v>
      </c>
      <c r="N29">
        <v>53.891711579999999</v>
      </c>
      <c r="O29">
        <f t="shared" si="0"/>
        <v>0.335750836353991</v>
      </c>
      <c r="P29">
        <f t="shared" si="1"/>
        <v>1.7427097560249643</v>
      </c>
      <c r="Q29">
        <v>0.335750836353991</v>
      </c>
      <c r="R29">
        <v>9.749643129262995E-3</v>
      </c>
      <c r="S29">
        <f t="shared" si="2"/>
        <v>0.34550047948325402</v>
      </c>
      <c r="T29">
        <v>0.4773036020211337</v>
      </c>
      <c r="U29">
        <f t="shared" si="3"/>
        <v>2.5337837837837837E-6</v>
      </c>
      <c r="V29">
        <f t="shared" si="4"/>
        <v>4.0540540540540544E-4</v>
      </c>
      <c r="W29">
        <f>[1]!Convection(F29,J29/3600,1000,9*10^-4,E29/1000,0.6,0.36,7)</f>
        <v>24333.596835964698</v>
      </c>
      <c r="X29">
        <f>[1]!HeatTransferArea(F29/1000,H29/1000,0.36,E29/1000)</f>
        <v>0.50893800988154647</v>
      </c>
      <c r="Y29">
        <f t="shared" si="10"/>
        <v>12384.29234695577</v>
      </c>
      <c r="Z29">
        <f t="shared" si="5"/>
        <v>249.74611874065712</v>
      </c>
      <c r="AA29">
        <f t="shared" si="6"/>
        <v>143.30907248164826</v>
      </c>
      <c r="AB29" t="e">
        <f>#REF!/(I29*K29*B29*C29)</f>
        <v>#REF!</v>
      </c>
      <c r="AC29">
        <f t="shared" si="7"/>
        <v>143.30907248164826</v>
      </c>
      <c r="AD29">
        <v>0.2238466147565335</v>
      </c>
      <c r="AF29">
        <v>2.8124999999999999E-3</v>
      </c>
      <c r="AG29">
        <v>0.3125</v>
      </c>
      <c r="AH29">
        <v>24333.661279419128</v>
      </c>
      <c r="AI29">
        <v>0.35342917352885178</v>
      </c>
      <c r="AJ29">
        <v>8600.2257949161249</v>
      </c>
      <c r="AK29">
        <v>92406.308656022011</v>
      </c>
      <c r="AL29">
        <v>0.5886744424927316</v>
      </c>
    </row>
    <row r="30" spans="1:38" x14ac:dyDescent="0.25">
      <c r="A30" t="s">
        <v>44</v>
      </c>
      <c r="B30">
        <v>370</v>
      </c>
      <c r="C30">
        <v>3</v>
      </c>
      <c r="D30">
        <v>4148</v>
      </c>
      <c r="E30">
        <v>0.4</v>
      </c>
      <c r="F30">
        <v>30</v>
      </c>
      <c r="G30">
        <v>2.5</v>
      </c>
      <c r="H30">
        <f t="shared" si="8"/>
        <v>75</v>
      </c>
      <c r="I30">
        <v>0.5</v>
      </c>
      <c r="J30">
        <v>100</v>
      </c>
      <c r="K30">
        <f t="shared" si="9"/>
        <v>0.2680406852042812</v>
      </c>
      <c r="M30">
        <v>62.682404820000002</v>
      </c>
      <c r="N30">
        <v>68.035481880000006</v>
      </c>
      <c r="O30">
        <f t="shared" si="0"/>
        <v>0.42135868239506363</v>
      </c>
      <c r="P30">
        <f t="shared" si="1"/>
        <v>2.3236130080332855</v>
      </c>
      <c r="Q30">
        <v>0.42135868239506363</v>
      </c>
      <c r="R30">
        <v>1.8250077143977438E-2</v>
      </c>
      <c r="S30">
        <f t="shared" si="2"/>
        <v>0.43960875953904105</v>
      </c>
      <c r="T30">
        <v>0.33609967002640651</v>
      </c>
      <c r="U30">
        <f t="shared" si="3"/>
        <v>2.5337837837837837E-6</v>
      </c>
      <c r="V30">
        <f t="shared" si="4"/>
        <v>4.0540540540540544E-4</v>
      </c>
      <c r="W30">
        <f>[1]!Convection(F30,J30/3600,1000,9*10^-4,E30/1000,0.6,0.36,7)</f>
        <v>24333.646480292231</v>
      </c>
      <c r="X30">
        <f>[1]!HeatTransferArea(F30/1000,H30/1000,0.36,E30/1000)</f>
        <v>0.50893800988154647</v>
      </c>
      <c r="Y30">
        <f t="shared" si="10"/>
        <v>12384.317612841027</v>
      </c>
      <c r="Z30">
        <f t="shared" si="5"/>
        <v>249.74662826163762</v>
      </c>
      <c r="AA30">
        <f t="shared" si="6"/>
        <v>107.48202364085752</v>
      </c>
      <c r="AB30" t="e">
        <f>#REF!/(I30*K30*B30*C30)</f>
        <v>#REF!</v>
      </c>
      <c r="AC30">
        <f t="shared" si="7"/>
        <v>107.48202364085752</v>
      </c>
      <c r="AD30">
        <v>0.29846215300871132</v>
      </c>
      <c r="AF30">
        <v>2.8124999999999999E-3</v>
      </c>
      <c r="AG30">
        <v>0.3125</v>
      </c>
      <c r="AH30">
        <v>24333.723064999074</v>
      </c>
      <c r="AI30">
        <v>0.35342917352885178</v>
      </c>
      <c r="AJ30">
        <v>8600.2476317425808</v>
      </c>
      <c r="AK30">
        <v>92406.543284806612</v>
      </c>
      <c r="AL30">
        <v>0.41452292636590138</v>
      </c>
    </row>
    <row r="31" spans="1:38" x14ac:dyDescent="0.25">
      <c r="A31" t="s">
        <v>45</v>
      </c>
      <c r="B31">
        <v>370</v>
      </c>
      <c r="C31">
        <v>3</v>
      </c>
      <c r="D31">
        <v>4148</v>
      </c>
      <c r="E31">
        <v>0.4</v>
      </c>
      <c r="F31">
        <v>30</v>
      </c>
      <c r="G31">
        <v>2.5</v>
      </c>
      <c r="H31">
        <f t="shared" si="8"/>
        <v>75</v>
      </c>
      <c r="I31">
        <v>0.5</v>
      </c>
      <c r="J31">
        <v>125</v>
      </c>
      <c r="K31">
        <f t="shared" si="9"/>
        <v>0.2680406852042812</v>
      </c>
      <c r="M31">
        <v>64.435866779999998</v>
      </c>
      <c r="N31">
        <v>71.536417589999999</v>
      </c>
      <c r="O31">
        <f t="shared" si="0"/>
        <v>0.43314566509327251</v>
      </c>
      <c r="P31">
        <f t="shared" si="1"/>
        <v>2.9045162600416066</v>
      </c>
      <c r="Q31">
        <v>0.43314566509327251</v>
      </c>
      <c r="R31">
        <v>2.9949127600256656E-2</v>
      </c>
      <c r="S31">
        <f t="shared" si="2"/>
        <v>0.46309479269352916</v>
      </c>
      <c r="T31">
        <v>-0.6331777193203203</v>
      </c>
      <c r="U31">
        <f t="shared" si="3"/>
        <v>2.5337837837837837E-6</v>
      </c>
      <c r="V31">
        <f t="shared" si="4"/>
        <v>4.0540540540540544E-4</v>
      </c>
      <c r="W31">
        <f>[1]!Convection(F31,J31/3600,1000,9*10^-4,E31/1000,0.6,0.36,7)</f>
        <v>24333.691342549086</v>
      </c>
      <c r="X31">
        <f>[1]!HeatTransferArea(F31/1000,H31/1000,0.36,E31/1000)</f>
        <v>0.50893800988154647</v>
      </c>
      <c r="Y31">
        <f t="shared" si="10"/>
        <v>12384.340444948748</v>
      </c>
      <c r="Z31">
        <f t="shared" si="5"/>
        <v>249.74708870218006</v>
      </c>
      <c r="AA31">
        <f t="shared" si="6"/>
        <v>85.985777438409826</v>
      </c>
      <c r="AB31" t="e">
        <f>#REF!/(I31*K31*B31*C31)</f>
        <v>#REF!</v>
      </c>
      <c r="AC31">
        <f t="shared" si="7"/>
        <v>85.985777438409826</v>
      </c>
      <c r="AD31">
        <v>0.37307769126088919</v>
      </c>
      <c r="AF31">
        <v>2.8124999999999999E-3</v>
      </c>
      <c r="AG31">
        <v>0.3125</v>
      </c>
      <c r="AH31">
        <v>24333.778898982433</v>
      </c>
      <c r="AI31">
        <v>0.35342917352885178</v>
      </c>
      <c r="AJ31">
        <v>8600.2673651011737</v>
      </c>
      <c r="AK31">
        <v>92406.755312591515</v>
      </c>
      <c r="AL31">
        <v>-0.78091918716172837</v>
      </c>
    </row>
    <row r="32" spans="1:38" x14ac:dyDescent="0.25">
      <c r="A32" t="s">
        <v>46</v>
      </c>
      <c r="B32">
        <v>370</v>
      </c>
      <c r="C32">
        <v>3</v>
      </c>
      <c r="D32">
        <v>4148</v>
      </c>
      <c r="E32">
        <v>0.4</v>
      </c>
      <c r="F32">
        <v>30</v>
      </c>
      <c r="G32">
        <v>2.5</v>
      </c>
      <c r="H32">
        <f t="shared" si="8"/>
        <v>75</v>
      </c>
      <c r="I32">
        <v>1</v>
      </c>
      <c r="J32">
        <v>75</v>
      </c>
      <c r="K32">
        <f t="shared" si="9"/>
        <v>0.2680406852042812</v>
      </c>
      <c r="M32">
        <v>50.487085329999999</v>
      </c>
      <c r="N32">
        <v>54.823004840000003</v>
      </c>
      <c r="O32">
        <f t="shared" si="0"/>
        <v>0.16969013723790907</v>
      </c>
      <c r="P32">
        <f t="shared" si="1"/>
        <v>0.87135487801248213</v>
      </c>
      <c r="Q32">
        <v>0.16969013723790907</v>
      </c>
      <c r="R32">
        <v>4.8747375435021527E-3</v>
      </c>
      <c r="S32">
        <f t="shared" si="2"/>
        <v>0.17456487478141122</v>
      </c>
      <c r="T32">
        <v>0.26392073579721176</v>
      </c>
      <c r="U32">
        <f t="shared" si="3"/>
        <v>5.0675675675675673E-6</v>
      </c>
      <c r="V32">
        <f t="shared" si="4"/>
        <v>8.1081081081081088E-4</v>
      </c>
      <c r="W32">
        <f>[1]!Convection(F32,J32/3600,1000,9*10^-4,E32/1000,0.6,0.36,7)</f>
        <v>24333.596835964698</v>
      </c>
      <c r="X32">
        <f>[1]!HeatTransferArea(F32/1000,H32/1000,0.36,E32/1000)</f>
        <v>0.50893800988154647</v>
      </c>
      <c r="Y32">
        <f t="shared" si="10"/>
        <v>12384.29234695577</v>
      </c>
      <c r="Z32">
        <f t="shared" si="5"/>
        <v>124.87305937032856</v>
      </c>
      <c r="AA32">
        <f t="shared" si="6"/>
        <v>143.30907248164826</v>
      </c>
      <c r="AB32" t="e">
        <f>#REF!/(I32*K32*B32*C32)</f>
        <v>#REF!</v>
      </c>
      <c r="AC32">
        <f t="shared" si="7"/>
        <v>143.30907248164826</v>
      </c>
      <c r="AD32">
        <v>0.11192330737826675</v>
      </c>
      <c r="AF32">
        <v>5.6249999999999998E-3</v>
      </c>
      <c r="AG32">
        <v>0.625</v>
      </c>
      <c r="AH32">
        <v>24333.661279419128</v>
      </c>
      <c r="AI32">
        <v>0.35342917352885178</v>
      </c>
      <c r="AJ32">
        <v>8600.2257949161249</v>
      </c>
      <c r="AK32">
        <v>46203.154328011005</v>
      </c>
      <c r="AL32">
        <v>0.32550224081656115</v>
      </c>
    </row>
    <row r="33" spans="1:38" x14ac:dyDescent="0.25">
      <c r="A33" t="s">
        <v>47</v>
      </c>
      <c r="B33">
        <v>370</v>
      </c>
      <c r="C33">
        <v>3</v>
      </c>
      <c r="D33">
        <v>4148</v>
      </c>
      <c r="E33">
        <v>0.4</v>
      </c>
      <c r="F33">
        <v>30</v>
      </c>
      <c r="G33">
        <v>2.5</v>
      </c>
      <c r="H33">
        <f t="shared" si="8"/>
        <v>75</v>
      </c>
      <c r="I33">
        <v>1</v>
      </c>
      <c r="J33">
        <v>100</v>
      </c>
      <c r="K33">
        <f t="shared" si="9"/>
        <v>0.2680406852042812</v>
      </c>
      <c r="M33">
        <v>67.143201669999996</v>
      </c>
      <c r="N33">
        <v>72.846614639999999</v>
      </c>
      <c r="O33">
        <f t="shared" si="0"/>
        <v>0.22567234831448538</v>
      </c>
      <c r="P33">
        <f t="shared" si="1"/>
        <v>1.1618065040166428</v>
      </c>
      <c r="Q33">
        <v>0.22567234831448538</v>
      </c>
      <c r="R33">
        <v>9.1249152506537139E-3</v>
      </c>
      <c r="S33">
        <f t="shared" si="2"/>
        <v>0.23479726356513908</v>
      </c>
      <c r="T33">
        <v>0.34611749272557657</v>
      </c>
      <c r="U33">
        <f t="shared" si="3"/>
        <v>5.0675675675675673E-6</v>
      </c>
      <c r="V33">
        <f t="shared" si="4"/>
        <v>8.1081081081081088E-4</v>
      </c>
      <c r="W33">
        <f>[1]!Convection(F33,J33/3600,1000,9*10^-4,E33/1000,0.6,0.36,7)</f>
        <v>24333.646480292231</v>
      </c>
      <c r="X33">
        <f>[1]!HeatTransferArea(F33/1000,H33/1000,0.36,E33/1000)</f>
        <v>0.50893800988154647</v>
      </c>
      <c r="Y33">
        <f t="shared" si="10"/>
        <v>12384.317612841027</v>
      </c>
      <c r="Z33">
        <f t="shared" si="5"/>
        <v>124.87331413081881</v>
      </c>
      <c r="AA33">
        <f t="shared" si="6"/>
        <v>107.48202364085752</v>
      </c>
      <c r="AB33" t="e">
        <f>#REF!/(I33*K33*B33*C33)</f>
        <v>#REF!</v>
      </c>
      <c r="AC33">
        <f t="shared" si="7"/>
        <v>107.48202364085752</v>
      </c>
      <c r="AD33">
        <v>0.14923107650435566</v>
      </c>
      <c r="AF33">
        <v>5.6249999999999998E-3</v>
      </c>
      <c r="AG33">
        <v>0.625</v>
      </c>
      <c r="AH33">
        <v>24333.723064999074</v>
      </c>
      <c r="AI33">
        <v>0.35342917352885178</v>
      </c>
      <c r="AJ33">
        <v>8600.2476317425808</v>
      </c>
      <c r="AK33">
        <v>46203.271642403306</v>
      </c>
      <c r="AL33">
        <v>0.42687824102821109</v>
      </c>
    </row>
    <row r="34" spans="1:38" x14ac:dyDescent="0.25">
      <c r="A34" t="s">
        <v>48</v>
      </c>
      <c r="B34">
        <v>370</v>
      </c>
      <c r="C34">
        <v>3</v>
      </c>
      <c r="D34">
        <v>4148</v>
      </c>
      <c r="E34">
        <v>0.4</v>
      </c>
      <c r="F34">
        <v>30</v>
      </c>
      <c r="G34">
        <v>2.5</v>
      </c>
      <c r="H34">
        <f t="shared" si="8"/>
        <v>75</v>
      </c>
      <c r="I34">
        <v>1</v>
      </c>
      <c r="J34">
        <v>125</v>
      </c>
      <c r="K34">
        <f t="shared" si="9"/>
        <v>0.2680406852042812</v>
      </c>
      <c r="M34">
        <v>83.062173310000006</v>
      </c>
      <c r="N34">
        <v>90.342230139999998</v>
      </c>
      <c r="O34">
        <f t="shared" si="0"/>
        <v>0.27917697161807792</v>
      </c>
      <c r="P34">
        <f t="shared" ref="P34:P65" si="11">D34*J34/3600/I34/K34/B34</f>
        <v>1.4522581300208033</v>
      </c>
      <c r="Q34">
        <v>0.27917697161807792</v>
      </c>
      <c r="R34">
        <v>1.4974406550906419E-2</v>
      </c>
      <c r="S34">
        <f t="shared" si="2"/>
        <v>0.29415137816898435</v>
      </c>
      <c r="T34">
        <v>0.41698650216842886</v>
      </c>
      <c r="U34">
        <f t="shared" si="3"/>
        <v>5.0675675675675673E-6</v>
      </c>
      <c r="V34">
        <f t="shared" si="4"/>
        <v>8.1081081081081088E-4</v>
      </c>
      <c r="W34">
        <f>[1]!Convection(F34,J34/3600,1000,9*10^-4,E34/1000,0.6,0.36,7)</f>
        <v>24333.691342549086</v>
      </c>
      <c r="X34">
        <f>[1]!HeatTransferArea(F34/1000,H34/1000,0.36,E34/1000)</f>
        <v>0.50893800988154647</v>
      </c>
      <c r="Y34">
        <f t="shared" si="10"/>
        <v>12384.340444948748</v>
      </c>
      <c r="Z34">
        <f t="shared" si="5"/>
        <v>124.87354435109003</v>
      </c>
      <c r="AA34">
        <f t="shared" si="6"/>
        <v>85.985777438409826</v>
      </c>
      <c r="AB34" t="e">
        <f>#REF!/(I34*K34*B34*C34)</f>
        <v>#REF!</v>
      </c>
      <c r="AC34">
        <f t="shared" si="7"/>
        <v>85.985777438409826</v>
      </c>
      <c r="AD34">
        <v>0.18653884563044459</v>
      </c>
      <c r="AF34">
        <v>5.6249999999999998E-3</v>
      </c>
      <c r="AG34">
        <v>0.625</v>
      </c>
      <c r="AH34">
        <v>24333.778898982433</v>
      </c>
      <c r="AI34">
        <v>0.35342917352885178</v>
      </c>
      <c r="AJ34">
        <v>8600.2673651011737</v>
      </c>
      <c r="AK34">
        <v>46203.377656295757</v>
      </c>
      <c r="AL34">
        <v>0.51428335267439562</v>
      </c>
    </row>
    <row r="35" spans="1:38" x14ac:dyDescent="0.25">
      <c r="A35" t="s">
        <v>49</v>
      </c>
      <c r="B35">
        <v>370</v>
      </c>
      <c r="C35">
        <v>3</v>
      </c>
      <c r="D35">
        <v>4148</v>
      </c>
      <c r="E35">
        <v>0.4</v>
      </c>
      <c r="F35">
        <v>30</v>
      </c>
      <c r="G35">
        <v>2.5</v>
      </c>
      <c r="H35">
        <f t="shared" si="8"/>
        <v>75</v>
      </c>
      <c r="I35">
        <v>1.5</v>
      </c>
      <c r="J35">
        <v>75</v>
      </c>
      <c r="K35">
        <f t="shared" si="9"/>
        <v>0.2680406852042812</v>
      </c>
      <c r="M35">
        <v>50.148966790000003</v>
      </c>
      <c r="N35">
        <v>54.732173979999999</v>
      </c>
      <c r="O35">
        <f t="shared" si="0"/>
        <v>0.11236913362842166</v>
      </c>
      <c r="P35">
        <f t="shared" si="11"/>
        <v>0.58090325200832138</v>
      </c>
      <c r="Q35">
        <v>0.11236913362842166</v>
      </c>
      <c r="R35">
        <v>3.2605288175275092E-3</v>
      </c>
      <c r="S35">
        <f t="shared" si="2"/>
        <v>0.11562966244594916</v>
      </c>
      <c r="T35">
        <v>0.17644462397679306</v>
      </c>
      <c r="U35">
        <f t="shared" si="3"/>
        <v>7.6013513513513518E-6</v>
      </c>
      <c r="V35">
        <f t="shared" si="4"/>
        <v>1.2162162162162164E-3</v>
      </c>
      <c r="W35">
        <f>[1]!Convection(F35,J35/3600,1000,9*10^-4,E35/1000,0.6,0.36,7)</f>
        <v>24333.596835964698</v>
      </c>
      <c r="X35">
        <f>[1]!HeatTransferArea(F35/1000,H35/1000,0.36,E35/1000)</f>
        <v>0.50893800988154647</v>
      </c>
      <c r="Y35">
        <f t="shared" si="10"/>
        <v>12384.29234695577</v>
      </c>
      <c r="Z35">
        <f t="shared" si="5"/>
        <v>83.248706246885703</v>
      </c>
      <c r="AA35">
        <f t="shared" si="6"/>
        <v>143.30907248164826</v>
      </c>
      <c r="AB35" t="e">
        <f>#REF!/(I35*K35*B35*C35)</f>
        <v>#REF!</v>
      </c>
      <c r="AC35">
        <f t="shared" si="7"/>
        <v>143.30907248164826</v>
      </c>
      <c r="AD35">
        <v>7.4615538252177829E-2</v>
      </c>
      <c r="AF35">
        <v>8.4375000000000006E-3</v>
      </c>
      <c r="AG35">
        <v>0.9375</v>
      </c>
      <c r="AH35">
        <v>24333.661279419128</v>
      </c>
      <c r="AI35">
        <v>0.35342917352885178</v>
      </c>
      <c r="AJ35">
        <v>8600.2257949161249</v>
      </c>
      <c r="AK35">
        <v>30802.102885340668</v>
      </c>
      <c r="AL35">
        <v>0.21761503623804476</v>
      </c>
    </row>
    <row r="36" spans="1:38" x14ac:dyDescent="0.25">
      <c r="A36" t="s">
        <v>50</v>
      </c>
      <c r="B36">
        <v>370</v>
      </c>
      <c r="C36">
        <v>3</v>
      </c>
      <c r="D36">
        <v>4148</v>
      </c>
      <c r="E36">
        <v>0.4</v>
      </c>
      <c r="F36">
        <v>30</v>
      </c>
      <c r="G36">
        <v>2.5</v>
      </c>
      <c r="H36">
        <f t="shared" si="8"/>
        <v>75</v>
      </c>
      <c r="I36">
        <v>1.5</v>
      </c>
      <c r="J36">
        <v>100</v>
      </c>
      <c r="K36">
        <f t="shared" si="9"/>
        <v>0.2680406852042812</v>
      </c>
      <c r="M36">
        <v>67.029582779999998</v>
      </c>
      <c r="N36">
        <v>72.938521100000003</v>
      </c>
      <c r="O36">
        <f t="shared" si="0"/>
        <v>0.15019364558404236</v>
      </c>
      <c r="P36">
        <f t="shared" si="11"/>
        <v>0.77453766934442858</v>
      </c>
      <c r="Q36">
        <v>0.15019364558404236</v>
      </c>
      <c r="R36">
        <v>6.104025890380128E-3</v>
      </c>
      <c r="S36">
        <f t="shared" si="2"/>
        <v>0.15629767147442247</v>
      </c>
      <c r="T36">
        <v>0.23440640058543494</v>
      </c>
      <c r="U36">
        <f t="shared" si="3"/>
        <v>7.6013513513513518E-6</v>
      </c>
      <c r="V36">
        <f t="shared" si="4"/>
        <v>1.2162162162162164E-3</v>
      </c>
      <c r="W36">
        <f>[1]!Convection(F36,J36/3600,1000,9*10^-4,E36/1000,0.6,0.36,7)</f>
        <v>24333.646480292231</v>
      </c>
      <c r="X36">
        <f>[1]!HeatTransferArea(F36/1000,H36/1000,0.36,E36/1000)</f>
        <v>0.50893800988154647</v>
      </c>
      <c r="Y36">
        <f t="shared" si="10"/>
        <v>12384.317612841027</v>
      </c>
      <c r="Z36">
        <f t="shared" si="5"/>
        <v>83.248876087212537</v>
      </c>
      <c r="AA36">
        <f t="shared" si="6"/>
        <v>107.48202364085752</v>
      </c>
      <c r="AB36" t="e">
        <f>#REF!/(I36*K36*B36*C36)</f>
        <v>#REF!</v>
      </c>
      <c r="AC36">
        <f t="shared" si="7"/>
        <v>107.48202364085752</v>
      </c>
      <c r="AD36">
        <v>9.9487384336237106E-2</v>
      </c>
      <c r="AF36">
        <v>8.4375000000000006E-3</v>
      </c>
      <c r="AG36">
        <v>0.9375</v>
      </c>
      <c r="AH36">
        <v>24333.723064999074</v>
      </c>
      <c r="AI36">
        <v>0.35342917352885178</v>
      </c>
      <c r="AJ36">
        <v>8600.2476317425808</v>
      </c>
      <c r="AK36">
        <v>30802.181094935535</v>
      </c>
      <c r="AL36">
        <v>0.28910122738870309</v>
      </c>
    </row>
    <row r="37" spans="1:38" x14ac:dyDescent="0.25">
      <c r="A37" t="s">
        <v>51</v>
      </c>
      <c r="B37">
        <v>370</v>
      </c>
      <c r="C37">
        <v>3</v>
      </c>
      <c r="D37">
        <v>4148</v>
      </c>
      <c r="E37">
        <v>0.4</v>
      </c>
      <c r="F37">
        <v>30</v>
      </c>
      <c r="G37">
        <v>2.5</v>
      </c>
      <c r="H37">
        <f t="shared" si="8"/>
        <v>75</v>
      </c>
      <c r="I37">
        <v>1.5</v>
      </c>
      <c r="J37">
        <v>125</v>
      </c>
      <c r="K37">
        <f t="shared" si="9"/>
        <v>0.2680406852042812</v>
      </c>
      <c r="M37">
        <v>83.580760119999994</v>
      </c>
      <c r="N37">
        <v>91.026376459999994</v>
      </c>
      <c r="O37">
        <f t="shared" si="0"/>
        <v>0.18727998209849725</v>
      </c>
      <c r="P37">
        <f t="shared" si="11"/>
        <v>0.96817208668053567</v>
      </c>
      <c r="Q37">
        <v>0.18727998209849725</v>
      </c>
      <c r="R37">
        <v>1.0018047594435609E-2</v>
      </c>
      <c r="S37">
        <f t="shared" si="2"/>
        <v>0.19729802969293286</v>
      </c>
      <c r="T37">
        <v>0.29056027048340638</v>
      </c>
      <c r="U37">
        <f t="shared" si="3"/>
        <v>7.6013513513513518E-6</v>
      </c>
      <c r="V37">
        <f t="shared" si="4"/>
        <v>1.2162162162162164E-3</v>
      </c>
      <c r="W37">
        <f>[1]!Convection(F37,J37/3600,1000,9*10^-4,E37/1000,0.6,0.36,7)</f>
        <v>24333.691342549086</v>
      </c>
      <c r="X37">
        <f>[1]!HeatTransferArea(F37/1000,H37/1000,0.36,E37/1000)</f>
        <v>0.50893800988154647</v>
      </c>
      <c r="Y37">
        <f t="shared" si="10"/>
        <v>12384.340444948748</v>
      </c>
      <c r="Z37">
        <f t="shared" si="5"/>
        <v>83.24902956739335</v>
      </c>
      <c r="AA37">
        <f t="shared" si="6"/>
        <v>85.985777438409826</v>
      </c>
      <c r="AB37" t="e">
        <f>#REF!/(I37*K37*B37*C37)</f>
        <v>#REF!</v>
      </c>
      <c r="AC37">
        <f t="shared" si="7"/>
        <v>85.985777438409826</v>
      </c>
      <c r="AD37">
        <v>0.1243592304202964</v>
      </c>
      <c r="AF37">
        <v>8.4375000000000006E-3</v>
      </c>
      <c r="AG37">
        <v>0.9375</v>
      </c>
      <c r="AH37">
        <v>24333.778898982433</v>
      </c>
      <c r="AI37">
        <v>0.35342917352885178</v>
      </c>
      <c r="AJ37">
        <v>8600.2673651011737</v>
      </c>
      <c r="AK37">
        <v>30802.251770863837</v>
      </c>
      <c r="AL37">
        <v>0.35835766692953452</v>
      </c>
    </row>
    <row r="38" spans="1:38" x14ac:dyDescent="0.25">
      <c r="A38" t="s">
        <v>52</v>
      </c>
      <c r="B38">
        <v>370</v>
      </c>
      <c r="C38">
        <v>3</v>
      </c>
      <c r="D38">
        <v>4148</v>
      </c>
      <c r="E38">
        <v>0.4</v>
      </c>
      <c r="F38">
        <v>30</v>
      </c>
      <c r="G38">
        <v>3.3333333000000001</v>
      </c>
      <c r="H38">
        <f t="shared" si="8"/>
        <v>99.999999000000003</v>
      </c>
      <c r="I38">
        <v>0.5</v>
      </c>
      <c r="J38">
        <v>75</v>
      </c>
      <c r="K38">
        <f t="shared" si="9"/>
        <v>0.35738757669849913</v>
      </c>
      <c r="M38">
        <v>50.539201239999997</v>
      </c>
      <c r="N38">
        <v>54.866353369999999</v>
      </c>
      <c r="O38">
        <f t="shared" si="0"/>
        <v>0.25479795547755613</v>
      </c>
      <c r="P38">
        <f t="shared" si="11"/>
        <v>1.3070323300890465</v>
      </c>
      <c r="Q38">
        <v>0.25479795547755613</v>
      </c>
      <c r="R38">
        <v>9.749643129262995E-3</v>
      </c>
      <c r="S38">
        <f t="shared" si="2"/>
        <v>0.26454759860681915</v>
      </c>
      <c r="T38">
        <v>0.39086881393212458</v>
      </c>
      <c r="U38">
        <f t="shared" si="3"/>
        <v>4.5045044144144151E-6</v>
      </c>
      <c r="V38">
        <f t="shared" si="4"/>
        <v>4.0540540540540544E-4</v>
      </c>
      <c r="W38">
        <f>[1]!Convection(F38,J38/3600,1000,9*10^-4,E38/1000,0.6,0.36,7)</f>
        <v>24333.596835964698</v>
      </c>
      <c r="X38">
        <f>[1]!HeatTransferArea(F38/1000,H38/1000,0.36,E38/1000)</f>
        <v>0.67858400638955518</v>
      </c>
      <c r="Y38">
        <f t="shared" si="10"/>
        <v>16512.389630817128</v>
      </c>
      <c r="Z38">
        <f t="shared" si="5"/>
        <v>249.74611874065712</v>
      </c>
      <c r="AA38">
        <f t="shared" si="6"/>
        <v>191.07876139807672</v>
      </c>
      <c r="AB38" t="e">
        <f>#REF!/(I38*K38*B38*C38)</f>
        <v>#REF!</v>
      </c>
      <c r="AC38">
        <f t="shared" si="7"/>
        <v>191.07876139807672</v>
      </c>
      <c r="AD38">
        <v>0.16788496106740014</v>
      </c>
      <c r="AF38">
        <v>5.0000000000000001E-3</v>
      </c>
      <c r="AG38">
        <v>0.3125</v>
      </c>
      <c r="AH38">
        <v>24333.661279419128</v>
      </c>
      <c r="AI38">
        <v>0.47123889803846908</v>
      </c>
      <c r="AJ38">
        <v>11466.967726554833</v>
      </c>
      <c r="AK38">
        <v>92406.308656022025</v>
      </c>
      <c r="AL38">
        <v>0.48207153718295365</v>
      </c>
    </row>
    <row r="39" spans="1:38" x14ac:dyDescent="0.25">
      <c r="A39" t="s">
        <v>53</v>
      </c>
      <c r="B39">
        <v>370</v>
      </c>
      <c r="C39">
        <v>3</v>
      </c>
      <c r="D39">
        <v>4148</v>
      </c>
      <c r="E39">
        <v>0.4</v>
      </c>
      <c r="F39">
        <v>30</v>
      </c>
      <c r="G39">
        <v>3.3333333000000001</v>
      </c>
      <c r="H39">
        <f t="shared" si="8"/>
        <v>99.999999000000003</v>
      </c>
      <c r="I39">
        <v>0.5</v>
      </c>
      <c r="J39">
        <v>100</v>
      </c>
      <c r="K39">
        <f t="shared" si="9"/>
        <v>0.35738757669849913</v>
      </c>
      <c r="M39">
        <v>66.39429561</v>
      </c>
      <c r="N39">
        <v>72.302019389999998</v>
      </c>
      <c r="O39">
        <f t="shared" si="0"/>
        <v>0.33473284819964993</v>
      </c>
      <c r="P39">
        <f t="shared" si="11"/>
        <v>1.742709773452062</v>
      </c>
      <c r="Q39">
        <v>0.33473284819964993</v>
      </c>
      <c r="R39">
        <v>1.8250077168177076E-2</v>
      </c>
      <c r="S39">
        <f t="shared" si="2"/>
        <v>0.35298292536782699</v>
      </c>
      <c r="T39">
        <v>0.48393185445994319</v>
      </c>
      <c r="U39">
        <f t="shared" si="3"/>
        <v>4.5045044144144151E-6</v>
      </c>
      <c r="V39">
        <f t="shared" si="4"/>
        <v>4.0540540540540544E-4</v>
      </c>
      <c r="W39">
        <f>[1]!Convection(F39,J39/3600,1000,9*10^-4,E39/1000,0.6,0.36,7)</f>
        <v>24333.646480292231</v>
      </c>
      <c r="X39">
        <f>[1]!HeatTransferArea(F39/1000,H39/1000,0.36,E39/1000)</f>
        <v>0.67858400638955518</v>
      </c>
      <c r="Y39">
        <f t="shared" si="10"/>
        <v>16512.423318663801</v>
      </c>
      <c r="Z39">
        <f t="shared" si="5"/>
        <v>249.74662826163765</v>
      </c>
      <c r="AA39">
        <f t="shared" si="6"/>
        <v>143.30936342138304</v>
      </c>
      <c r="AB39" t="e">
        <f>#REF!/(I39*K39*B39*C39)</f>
        <v>#REF!</v>
      </c>
      <c r="AC39">
        <f t="shared" si="7"/>
        <v>143.30936342138304</v>
      </c>
      <c r="AD39">
        <v>0.22384661475653353</v>
      </c>
      <c r="AF39">
        <v>5.0000000000000001E-3</v>
      </c>
      <c r="AG39">
        <v>0.3125</v>
      </c>
      <c r="AH39">
        <v>24333.723064999074</v>
      </c>
      <c r="AI39">
        <v>0.47123889803846908</v>
      </c>
      <c r="AJ39">
        <v>11466.996842323442</v>
      </c>
      <c r="AK39">
        <v>92406.543284806641</v>
      </c>
      <c r="AL39">
        <v>0.59684928716726326</v>
      </c>
    </row>
    <row r="40" spans="1:38" x14ac:dyDescent="0.25">
      <c r="A40" t="s">
        <v>54</v>
      </c>
      <c r="B40">
        <v>370</v>
      </c>
      <c r="C40">
        <v>3</v>
      </c>
      <c r="D40">
        <v>4148</v>
      </c>
      <c r="E40">
        <v>0.4</v>
      </c>
      <c r="F40">
        <v>30</v>
      </c>
      <c r="G40">
        <v>3.3333333000000001</v>
      </c>
      <c r="H40">
        <f t="shared" si="8"/>
        <v>99.999999000000003</v>
      </c>
      <c r="I40">
        <v>0.5</v>
      </c>
      <c r="J40">
        <v>125</v>
      </c>
      <c r="K40">
        <f t="shared" si="9"/>
        <v>0.35738757669849913</v>
      </c>
      <c r="M40">
        <v>79.827536210000005</v>
      </c>
      <c r="N40">
        <v>87.593912410000002</v>
      </c>
      <c r="O40">
        <f t="shared" si="0"/>
        <v>0.40245774602825085</v>
      </c>
      <c r="P40">
        <f t="shared" si="11"/>
        <v>2.1783872168150773</v>
      </c>
      <c r="Q40">
        <v>0.40245774602825085</v>
      </c>
      <c r="R40">
        <v>2.994912764865593E-2</v>
      </c>
      <c r="S40">
        <f t="shared" si="2"/>
        <v>0.43240687367690678</v>
      </c>
      <c r="T40">
        <v>0.44610552661397684</v>
      </c>
      <c r="U40">
        <f t="shared" si="3"/>
        <v>4.5045044144144151E-6</v>
      </c>
      <c r="V40">
        <f t="shared" si="4"/>
        <v>4.0540540540540544E-4</v>
      </c>
      <c r="W40">
        <f>[1]!Convection(F40,J40/3600,1000,9*10^-4,E40/1000,0.6,0.36,7)</f>
        <v>24333.691342549086</v>
      </c>
      <c r="X40">
        <f>[1]!HeatTransferArea(F40/1000,H40/1000,0.36,E40/1000)</f>
        <v>0.67858400638955518</v>
      </c>
      <c r="Y40">
        <f t="shared" si="10"/>
        <v>16512.453761473793</v>
      </c>
      <c r="Z40">
        <f t="shared" si="5"/>
        <v>249.74708870218012</v>
      </c>
      <c r="AA40">
        <f t="shared" si="6"/>
        <v>114.64770210473608</v>
      </c>
      <c r="AB40" t="e">
        <f>#REF!/(I40*K40*B40*C40)</f>
        <v>#REF!</v>
      </c>
      <c r="AC40">
        <f t="shared" si="7"/>
        <v>114.64770210473608</v>
      </c>
      <c r="AD40">
        <v>0.27980826844566692</v>
      </c>
      <c r="AF40">
        <v>5.0000000000000001E-3</v>
      </c>
      <c r="AG40">
        <v>0.3125</v>
      </c>
      <c r="AH40">
        <v>24333.778898982433</v>
      </c>
      <c r="AI40">
        <v>0.47123889803846908</v>
      </c>
      <c r="AJ40">
        <v>11467.023153468233</v>
      </c>
      <c r="AK40">
        <v>92406.755312591544</v>
      </c>
      <c r="AL40">
        <v>0.55019681615723814</v>
      </c>
    </row>
    <row r="41" spans="1:38" x14ac:dyDescent="0.25">
      <c r="A41" t="s">
        <v>55</v>
      </c>
      <c r="B41">
        <v>370</v>
      </c>
      <c r="C41">
        <v>3</v>
      </c>
      <c r="D41">
        <v>4148</v>
      </c>
      <c r="E41">
        <v>0.4</v>
      </c>
      <c r="F41">
        <v>30</v>
      </c>
      <c r="G41">
        <v>3.3333333000000001</v>
      </c>
      <c r="H41">
        <f t="shared" si="8"/>
        <v>99.999999000000003</v>
      </c>
      <c r="I41">
        <v>1</v>
      </c>
      <c r="J41">
        <v>75</v>
      </c>
      <c r="K41">
        <f t="shared" si="9"/>
        <v>0.35738757669849913</v>
      </c>
      <c r="M41">
        <v>50.141028169999998</v>
      </c>
      <c r="N41">
        <v>54.981945160000002</v>
      </c>
      <c r="O41">
        <f t="shared" si="0"/>
        <v>0.12639526496064726</v>
      </c>
      <c r="P41">
        <f t="shared" si="11"/>
        <v>0.65351616504452326</v>
      </c>
      <c r="Q41">
        <v>0.12639526496064726</v>
      </c>
      <c r="R41">
        <v>4.8747375314023358E-3</v>
      </c>
      <c r="S41">
        <f t="shared" si="2"/>
        <v>0.13127000249204959</v>
      </c>
      <c r="T41">
        <v>0.19961719982427828</v>
      </c>
      <c r="U41">
        <f t="shared" si="3"/>
        <v>9.0090088288288301E-6</v>
      </c>
      <c r="V41">
        <f t="shared" si="4"/>
        <v>8.1081081081081088E-4</v>
      </c>
      <c r="W41">
        <f>[1]!Convection(F41,J41/3600,1000,9*10^-4,E41/1000,0.6,0.36,7)</f>
        <v>24333.596835964698</v>
      </c>
      <c r="X41">
        <f>[1]!HeatTransferArea(F41/1000,H41/1000,0.36,E41/1000)</f>
        <v>0.67858400638955518</v>
      </c>
      <c r="Y41">
        <f t="shared" si="10"/>
        <v>16512.389630817128</v>
      </c>
      <c r="Z41">
        <f t="shared" si="5"/>
        <v>124.87305937032856</v>
      </c>
      <c r="AA41">
        <f t="shared" si="6"/>
        <v>191.07876139807672</v>
      </c>
      <c r="AB41" t="e">
        <f>#REF!/(I41*K41*B41*C41)</f>
        <v>#REF!</v>
      </c>
      <c r="AC41">
        <f t="shared" si="7"/>
        <v>191.07876139807672</v>
      </c>
      <c r="AD41">
        <v>8.394248053370007E-2</v>
      </c>
      <c r="AF41">
        <v>0.01</v>
      </c>
      <c r="AG41">
        <v>0.625</v>
      </c>
      <c r="AH41">
        <v>24333.661279419128</v>
      </c>
      <c r="AI41">
        <v>0.47123889803846908</v>
      </c>
      <c r="AJ41">
        <v>11466.967726554833</v>
      </c>
      <c r="AK41">
        <v>46203.154328011013</v>
      </c>
      <c r="AL41">
        <v>0.24619454644994321</v>
      </c>
    </row>
    <row r="42" spans="1:38" x14ac:dyDescent="0.25">
      <c r="A42" t="s">
        <v>56</v>
      </c>
      <c r="B42">
        <v>370</v>
      </c>
      <c r="C42">
        <v>3</v>
      </c>
      <c r="D42">
        <v>4148</v>
      </c>
      <c r="E42">
        <v>0.4</v>
      </c>
      <c r="F42">
        <v>30</v>
      </c>
      <c r="G42">
        <v>3.3333333000000001</v>
      </c>
      <c r="H42">
        <f t="shared" si="8"/>
        <v>99.999999000000003</v>
      </c>
      <c r="I42">
        <v>1</v>
      </c>
      <c r="J42">
        <v>100</v>
      </c>
      <c r="K42">
        <f t="shared" si="9"/>
        <v>0.35738757669849913</v>
      </c>
      <c r="M42">
        <v>66.939283500000002</v>
      </c>
      <c r="N42">
        <v>73.326386389999996</v>
      </c>
      <c r="O42">
        <f t="shared" si="0"/>
        <v>0.16874022697684909</v>
      </c>
      <c r="P42">
        <f t="shared" si="11"/>
        <v>0.87135488672603101</v>
      </c>
      <c r="Q42">
        <v>0.16874022697684909</v>
      </c>
      <c r="R42">
        <f t="shared" ref="R42:R53" si="12">O42+Q43</f>
        <v>0.16874022697684909</v>
      </c>
      <c r="S42">
        <v>0.2656126024757281</v>
      </c>
      <c r="T42">
        <f t="shared" ref="T42:T82" si="13">(H42)^2*I42/10^6/(B42*C42)</f>
        <v>9.0090088288288301E-6</v>
      </c>
      <c r="U42">
        <f t="shared" ref="U42:U82" si="14">F42^2*I42/1000/(B42*C42)</f>
        <v>8.1081081081081088E-4</v>
      </c>
      <c r="V42">
        <f>[1]!Convection(F42,J42/3600,1000,9*10^-4,E42/1000,0.6,0.36,7)</f>
        <v>24333.646480292231</v>
      </c>
      <c r="W42">
        <f>[1]!Convection(F42,J42/3600,1000,9*10^-4,E42/1000,0.6,0.36,7)</f>
        <v>24333.646480292231</v>
      </c>
      <c r="X42">
        <f>[1]!HeatTransferArea(F42/1000,H42/1000,0.36,E42/1000)</f>
        <v>0.67858400638955518</v>
      </c>
      <c r="Y42">
        <f t="shared" si="10"/>
        <v>16512.423318663801</v>
      </c>
      <c r="Z42">
        <f t="shared" ref="Z42:Z82" si="15">Y42/(K42*I42*B42)</f>
        <v>124.87331413081883</v>
      </c>
      <c r="AA42">
        <f t="shared" ref="AA42:AA82" si="16">Y42/(J42/3600*D42)</f>
        <v>143.30936342138304</v>
      </c>
      <c r="AB42">
        <f t="shared" ref="AB42:AB82" si="17">X42/(J42/3600*D42)</f>
        <v>5.8893501036701998E-3</v>
      </c>
      <c r="AC42">
        <v>0.11192330737826676</v>
      </c>
      <c r="AE42">
        <v>0.01</v>
      </c>
      <c r="AF42">
        <v>0.625</v>
      </c>
      <c r="AG42">
        <v>24333.723064999074</v>
      </c>
      <c r="AH42">
        <v>0.47123889803846908</v>
      </c>
      <c r="AI42">
        <v>11466.996842323442</v>
      </c>
      <c r="AJ42">
        <v>46203.271642403321</v>
      </c>
      <c r="AK42">
        <v>0.32758887638673129</v>
      </c>
    </row>
    <row r="43" spans="1:38" x14ac:dyDescent="0.25">
      <c r="A43" t="s">
        <v>57</v>
      </c>
      <c r="B43">
        <v>370</v>
      </c>
      <c r="C43">
        <v>3</v>
      </c>
      <c r="D43">
        <v>4148</v>
      </c>
      <c r="E43">
        <v>0.4</v>
      </c>
      <c r="F43">
        <v>30</v>
      </c>
      <c r="G43">
        <v>3.3333333000000001</v>
      </c>
      <c r="H43">
        <f t="shared" si="8"/>
        <v>99.999999000000003</v>
      </c>
      <c r="I43">
        <v>1</v>
      </c>
      <c r="J43">
        <v>125</v>
      </c>
      <c r="K43">
        <f t="shared" si="9"/>
        <v>0.35738757669849913</v>
      </c>
      <c r="M43">
        <v>83.398324680000002</v>
      </c>
      <c r="O43">
        <f t="shared" ref="O43:O82" si="18">M43/K43/I43/B43/C43</f>
        <v>0.21023009957960123</v>
      </c>
      <c r="P43">
        <f t="shared" si="11"/>
        <v>1.0891936084075386</v>
      </c>
      <c r="Q43">
        <v>0</v>
      </c>
      <c r="R43">
        <f t="shared" si="12"/>
        <v>0.21023009957960123</v>
      </c>
      <c r="S43">
        <v>0.32965481490127052</v>
      </c>
      <c r="T43">
        <f t="shared" si="13"/>
        <v>9.0090088288288301E-6</v>
      </c>
      <c r="U43">
        <f t="shared" si="14"/>
        <v>8.1081081081081088E-4</v>
      </c>
      <c r="V43">
        <f>[1]!Convection(F43,J43/3600,1000,9*10^-4,E43/1000,0.6,0.36,7)</f>
        <v>24333.691342549086</v>
      </c>
      <c r="W43">
        <f>[1]!Convection(F43,J43/3600,1000,9*10^-4,E43/1000,0.6,0.36,7)</f>
        <v>24333.691342549086</v>
      </c>
      <c r="X43">
        <f>[1]!HeatTransferArea(F43/1000,H43/1000,0.36,E43/1000)</f>
        <v>0.67858400638955518</v>
      </c>
      <c r="Y43">
        <f t="shared" si="10"/>
        <v>16512.453761473793</v>
      </c>
      <c r="Z43">
        <f t="shared" si="15"/>
        <v>124.87354435109006</v>
      </c>
      <c r="AA43">
        <f t="shared" si="16"/>
        <v>114.64770210473608</v>
      </c>
      <c r="AB43">
        <f t="shared" si="17"/>
        <v>4.7114800829361593E-3</v>
      </c>
      <c r="AC43">
        <v>0.13990413422283346</v>
      </c>
      <c r="AE43">
        <v>0.01</v>
      </c>
      <c r="AF43">
        <v>0.625</v>
      </c>
      <c r="AG43">
        <v>24333.778898982433</v>
      </c>
      <c r="AH43">
        <v>0.47123889803846908</v>
      </c>
      <c r="AI43">
        <v>11467.023153468233</v>
      </c>
      <c r="AJ43">
        <v>46203.377656295772</v>
      </c>
      <c r="AK43">
        <v>0.40657427171156701</v>
      </c>
    </row>
    <row r="44" spans="1:38" x14ac:dyDescent="0.25">
      <c r="A44" t="s">
        <v>58</v>
      </c>
      <c r="B44">
        <v>370</v>
      </c>
      <c r="C44">
        <v>3</v>
      </c>
      <c r="D44">
        <v>4148</v>
      </c>
      <c r="E44">
        <v>0.4</v>
      </c>
      <c r="F44">
        <v>30</v>
      </c>
      <c r="G44">
        <v>3.3333333000000001</v>
      </c>
      <c r="H44">
        <f t="shared" si="8"/>
        <v>99.999999000000003</v>
      </c>
      <c r="I44">
        <v>1.5</v>
      </c>
      <c r="J44">
        <v>75</v>
      </c>
      <c r="K44">
        <f t="shared" si="9"/>
        <v>0.35738757669849913</v>
      </c>
      <c r="M44">
        <v>49.636900390000001</v>
      </c>
      <c r="O44">
        <f t="shared" si="18"/>
        <v>8.3416308036180775E-2</v>
      </c>
      <c r="P44">
        <f t="shared" si="11"/>
        <v>0.4356774433630155</v>
      </c>
      <c r="Q44">
        <v>0</v>
      </c>
      <c r="R44">
        <f t="shared" si="12"/>
        <v>8.3416308036180775E-2</v>
      </c>
      <c r="S44">
        <v>0.13284527209255587</v>
      </c>
      <c r="T44">
        <f t="shared" si="13"/>
        <v>1.3513513243243245E-5</v>
      </c>
      <c r="U44">
        <f t="shared" si="14"/>
        <v>1.2162162162162164E-3</v>
      </c>
      <c r="V44">
        <f>[1]!Convection(F44,J44/3600,1000,9*10^-4,E44/1000,0.6,0.36,7)</f>
        <v>24333.596835964698</v>
      </c>
      <c r="W44">
        <f>[1]!Convection(F44,J44/3600,1000,9*10^-4,E44/1000,0.6,0.36,7)</f>
        <v>24333.596835964698</v>
      </c>
      <c r="X44">
        <f>[1]!HeatTransferArea(F44/1000,H44/1000,0.36,E44/1000)</f>
        <v>0.67858400638955518</v>
      </c>
      <c r="Y44">
        <f t="shared" si="10"/>
        <v>16512.389630817128</v>
      </c>
      <c r="Z44">
        <f t="shared" si="15"/>
        <v>83.248706246885703</v>
      </c>
      <c r="AA44">
        <f t="shared" si="16"/>
        <v>191.07876139807672</v>
      </c>
      <c r="AB44">
        <f t="shared" si="17"/>
        <v>7.8524668048936003E-3</v>
      </c>
      <c r="AC44">
        <v>5.5961653689133382E-2</v>
      </c>
      <c r="AE44">
        <v>1.4999999999999999E-2</v>
      </c>
      <c r="AF44">
        <v>0.9375</v>
      </c>
      <c r="AG44">
        <v>24333.661279419128</v>
      </c>
      <c r="AH44">
        <v>0.47123889803846908</v>
      </c>
      <c r="AI44">
        <v>11466.967726554833</v>
      </c>
      <c r="AJ44">
        <v>30802.102885340675</v>
      </c>
      <c r="AK44">
        <v>0.16384250224748556</v>
      </c>
    </row>
    <row r="45" spans="1:38" x14ac:dyDescent="0.25">
      <c r="A45" t="s">
        <v>59</v>
      </c>
      <c r="B45">
        <v>370</v>
      </c>
      <c r="C45">
        <v>3</v>
      </c>
      <c r="D45">
        <v>4148</v>
      </c>
      <c r="E45">
        <v>0.4</v>
      </c>
      <c r="F45">
        <v>30</v>
      </c>
      <c r="G45">
        <v>3.3333333000000001</v>
      </c>
      <c r="H45">
        <f t="shared" si="8"/>
        <v>99.999999000000003</v>
      </c>
      <c r="I45">
        <v>1.5</v>
      </c>
      <c r="J45">
        <v>100</v>
      </c>
      <c r="K45">
        <f t="shared" si="9"/>
        <v>0.35738757669849913</v>
      </c>
      <c r="M45">
        <v>66.466807250000002</v>
      </c>
      <c r="O45">
        <f t="shared" si="18"/>
        <v>0.11169947406434848</v>
      </c>
      <c r="P45">
        <f t="shared" si="11"/>
        <v>0.58090325781735408</v>
      </c>
      <c r="Q45">
        <v>0</v>
      </c>
      <c r="R45">
        <f t="shared" si="12"/>
        <v>0.11169947406434848</v>
      </c>
      <c r="S45">
        <v>0.17732680890626654</v>
      </c>
      <c r="T45">
        <f t="shared" si="13"/>
        <v>1.3513513243243245E-5</v>
      </c>
      <c r="U45">
        <f t="shared" si="14"/>
        <v>1.2162162162162164E-3</v>
      </c>
      <c r="V45">
        <f>[1]!Convection(F45,J45/3600,1000,9*10^-4,E45/1000,0.6,0.36,7)</f>
        <v>24333.646480292231</v>
      </c>
      <c r="W45">
        <f>[1]!Convection(F45,J45/3600,1000,9*10^-4,E45/1000,0.6,0.36,7)</f>
        <v>24333.646480292231</v>
      </c>
      <c r="X45">
        <f>[1]!HeatTransferArea(F45/1000,H45/1000,0.36,E45/1000)</f>
        <v>0.67858400638955518</v>
      </c>
      <c r="Y45">
        <f t="shared" si="10"/>
        <v>16512.423318663801</v>
      </c>
      <c r="Z45">
        <f t="shared" si="15"/>
        <v>83.248876087212551</v>
      </c>
      <c r="AA45">
        <f t="shared" si="16"/>
        <v>143.30936342138304</v>
      </c>
      <c r="AB45">
        <f t="shared" si="17"/>
        <v>5.8893501036701998E-3</v>
      </c>
      <c r="AC45">
        <v>7.4615538252177843E-2</v>
      </c>
      <c r="AE45">
        <v>1.4999999999999999E-2</v>
      </c>
      <c r="AF45">
        <v>0.9375</v>
      </c>
      <c r="AG45">
        <v>24333.723064999074</v>
      </c>
      <c r="AH45">
        <v>0.47123889803846908</v>
      </c>
      <c r="AI45">
        <v>11466.996842323442</v>
      </c>
      <c r="AJ45">
        <v>30802.181094935546</v>
      </c>
      <c r="AK45">
        <v>0.21870306431772876</v>
      </c>
    </row>
    <row r="46" spans="1:38" x14ac:dyDescent="0.25">
      <c r="A46" t="s">
        <v>71</v>
      </c>
      <c r="B46">
        <v>370</v>
      </c>
      <c r="C46">
        <v>3</v>
      </c>
      <c r="D46">
        <v>4148</v>
      </c>
      <c r="E46">
        <v>0.4</v>
      </c>
      <c r="F46">
        <v>30</v>
      </c>
      <c r="G46">
        <v>3.3333333000000001</v>
      </c>
      <c r="H46">
        <f t="shared" si="8"/>
        <v>99.999999000000003</v>
      </c>
      <c r="I46">
        <v>1.5</v>
      </c>
      <c r="J46">
        <v>125</v>
      </c>
      <c r="K46">
        <f t="shared" si="9"/>
        <v>0.35738757669849913</v>
      </c>
      <c r="M46">
        <v>83.062120329999999</v>
      </c>
      <c r="O46">
        <f t="shared" si="18"/>
        <v>0.13958839817043608</v>
      </c>
      <c r="P46">
        <f t="shared" si="11"/>
        <v>0.72612907227169243</v>
      </c>
      <c r="Q46">
        <v>0</v>
      </c>
      <c r="R46">
        <f t="shared" si="12"/>
        <v>0.13958839817043608</v>
      </c>
      <c r="S46">
        <v>0.22171763005227488</v>
      </c>
      <c r="T46">
        <f t="shared" si="13"/>
        <v>1.3513513243243245E-5</v>
      </c>
      <c r="U46">
        <f t="shared" si="14"/>
        <v>1.2162162162162164E-3</v>
      </c>
      <c r="V46">
        <f>[1]!Convection(F46,J46/3600,1000,9*10^-4,E46/1000,0.6,0.36,7)</f>
        <v>24333.691342549086</v>
      </c>
      <c r="W46">
        <f>[1]!Convection(F46,J46/3600,1000,9*10^-4,E46/1000,0.6,0.36,7)</f>
        <v>24333.691342549086</v>
      </c>
      <c r="X46">
        <f>[1]!HeatTransferArea(F46/1000,H46/1000,0.36,E46/1000)</f>
        <v>0.67858400638955518</v>
      </c>
      <c r="Y46">
        <f t="shared" si="10"/>
        <v>16512.453761473793</v>
      </c>
      <c r="Z46">
        <f t="shared" si="15"/>
        <v>83.249029567393364</v>
      </c>
      <c r="AA46">
        <f t="shared" si="16"/>
        <v>114.64770210473608</v>
      </c>
      <c r="AB46">
        <f t="shared" si="17"/>
        <v>4.7114800829361593E-3</v>
      </c>
      <c r="AC46">
        <v>9.3269422815222311E-2</v>
      </c>
      <c r="AE46">
        <v>1.4999999999999999E-2</v>
      </c>
      <c r="AF46">
        <v>0.9375</v>
      </c>
      <c r="AG46">
        <v>24333.778898982433</v>
      </c>
      <c r="AH46">
        <v>0.47123889803846908</v>
      </c>
      <c r="AI46">
        <v>11467.023153468233</v>
      </c>
      <c r="AJ46">
        <v>30802.251770863848</v>
      </c>
      <c r="AK46">
        <v>0.27345174373113906</v>
      </c>
    </row>
    <row r="47" spans="1:38" x14ac:dyDescent="0.25">
      <c r="A47" t="s">
        <v>72</v>
      </c>
      <c r="B47">
        <v>370</v>
      </c>
      <c r="C47">
        <v>3</v>
      </c>
      <c r="D47">
        <v>4148</v>
      </c>
      <c r="E47">
        <v>0.4</v>
      </c>
      <c r="F47">
        <v>30</v>
      </c>
      <c r="G47">
        <v>4.1666666000000001</v>
      </c>
      <c r="H47">
        <f t="shared" si="8"/>
        <v>124.99999800000001</v>
      </c>
      <c r="I47">
        <v>0.5</v>
      </c>
      <c r="J47">
        <v>75</v>
      </c>
      <c r="K47">
        <f t="shared" si="9"/>
        <v>0.44673446819271706</v>
      </c>
      <c r="M47">
        <v>50.413537759999997</v>
      </c>
      <c r="O47">
        <f t="shared" si="18"/>
        <v>0.20333153055919051</v>
      </c>
      <c r="P47">
        <f t="shared" si="11"/>
        <v>1.0456258703449925</v>
      </c>
      <c r="Q47">
        <v>0</v>
      </c>
      <c r="R47">
        <f t="shared" si="12"/>
        <v>0.20333153055919051</v>
      </c>
      <c r="S47">
        <v>0.31895254188695649</v>
      </c>
      <c r="T47">
        <f t="shared" si="13"/>
        <v>7.0382880630630654E-6</v>
      </c>
      <c r="U47">
        <f t="shared" si="14"/>
        <v>4.0540540540540544E-4</v>
      </c>
      <c r="V47">
        <f>[1]!Convection(F47,J47/3600,1000,9*10^-4,E47/1000,0.6,0.36,7)</f>
        <v>24333.596835964698</v>
      </c>
      <c r="W47">
        <f>[1]!Convection(F47,J47/3600,1000,9*10^-4,E47/1000,0.6,0.36,7)</f>
        <v>24333.596835964698</v>
      </c>
      <c r="X47">
        <f>[1]!HeatTransferArea(F47/1000,H47/1000,0.36,E47/1000)</f>
        <v>0.84823000289756378</v>
      </c>
      <c r="Y47">
        <f t="shared" si="10"/>
        <v>20640.486914678484</v>
      </c>
      <c r="Z47">
        <f t="shared" si="15"/>
        <v>249.7461187406571</v>
      </c>
      <c r="AA47">
        <f t="shared" si="16"/>
        <v>238.84845031450516</v>
      </c>
      <c r="AB47">
        <f t="shared" si="17"/>
        <v>9.8155834472234971E-3</v>
      </c>
      <c r="AC47">
        <v>0.13430796885392007</v>
      </c>
      <c r="AE47">
        <v>7.8125E-3</v>
      </c>
      <c r="AF47">
        <v>0.3125</v>
      </c>
      <c r="AG47">
        <v>24333.661279419128</v>
      </c>
      <c r="AH47">
        <v>0.58904862254808632</v>
      </c>
      <c r="AI47">
        <v>14333.70965819354</v>
      </c>
      <c r="AJ47">
        <v>92406.308656021996</v>
      </c>
      <c r="AK47">
        <v>0.39337480166057975</v>
      </c>
    </row>
    <row r="48" spans="1:38" x14ac:dyDescent="0.25">
      <c r="A48" t="s">
        <v>73</v>
      </c>
      <c r="B48">
        <v>370</v>
      </c>
      <c r="C48">
        <v>3</v>
      </c>
      <c r="D48">
        <v>4148</v>
      </c>
      <c r="E48">
        <v>0.4</v>
      </c>
      <c r="F48">
        <v>30</v>
      </c>
      <c r="G48">
        <v>4.1666666000000001</v>
      </c>
      <c r="H48">
        <f t="shared" si="8"/>
        <v>124.99999800000001</v>
      </c>
      <c r="I48">
        <v>0.5</v>
      </c>
      <c r="J48">
        <v>100</v>
      </c>
      <c r="K48">
        <f t="shared" si="9"/>
        <v>0.44673446819271706</v>
      </c>
      <c r="M48">
        <v>66.878968220000004</v>
      </c>
      <c r="O48">
        <f t="shared" si="18"/>
        <v>0.26974109682859243</v>
      </c>
      <c r="P48">
        <f t="shared" si="11"/>
        <v>1.3941678271266567</v>
      </c>
      <c r="Q48">
        <v>0</v>
      </c>
      <c r="R48">
        <f t="shared" si="12"/>
        <v>0.26974109682859243</v>
      </c>
      <c r="S48">
        <v>0.41699723468676048</v>
      </c>
      <c r="T48">
        <f t="shared" si="13"/>
        <v>7.0382880630630654E-6</v>
      </c>
      <c r="U48">
        <f t="shared" si="14"/>
        <v>4.0540540540540544E-4</v>
      </c>
      <c r="V48">
        <f>[1]!Convection(F48,J48/3600,1000,9*10^-4,E48/1000,0.6,0.36,7)</f>
        <v>24333.646480292231</v>
      </c>
      <c r="W48">
        <f>[1]!Convection(F48,J48/3600,1000,9*10^-4,E48/1000,0.6,0.36,7)</f>
        <v>24333.646480292231</v>
      </c>
      <c r="X48">
        <f>[1]!HeatTransferArea(F48/1000,H48/1000,0.36,E48/1000)</f>
        <v>0.84823000289756378</v>
      </c>
      <c r="Y48">
        <f t="shared" si="10"/>
        <v>20640.529024486572</v>
      </c>
      <c r="Z48">
        <f t="shared" si="15"/>
        <v>249.7466282616376</v>
      </c>
      <c r="AA48">
        <f t="shared" si="16"/>
        <v>179.13670320190855</v>
      </c>
      <c r="AB48">
        <f t="shared" si="17"/>
        <v>7.3616875854176228E-3</v>
      </c>
      <c r="AC48">
        <v>0.17907729180522677</v>
      </c>
      <c r="AE48">
        <v>7.8125E-3</v>
      </c>
      <c r="AF48">
        <v>0.3125</v>
      </c>
      <c r="AG48">
        <v>24333.723064999074</v>
      </c>
      <c r="AH48">
        <v>0.58904862254808632</v>
      </c>
      <c r="AI48">
        <v>14333.746052904302</v>
      </c>
      <c r="AJ48">
        <v>92406.543284806612</v>
      </c>
      <c r="AK48">
        <v>0.51429658944700452</v>
      </c>
    </row>
    <row r="49" spans="1:37" x14ac:dyDescent="0.25">
      <c r="A49" t="s">
        <v>74</v>
      </c>
      <c r="B49">
        <v>370</v>
      </c>
      <c r="C49">
        <v>3</v>
      </c>
      <c r="D49">
        <v>4148</v>
      </c>
      <c r="E49">
        <v>0.4</v>
      </c>
      <c r="F49">
        <v>30</v>
      </c>
      <c r="G49">
        <v>4.1666666000000001</v>
      </c>
      <c r="H49">
        <f t="shared" si="8"/>
        <v>124.99999800000001</v>
      </c>
      <c r="I49">
        <v>0.5</v>
      </c>
      <c r="J49">
        <v>125</v>
      </c>
      <c r="K49">
        <f t="shared" si="9"/>
        <v>0.44673446819271706</v>
      </c>
      <c r="M49">
        <v>82.390222649999998</v>
      </c>
      <c r="O49">
        <f t="shared" si="18"/>
        <v>0.33230221124907988</v>
      </c>
      <c r="P49">
        <f t="shared" si="11"/>
        <v>1.7427097839083208</v>
      </c>
      <c r="Q49">
        <v>0</v>
      </c>
      <c r="R49">
        <f t="shared" si="12"/>
        <v>0.33230221124907988</v>
      </c>
      <c r="S49">
        <v>0.4909732914211023</v>
      </c>
      <c r="T49">
        <f t="shared" si="13"/>
        <v>7.0382880630630654E-6</v>
      </c>
      <c r="U49">
        <f t="shared" si="14"/>
        <v>4.0540540540540544E-4</v>
      </c>
      <c r="V49">
        <f>[1]!Convection(F49,J49/3600,1000,9*10^-4,E49/1000,0.6,0.36,7)</f>
        <v>24333.691342549086</v>
      </c>
      <c r="W49">
        <f>[1]!Convection(F49,J49/3600,1000,9*10^-4,E49/1000,0.6,0.36,7)</f>
        <v>24333.691342549086</v>
      </c>
      <c r="X49">
        <f>[1]!HeatTransferArea(F49/1000,H49/1000,0.36,E49/1000)</f>
        <v>0.84823000289756378</v>
      </c>
      <c r="Y49">
        <f t="shared" si="10"/>
        <v>20640.567077998832</v>
      </c>
      <c r="Z49">
        <f t="shared" si="15"/>
        <v>249.74708870218006</v>
      </c>
      <c r="AA49">
        <f t="shared" si="16"/>
        <v>143.30962677106228</v>
      </c>
      <c r="AB49">
        <f t="shared" si="17"/>
        <v>5.8893500683340977E-3</v>
      </c>
      <c r="AC49">
        <v>0.22384661475653347</v>
      </c>
      <c r="AE49">
        <v>7.8125E-3</v>
      </c>
      <c r="AF49">
        <v>0.3125</v>
      </c>
      <c r="AG49">
        <v>24333.778898982433</v>
      </c>
      <c r="AH49">
        <v>0.58904862254808632</v>
      </c>
      <c r="AI49">
        <v>14333.778941835291</v>
      </c>
      <c r="AJ49">
        <v>92406.755312591515</v>
      </c>
      <c r="AK49">
        <v>0.60553372608602618</v>
      </c>
    </row>
    <row r="50" spans="1:37" x14ac:dyDescent="0.25">
      <c r="A50" t="s">
        <v>75</v>
      </c>
      <c r="B50">
        <v>370</v>
      </c>
      <c r="C50">
        <v>3</v>
      </c>
      <c r="D50">
        <v>4148</v>
      </c>
      <c r="E50">
        <v>0.4</v>
      </c>
      <c r="F50">
        <v>30</v>
      </c>
      <c r="G50">
        <v>4.1666666000000001</v>
      </c>
      <c r="H50">
        <f t="shared" si="8"/>
        <v>124.99999800000001</v>
      </c>
      <c r="I50">
        <v>1</v>
      </c>
      <c r="J50">
        <v>75</v>
      </c>
      <c r="K50">
        <f t="shared" si="9"/>
        <v>0.44673446819271706</v>
      </c>
      <c r="M50">
        <v>49.71120981</v>
      </c>
      <c r="O50">
        <f t="shared" si="18"/>
        <v>0.1002494253104798</v>
      </c>
      <c r="P50">
        <f t="shared" si="11"/>
        <v>0.52281293517249627</v>
      </c>
      <c r="Q50">
        <v>0</v>
      </c>
      <c r="R50">
        <f t="shared" si="12"/>
        <v>0.1002494253104798</v>
      </c>
      <c r="S50">
        <v>0.16012872880520562</v>
      </c>
      <c r="T50">
        <f t="shared" si="13"/>
        <v>1.4076576126126131E-5</v>
      </c>
      <c r="U50">
        <f t="shared" si="14"/>
        <v>8.1081081081081088E-4</v>
      </c>
      <c r="V50">
        <f>[1]!Convection(F50,J50/3600,1000,9*10^-4,E50/1000,0.6,0.36,7)</f>
        <v>24333.596835964698</v>
      </c>
      <c r="W50">
        <f>[1]!Convection(F50,J50/3600,1000,9*10^-4,E50/1000,0.6,0.36,7)</f>
        <v>24333.596835964698</v>
      </c>
      <c r="X50">
        <f>[1]!HeatTransferArea(F50/1000,H50/1000,0.36,E50/1000)</f>
        <v>0.84823000289756378</v>
      </c>
      <c r="Y50">
        <f t="shared" si="10"/>
        <v>20640.486914678484</v>
      </c>
      <c r="Z50">
        <f t="shared" si="15"/>
        <v>124.87305937032855</v>
      </c>
      <c r="AA50">
        <f t="shared" si="16"/>
        <v>238.84845031450516</v>
      </c>
      <c r="AB50">
        <f t="shared" si="17"/>
        <v>9.8155834472234971E-3</v>
      </c>
      <c r="AC50">
        <v>6.7153984426960037E-2</v>
      </c>
      <c r="AE50">
        <v>1.5625E-2</v>
      </c>
      <c r="AF50">
        <v>0.625</v>
      </c>
      <c r="AG50">
        <v>24333.661279419128</v>
      </c>
      <c r="AH50">
        <v>0.58904862254808632</v>
      </c>
      <c r="AI50">
        <v>14333.70965819354</v>
      </c>
      <c r="AJ50">
        <v>46203.154328010998</v>
      </c>
      <c r="AK50">
        <v>0.19749209885975361</v>
      </c>
    </row>
    <row r="51" spans="1:37" x14ac:dyDescent="0.25">
      <c r="A51" t="s">
        <v>76</v>
      </c>
      <c r="B51">
        <v>370</v>
      </c>
      <c r="C51">
        <v>3</v>
      </c>
      <c r="D51">
        <v>4148</v>
      </c>
      <c r="E51">
        <v>0.4</v>
      </c>
      <c r="F51">
        <v>30</v>
      </c>
      <c r="G51">
        <v>4.1666666000000001</v>
      </c>
      <c r="H51">
        <f t="shared" si="8"/>
        <v>124.99999800000001</v>
      </c>
      <c r="I51">
        <v>1</v>
      </c>
      <c r="J51">
        <v>100</v>
      </c>
      <c r="K51">
        <f t="shared" si="9"/>
        <v>0.44673446819271706</v>
      </c>
      <c r="M51">
        <v>66.426726299999999</v>
      </c>
      <c r="O51">
        <f t="shared" si="18"/>
        <v>0.13395854098670415</v>
      </c>
      <c r="P51">
        <f t="shared" si="11"/>
        <v>0.69708391356332833</v>
      </c>
      <c r="Q51">
        <v>0</v>
      </c>
      <c r="R51">
        <f t="shared" si="12"/>
        <v>0.13395854098670415</v>
      </c>
      <c r="S51">
        <v>0.21390571285920632</v>
      </c>
      <c r="T51">
        <f t="shared" si="13"/>
        <v>1.4076576126126131E-5</v>
      </c>
      <c r="U51">
        <f t="shared" si="14"/>
        <v>8.1081081081081088E-4</v>
      </c>
      <c r="V51">
        <f>[1]!Convection(F51,J51/3600,1000,9*10^-4,E51/1000,0.6,0.36,7)</f>
        <v>24333.646480292231</v>
      </c>
      <c r="W51">
        <f>[1]!Convection(F51,J51/3600,1000,9*10^-4,E51/1000,0.6,0.36,7)</f>
        <v>24333.646480292231</v>
      </c>
      <c r="X51">
        <f>[1]!HeatTransferArea(F51/1000,H51/1000,0.36,E51/1000)</f>
        <v>0.84823000289756378</v>
      </c>
      <c r="Y51">
        <f t="shared" si="10"/>
        <v>20640.529024486572</v>
      </c>
      <c r="Z51">
        <f t="shared" si="15"/>
        <v>124.8733141308188</v>
      </c>
      <c r="AA51">
        <f t="shared" si="16"/>
        <v>179.13670320190855</v>
      </c>
      <c r="AB51">
        <f t="shared" si="17"/>
        <v>7.3616875854176228E-3</v>
      </c>
      <c r="AC51">
        <v>8.9538645902613387E-2</v>
      </c>
      <c r="AE51">
        <v>1.5625E-2</v>
      </c>
      <c r="AF51">
        <v>0.625</v>
      </c>
      <c r="AG51">
        <v>24333.723064999074</v>
      </c>
      <c r="AH51">
        <v>0.58904862254808632</v>
      </c>
      <c r="AI51">
        <v>14333.746052904302</v>
      </c>
      <c r="AJ51">
        <v>46203.271642403306</v>
      </c>
      <c r="AK51">
        <v>0.26381704585968779</v>
      </c>
    </row>
    <row r="52" spans="1:37" x14ac:dyDescent="0.25">
      <c r="A52" t="s">
        <v>77</v>
      </c>
      <c r="B52">
        <v>370</v>
      </c>
      <c r="C52">
        <v>3</v>
      </c>
      <c r="D52">
        <v>4148</v>
      </c>
      <c r="E52">
        <v>0.4</v>
      </c>
      <c r="F52">
        <v>30</v>
      </c>
      <c r="G52">
        <v>4.1666666000000001</v>
      </c>
      <c r="H52">
        <f t="shared" si="8"/>
        <v>124.99999800000001</v>
      </c>
      <c r="I52">
        <v>1</v>
      </c>
      <c r="J52">
        <v>125</v>
      </c>
      <c r="K52">
        <f t="shared" si="9"/>
        <v>0.44673446819271706</v>
      </c>
      <c r="M52">
        <v>82.869416380000004</v>
      </c>
      <c r="O52">
        <f t="shared" si="18"/>
        <v>0.16711746504786706</v>
      </c>
      <c r="P52">
        <f t="shared" si="11"/>
        <v>0.87135489195416038</v>
      </c>
      <c r="Q52">
        <v>0</v>
      </c>
      <c r="R52">
        <f t="shared" si="12"/>
        <v>0.16711746504786706</v>
      </c>
      <c r="S52">
        <v>0.26759733959622994</v>
      </c>
      <c r="T52">
        <f t="shared" si="13"/>
        <v>1.4076576126126131E-5</v>
      </c>
      <c r="U52">
        <f t="shared" si="14"/>
        <v>8.1081081081081088E-4</v>
      </c>
      <c r="V52">
        <f>[1]!Convection(F52,J52/3600,1000,9*10^-4,E52/1000,0.6,0.36,7)</f>
        <v>24333.691342549086</v>
      </c>
      <c r="W52">
        <f>[1]!Convection(F52,J52/3600,1000,9*10^-4,E52/1000,0.6,0.36,7)</f>
        <v>24333.691342549086</v>
      </c>
      <c r="X52">
        <f>[1]!HeatTransferArea(F52/1000,H52/1000,0.36,E52/1000)</f>
        <v>0.84823000289756378</v>
      </c>
      <c r="Y52">
        <f t="shared" si="10"/>
        <v>20640.567077998832</v>
      </c>
      <c r="Z52">
        <f t="shared" si="15"/>
        <v>124.87354435109003</v>
      </c>
      <c r="AA52">
        <f t="shared" si="16"/>
        <v>143.30962677106228</v>
      </c>
      <c r="AB52">
        <f t="shared" si="17"/>
        <v>5.8893500683340977E-3</v>
      </c>
      <c r="AC52">
        <v>0.11192330737826674</v>
      </c>
      <c r="AE52">
        <v>1.5625E-2</v>
      </c>
      <c r="AF52">
        <v>0.625</v>
      </c>
      <c r="AG52">
        <v>24333.778898982433</v>
      </c>
      <c r="AH52">
        <v>0.58904862254808632</v>
      </c>
      <c r="AI52">
        <v>14333.778941835291</v>
      </c>
      <c r="AJ52">
        <v>46203.377656295757</v>
      </c>
      <c r="AK52">
        <v>0.3300367188353503</v>
      </c>
    </row>
    <row r="53" spans="1:37" x14ac:dyDescent="0.25">
      <c r="A53" t="s">
        <v>78</v>
      </c>
      <c r="B53">
        <v>370</v>
      </c>
      <c r="C53">
        <v>3</v>
      </c>
      <c r="D53">
        <v>4148</v>
      </c>
      <c r="E53">
        <v>0.4</v>
      </c>
      <c r="F53">
        <v>30</v>
      </c>
      <c r="G53">
        <v>4.1666666000000001</v>
      </c>
      <c r="H53">
        <f t="shared" si="8"/>
        <v>124.99999800000001</v>
      </c>
      <c r="I53">
        <v>1.5</v>
      </c>
      <c r="J53">
        <v>75</v>
      </c>
      <c r="K53">
        <f t="shared" si="9"/>
        <v>0.44673446819271706</v>
      </c>
      <c r="M53">
        <v>49.097815619999999</v>
      </c>
      <c r="O53">
        <f t="shared" si="18"/>
        <v>6.6008288254195399E-2</v>
      </c>
      <c r="P53">
        <f t="shared" si="11"/>
        <v>0.34854195678166416</v>
      </c>
      <c r="Q53">
        <v>0</v>
      </c>
      <c r="R53">
        <f t="shared" si="12"/>
        <v>6.6008288254195399E-2</v>
      </c>
      <c r="S53">
        <v>0.10645446952601305</v>
      </c>
      <c r="T53">
        <f t="shared" si="13"/>
        <v>2.1114864189189195E-5</v>
      </c>
      <c r="U53">
        <f t="shared" si="14"/>
        <v>1.2162162162162164E-3</v>
      </c>
      <c r="V53">
        <f>[1]!Convection(F53,J53/3600,1000,9*10^-4,E53/1000,0.6,0.36,7)</f>
        <v>24333.596835964698</v>
      </c>
      <c r="W53">
        <f>[1]!Convection(F53,J53/3600,1000,9*10^-4,E53/1000,0.6,0.36,7)</f>
        <v>24333.596835964698</v>
      </c>
      <c r="X53">
        <f>[1]!HeatTransferArea(F53/1000,H53/1000,0.36,E53/1000)</f>
        <v>0.84823000289756378</v>
      </c>
      <c r="Y53">
        <f t="shared" si="10"/>
        <v>20640.486914678484</v>
      </c>
      <c r="Z53">
        <f t="shared" si="15"/>
        <v>83.248706246885703</v>
      </c>
      <c r="AA53">
        <f t="shared" si="16"/>
        <v>238.84845031450516</v>
      </c>
      <c r="AB53">
        <f t="shared" si="17"/>
        <v>9.8155834472234971E-3</v>
      </c>
      <c r="AC53">
        <v>4.4769322951306693E-2</v>
      </c>
      <c r="AE53">
        <v>2.34375E-2</v>
      </c>
      <c r="AF53">
        <v>0.9375</v>
      </c>
      <c r="AG53">
        <v>24333.661279419128</v>
      </c>
      <c r="AH53">
        <v>0.58904862254808632</v>
      </c>
      <c r="AI53">
        <v>14333.70965819354</v>
      </c>
      <c r="AJ53">
        <v>30802.102885340664</v>
      </c>
      <c r="AK53">
        <v>0.13129384574874944</v>
      </c>
    </row>
    <row r="54" spans="1:37" x14ac:dyDescent="0.25">
      <c r="A54" t="s">
        <v>79</v>
      </c>
      <c r="B54">
        <v>370</v>
      </c>
      <c r="C54">
        <v>3</v>
      </c>
      <c r="D54">
        <v>4148</v>
      </c>
      <c r="E54">
        <v>0.4</v>
      </c>
      <c r="F54">
        <v>30</v>
      </c>
      <c r="G54">
        <v>4.1666666000000001</v>
      </c>
      <c r="H54">
        <f t="shared" si="8"/>
        <v>124.99999800000001</v>
      </c>
      <c r="I54">
        <v>1.5</v>
      </c>
      <c r="J54">
        <v>100</v>
      </c>
      <c r="K54">
        <f t="shared" si="9"/>
        <v>0.44673446819271706</v>
      </c>
      <c r="M54">
        <v>65.794132970000007</v>
      </c>
      <c r="O54">
        <f t="shared" si="18"/>
        <v>8.8455220251173805E-2</v>
      </c>
      <c r="P54">
        <f t="shared" si="11"/>
        <v>0.4647226090422189</v>
      </c>
      <c r="Q54">
        <v>0</v>
      </c>
      <c r="R54">
        <f>O54+Q54</f>
        <v>8.8455220251173805E-2</v>
      </c>
      <c r="S54">
        <v>0.14229178162792319</v>
      </c>
      <c r="T54">
        <f t="shared" si="13"/>
        <v>2.1114864189189195E-5</v>
      </c>
      <c r="U54">
        <f t="shared" si="14"/>
        <v>1.2162162162162164E-3</v>
      </c>
      <c r="V54">
        <f>[1]!Convection(F54,J54/3600,1000,9*10^-4,E54/1000,0.6,0.36,7)</f>
        <v>24333.646480292231</v>
      </c>
      <c r="W54">
        <f>[1]!Convection(F54,J54/3600,1000,9*10^-4,E54/1000,0.6,0.36,7)</f>
        <v>24333.646480292231</v>
      </c>
      <c r="X54">
        <f>[1]!HeatTransferArea(F54/1000,H54/1000,0.36,E54/1000)</f>
        <v>0.84823000289756378</v>
      </c>
      <c r="Y54">
        <f t="shared" si="10"/>
        <v>20640.529024486572</v>
      </c>
      <c r="Z54">
        <f t="shared" si="15"/>
        <v>83.248876087212537</v>
      </c>
      <c r="AA54">
        <f t="shared" si="16"/>
        <v>179.13670320190855</v>
      </c>
      <c r="AB54">
        <f t="shared" si="17"/>
        <v>7.3616875854176228E-3</v>
      </c>
      <c r="AC54">
        <v>5.9692430601742258E-2</v>
      </c>
      <c r="AE54">
        <v>2.34375E-2</v>
      </c>
      <c r="AF54">
        <v>0.9375</v>
      </c>
      <c r="AG54">
        <v>24333.723064999074</v>
      </c>
      <c r="AH54">
        <v>0.58904862254808632</v>
      </c>
      <c r="AI54">
        <v>14333.746052904302</v>
      </c>
      <c r="AJ54">
        <v>30802.181094935535</v>
      </c>
      <c r="AK54">
        <v>0.17549319734110527</v>
      </c>
    </row>
    <row r="55" spans="1:37" x14ac:dyDescent="0.25">
      <c r="A55" t="s">
        <v>80</v>
      </c>
      <c r="B55">
        <v>370</v>
      </c>
      <c r="C55">
        <v>3</v>
      </c>
      <c r="D55">
        <v>4148</v>
      </c>
      <c r="E55">
        <v>0.4</v>
      </c>
      <c r="F55">
        <v>30</v>
      </c>
      <c r="G55">
        <v>4.1666666000000001</v>
      </c>
      <c r="H55">
        <f t="shared" si="8"/>
        <v>124.99999800000001</v>
      </c>
      <c r="I55">
        <v>1.5</v>
      </c>
      <c r="J55">
        <v>125</v>
      </c>
      <c r="K55">
        <f t="shared" si="9"/>
        <v>0.44673446819271706</v>
      </c>
      <c r="M55">
        <v>82.244385100000002</v>
      </c>
      <c r="O55">
        <f t="shared" si="18"/>
        <v>0.11057133622780614</v>
      </c>
      <c r="P55">
        <f t="shared" si="11"/>
        <v>0.58090326130277359</v>
      </c>
      <c r="Q55">
        <v>0</v>
      </c>
      <c r="S55">
        <v>0.14229178162792319</v>
      </c>
      <c r="T55">
        <f t="shared" si="13"/>
        <v>2.1114864189189195E-5</v>
      </c>
      <c r="U55">
        <f t="shared" si="14"/>
        <v>1.2162162162162164E-3</v>
      </c>
      <c r="V55">
        <f>[1]!Convection(F55,J55/3600,1000,9*10^-4,E55/1000,0.6,0.36,7)</f>
        <v>24333.691342549086</v>
      </c>
      <c r="W55">
        <f>[1]!Convection(F55,J55/3600,1000,9*10^-4,E55/1000,0.6,0.36,7)</f>
        <v>24333.691342549086</v>
      </c>
      <c r="X55">
        <f>[1]!HeatTransferArea(F55/1000,H55/1000,0.36,E55/1000)</f>
        <v>0.84823000289756378</v>
      </c>
      <c r="Y55">
        <f t="shared" si="10"/>
        <v>20640.567077998832</v>
      </c>
      <c r="Z55">
        <f t="shared" si="15"/>
        <v>83.24902956739335</v>
      </c>
      <c r="AA55">
        <f t="shared" si="16"/>
        <v>143.30962677106228</v>
      </c>
      <c r="AB55">
        <f t="shared" si="17"/>
        <v>5.8893500683340977E-3</v>
      </c>
      <c r="AC55">
        <v>7.4615538252177829E-2</v>
      </c>
      <c r="AE55">
        <v>2.34375E-2</v>
      </c>
      <c r="AF55">
        <v>0.9375</v>
      </c>
      <c r="AG55">
        <v>24333.778898982433</v>
      </c>
      <c r="AH55">
        <v>0.58904862254808632</v>
      </c>
      <c r="AI55">
        <v>14333.778941835291</v>
      </c>
      <c r="AJ55">
        <v>30802.251770863837</v>
      </c>
    </row>
    <row r="56" spans="1:37" x14ac:dyDescent="0.25">
      <c r="A56" t="s">
        <v>81</v>
      </c>
      <c r="B56">
        <v>370</v>
      </c>
      <c r="C56">
        <v>3</v>
      </c>
      <c r="D56">
        <v>4148</v>
      </c>
      <c r="E56">
        <v>0.5</v>
      </c>
      <c r="F56">
        <v>30</v>
      </c>
      <c r="G56">
        <v>2.5</v>
      </c>
      <c r="H56">
        <f t="shared" si="8"/>
        <v>75</v>
      </c>
      <c r="I56">
        <v>0.5</v>
      </c>
      <c r="J56">
        <v>75</v>
      </c>
      <c r="K56">
        <f t="shared" si="9"/>
        <v>0.2680406852042812</v>
      </c>
      <c r="M56">
        <v>49.573528520000004</v>
      </c>
      <c r="O56">
        <f t="shared" si="18"/>
        <v>0.33323923545761158</v>
      </c>
      <c r="P56">
        <f t="shared" si="11"/>
        <v>1.7427097560249643</v>
      </c>
      <c r="Q56">
        <v>0</v>
      </c>
      <c r="R56">
        <f t="shared" ref="R56:R66" si="19">O56+Q56</f>
        <v>0.33323923545761158</v>
      </c>
      <c r="S56">
        <v>0.14229178162792319</v>
      </c>
      <c r="T56">
        <f t="shared" si="13"/>
        <v>2.5337837837837837E-6</v>
      </c>
      <c r="U56">
        <f t="shared" si="14"/>
        <v>4.0540540540540544E-4</v>
      </c>
      <c r="V56">
        <f>[1]!Convection(F56,J56/3600,1000,9*10^-4,E56/1000,0.6,0.36,7)</f>
        <v>19466.907668835705</v>
      </c>
      <c r="W56">
        <f>[1]!Convection(F56,J56/3600,1000,9*10^-4,E56/1000,0.6,0.36,7)</f>
        <v>19466.907668835705</v>
      </c>
      <c r="X56">
        <f>[1]!HeatTransferArea(F56/1000,H56/1000,0.36,E56/1000)</f>
        <v>0.40715040790523715</v>
      </c>
      <c r="Y56">
        <f t="shared" si="10"/>
        <v>7925.959398020047</v>
      </c>
      <c r="Z56">
        <f t="shared" si="15"/>
        <v>159.83776395896572</v>
      </c>
      <c r="AA56">
        <f t="shared" si="16"/>
        <v>91.717948675256096</v>
      </c>
      <c r="AB56">
        <f t="shared" si="17"/>
        <v>4.711480130050961E-3</v>
      </c>
      <c r="AC56">
        <v>0.2238466147565335</v>
      </c>
      <c r="AE56">
        <v>2.8124999999999999E-3</v>
      </c>
      <c r="AF56">
        <v>0.3125</v>
      </c>
      <c r="AG56">
        <v>19466.966609470252</v>
      </c>
      <c r="AH56">
        <v>0.28274333882308145</v>
      </c>
      <c r="AI56">
        <v>5504.1551359190607</v>
      </c>
      <c r="AJ56">
        <v>59140.15172497293</v>
      </c>
    </row>
    <row r="57" spans="1:37" x14ac:dyDescent="0.25">
      <c r="A57" t="s">
        <v>82</v>
      </c>
      <c r="B57">
        <v>370</v>
      </c>
      <c r="C57">
        <v>3</v>
      </c>
      <c r="D57">
        <v>4148</v>
      </c>
      <c r="E57">
        <v>0.5</v>
      </c>
      <c r="F57">
        <v>30</v>
      </c>
      <c r="G57">
        <v>2.5</v>
      </c>
      <c r="H57">
        <f t="shared" si="8"/>
        <v>75</v>
      </c>
      <c r="I57">
        <v>0.5</v>
      </c>
      <c r="J57">
        <v>100</v>
      </c>
      <c r="K57">
        <f t="shared" si="9"/>
        <v>0.2680406852042812</v>
      </c>
      <c r="M57">
        <v>61.367448690000003</v>
      </c>
      <c r="O57">
        <f t="shared" si="18"/>
        <v>0.41251938875380678</v>
      </c>
      <c r="P57">
        <f t="shared" si="11"/>
        <v>2.3236130080332855</v>
      </c>
      <c r="Q57">
        <v>0</v>
      </c>
      <c r="R57">
        <f t="shared" si="19"/>
        <v>0.41251938875380678</v>
      </c>
      <c r="S57">
        <v>0.14229178162792319</v>
      </c>
      <c r="T57">
        <f t="shared" si="13"/>
        <v>2.5337837837837837E-6</v>
      </c>
      <c r="U57">
        <f t="shared" si="14"/>
        <v>4.0540540540540544E-4</v>
      </c>
      <c r="V57">
        <f>[1]!Convection(F57,J57/3600,1000,9*10^-4,E57/1000,0.6,0.36,7)</f>
        <v>19466.953074039269</v>
      </c>
      <c r="W57">
        <f>[1]!Convection(F57,J57/3600,1000,9*10^-4,E57/1000,0.6,0.36,7)</f>
        <v>19466.953074039269</v>
      </c>
      <c r="X57">
        <f>[1]!HeatTransferArea(F57/1000,H57/1000,0.36,E57/1000)</f>
        <v>0.40715040790523715</v>
      </c>
      <c r="Y57">
        <f t="shared" si="10"/>
        <v>7925.9778847671987</v>
      </c>
      <c r="Z57">
        <f t="shared" si="15"/>
        <v>159.83813676939525</v>
      </c>
      <c r="AA57">
        <f t="shared" si="16"/>
        <v>68.788621950727858</v>
      </c>
      <c r="AB57">
        <f t="shared" si="17"/>
        <v>3.5336100975382205E-3</v>
      </c>
      <c r="AC57">
        <v>0.29846215300871132</v>
      </c>
      <c r="AE57">
        <v>2.8124999999999999E-3</v>
      </c>
      <c r="AF57">
        <v>0.3125</v>
      </c>
      <c r="AG57">
        <v>19467.023119185946</v>
      </c>
      <c r="AH57">
        <v>0.28274333882308145</v>
      </c>
      <c r="AI57">
        <v>5504.1711136647518</v>
      </c>
      <c r="AJ57">
        <v>59140.32340005858</v>
      </c>
    </row>
    <row r="58" spans="1:37" x14ac:dyDescent="0.25">
      <c r="A58" t="s">
        <v>83</v>
      </c>
      <c r="B58">
        <v>370</v>
      </c>
      <c r="C58">
        <v>3</v>
      </c>
      <c r="D58">
        <v>4148</v>
      </c>
      <c r="E58">
        <v>0.5</v>
      </c>
      <c r="F58">
        <v>30</v>
      </c>
      <c r="G58">
        <v>2.5</v>
      </c>
      <c r="H58">
        <f t="shared" si="8"/>
        <v>75</v>
      </c>
      <c r="I58">
        <v>0.5</v>
      </c>
      <c r="J58">
        <v>125</v>
      </c>
      <c r="K58">
        <f t="shared" si="9"/>
        <v>0.2680406852042812</v>
      </c>
      <c r="M58">
        <v>61.441140130000001</v>
      </c>
      <c r="O58">
        <f t="shared" si="18"/>
        <v>0.41301475149796696</v>
      </c>
      <c r="P58">
        <f t="shared" si="11"/>
        <v>2.9045162600416066</v>
      </c>
      <c r="Q58">
        <v>0</v>
      </c>
      <c r="R58">
        <f t="shared" si="19"/>
        <v>0.41301475149796696</v>
      </c>
      <c r="S58">
        <v>0.14229178162792319</v>
      </c>
      <c r="T58">
        <f t="shared" si="13"/>
        <v>2.5337837837837837E-6</v>
      </c>
      <c r="U58">
        <f t="shared" si="14"/>
        <v>4.0540540540540544E-4</v>
      </c>
      <c r="V58">
        <f>[1]!Convection(F58,J58/3600,1000,9*10^-4,E58/1000,0.6,0.36,7)</f>
        <v>19466.994105512669</v>
      </c>
      <c r="W58">
        <f>[1]!Convection(F58,J58/3600,1000,9*10^-4,E58/1000,0.6,0.36,7)</f>
        <v>19466.994105512669</v>
      </c>
      <c r="X58">
        <f>[1]!HeatTransferArea(F58/1000,H58/1000,0.36,E58/1000)</f>
        <v>0.40715040790523715</v>
      </c>
      <c r="Y58">
        <f t="shared" si="10"/>
        <v>7925.9945907483307</v>
      </c>
      <c r="Z58">
        <f t="shared" si="15"/>
        <v>159.83847366825313</v>
      </c>
      <c r="AA58">
        <f t="shared" si="16"/>
        <v>55.031013551965266</v>
      </c>
      <c r="AB58">
        <f t="shared" si="17"/>
        <v>2.8268880780305764E-3</v>
      </c>
      <c r="AC58">
        <v>0.37307769126088919</v>
      </c>
      <c r="AE58">
        <v>2.8124999999999999E-3</v>
      </c>
      <c r="AF58">
        <v>0.3125</v>
      </c>
      <c r="AG58">
        <v>19467.074185511268</v>
      </c>
      <c r="AH58">
        <v>0.28274333882308145</v>
      </c>
      <c r="AI58">
        <v>5504.1855523280747</v>
      </c>
      <c r="AJ58">
        <v>59140.478538262083</v>
      </c>
    </row>
    <row r="59" spans="1:37" x14ac:dyDescent="0.25">
      <c r="A59" t="s">
        <v>84</v>
      </c>
      <c r="B59">
        <v>370</v>
      </c>
      <c r="C59">
        <v>3</v>
      </c>
      <c r="D59">
        <v>4148</v>
      </c>
      <c r="E59">
        <v>0.5</v>
      </c>
      <c r="F59">
        <v>30</v>
      </c>
      <c r="G59">
        <v>2.5</v>
      </c>
      <c r="H59">
        <f t="shared" si="8"/>
        <v>75</v>
      </c>
      <c r="I59">
        <v>1</v>
      </c>
      <c r="J59">
        <v>75</v>
      </c>
      <c r="K59">
        <f t="shared" si="9"/>
        <v>0.2680406852042812</v>
      </c>
      <c r="M59">
        <v>50.456572020000003</v>
      </c>
      <c r="O59">
        <f t="shared" si="18"/>
        <v>0.169587580163607</v>
      </c>
      <c r="P59">
        <f t="shared" si="11"/>
        <v>0.87135487801248213</v>
      </c>
      <c r="Q59">
        <v>0</v>
      </c>
      <c r="R59">
        <f t="shared" si="19"/>
        <v>0.169587580163607</v>
      </c>
      <c r="S59">
        <v>0.14229178162792319</v>
      </c>
      <c r="T59">
        <f t="shared" si="13"/>
        <v>5.0675675675675673E-6</v>
      </c>
      <c r="U59">
        <f t="shared" si="14"/>
        <v>8.1081081081081088E-4</v>
      </c>
      <c r="V59">
        <f>[1]!Convection(F59,J59/3600,1000,9*10^-4,E59/1000,0.6,0.36,7)</f>
        <v>19466.907668835705</v>
      </c>
      <c r="W59">
        <f>[1]!Convection(F59,J59/3600,1000,9*10^-4,E59/1000,0.6,0.36,7)</f>
        <v>19466.907668835705</v>
      </c>
      <c r="X59">
        <f>[1]!HeatTransferArea(F59/1000,H59/1000,0.36,E59/1000)</f>
        <v>0.40715040790523715</v>
      </c>
      <c r="Y59">
        <f t="shared" si="10"/>
        <v>7925.959398020047</v>
      </c>
      <c r="Z59">
        <f t="shared" si="15"/>
        <v>79.918881979482862</v>
      </c>
      <c r="AA59">
        <f t="shared" si="16"/>
        <v>91.717948675256096</v>
      </c>
      <c r="AB59">
        <f t="shared" si="17"/>
        <v>4.711480130050961E-3</v>
      </c>
      <c r="AC59">
        <v>0.11192330737826675</v>
      </c>
      <c r="AE59">
        <v>5.6249999999999998E-3</v>
      </c>
      <c r="AF59">
        <v>0.625</v>
      </c>
      <c r="AG59">
        <v>19466.966609470252</v>
      </c>
      <c r="AH59">
        <v>0.28274333882308145</v>
      </c>
      <c r="AI59">
        <v>5504.1551359190607</v>
      </c>
      <c r="AJ59">
        <v>29570.075862486465</v>
      </c>
    </row>
    <row r="60" spans="1:37" x14ac:dyDescent="0.25">
      <c r="A60" t="s">
        <v>85</v>
      </c>
      <c r="B60">
        <v>370</v>
      </c>
      <c r="C60">
        <v>3</v>
      </c>
      <c r="D60">
        <v>4148</v>
      </c>
      <c r="E60">
        <v>0.5</v>
      </c>
      <c r="F60">
        <v>30</v>
      </c>
      <c r="G60">
        <v>2.5</v>
      </c>
      <c r="H60">
        <f t="shared" si="8"/>
        <v>75</v>
      </c>
      <c r="I60">
        <v>1</v>
      </c>
      <c r="J60">
        <v>100</v>
      </c>
      <c r="K60">
        <f t="shared" si="9"/>
        <v>0.2680406852042812</v>
      </c>
      <c r="M60">
        <v>66.878012720000001</v>
      </c>
      <c r="O60">
        <f t="shared" si="18"/>
        <v>0.22478103226751331</v>
      </c>
      <c r="P60">
        <f t="shared" si="11"/>
        <v>1.1618065040166428</v>
      </c>
      <c r="Q60">
        <v>0</v>
      </c>
      <c r="R60">
        <f t="shared" si="19"/>
        <v>0.22478103226751331</v>
      </c>
      <c r="S60">
        <v>0.14229178162792319</v>
      </c>
      <c r="T60">
        <f t="shared" si="13"/>
        <v>5.0675675675675673E-6</v>
      </c>
      <c r="U60">
        <f t="shared" si="14"/>
        <v>8.1081081081081088E-4</v>
      </c>
      <c r="V60">
        <f>[1]!Convection(F60,J60/3600,1000,9*10^-4,E60/1000,0.6,0.36,7)</f>
        <v>19466.953074039269</v>
      </c>
      <c r="W60">
        <f>[1]!Convection(F60,J60/3600,1000,9*10^-4,E60/1000,0.6,0.36,7)</f>
        <v>19466.953074039269</v>
      </c>
      <c r="X60">
        <f>[1]!HeatTransferArea(F60/1000,H60/1000,0.36,E60/1000)</f>
        <v>0.40715040790523715</v>
      </c>
      <c r="Y60">
        <f t="shared" si="10"/>
        <v>7925.9778847671987</v>
      </c>
      <c r="Z60">
        <f t="shared" si="15"/>
        <v>79.919068384697624</v>
      </c>
      <c r="AA60">
        <f t="shared" si="16"/>
        <v>68.788621950727858</v>
      </c>
      <c r="AB60">
        <f t="shared" si="17"/>
        <v>3.5336100975382205E-3</v>
      </c>
      <c r="AC60">
        <v>0.14923107650435566</v>
      </c>
      <c r="AE60">
        <v>5.6249999999999998E-3</v>
      </c>
      <c r="AF60">
        <v>0.625</v>
      </c>
      <c r="AG60">
        <v>19467.023119185946</v>
      </c>
      <c r="AH60">
        <v>0.28274333882308145</v>
      </c>
      <c r="AI60">
        <v>5504.1711136647518</v>
      </c>
      <c r="AJ60">
        <v>29570.16170002929</v>
      </c>
    </row>
    <row r="61" spans="1:37" x14ac:dyDescent="0.25">
      <c r="A61" t="s">
        <v>86</v>
      </c>
      <c r="B61">
        <v>370</v>
      </c>
      <c r="C61">
        <v>3</v>
      </c>
      <c r="D61">
        <v>4148</v>
      </c>
      <c r="E61">
        <v>0.5</v>
      </c>
      <c r="F61">
        <v>30</v>
      </c>
      <c r="G61">
        <v>2.5</v>
      </c>
      <c r="H61">
        <f t="shared" si="8"/>
        <v>75</v>
      </c>
      <c r="I61">
        <v>1</v>
      </c>
      <c r="J61">
        <v>125</v>
      </c>
      <c r="K61">
        <f t="shared" si="9"/>
        <v>0.2680406852042812</v>
      </c>
      <c r="M61">
        <v>82.298450099999997</v>
      </c>
      <c r="O61">
        <f t="shared" si="18"/>
        <v>0.27661005187078819</v>
      </c>
      <c r="P61">
        <f t="shared" si="11"/>
        <v>1.4522581300208033</v>
      </c>
      <c r="Q61">
        <v>0</v>
      </c>
      <c r="R61">
        <f t="shared" si="19"/>
        <v>0.27661005187078819</v>
      </c>
      <c r="S61">
        <v>0.14229178162792319</v>
      </c>
      <c r="T61">
        <f t="shared" si="13"/>
        <v>5.0675675675675673E-6</v>
      </c>
      <c r="U61">
        <f t="shared" si="14"/>
        <v>8.1081081081081088E-4</v>
      </c>
      <c r="V61">
        <f>[1]!Convection(F61,J61/3600,1000,9*10^-4,E61/1000,0.6,0.36,7)</f>
        <v>19466.994105512669</v>
      </c>
      <c r="W61">
        <f>[1]!Convection(F61,J61/3600,1000,9*10^-4,E61/1000,0.6,0.36,7)</f>
        <v>19466.994105512669</v>
      </c>
      <c r="X61">
        <f>[1]!HeatTransferArea(F61/1000,H61/1000,0.36,E61/1000)</f>
        <v>0.40715040790523715</v>
      </c>
      <c r="Y61">
        <f t="shared" si="10"/>
        <v>7925.9945907483307</v>
      </c>
      <c r="Z61">
        <f t="shared" si="15"/>
        <v>79.919236834126565</v>
      </c>
      <c r="AA61">
        <f t="shared" si="16"/>
        <v>55.031013551965266</v>
      </c>
      <c r="AB61">
        <f t="shared" si="17"/>
        <v>2.8268880780305764E-3</v>
      </c>
      <c r="AC61">
        <v>0.18653884563044459</v>
      </c>
      <c r="AE61">
        <v>5.6249999999999998E-3</v>
      </c>
      <c r="AF61">
        <v>0.625</v>
      </c>
      <c r="AG61">
        <v>19467.074185511268</v>
      </c>
      <c r="AH61">
        <v>0.28274333882308145</v>
      </c>
      <c r="AI61">
        <v>5504.1855523280747</v>
      </c>
      <c r="AJ61">
        <v>29570.239269131042</v>
      </c>
    </row>
    <row r="62" spans="1:37" x14ac:dyDescent="0.25">
      <c r="A62" t="s">
        <v>87</v>
      </c>
      <c r="B62">
        <v>370</v>
      </c>
      <c r="C62">
        <v>3</v>
      </c>
      <c r="D62">
        <v>4148</v>
      </c>
      <c r="E62">
        <v>0.5</v>
      </c>
      <c r="F62">
        <v>30</v>
      </c>
      <c r="G62">
        <v>2.5</v>
      </c>
      <c r="H62">
        <f t="shared" si="8"/>
        <v>75</v>
      </c>
      <c r="I62">
        <v>1.5</v>
      </c>
      <c r="J62">
        <v>75</v>
      </c>
      <c r="K62">
        <f t="shared" si="9"/>
        <v>0.2680406852042812</v>
      </c>
      <c r="M62">
        <v>50.139111509999999</v>
      </c>
      <c r="O62">
        <f t="shared" si="18"/>
        <v>0.11234705083497341</v>
      </c>
      <c r="P62">
        <f t="shared" si="11"/>
        <v>0.58090325200832138</v>
      </c>
      <c r="Q62">
        <v>0</v>
      </c>
      <c r="R62">
        <f t="shared" si="19"/>
        <v>0.11234705083497341</v>
      </c>
      <c r="S62">
        <v>0.14229178162792319</v>
      </c>
      <c r="T62">
        <f t="shared" si="13"/>
        <v>7.6013513513513518E-6</v>
      </c>
      <c r="U62">
        <f t="shared" si="14"/>
        <v>1.2162162162162164E-3</v>
      </c>
      <c r="V62">
        <f>[1]!Convection(F62,J62/3600,1000,9*10^-4,E62/1000,0.6,0.36,7)</f>
        <v>19466.907668835705</v>
      </c>
      <c r="W62">
        <f>[1]!Convection(F62,J62/3600,1000,9*10^-4,E62/1000,0.6,0.36,7)</f>
        <v>19466.907668835705</v>
      </c>
      <c r="X62">
        <f>[1]!HeatTransferArea(F62/1000,H62/1000,0.36,E62/1000)</f>
        <v>0.40715040790523715</v>
      </c>
      <c r="Y62">
        <f t="shared" si="10"/>
        <v>7925.959398020047</v>
      </c>
      <c r="Z62">
        <f t="shared" si="15"/>
        <v>53.27925465298857</v>
      </c>
      <c r="AA62">
        <f t="shared" si="16"/>
        <v>91.717948675256096</v>
      </c>
      <c r="AB62">
        <f t="shared" si="17"/>
        <v>4.711480130050961E-3</v>
      </c>
      <c r="AC62">
        <v>7.4615538252177829E-2</v>
      </c>
      <c r="AE62">
        <v>8.4375000000000006E-3</v>
      </c>
      <c r="AF62">
        <v>0.9375</v>
      </c>
      <c r="AG62">
        <v>19466.966609470252</v>
      </c>
      <c r="AH62">
        <v>0.28274333882308145</v>
      </c>
      <c r="AI62">
        <v>5504.1551359190607</v>
      </c>
      <c r="AJ62">
        <v>19713.383908324307</v>
      </c>
    </row>
    <row r="63" spans="1:37" x14ac:dyDescent="0.25">
      <c r="A63" t="s">
        <v>88</v>
      </c>
      <c r="B63">
        <v>370</v>
      </c>
      <c r="C63">
        <v>3</v>
      </c>
      <c r="D63">
        <v>4148</v>
      </c>
      <c r="E63">
        <v>0.5</v>
      </c>
      <c r="F63">
        <v>30</v>
      </c>
      <c r="G63">
        <v>2.5</v>
      </c>
      <c r="H63">
        <f t="shared" si="8"/>
        <v>75</v>
      </c>
      <c r="I63">
        <v>1.5</v>
      </c>
      <c r="J63">
        <v>100</v>
      </c>
      <c r="K63">
        <f t="shared" si="9"/>
        <v>0.2680406852042812</v>
      </c>
      <c r="M63">
        <v>66.919483740000004</v>
      </c>
      <c r="O63">
        <f t="shared" si="18"/>
        <v>0.14994694591044935</v>
      </c>
      <c r="P63">
        <f t="shared" si="11"/>
        <v>0.77453766934442858</v>
      </c>
      <c r="Q63">
        <v>0</v>
      </c>
      <c r="R63">
        <f t="shared" si="19"/>
        <v>0.14994694591044935</v>
      </c>
      <c r="S63">
        <v>0.14229178162792319</v>
      </c>
      <c r="T63">
        <f t="shared" si="13"/>
        <v>7.6013513513513518E-6</v>
      </c>
      <c r="U63">
        <f t="shared" si="14"/>
        <v>1.2162162162162164E-3</v>
      </c>
      <c r="V63">
        <f>[1]!Convection(F63,J63/3600,1000,9*10^-4,E63/1000,0.6,0.36,7)</f>
        <v>19466.953074039269</v>
      </c>
      <c r="W63">
        <f>[1]!Convection(F63,J63/3600,1000,9*10^-4,E63/1000,0.6,0.36,7)</f>
        <v>19466.953074039269</v>
      </c>
      <c r="X63">
        <f>[1]!HeatTransferArea(F63/1000,H63/1000,0.36,E63/1000)</f>
        <v>0.40715040790523715</v>
      </c>
      <c r="Y63">
        <f t="shared" si="10"/>
        <v>7925.9778847671987</v>
      </c>
      <c r="Z63">
        <f t="shared" si="15"/>
        <v>53.279378923131745</v>
      </c>
      <c r="AA63">
        <f t="shared" si="16"/>
        <v>68.788621950727858</v>
      </c>
      <c r="AB63">
        <f t="shared" si="17"/>
        <v>3.5336100975382205E-3</v>
      </c>
      <c r="AC63">
        <v>9.9487384336237106E-2</v>
      </c>
      <c r="AE63">
        <v>8.4375000000000006E-3</v>
      </c>
      <c r="AF63">
        <v>0.9375</v>
      </c>
      <c r="AG63">
        <v>19467.023119185946</v>
      </c>
      <c r="AH63">
        <v>0.28274333882308145</v>
      </c>
      <c r="AI63">
        <v>5504.1711136647518</v>
      </c>
      <c r="AJ63">
        <v>19713.441133352859</v>
      </c>
    </row>
    <row r="64" spans="1:37" x14ac:dyDescent="0.25">
      <c r="A64" t="s">
        <v>89</v>
      </c>
      <c r="B64">
        <v>370</v>
      </c>
      <c r="C64">
        <v>3</v>
      </c>
      <c r="D64">
        <v>4148</v>
      </c>
      <c r="E64">
        <v>0.5</v>
      </c>
      <c r="F64">
        <v>30</v>
      </c>
      <c r="G64">
        <v>2.5</v>
      </c>
      <c r="H64">
        <f t="shared" si="8"/>
        <v>75</v>
      </c>
      <c r="I64">
        <v>1.5</v>
      </c>
      <c r="J64">
        <v>125</v>
      </c>
      <c r="K64">
        <f t="shared" si="9"/>
        <v>0.2680406852042812</v>
      </c>
      <c r="M64">
        <v>83.239636309999995</v>
      </c>
      <c r="O64">
        <f t="shared" si="18"/>
        <v>0.18651562363922447</v>
      </c>
      <c r="P64">
        <f t="shared" si="11"/>
        <v>0.96817208668053567</v>
      </c>
      <c r="Q64">
        <v>0</v>
      </c>
      <c r="R64">
        <f t="shared" si="19"/>
        <v>0.18651562363922447</v>
      </c>
      <c r="S64">
        <v>0.14229178162792319</v>
      </c>
      <c r="T64">
        <f t="shared" si="13"/>
        <v>7.6013513513513518E-6</v>
      </c>
      <c r="U64">
        <f t="shared" si="14"/>
        <v>1.2162162162162164E-3</v>
      </c>
      <c r="V64">
        <f>[1]!Convection(F64,J64/3600,1000,9*10^-4,E64/1000,0.6,0.36,7)</f>
        <v>19466.994105512669</v>
      </c>
      <c r="W64">
        <f>[1]!Convection(F64,J64/3600,1000,9*10^-4,E64/1000,0.6,0.36,7)</f>
        <v>19466.994105512669</v>
      </c>
      <c r="X64">
        <f>[1]!HeatTransferArea(F64/1000,H64/1000,0.36,E64/1000)</f>
        <v>0.40715040790523715</v>
      </c>
      <c r="Y64">
        <f t="shared" si="10"/>
        <v>7925.9945907483307</v>
      </c>
      <c r="Z64">
        <f t="shared" si="15"/>
        <v>53.279491222751041</v>
      </c>
      <c r="AA64">
        <f t="shared" si="16"/>
        <v>55.031013551965266</v>
      </c>
      <c r="AB64">
        <f t="shared" si="17"/>
        <v>2.8268880780305764E-3</v>
      </c>
      <c r="AC64">
        <v>0.1243592304202964</v>
      </c>
      <c r="AE64">
        <v>8.4375000000000006E-3</v>
      </c>
      <c r="AF64">
        <v>0.9375</v>
      </c>
      <c r="AG64">
        <v>19467.074185511268</v>
      </c>
      <c r="AH64">
        <v>0.28274333882308145</v>
      </c>
      <c r="AI64">
        <v>5504.1855523280747</v>
      </c>
      <c r="AJ64">
        <v>19713.49284608736</v>
      </c>
    </row>
    <row r="65" spans="1:36" x14ac:dyDescent="0.25">
      <c r="A65" t="s">
        <v>90</v>
      </c>
      <c r="B65">
        <v>370</v>
      </c>
      <c r="C65">
        <v>3</v>
      </c>
      <c r="D65">
        <v>4148</v>
      </c>
      <c r="E65">
        <v>0.5</v>
      </c>
      <c r="F65">
        <v>30</v>
      </c>
      <c r="G65">
        <v>3.3333333000000001</v>
      </c>
      <c r="H65">
        <f t="shared" si="8"/>
        <v>99.999999000000003</v>
      </c>
      <c r="I65">
        <v>0.5</v>
      </c>
      <c r="J65">
        <v>75</v>
      </c>
      <c r="K65">
        <f t="shared" si="9"/>
        <v>0.35738757669849913</v>
      </c>
      <c r="M65">
        <v>50.587509660000002</v>
      </c>
      <c r="O65">
        <f t="shared" si="18"/>
        <v>0.25504150674758708</v>
      </c>
      <c r="P65">
        <f t="shared" si="11"/>
        <v>1.3070323300890465</v>
      </c>
      <c r="Q65">
        <v>0</v>
      </c>
      <c r="R65">
        <f t="shared" si="19"/>
        <v>0.25504150674758708</v>
      </c>
      <c r="S65">
        <v>0.14229178162792319</v>
      </c>
      <c r="T65">
        <f t="shared" si="13"/>
        <v>4.5045044144144151E-6</v>
      </c>
      <c r="U65">
        <f t="shared" si="14"/>
        <v>4.0540540540540544E-4</v>
      </c>
      <c r="V65">
        <f>[1]!Convection(F65,J65/3600,1000,9*10^-4,E65/1000,0.6,0.36,7)</f>
        <v>19466.907668835705</v>
      </c>
      <c r="W65">
        <f>[1]!Convection(F65,J65/3600,1000,9*10^-4,E65/1000,0.6,0.36,7)</f>
        <v>19466.907668835705</v>
      </c>
      <c r="X65">
        <f>[1]!HeatTransferArea(F65/1000,H65/1000,0.36,E65/1000)</f>
        <v>0.54286720511164421</v>
      </c>
      <c r="Y65">
        <f t="shared" si="10"/>
        <v>10567.945758347272</v>
      </c>
      <c r="Z65">
        <f t="shared" si="15"/>
        <v>159.83776395896575</v>
      </c>
      <c r="AA65">
        <f t="shared" si="16"/>
        <v>122.29059701076883</v>
      </c>
      <c r="AB65">
        <f t="shared" si="17"/>
        <v>6.2819734439148803E-3</v>
      </c>
      <c r="AC65">
        <v>0.16788496106740014</v>
      </c>
      <c r="AE65">
        <v>5.0000000000000001E-3</v>
      </c>
      <c r="AF65">
        <v>0.3125</v>
      </c>
      <c r="AG65">
        <v>19466.966609470252</v>
      </c>
      <c r="AH65">
        <v>0.37699111843077526</v>
      </c>
      <c r="AI65">
        <v>7338.873514558747</v>
      </c>
      <c r="AJ65">
        <v>59140.15172497293</v>
      </c>
    </row>
    <row r="66" spans="1:36" x14ac:dyDescent="0.25">
      <c r="A66" t="s">
        <v>91</v>
      </c>
      <c r="B66">
        <v>370</v>
      </c>
      <c r="C66">
        <v>3</v>
      </c>
      <c r="D66">
        <v>4148</v>
      </c>
      <c r="E66">
        <v>0.5</v>
      </c>
      <c r="F66">
        <v>30</v>
      </c>
      <c r="G66">
        <v>3.3333333000000001</v>
      </c>
      <c r="H66">
        <f t="shared" si="8"/>
        <v>99.999999000000003</v>
      </c>
      <c r="I66">
        <v>0.5</v>
      </c>
      <c r="J66">
        <v>100</v>
      </c>
      <c r="K66">
        <f t="shared" si="9"/>
        <v>0.35738757669849913</v>
      </c>
      <c r="M66">
        <v>66.130648059999999</v>
      </c>
      <c r="O66">
        <f t="shared" si="18"/>
        <v>0.33340364522337701</v>
      </c>
      <c r="P66">
        <f t="shared" ref="P66:P82" si="20">D66*J66/3600/I66/K66/B66</f>
        <v>1.742709773452062</v>
      </c>
      <c r="Q66">
        <v>0</v>
      </c>
      <c r="R66">
        <f t="shared" si="19"/>
        <v>0.33340364522337701</v>
      </c>
      <c r="S66">
        <v>0.14229178162792319</v>
      </c>
      <c r="T66">
        <f t="shared" si="13"/>
        <v>4.5045044144144151E-6</v>
      </c>
      <c r="U66">
        <f t="shared" si="14"/>
        <v>4.0540540540540544E-4</v>
      </c>
      <c r="V66">
        <f>[1]!Convection(F66,J66/3600,1000,9*10^-4,E66/1000,0.6,0.36,7)</f>
        <v>19466.953074039269</v>
      </c>
      <c r="W66">
        <f>[1]!Convection(F66,J66/3600,1000,9*10^-4,E66/1000,0.6,0.36,7)</f>
        <v>19466.953074039269</v>
      </c>
      <c r="X66">
        <f>[1]!HeatTransferArea(F66/1000,H66/1000,0.36,E66/1000)</f>
        <v>0.54286720511164421</v>
      </c>
      <c r="Y66">
        <f t="shared" si="10"/>
        <v>10567.970407343229</v>
      </c>
      <c r="Z66">
        <f t="shared" si="15"/>
        <v>159.83813676939531</v>
      </c>
      <c r="AA66">
        <f t="shared" si="16"/>
        <v>91.718161683788878</v>
      </c>
      <c r="AB66">
        <f t="shared" si="17"/>
        <v>4.7114800829361602E-3</v>
      </c>
      <c r="AC66">
        <v>0.22384661475653353</v>
      </c>
      <c r="AE66">
        <v>5.0000000000000001E-3</v>
      </c>
      <c r="AF66">
        <v>0.3125</v>
      </c>
      <c r="AG66">
        <v>19467.023119185946</v>
      </c>
      <c r="AH66">
        <v>0.37699111843077526</v>
      </c>
      <c r="AI66">
        <v>7338.8948182196691</v>
      </c>
      <c r="AJ66">
        <v>59140.323400058587</v>
      </c>
    </row>
    <row r="67" spans="1:36" x14ac:dyDescent="0.25">
      <c r="A67" t="s">
        <v>92</v>
      </c>
      <c r="B67">
        <v>370</v>
      </c>
      <c r="C67">
        <v>3</v>
      </c>
      <c r="D67">
        <v>4148</v>
      </c>
      <c r="E67">
        <v>0.5</v>
      </c>
      <c r="F67">
        <v>30</v>
      </c>
      <c r="G67">
        <v>3.3333333000000001</v>
      </c>
      <c r="H67">
        <f t="shared" ref="H67:H82" si="21">G67*F67</f>
        <v>99.999999000000003</v>
      </c>
      <c r="I67">
        <v>0.5</v>
      </c>
      <c r="J67">
        <v>125</v>
      </c>
      <c r="K67">
        <f t="shared" ref="K67:K82" si="22">PI()*F67^2*H67*(1-0.36)/4*7900*10^-9</f>
        <v>0.35738757669849913</v>
      </c>
      <c r="M67">
        <v>78.854189090000006</v>
      </c>
      <c r="O67">
        <f t="shared" si="18"/>
        <v>0.39755052846127281</v>
      </c>
      <c r="P67">
        <f t="shared" si="20"/>
        <v>2.1783872168150773</v>
      </c>
      <c r="Q67">
        <v>0</v>
      </c>
      <c r="R67">
        <f t="shared" ref="R67:R82" si="23">O67+Q67</f>
        <v>0.39755052846127281</v>
      </c>
      <c r="S67">
        <v>0.14229178162792319</v>
      </c>
      <c r="T67">
        <f t="shared" si="13"/>
        <v>4.5045044144144151E-6</v>
      </c>
      <c r="U67">
        <f t="shared" si="14"/>
        <v>4.0540540540540544E-4</v>
      </c>
      <c r="V67">
        <f>[1]!Convection(F67,J67/3600,1000,9*10^-4,E67/1000,0.6,0.36,7)</f>
        <v>19466.994105512669</v>
      </c>
      <c r="W67">
        <f>[1]!Convection(F67,J67/3600,1000,9*10^-4,E67/1000,0.6,0.36,7)</f>
        <v>19466.994105512669</v>
      </c>
      <c r="X67">
        <f>[1]!HeatTransferArea(F67/1000,H67/1000,0.36,E67/1000)</f>
        <v>0.54286720511164421</v>
      </c>
      <c r="Y67">
        <f t="shared" ref="Y67:Y82" si="24">X67*W67</f>
        <v>10567.992681984515</v>
      </c>
      <c r="Z67">
        <f t="shared" si="15"/>
        <v>159.83847366825319</v>
      </c>
      <c r="AA67">
        <f t="shared" si="16"/>
        <v>73.374684002206862</v>
      </c>
      <c r="AB67">
        <f t="shared" si="17"/>
        <v>3.7691840663489282E-3</v>
      </c>
      <c r="AC67">
        <v>0.27980826844566692</v>
      </c>
      <c r="AE67">
        <v>5.0000000000000001E-3</v>
      </c>
      <c r="AF67">
        <v>0.3125</v>
      </c>
      <c r="AG67">
        <v>19467.074185511268</v>
      </c>
      <c r="AH67">
        <v>0.37699111843077526</v>
      </c>
      <c r="AI67">
        <v>7338.9140697707662</v>
      </c>
      <c r="AJ67">
        <v>59140.478538262098</v>
      </c>
    </row>
    <row r="68" spans="1:36" x14ac:dyDescent="0.25">
      <c r="A68" t="s">
        <v>93</v>
      </c>
      <c r="B68">
        <v>370</v>
      </c>
      <c r="C68">
        <v>3</v>
      </c>
      <c r="D68">
        <v>4148</v>
      </c>
      <c r="E68">
        <v>0.5</v>
      </c>
      <c r="F68">
        <v>30</v>
      </c>
      <c r="G68">
        <v>3.3333333000000001</v>
      </c>
      <c r="H68">
        <f t="shared" si="21"/>
        <v>99.999999000000003</v>
      </c>
      <c r="I68">
        <v>1</v>
      </c>
      <c r="J68">
        <v>75</v>
      </c>
      <c r="K68">
        <f t="shared" si="22"/>
        <v>0.35738757669849913</v>
      </c>
      <c r="M68">
        <v>50.298460030000001</v>
      </c>
      <c r="O68">
        <f t="shared" si="18"/>
        <v>0.12679211844339763</v>
      </c>
      <c r="P68">
        <f t="shared" si="20"/>
        <v>0.65351616504452326</v>
      </c>
      <c r="Q68">
        <v>0</v>
      </c>
      <c r="R68">
        <f t="shared" si="23"/>
        <v>0.12679211844339763</v>
      </c>
      <c r="S68">
        <v>0.14229178162792319</v>
      </c>
      <c r="T68">
        <f t="shared" si="13"/>
        <v>9.0090088288288301E-6</v>
      </c>
      <c r="U68">
        <f t="shared" si="14"/>
        <v>8.1081081081081088E-4</v>
      </c>
      <c r="V68">
        <f>[1]!Convection(F68,J68/3600,1000,9*10^-4,E68/1000,0.6,0.36,7)</f>
        <v>19466.907668835705</v>
      </c>
      <c r="W68">
        <f>[1]!Convection(F68,J68/3600,1000,9*10^-4,E68/1000,0.6,0.36,7)</f>
        <v>19466.907668835705</v>
      </c>
      <c r="X68">
        <f>[1]!HeatTransferArea(F68/1000,H68/1000,0.36,E68/1000)</f>
        <v>0.54286720511164421</v>
      </c>
      <c r="Y68">
        <f t="shared" si="24"/>
        <v>10567.945758347272</v>
      </c>
      <c r="Z68">
        <f t="shared" si="15"/>
        <v>79.918881979482876</v>
      </c>
      <c r="AA68">
        <f t="shared" si="16"/>
        <v>122.29059701076883</v>
      </c>
      <c r="AB68">
        <f t="shared" si="17"/>
        <v>6.2819734439148803E-3</v>
      </c>
      <c r="AC68">
        <v>8.394248053370007E-2</v>
      </c>
      <c r="AE68">
        <v>0.01</v>
      </c>
      <c r="AF68">
        <v>0.625</v>
      </c>
      <c r="AG68">
        <v>19466.966609470252</v>
      </c>
      <c r="AH68">
        <v>0.37699111843077526</v>
      </c>
      <c r="AI68">
        <v>7338.873514558747</v>
      </c>
      <c r="AJ68">
        <v>29570.075862486465</v>
      </c>
    </row>
    <row r="69" spans="1:36" x14ac:dyDescent="0.25">
      <c r="A69" t="s">
        <v>94</v>
      </c>
      <c r="B69">
        <v>370</v>
      </c>
      <c r="C69">
        <v>3</v>
      </c>
      <c r="D69">
        <v>4148</v>
      </c>
      <c r="E69">
        <v>0.5</v>
      </c>
      <c r="F69">
        <v>30</v>
      </c>
      <c r="G69">
        <v>3.3333333000000001</v>
      </c>
      <c r="H69">
        <f t="shared" si="21"/>
        <v>99.999999000000003</v>
      </c>
      <c r="I69">
        <v>1</v>
      </c>
      <c r="J69">
        <v>100</v>
      </c>
      <c r="K69">
        <f t="shared" si="22"/>
        <v>0.35738757669849913</v>
      </c>
      <c r="M69">
        <v>67.119261929999993</v>
      </c>
      <c r="O69">
        <f t="shared" si="18"/>
        <v>0.16919391574585327</v>
      </c>
      <c r="P69">
        <f t="shared" si="20"/>
        <v>0.87135488672603101</v>
      </c>
      <c r="Q69">
        <v>0</v>
      </c>
      <c r="R69">
        <f t="shared" si="23"/>
        <v>0.16919391574585327</v>
      </c>
      <c r="S69">
        <v>0.14229178162792319</v>
      </c>
      <c r="T69">
        <f t="shared" si="13"/>
        <v>9.0090088288288301E-6</v>
      </c>
      <c r="U69">
        <f t="shared" si="14"/>
        <v>8.1081081081081088E-4</v>
      </c>
      <c r="V69">
        <f>[1]!Convection(F69,J69/3600,1000,9*10^-4,E69/1000,0.6,0.36,7)</f>
        <v>19466.953074039269</v>
      </c>
      <c r="W69">
        <f>[1]!Convection(F69,J69/3600,1000,9*10^-4,E69/1000,0.6,0.36,7)</f>
        <v>19466.953074039269</v>
      </c>
      <c r="X69">
        <f>[1]!HeatTransferArea(F69/1000,H69/1000,0.36,E69/1000)</f>
        <v>0.54286720511164421</v>
      </c>
      <c r="Y69">
        <f t="shared" si="24"/>
        <v>10567.970407343229</v>
      </c>
      <c r="Z69">
        <f t="shared" si="15"/>
        <v>79.919068384697653</v>
      </c>
      <c r="AA69">
        <f t="shared" si="16"/>
        <v>91.718161683788878</v>
      </c>
      <c r="AB69">
        <f t="shared" si="17"/>
        <v>4.7114800829361602E-3</v>
      </c>
      <c r="AC69">
        <v>0.11192330737826676</v>
      </c>
      <c r="AE69">
        <v>0.01</v>
      </c>
      <c r="AF69">
        <v>0.625</v>
      </c>
      <c r="AG69">
        <v>19467.023119185946</v>
      </c>
      <c r="AH69">
        <v>0.37699111843077526</v>
      </c>
      <c r="AI69">
        <v>7338.8948182196691</v>
      </c>
      <c r="AJ69">
        <v>29570.161700029294</v>
      </c>
    </row>
    <row r="70" spans="1:36" x14ac:dyDescent="0.25">
      <c r="A70" t="s">
        <v>95</v>
      </c>
      <c r="B70">
        <v>370</v>
      </c>
      <c r="C70">
        <v>3</v>
      </c>
      <c r="D70">
        <v>4148</v>
      </c>
      <c r="E70">
        <v>0.5</v>
      </c>
      <c r="F70">
        <v>30</v>
      </c>
      <c r="G70">
        <v>3.3333333000000001</v>
      </c>
      <c r="H70">
        <f t="shared" si="21"/>
        <v>99.999999000000003</v>
      </c>
      <c r="I70">
        <v>1</v>
      </c>
      <c r="J70">
        <v>125</v>
      </c>
      <c r="K70">
        <f t="shared" si="22"/>
        <v>0.35738757669849913</v>
      </c>
      <c r="M70">
        <v>83.519382300000004</v>
      </c>
      <c r="O70">
        <f t="shared" si="18"/>
        <v>0.21053526105143081</v>
      </c>
      <c r="P70">
        <f t="shared" si="20"/>
        <v>1.0891936084075386</v>
      </c>
      <c r="Q70">
        <v>0</v>
      </c>
      <c r="R70">
        <f t="shared" si="23"/>
        <v>0.21053526105143081</v>
      </c>
      <c r="S70">
        <v>0.14229178162792319</v>
      </c>
      <c r="T70">
        <f t="shared" si="13"/>
        <v>9.0090088288288301E-6</v>
      </c>
      <c r="U70">
        <f t="shared" si="14"/>
        <v>8.1081081081081088E-4</v>
      </c>
      <c r="V70">
        <f>[1]!Convection(F70,J70/3600,1000,9*10^-4,E70/1000,0.6,0.36,7)</f>
        <v>19466.994105512669</v>
      </c>
      <c r="W70">
        <f>[1]!Convection(F70,J70/3600,1000,9*10^-4,E70/1000,0.6,0.36,7)</f>
        <v>19466.994105512669</v>
      </c>
      <c r="X70">
        <f>[1]!HeatTransferArea(F70/1000,H70/1000,0.36,E70/1000)</f>
        <v>0.54286720511164421</v>
      </c>
      <c r="Y70">
        <f t="shared" si="24"/>
        <v>10567.992681984515</v>
      </c>
      <c r="Z70">
        <f t="shared" si="15"/>
        <v>79.919236834126593</v>
      </c>
      <c r="AA70">
        <f t="shared" si="16"/>
        <v>73.374684002206862</v>
      </c>
      <c r="AB70">
        <f t="shared" si="17"/>
        <v>3.7691840663489282E-3</v>
      </c>
      <c r="AC70">
        <v>0.13990413422283346</v>
      </c>
      <c r="AE70">
        <v>0.01</v>
      </c>
      <c r="AF70">
        <v>0.625</v>
      </c>
      <c r="AG70">
        <v>19467.074185511268</v>
      </c>
      <c r="AH70">
        <v>0.37699111843077526</v>
      </c>
      <c r="AI70">
        <v>7338.9140697707662</v>
      </c>
      <c r="AJ70">
        <v>29570.239269131049</v>
      </c>
    </row>
    <row r="71" spans="1:36" x14ac:dyDescent="0.25">
      <c r="A71" t="s">
        <v>96</v>
      </c>
      <c r="B71">
        <v>370</v>
      </c>
      <c r="C71">
        <v>3</v>
      </c>
      <c r="D71">
        <v>4148</v>
      </c>
      <c r="E71">
        <v>0.5</v>
      </c>
      <c r="F71">
        <v>30</v>
      </c>
      <c r="G71">
        <v>3.3333333000000001</v>
      </c>
      <c r="H71">
        <f t="shared" si="21"/>
        <v>99.999999000000003</v>
      </c>
      <c r="I71">
        <v>1.5</v>
      </c>
      <c r="J71">
        <v>75</v>
      </c>
      <c r="K71">
        <f t="shared" si="22"/>
        <v>0.35738757669849913</v>
      </c>
      <c r="M71">
        <v>49.772967979999997</v>
      </c>
      <c r="O71">
        <f t="shared" si="18"/>
        <v>8.3644973724650462E-2</v>
      </c>
      <c r="P71">
        <f t="shared" si="20"/>
        <v>0.4356774433630155</v>
      </c>
      <c r="Q71">
        <v>0</v>
      </c>
      <c r="R71">
        <f t="shared" si="23"/>
        <v>8.3644973724650462E-2</v>
      </c>
      <c r="S71">
        <v>0.14229178162792319</v>
      </c>
      <c r="T71">
        <f t="shared" si="13"/>
        <v>1.3513513243243245E-5</v>
      </c>
      <c r="U71">
        <f t="shared" si="14"/>
        <v>1.2162162162162164E-3</v>
      </c>
      <c r="V71">
        <f>[1]!Convection(F71,J71/3600,1000,9*10^-4,E71/1000,0.6,0.36,7)</f>
        <v>19466.907668835705</v>
      </c>
      <c r="W71">
        <f>[1]!Convection(F71,J71/3600,1000,9*10^-4,E71/1000,0.6,0.36,7)</f>
        <v>19466.907668835705</v>
      </c>
      <c r="X71">
        <f>[1]!HeatTransferArea(F71/1000,H71/1000,0.36,E71/1000)</f>
        <v>0.54286720511164421</v>
      </c>
      <c r="Y71">
        <f t="shared" si="24"/>
        <v>10567.945758347272</v>
      </c>
      <c r="Z71">
        <f t="shared" si="15"/>
        <v>53.279254652988584</v>
      </c>
      <c r="AA71">
        <f t="shared" si="16"/>
        <v>122.29059701076883</v>
      </c>
      <c r="AB71">
        <f t="shared" si="17"/>
        <v>6.2819734439148803E-3</v>
      </c>
      <c r="AC71">
        <v>5.5961653689133382E-2</v>
      </c>
      <c r="AE71">
        <v>1.4999999999999999E-2</v>
      </c>
      <c r="AF71">
        <v>0.9375</v>
      </c>
      <c r="AG71">
        <v>19466.966609470252</v>
      </c>
      <c r="AH71">
        <v>0.37699111843077526</v>
      </c>
      <c r="AI71">
        <v>7338.873514558747</v>
      </c>
      <c r="AJ71">
        <v>19713.383908324311</v>
      </c>
    </row>
    <row r="72" spans="1:36" x14ac:dyDescent="0.25">
      <c r="A72" t="s">
        <v>97</v>
      </c>
      <c r="B72">
        <v>370</v>
      </c>
      <c r="C72">
        <v>3</v>
      </c>
      <c r="D72">
        <v>4148</v>
      </c>
      <c r="E72">
        <v>0.5</v>
      </c>
      <c r="F72">
        <v>30</v>
      </c>
      <c r="G72">
        <v>3.3333333000000001</v>
      </c>
      <c r="H72">
        <f t="shared" si="21"/>
        <v>99.999999000000003</v>
      </c>
      <c r="I72">
        <v>1.5</v>
      </c>
      <c r="J72">
        <v>100</v>
      </c>
      <c r="K72">
        <f t="shared" si="22"/>
        <v>0.35738757669849913</v>
      </c>
      <c r="M72">
        <v>66.673028119999998</v>
      </c>
      <c r="O72">
        <f t="shared" si="18"/>
        <v>0.11204603445551413</v>
      </c>
      <c r="P72">
        <f t="shared" si="20"/>
        <v>0.58090325781735408</v>
      </c>
      <c r="Q72">
        <v>0</v>
      </c>
      <c r="R72">
        <f t="shared" si="23"/>
        <v>0.11204603445551413</v>
      </c>
      <c r="S72">
        <v>0.14229178162792319</v>
      </c>
      <c r="T72">
        <f t="shared" si="13"/>
        <v>1.3513513243243245E-5</v>
      </c>
      <c r="U72">
        <f t="shared" si="14"/>
        <v>1.2162162162162164E-3</v>
      </c>
      <c r="V72">
        <f>[1]!Convection(F72,J72/3600,1000,9*10^-4,E72/1000,0.6,0.36,7)</f>
        <v>19466.953074039269</v>
      </c>
      <c r="W72">
        <f>[1]!Convection(F72,J72/3600,1000,9*10^-4,E72/1000,0.6,0.36,7)</f>
        <v>19466.953074039269</v>
      </c>
      <c r="X72">
        <f>[1]!HeatTransferArea(F72/1000,H72/1000,0.36,E72/1000)</f>
        <v>0.54286720511164421</v>
      </c>
      <c r="Y72">
        <f t="shared" si="24"/>
        <v>10567.970407343229</v>
      </c>
      <c r="Z72">
        <f t="shared" si="15"/>
        <v>53.279378923131766</v>
      </c>
      <c r="AA72">
        <f t="shared" si="16"/>
        <v>91.718161683788878</v>
      </c>
      <c r="AB72">
        <f t="shared" si="17"/>
        <v>4.7114800829361602E-3</v>
      </c>
      <c r="AC72">
        <v>7.4615538252177843E-2</v>
      </c>
      <c r="AE72">
        <v>1.4999999999999999E-2</v>
      </c>
      <c r="AF72">
        <v>0.9375</v>
      </c>
      <c r="AG72">
        <v>19467.023119185946</v>
      </c>
      <c r="AH72">
        <v>0.37699111843077526</v>
      </c>
      <c r="AI72">
        <v>7338.8948182196691</v>
      </c>
      <c r="AJ72">
        <v>19713.441133352862</v>
      </c>
    </row>
    <row r="73" spans="1:36" x14ac:dyDescent="0.25">
      <c r="A73" t="s">
        <v>98</v>
      </c>
      <c r="B73">
        <v>370</v>
      </c>
      <c r="C73">
        <v>3</v>
      </c>
      <c r="D73">
        <v>4148</v>
      </c>
      <c r="E73">
        <v>0.5</v>
      </c>
      <c r="F73">
        <v>30</v>
      </c>
      <c r="G73">
        <v>3.3333333000000001</v>
      </c>
      <c r="H73">
        <f t="shared" si="21"/>
        <v>99.999999000000003</v>
      </c>
      <c r="I73">
        <v>1.5</v>
      </c>
      <c r="J73">
        <v>125</v>
      </c>
      <c r="K73">
        <f t="shared" si="22"/>
        <v>0.35738757669849913</v>
      </c>
      <c r="M73">
        <v>83.328319469999997</v>
      </c>
      <c r="O73">
        <f t="shared" si="18"/>
        <v>0.1400357538531386</v>
      </c>
      <c r="P73">
        <f t="shared" si="20"/>
        <v>0.72612907227169243</v>
      </c>
      <c r="Q73">
        <v>0</v>
      </c>
      <c r="R73">
        <f t="shared" si="23"/>
        <v>0.1400357538531386</v>
      </c>
      <c r="S73">
        <v>0.14229178162792319</v>
      </c>
      <c r="T73">
        <f t="shared" si="13"/>
        <v>1.3513513243243245E-5</v>
      </c>
      <c r="U73">
        <f t="shared" si="14"/>
        <v>1.2162162162162164E-3</v>
      </c>
      <c r="V73">
        <f>[1]!Convection(F73,J73/3600,1000,9*10^-4,E73/1000,0.6,0.36,7)</f>
        <v>19466.994105512669</v>
      </c>
      <c r="W73">
        <f>[1]!Convection(F73,J73/3600,1000,9*10^-4,E73/1000,0.6,0.36,7)</f>
        <v>19466.994105512669</v>
      </c>
      <c r="X73">
        <f>[1]!HeatTransferArea(F73/1000,H73/1000,0.36,E73/1000)</f>
        <v>0.54286720511164421</v>
      </c>
      <c r="Y73">
        <f t="shared" si="24"/>
        <v>10567.992681984515</v>
      </c>
      <c r="Z73">
        <f t="shared" si="15"/>
        <v>53.279491222751055</v>
      </c>
      <c r="AA73">
        <f t="shared" si="16"/>
        <v>73.374684002206862</v>
      </c>
      <c r="AB73">
        <f t="shared" si="17"/>
        <v>3.7691840663489282E-3</v>
      </c>
      <c r="AC73">
        <v>9.3269422815222311E-2</v>
      </c>
      <c r="AE73">
        <v>1.4999999999999999E-2</v>
      </c>
      <c r="AF73">
        <v>0.9375</v>
      </c>
      <c r="AG73">
        <v>19467.074185511268</v>
      </c>
      <c r="AH73">
        <v>0.37699111843077526</v>
      </c>
      <c r="AI73">
        <v>7338.9140697707662</v>
      </c>
      <c r="AJ73">
        <v>19713.492846087363</v>
      </c>
    </row>
    <row r="74" spans="1:36" x14ac:dyDescent="0.25">
      <c r="A74" t="s">
        <v>99</v>
      </c>
      <c r="B74">
        <v>370</v>
      </c>
      <c r="C74">
        <v>3</v>
      </c>
      <c r="D74">
        <v>4148</v>
      </c>
      <c r="E74">
        <v>0.5</v>
      </c>
      <c r="F74">
        <v>30</v>
      </c>
      <c r="G74">
        <v>4.1666666000000001</v>
      </c>
      <c r="H74">
        <f t="shared" si="21"/>
        <v>124.99999800000001</v>
      </c>
      <c r="I74">
        <v>0.5</v>
      </c>
      <c r="J74">
        <v>75</v>
      </c>
      <c r="K74">
        <f t="shared" si="22"/>
        <v>0.44673446819271706</v>
      </c>
      <c r="M74">
        <v>50.649824930000001</v>
      </c>
      <c r="O74">
        <f t="shared" si="18"/>
        <v>0.20428454108101349</v>
      </c>
      <c r="P74">
        <f t="shared" si="20"/>
        <v>1.0456258703449925</v>
      </c>
      <c r="Q74">
        <v>0</v>
      </c>
      <c r="R74">
        <f t="shared" si="23"/>
        <v>0.20428454108101349</v>
      </c>
      <c r="S74">
        <v>0.14229178162792319</v>
      </c>
      <c r="T74">
        <f t="shared" si="13"/>
        <v>7.0382880630630654E-6</v>
      </c>
      <c r="U74">
        <f t="shared" si="14"/>
        <v>4.0540540540540544E-4</v>
      </c>
      <c r="V74">
        <f>[1]!Convection(F74,J74/3600,1000,9*10^-4,E74/1000,0.6,0.36,7)</f>
        <v>19466.907668835705</v>
      </c>
      <c r="W74">
        <f>[1]!Convection(F74,J74/3600,1000,9*10^-4,E74/1000,0.6,0.36,7)</f>
        <v>19466.907668835705</v>
      </c>
      <c r="X74">
        <f>[1]!HeatTransferArea(F74/1000,H74/1000,0.36,E74/1000)</f>
        <v>0.67858400231805105</v>
      </c>
      <c r="Y74">
        <f t="shared" si="24"/>
        <v>13209.932118674495</v>
      </c>
      <c r="Z74">
        <f t="shared" si="15"/>
        <v>159.83776395896572</v>
      </c>
      <c r="AA74">
        <f t="shared" si="16"/>
        <v>152.86324534628153</v>
      </c>
      <c r="AB74">
        <f t="shared" si="17"/>
        <v>7.8524667577787987E-3</v>
      </c>
      <c r="AC74">
        <v>0.13430796885392007</v>
      </c>
      <c r="AE74">
        <v>7.8125E-3</v>
      </c>
      <c r="AF74">
        <v>0.3125</v>
      </c>
      <c r="AG74">
        <v>19466.966609470252</v>
      </c>
      <c r="AH74">
        <v>0.47123889803846908</v>
      </c>
      <c r="AI74">
        <v>9173.5918931984343</v>
      </c>
      <c r="AJ74">
        <v>59140.151724972915</v>
      </c>
    </row>
    <row r="75" spans="1:36" x14ac:dyDescent="0.25">
      <c r="A75" t="s">
        <v>100</v>
      </c>
      <c r="B75">
        <v>370</v>
      </c>
      <c r="C75">
        <v>3</v>
      </c>
      <c r="D75">
        <v>4148</v>
      </c>
      <c r="E75">
        <v>0.5</v>
      </c>
      <c r="F75">
        <v>30</v>
      </c>
      <c r="G75">
        <v>4.1666666000000001</v>
      </c>
      <c r="H75">
        <f t="shared" si="21"/>
        <v>124.99999800000001</v>
      </c>
      <c r="I75">
        <v>0.5</v>
      </c>
      <c r="J75">
        <v>100</v>
      </c>
      <c r="K75">
        <f t="shared" si="22"/>
        <v>0.44673446819271706</v>
      </c>
      <c r="M75">
        <v>67.092107260000006</v>
      </c>
      <c r="O75">
        <f t="shared" si="18"/>
        <v>0.27060074463651723</v>
      </c>
      <c r="P75">
        <f t="shared" si="20"/>
        <v>1.3941678271266567</v>
      </c>
      <c r="Q75">
        <v>0</v>
      </c>
      <c r="R75">
        <f t="shared" si="23"/>
        <v>0.27060074463651723</v>
      </c>
      <c r="S75">
        <v>0.14229178162792319</v>
      </c>
      <c r="T75">
        <f t="shared" si="13"/>
        <v>7.0382880630630654E-6</v>
      </c>
      <c r="U75">
        <f t="shared" si="14"/>
        <v>4.0540540540540544E-4</v>
      </c>
      <c r="V75">
        <f>[1]!Convection(F75,J75/3600,1000,9*10^-4,E75/1000,0.6,0.36,7)</f>
        <v>19466.953074039269</v>
      </c>
      <c r="W75">
        <f>[1]!Convection(F75,J75/3600,1000,9*10^-4,E75/1000,0.6,0.36,7)</f>
        <v>19466.953074039269</v>
      </c>
      <c r="X75">
        <f>[1]!HeatTransferArea(F75/1000,H75/1000,0.36,E75/1000)</f>
        <v>0.67858400231805105</v>
      </c>
      <c r="Y75">
        <f t="shared" si="24"/>
        <v>13209.962929919255</v>
      </c>
      <c r="Z75">
        <f t="shared" si="15"/>
        <v>159.83813676939528</v>
      </c>
      <c r="AA75">
        <f t="shared" si="16"/>
        <v>114.64770141684986</v>
      </c>
      <c r="AB75">
        <f t="shared" si="17"/>
        <v>5.8893500683340986E-3</v>
      </c>
      <c r="AC75">
        <v>0.17907729180522677</v>
      </c>
      <c r="AE75">
        <v>7.8125E-3</v>
      </c>
      <c r="AF75">
        <v>0.3125</v>
      </c>
      <c r="AG75">
        <v>19467.023119185946</v>
      </c>
      <c r="AH75">
        <v>0.47123889803846908</v>
      </c>
      <c r="AI75">
        <v>9173.6185227745864</v>
      </c>
      <c r="AJ75">
        <v>59140.323400058573</v>
      </c>
    </row>
    <row r="76" spans="1:36" x14ac:dyDescent="0.25">
      <c r="A76" t="s">
        <v>101</v>
      </c>
      <c r="B76">
        <v>370</v>
      </c>
      <c r="C76">
        <v>3</v>
      </c>
      <c r="D76">
        <v>4148</v>
      </c>
      <c r="E76">
        <v>0.5</v>
      </c>
      <c r="F76">
        <v>30</v>
      </c>
      <c r="G76">
        <v>4.1666666000000001</v>
      </c>
      <c r="H76">
        <f t="shared" si="21"/>
        <v>124.99999800000001</v>
      </c>
      <c r="I76">
        <v>0.5</v>
      </c>
      <c r="J76">
        <v>125</v>
      </c>
      <c r="K76">
        <f t="shared" si="22"/>
        <v>0.44673446819271706</v>
      </c>
      <c r="M76">
        <v>82.380318239999994</v>
      </c>
      <c r="O76">
        <f t="shared" si="18"/>
        <v>0.33226226406556392</v>
      </c>
      <c r="P76">
        <f t="shared" si="20"/>
        <v>1.7427097839083208</v>
      </c>
      <c r="Q76">
        <v>0</v>
      </c>
      <c r="R76">
        <f t="shared" si="23"/>
        <v>0.33226226406556392</v>
      </c>
      <c r="S76">
        <v>0.14229178162792319</v>
      </c>
      <c r="T76">
        <f t="shared" si="13"/>
        <v>7.0382880630630654E-6</v>
      </c>
      <c r="U76">
        <f t="shared" si="14"/>
        <v>4.0540540540540544E-4</v>
      </c>
      <c r="V76">
        <f>[1]!Convection(F76,J76/3600,1000,9*10^-4,E76/1000,0.6,0.36,7)</f>
        <v>19466.994105512669</v>
      </c>
      <c r="W76">
        <f>[1]!Convection(F76,J76/3600,1000,9*10^-4,E76/1000,0.6,0.36,7)</f>
        <v>19466.994105512669</v>
      </c>
      <c r="X76">
        <f>[1]!HeatTransferArea(F76/1000,H76/1000,0.36,E76/1000)</f>
        <v>0.67858400231805105</v>
      </c>
      <c r="Y76">
        <f t="shared" si="24"/>
        <v>13209.990773220696</v>
      </c>
      <c r="Z76">
        <f t="shared" si="15"/>
        <v>159.83847366825316</v>
      </c>
      <c r="AA76">
        <f t="shared" si="16"/>
        <v>91.718354452448423</v>
      </c>
      <c r="AB76">
        <f t="shared" si="17"/>
        <v>4.7114800546672782E-3</v>
      </c>
      <c r="AC76">
        <v>0.22384661475653347</v>
      </c>
      <c r="AE76">
        <v>7.8125E-3</v>
      </c>
      <c r="AF76">
        <v>0.3125</v>
      </c>
      <c r="AG76">
        <v>19467.074185511268</v>
      </c>
      <c r="AH76">
        <v>0.47123889803846908</v>
      </c>
      <c r="AI76">
        <v>9173.6425872134587</v>
      </c>
      <c r="AJ76">
        <v>59140.478538262083</v>
      </c>
    </row>
    <row r="77" spans="1:36" x14ac:dyDescent="0.25">
      <c r="A77" t="s">
        <v>102</v>
      </c>
      <c r="B77">
        <v>370</v>
      </c>
      <c r="C77">
        <v>3</v>
      </c>
      <c r="D77">
        <v>4148</v>
      </c>
      <c r="E77">
        <v>0.5</v>
      </c>
      <c r="F77">
        <v>30</v>
      </c>
      <c r="G77">
        <v>4.1666666000000001</v>
      </c>
      <c r="H77">
        <f t="shared" si="21"/>
        <v>124.99999800000001</v>
      </c>
      <c r="I77">
        <v>1</v>
      </c>
      <c r="J77">
        <v>75</v>
      </c>
      <c r="K77">
        <f t="shared" si="22"/>
        <v>0.44673446819271706</v>
      </c>
      <c r="M77">
        <v>49.981780809999997</v>
      </c>
      <c r="O77">
        <f t="shared" si="18"/>
        <v>0.10079506858408659</v>
      </c>
      <c r="P77">
        <f t="shared" si="20"/>
        <v>0.52281293517249627</v>
      </c>
      <c r="Q77">
        <v>0</v>
      </c>
      <c r="R77">
        <f t="shared" si="23"/>
        <v>0.10079506858408659</v>
      </c>
      <c r="S77">
        <v>0.14229178162792319</v>
      </c>
      <c r="T77">
        <f t="shared" si="13"/>
        <v>1.4076576126126131E-5</v>
      </c>
      <c r="U77">
        <f t="shared" si="14"/>
        <v>8.1081081081081088E-4</v>
      </c>
      <c r="V77">
        <f>[1]!Convection(F77,J77/3600,1000,9*10^-4,E77/1000,0.6,0.36,7)</f>
        <v>19466.907668835705</v>
      </c>
      <c r="W77">
        <f>[1]!Convection(F77,J77/3600,1000,9*10^-4,E77/1000,0.6,0.36,7)</f>
        <v>19466.907668835705</v>
      </c>
      <c r="X77">
        <f>[1]!HeatTransferArea(F77/1000,H77/1000,0.36,E77/1000)</f>
        <v>0.67858400231805105</v>
      </c>
      <c r="Y77">
        <f t="shared" si="24"/>
        <v>13209.932118674495</v>
      </c>
      <c r="Z77">
        <f t="shared" si="15"/>
        <v>79.918881979482862</v>
      </c>
      <c r="AA77">
        <f t="shared" si="16"/>
        <v>152.86324534628153</v>
      </c>
      <c r="AB77">
        <f t="shared" si="17"/>
        <v>7.8524667577787987E-3</v>
      </c>
      <c r="AC77">
        <v>6.7153984426960037E-2</v>
      </c>
      <c r="AE77">
        <v>1.5625E-2</v>
      </c>
      <c r="AF77">
        <v>0.625</v>
      </c>
      <c r="AG77">
        <v>19466.966609470252</v>
      </c>
      <c r="AH77">
        <v>0.47123889803846908</v>
      </c>
      <c r="AI77">
        <v>9173.5918931984343</v>
      </c>
      <c r="AJ77">
        <v>29570.075862486457</v>
      </c>
    </row>
    <row r="78" spans="1:36" x14ac:dyDescent="0.25">
      <c r="A78" t="s">
        <v>103</v>
      </c>
      <c r="B78">
        <v>370</v>
      </c>
      <c r="C78">
        <v>3</v>
      </c>
      <c r="D78">
        <v>4148</v>
      </c>
      <c r="E78">
        <v>0.5</v>
      </c>
      <c r="F78">
        <v>30</v>
      </c>
      <c r="G78">
        <v>4.1666666000000001</v>
      </c>
      <c r="H78">
        <f t="shared" si="21"/>
        <v>124.99999800000001</v>
      </c>
      <c r="I78">
        <v>1</v>
      </c>
      <c r="J78">
        <v>100</v>
      </c>
      <c r="K78">
        <f t="shared" si="22"/>
        <v>0.44673446819271706</v>
      </c>
      <c r="M78">
        <v>66.838243610000006</v>
      </c>
      <c r="O78">
        <f t="shared" si="18"/>
        <v>0.13478842169148869</v>
      </c>
      <c r="P78">
        <f t="shared" si="20"/>
        <v>0.69708391356332833</v>
      </c>
      <c r="Q78">
        <v>0</v>
      </c>
      <c r="R78">
        <f t="shared" si="23"/>
        <v>0.13478842169148869</v>
      </c>
      <c r="S78">
        <v>0.14229178162792319</v>
      </c>
      <c r="T78">
        <f t="shared" si="13"/>
        <v>1.4076576126126131E-5</v>
      </c>
      <c r="U78">
        <f t="shared" si="14"/>
        <v>8.1081081081081088E-4</v>
      </c>
      <c r="V78">
        <f>[1]!Convection(F78,J78/3600,1000,9*10^-4,E78/1000,0.6,0.36,7)</f>
        <v>19466.953074039269</v>
      </c>
      <c r="W78">
        <f>[1]!Convection(F78,J78/3600,1000,9*10^-4,E78/1000,0.6,0.36,7)</f>
        <v>19466.953074039269</v>
      </c>
      <c r="X78">
        <f>[1]!HeatTransferArea(F78/1000,H78/1000,0.36,E78/1000)</f>
        <v>0.67858400231805105</v>
      </c>
      <c r="Y78">
        <f t="shared" si="24"/>
        <v>13209.962929919255</v>
      </c>
      <c r="Z78">
        <f t="shared" si="15"/>
        <v>79.919068384697638</v>
      </c>
      <c r="AA78">
        <f t="shared" si="16"/>
        <v>114.64770141684986</v>
      </c>
      <c r="AB78">
        <f t="shared" si="17"/>
        <v>5.8893500683340986E-3</v>
      </c>
      <c r="AC78">
        <v>8.9538645902613387E-2</v>
      </c>
      <c r="AE78">
        <v>1.5625E-2</v>
      </c>
      <c r="AF78">
        <v>0.625</v>
      </c>
      <c r="AG78">
        <v>19467.023119185946</v>
      </c>
      <c r="AH78">
        <v>0.47123889803846908</v>
      </c>
      <c r="AI78">
        <v>9173.6185227745864</v>
      </c>
      <c r="AJ78">
        <v>29570.161700029286</v>
      </c>
    </row>
    <row r="79" spans="1:36" x14ac:dyDescent="0.25">
      <c r="A79" t="s">
        <v>104</v>
      </c>
      <c r="B79">
        <v>370</v>
      </c>
      <c r="C79">
        <v>3</v>
      </c>
      <c r="D79">
        <v>4148</v>
      </c>
      <c r="E79">
        <v>0.5</v>
      </c>
      <c r="F79">
        <v>30</v>
      </c>
      <c r="G79">
        <v>4.1666666000000001</v>
      </c>
      <c r="H79">
        <f t="shared" si="21"/>
        <v>124.99999800000001</v>
      </c>
      <c r="I79">
        <v>1</v>
      </c>
      <c r="J79">
        <v>125</v>
      </c>
      <c r="K79">
        <f t="shared" si="22"/>
        <v>0.44673446819271706</v>
      </c>
      <c r="M79">
        <v>83.428375799999998</v>
      </c>
      <c r="O79">
        <f t="shared" si="18"/>
        <v>0.16824468284926539</v>
      </c>
      <c r="P79">
        <f t="shared" si="20"/>
        <v>0.87135489195416038</v>
      </c>
      <c r="Q79">
        <v>0</v>
      </c>
      <c r="R79">
        <f t="shared" si="23"/>
        <v>0.16824468284926539</v>
      </c>
      <c r="S79">
        <v>0.14229178162792319</v>
      </c>
      <c r="T79">
        <f t="shared" si="13"/>
        <v>1.4076576126126131E-5</v>
      </c>
      <c r="U79">
        <f t="shared" si="14"/>
        <v>8.1081081081081088E-4</v>
      </c>
      <c r="V79">
        <f>[1]!Convection(F79,J79/3600,1000,9*10^-4,E79/1000,0.6,0.36,7)</f>
        <v>19466.994105512669</v>
      </c>
      <c r="W79">
        <f>[1]!Convection(F79,J79/3600,1000,9*10^-4,E79/1000,0.6,0.36,7)</f>
        <v>19466.994105512669</v>
      </c>
      <c r="X79">
        <f>[1]!HeatTransferArea(F79/1000,H79/1000,0.36,E79/1000)</f>
        <v>0.67858400231805105</v>
      </c>
      <c r="Y79">
        <f t="shared" si="24"/>
        <v>13209.990773220696</v>
      </c>
      <c r="Z79">
        <f t="shared" si="15"/>
        <v>79.919236834126579</v>
      </c>
      <c r="AA79">
        <f t="shared" si="16"/>
        <v>91.718354452448423</v>
      </c>
      <c r="AB79">
        <f t="shared" si="17"/>
        <v>4.7114800546672782E-3</v>
      </c>
      <c r="AC79">
        <v>0.11192330737826674</v>
      </c>
      <c r="AE79">
        <v>1.5625E-2</v>
      </c>
      <c r="AF79">
        <v>0.625</v>
      </c>
      <c r="AG79">
        <v>19467.074185511268</v>
      </c>
      <c r="AH79">
        <v>0.47123889803846908</v>
      </c>
      <c r="AI79">
        <v>9173.6425872134587</v>
      </c>
      <c r="AJ79">
        <v>29570.239269131042</v>
      </c>
    </row>
    <row r="80" spans="1:36" x14ac:dyDescent="0.25">
      <c r="A80" t="s">
        <v>105</v>
      </c>
      <c r="B80">
        <v>370</v>
      </c>
      <c r="C80">
        <v>3</v>
      </c>
      <c r="D80">
        <v>4148</v>
      </c>
      <c r="E80">
        <v>0.5</v>
      </c>
      <c r="F80">
        <v>30</v>
      </c>
      <c r="G80">
        <v>4.1666666000000001</v>
      </c>
      <c r="H80">
        <f t="shared" si="21"/>
        <v>124.99999800000001</v>
      </c>
      <c r="I80">
        <v>1.5</v>
      </c>
      <c r="J80">
        <v>75</v>
      </c>
      <c r="K80">
        <f t="shared" si="22"/>
        <v>0.44673446819271706</v>
      </c>
      <c r="M80">
        <v>49.333506309999997</v>
      </c>
      <c r="O80">
        <f t="shared" si="18"/>
        <v>6.6325156506028826E-2</v>
      </c>
      <c r="P80">
        <f t="shared" si="20"/>
        <v>0.34854195678166416</v>
      </c>
      <c r="Q80">
        <v>0</v>
      </c>
      <c r="R80">
        <f t="shared" si="23"/>
        <v>6.6325156506028826E-2</v>
      </c>
      <c r="S80">
        <v>0.14229178162792319</v>
      </c>
      <c r="T80">
        <f t="shared" si="13"/>
        <v>2.1114864189189195E-5</v>
      </c>
      <c r="U80">
        <f t="shared" si="14"/>
        <v>1.2162162162162164E-3</v>
      </c>
      <c r="V80">
        <f>[1]!Convection(F80,J80/3600,1000,9*10^-4,E80/1000,0.6,0.36,7)</f>
        <v>19466.907668835705</v>
      </c>
      <c r="W80">
        <f>[1]!Convection(F80,J80/3600,1000,9*10^-4,E80/1000,0.6,0.36,7)</f>
        <v>19466.907668835705</v>
      </c>
      <c r="X80">
        <f>[1]!HeatTransferArea(F80/1000,H80/1000,0.36,E80/1000)</f>
        <v>0.67858400231805105</v>
      </c>
      <c r="Y80">
        <f t="shared" si="24"/>
        <v>13209.932118674495</v>
      </c>
      <c r="Z80">
        <f t="shared" si="15"/>
        <v>53.279254652988577</v>
      </c>
      <c r="AA80">
        <f t="shared" si="16"/>
        <v>152.86324534628153</v>
      </c>
      <c r="AB80">
        <f t="shared" si="17"/>
        <v>7.8524667577787987E-3</v>
      </c>
      <c r="AC80">
        <v>4.4769322951306693E-2</v>
      </c>
      <c r="AE80">
        <v>2.34375E-2</v>
      </c>
      <c r="AF80">
        <v>0.9375</v>
      </c>
      <c r="AG80">
        <v>19466.966609470252</v>
      </c>
      <c r="AH80">
        <v>0.47123889803846908</v>
      </c>
      <c r="AI80">
        <v>9173.5918931984343</v>
      </c>
      <c r="AJ80">
        <v>19713.383908324304</v>
      </c>
    </row>
    <row r="81" spans="1:36" x14ac:dyDescent="0.25">
      <c r="A81" t="s">
        <v>106</v>
      </c>
      <c r="B81">
        <v>370</v>
      </c>
      <c r="C81">
        <v>3</v>
      </c>
      <c r="D81">
        <v>4148</v>
      </c>
      <c r="E81">
        <v>0.5</v>
      </c>
      <c r="F81">
        <v>30</v>
      </c>
      <c r="G81">
        <v>4.1666666000000001</v>
      </c>
      <c r="H81">
        <f t="shared" si="21"/>
        <v>124.99999800000001</v>
      </c>
      <c r="I81">
        <v>1.5</v>
      </c>
      <c r="J81">
        <v>100</v>
      </c>
      <c r="K81">
        <f t="shared" si="22"/>
        <v>0.44673446819271706</v>
      </c>
      <c r="M81">
        <v>66.188675770000003</v>
      </c>
      <c r="O81">
        <f t="shared" si="18"/>
        <v>8.8985653113453897E-2</v>
      </c>
      <c r="P81">
        <f t="shared" si="20"/>
        <v>0.4647226090422189</v>
      </c>
      <c r="Q81">
        <v>0</v>
      </c>
      <c r="R81">
        <f t="shared" si="23"/>
        <v>8.8985653113453897E-2</v>
      </c>
      <c r="S81">
        <v>0.14229178162792319</v>
      </c>
      <c r="T81">
        <f t="shared" si="13"/>
        <v>2.1114864189189195E-5</v>
      </c>
      <c r="U81">
        <f t="shared" si="14"/>
        <v>1.2162162162162164E-3</v>
      </c>
      <c r="V81">
        <f>[1]!Convection(F81,J81/3600,1000,9*10^-4,E81/1000,0.6,0.36,7)</f>
        <v>19466.953074039269</v>
      </c>
      <c r="W81">
        <f>[1]!Convection(F81,J81/3600,1000,9*10^-4,E81/1000,0.6,0.36,7)</f>
        <v>19466.953074039269</v>
      </c>
      <c r="X81">
        <f>[1]!HeatTransferArea(F81/1000,H81/1000,0.36,E81/1000)</f>
        <v>0.67858400231805105</v>
      </c>
      <c r="Y81">
        <f t="shared" si="24"/>
        <v>13209.962929919255</v>
      </c>
      <c r="Z81">
        <f t="shared" si="15"/>
        <v>53.279378923131752</v>
      </c>
      <c r="AA81">
        <f t="shared" si="16"/>
        <v>114.64770141684986</v>
      </c>
      <c r="AB81">
        <f t="shared" si="17"/>
        <v>5.8893500683340986E-3</v>
      </c>
      <c r="AC81">
        <v>5.9692430601742258E-2</v>
      </c>
      <c r="AE81">
        <v>2.34375E-2</v>
      </c>
      <c r="AF81">
        <v>0.9375</v>
      </c>
      <c r="AG81">
        <v>19467.023119185946</v>
      </c>
      <c r="AH81">
        <v>0.47123889803846908</v>
      </c>
      <c r="AI81">
        <v>9173.6185227745864</v>
      </c>
      <c r="AJ81">
        <v>19713.441133352855</v>
      </c>
    </row>
    <row r="82" spans="1:36" x14ac:dyDescent="0.25">
      <c r="A82" t="s">
        <v>107</v>
      </c>
      <c r="B82">
        <v>370</v>
      </c>
      <c r="C82">
        <v>3</v>
      </c>
      <c r="D82">
        <v>4148</v>
      </c>
      <c r="E82">
        <v>0.5</v>
      </c>
      <c r="F82">
        <v>30</v>
      </c>
      <c r="G82">
        <v>4.1666666000000001</v>
      </c>
      <c r="H82">
        <f t="shared" si="21"/>
        <v>124.99999800000001</v>
      </c>
      <c r="I82">
        <v>1.5</v>
      </c>
      <c r="J82">
        <v>125</v>
      </c>
      <c r="K82">
        <f t="shared" si="22"/>
        <v>0.44673446819271706</v>
      </c>
      <c r="M82">
        <v>82.842359329999994</v>
      </c>
      <c r="O82">
        <f t="shared" si="18"/>
        <v>0.11137526721422546</v>
      </c>
      <c r="P82">
        <f t="shared" si="20"/>
        <v>0.58090326130277359</v>
      </c>
      <c r="Q82">
        <v>0</v>
      </c>
      <c r="R82">
        <f t="shared" si="23"/>
        <v>0.11137526721422546</v>
      </c>
      <c r="S82">
        <v>0.14229178162792319</v>
      </c>
      <c r="T82">
        <f t="shared" si="13"/>
        <v>2.1114864189189195E-5</v>
      </c>
      <c r="U82">
        <f t="shared" si="14"/>
        <v>1.2162162162162164E-3</v>
      </c>
      <c r="V82">
        <f>[1]!Convection(F82,J82/3600,1000,9*10^-4,E82/1000,0.6,0.36,7)</f>
        <v>19466.994105512669</v>
      </c>
      <c r="W82">
        <f>[1]!Convection(F82,J82/3600,1000,9*10^-4,E82/1000,0.6,0.36,7)</f>
        <v>19466.994105512669</v>
      </c>
      <c r="X82">
        <f>[1]!HeatTransferArea(F82/1000,H82/1000,0.36,E82/1000)</f>
        <v>0.67858400231805105</v>
      </c>
      <c r="Y82">
        <f t="shared" si="24"/>
        <v>13209.990773220696</v>
      </c>
      <c r="Z82">
        <f t="shared" si="15"/>
        <v>53.279491222751048</v>
      </c>
      <c r="AA82">
        <f t="shared" si="16"/>
        <v>91.718354452448423</v>
      </c>
      <c r="AB82">
        <f t="shared" si="17"/>
        <v>4.7114800546672782E-3</v>
      </c>
      <c r="AC82">
        <v>7.4615538252177829E-2</v>
      </c>
      <c r="AE82">
        <v>2.34375E-2</v>
      </c>
      <c r="AF82">
        <v>0.9375</v>
      </c>
      <c r="AG82">
        <v>19467.074185511268</v>
      </c>
      <c r="AH82">
        <v>0.47123889803846908</v>
      </c>
      <c r="AI82">
        <v>9173.6425872134587</v>
      </c>
      <c r="AJ82">
        <v>19713.49284608736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/>
  <dimension ref="A1:AD82"/>
  <sheetViews>
    <sheetView tabSelected="1" workbookViewId="0">
      <selection activeCell="P21" sqref="P21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S1" t="s">
        <v>0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  <c r="AD1" t="s">
        <v>70</v>
      </c>
    </row>
    <row r="2" spans="1:30" x14ac:dyDescent="0.25">
      <c r="A2" t="s">
        <v>16</v>
      </c>
      <c r="B2">
        <v>2.4899999999999999E-2</v>
      </c>
      <c r="C2">
        <v>3.9615</v>
      </c>
      <c r="D2">
        <v>3.9615</v>
      </c>
      <c r="E2">
        <v>0.6371</v>
      </c>
      <c r="F2">
        <v>0.6371</v>
      </c>
      <c r="G2">
        <v>40.845809439999996</v>
      </c>
      <c r="H2">
        <v>-40.845809439999996</v>
      </c>
      <c r="I2">
        <v>10</v>
      </c>
      <c r="J2">
        <v>12.58839319</v>
      </c>
      <c r="K2">
        <v>50.46377399</v>
      </c>
      <c r="L2">
        <v>55.004121480000002</v>
      </c>
      <c r="M2">
        <v>0.82787864</v>
      </c>
      <c r="N2">
        <v>8.36</v>
      </c>
      <c r="O2">
        <v>1.7522143699999999</v>
      </c>
      <c r="P2">
        <v>4.6127000000000002</v>
      </c>
      <c r="S2" t="s">
        <v>16</v>
      </c>
      <c r="T2">
        <v>0.3</v>
      </c>
      <c r="U2">
        <v>0.36</v>
      </c>
      <c r="V2">
        <v>2.152857</v>
      </c>
      <c r="W2">
        <v>298</v>
      </c>
      <c r="X2">
        <v>288</v>
      </c>
      <c r="Y2">
        <v>10</v>
      </c>
      <c r="Z2">
        <v>0.5</v>
      </c>
      <c r="AA2">
        <v>0.5</v>
      </c>
      <c r="AB2">
        <v>0.5</v>
      </c>
      <c r="AC2">
        <v>75</v>
      </c>
      <c r="AD2">
        <v>75</v>
      </c>
    </row>
    <row r="3" spans="1:30" x14ac:dyDescent="0.25">
      <c r="A3" t="s">
        <v>17</v>
      </c>
      <c r="B3">
        <v>2.4899999999999999E-2</v>
      </c>
      <c r="C3">
        <v>5.282</v>
      </c>
      <c r="D3">
        <v>5.282</v>
      </c>
      <c r="E3">
        <v>0.84950000000000003</v>
      </c>
      <c r="F3">
        <v>0.84950000000000003</v>
      </c>
      <c r="G3">
        <v>55.683637179999998</v>
      </c>
      <c r="H3">
        <v>-55.683637179999998</v>
      </c>
      <c r="I3">
        <v>10</v>
      </c>
      <c r="J3">
        <v>12.56773636</v>
      </c>
      <c r="K3">
        <v>66.73599892</v>
      </c>
      <c r="L3">
        <v>72.764012550000004</v>
      </c>
      <c r="M3">
        <v>1.50483072</v>
      </c>
      <c r="N3">
        <v>8.36</v>
      </c>
      <c r="O3">
        <v>2.3172221799999999</v>
      </c>
      <c r="P3">
        <v>5.4782000000000002</v>
      </c>
      <c r="S3" t="s">
        <v>17</v>
      </c>
      <c r="T3">
        <v>0.3</v>
      </c>
      <c r="U3">
        <v>0.36</v>
      </c>
      <c r="V3">
        <v>2.152857</v>
      </c>
      <c r="W3">
        <v>298</v>
      </c>
      <c r="X3">
        <v>288</v>
      </c>
      <c r="Y3">
        <v>10</v>
      </c>
      <c r="Z3">
        <v>0.5</v>
      </c>
      <c r="AA3">
        <v>0.5</v>
      </c>
      <c r="AB3">
        <v>0.5</v>
      </c>
      <c r="AC3">
        <v>100</v>
      </c>
      <c r="AD3">
        <v>100</v>
      </c>
    </row>
    <row r="4" spans="1:30" x14ac:dyDescent="0.25">
      <c r="A4" t="s">
        <v>18</v>
      </c>
      <c r="B4">
        <v>2.4899999999999999E-2</v>
      </c>
      <c r="C4">
        <v>6.6025</v>
      </c>
      <c r="D4">
        <v>6.6025</v>
      </c>
      <c r="E4">
        <v>1.0618000000000001</v>
      </c>
      <c r="F4">
        <v>1.0618000000000001</v>
      </c>
      <c r="G4">
        <v>71.132744040000006</v>
      </c>
      <c r="H4">
        <v>-71.132744040000006</v>
      </c>
      <c r="I4">
        <v>10</v>
      </c>
      <c r="J4">
        <v>12.504436930000001</v>
      </c>
      <c r="K4">
        <v>81.154977770000002</v>
      </c>
      <c r="L4">
        <v>88.918478739999998</v>
      </c>
      <c r="M4">
        <v>2.4029327500000002</v>
      </c>
      <c r="N4">
        <v>8.36</v>
      </c>
      <c r="O4">
        <v>2.8178811700000002</v>
      </c>
      <c r="P4">
        <v>5.9756999999999998</v>
      </c>
      <c r="S4" t="s">
        <v>18</v>
      </c>
      <c r="T4">
        <v>0.3</v>
      </c>
      <c r="U4">
        <v>0.36</v>
      </c>
      <c r="V4">
        <v>2.152857</v>
      </c>
      <c r="W4">
        <v>298</v>
      </c>
      <c r="X4">
        <v>288</v>
      </c>
      <c r="Y4">
        <v>10</v>
      </c>
      <c r="Z4">
        <v>0.5</v>
      </c>
      <c r="AA4">
        <v>0.5</v>
      </c>
      <c r="AB4">
        <v>0.5</v>
      </c>
      <c r="AC4">
        <v>125</v>
      </c>
      <c r="AD4">
        <v>125</v>
      </c>
    </row>
    <row r="5" spans="1:30" x14ac:dyDescent="0.25">
      <c r="A5" t="s">
        <v>19</v>
      </c>
      <c r="B5">
        <v>4.9799999999999997E-2</v>
      </c>
      <c r="C5">
        <v>3.9615</v>
      </c>
      <c r="D5">
        <v>3.9615</v>
      </c>
      <c r="E5">
        <v>0.31859999999999999</v>
      </c>
      <c r="F5">
        <v>0.31859999999999999</v>
      </c>
      <c r="G5">
        <v>40.849636920000002</v>
      </c>
      <c r="H5">
        <v>-40.849636920000002</v>
      </c>
      <c r="I5">
        <v>10</v>
      </c>
      <c r="J5">
        <v>12.57767108</v>
      </c>
      <c r="K5">
        <v>49.909527529999998</v>
      </c>
      <c r="L5">
        <v>55.12781039</v>
      </c>
      <c r="M5">
        <v>0.82785556999999999</v>
      </c>
      <c r="N5">
        <v>8.36</v>
      </c>
      <c r="O5">
        <v>1.7329697100000001</v>
      </c>
      <c r="P5">
        <v>4.5701000000000001</v>
      </c>
      <c r="S5" t="s">
        <v>19</v>
      </c>
      <c r="T5">
        <v>0.3</v>
      </c>
      <c r="U5">
        <v>0.36</v>
      </c>
      <c r="V5">
        <v>2.152857</v>
      </c>
      <c r="W5">
        <v>298</v>
      </c>
      <c r="X5">
        <v>288</v>
      </c>
      <c r="Y5">
        <v>10</v>
      </c>
      <c r="Z5">
        <v>0.5</v>
      </c>
      <c r="AA5">
        <v>0.5</v>
      </c>
      <c r="AB5">
        <v>1</v>
      </c>
      <c r="AC5">
        <v>75</v>
      </c>
      <c r="AD5">
        <v>75</v>
      </c>
    </row>
    <row r="6" spans="1:30" x14ac:dyDescent="0.25">
      <c r="A6" t="s">
        <v>20</v>
      </c>
      <c r="B6">
        <v>4.9799999999999997E-2</v>
      </c>
      <c r="C6">
        <v>5.282</v>
      </c>
      <c r="D6">
        <v>5.282</v>
      </c>
      <c r="E6">
        <v>0.42470000000000002</v>
      </c>
      <c r="F6">
        <v>0.42470000000000002</v>
      </c>
      <c r="G6">
        <v>55.688728339999997</v>
      </c>
      <c r="H6">
        <v>-55.688728339999997</v>
      </c>
      <c r="I6">
        <v>10</v>
      </c>
      <c r="J6">
        <v>12.583837150000001</v>
      </c>
      <c r="K6">
        <v>66.856689869999997</v>
      </c>
      <c r="L6">
        <v>73.526477650000004</v>
      </c>
      <c r="M6">
        <v>1.50479198</v>
      </c>
      <c r="N6">
        <v>8.36</v>
      </c>
      <c r="O6">
        <v>2.3214128399999998</v>
      </c>
      <c r="P6">
        <v>5.4863</v>
      </c>
      <c r="S6" t="s">
        <v>20</v>
      </c>
      <c r="T6">
        <v>0.3</v>
      </c>
      <c r="U6">
        <v>0.36</v>
      </c>
      <c r="V6">
        <v>2.152857</v>
      </c>
      <c r="W6">
        <v>298</v>
      </c>
      <c r="X6">
        <v>288</v>
      </c>
      <c r="Y6">
        <v>10</v>
      </c>
      <c r="Z6">
        <v>0.5</v>
      </c>
      <c r="AA6">
        <v>0.5</v>
      </c>
      <c r="AB6">
        <v>1</v>
      </c>
      <c r="AC6">
        <v>100</v>
      </c>
      <c r="AD6">
        <v>100</v>
      </c>
    </row>
    <row r="7" spans="1:30" x14ac:dyDescent="0.25">
      <c r="A7" t="s">
        <v>21</v>
      </c>
      <c r="B7">
        <v>4.9799999999999997E-2</v>
      </c>
      <c r="C7">
        <v>6.6025</v>
      </c>
      <c r="D7">
        <v>6.6025</v>
      </c>
      <c r="E7">
        <v>0.53090000000000004</v>
      </c>
      <c r="F7">
        <v>0.53090000000000004</v>
      </c>
      <c r="G7">
        <v>71.139093110000005</v>
      </c>
      <c r="H7">
        <v>-71.139093110000005</v>
      </c>
      <c r="I7">
        <v>10</v>
      </c>
      <c r="J7">
        <v>12.58391808</v>
      </c>
      <c r="K7">
        <v>83.562564730000005</v>
      </c>
      <c r="L7">
        <v>91.920901700000002</v>
      </c>
      <c r="M7">
        <v>2.4028755400000001</v>
      </c>
      <c r="N7">
        <v>8.36</v>
      </c>
      <c r="O7">
        <v>2.9014779399999999</v>
      </c>
      <c r="P7">
        <v>6.1154000000000002</v>
      </c>
      <c r="S7" t="s">
        <v>21</v>
      </c>
      <c r="T7">
        <v>0.3</v>
      </c>
      <c r="U7">
        <v>0.36</v>
      </c>
      <c r="V7">
        <v>2.152857</v>
      </c>
      <c r="W7">
        <v>298</v>
      </c>
      <c r="X7">
        <v>288</v>
      </c>
      <c r="Y7">
        <v>10</v>
      </c>
      <c r="Z7">
        <v>0.5</v>
      </c>
      <c r="AA7">
        <v>0.5</v>
      </c>
      <c r="AB7">
        <v>1</v>
      </c>
      <c r="AC7">
        <v>125</v>
      </c>
      <c r="AD7">
        <v>125</v>
      </c>
    </row>
    <row r="8" spans="1:30" x14ac:dyDescent="0.25">
      <c r="A8" t="s">
        <v>22</v>
      </c>
      <c r="B8">
        <v>7.4800000000000005E-2</v>
      </c>
      <c r="C8">
        <v>3.9615</v>
      </c>
      <c r="D8">
        <v>3.9615</v>
      </c>
      <c r="E8">
        <v>0.21240000000000001</v>
      </c>
      <c r="F8">
        <v>0.21240000000000001</v>
      </c>
      <c r="G8">
        <v>40.847964679999997</v>
      </c>
      <c r="H8">
        <v>-41.012738499999998</v>
      </c>
      <c r="I8">
        <v>10</v>
      </c>
      <c r="J8">
        <v>12.560798630000001</v>
      </c>
      <c r="K8">
        <v>49.350302550000002</v>
      </c>
      <c r="L8">
        <v>55.059239410000004</v>
      </c>
      <c r="M8">
        <v>0.83035495000000004</v>
      </c>
      <c r="N8">
        <v>8.3367777800000002</v>
      </c>
      <c r="O8">
        <v>1.71355217</v>
      </c>
      <c r="P8">
        <v>4.5355999999999996</v>
      </c>
      <c r="S8" t="s">
        <v>22</v>
      </c>
      <c r="T8">
        <v>0.3</v>
      </c>
      <c r="U8">
        <v>0.36</v>
      </c>
      <c r="V8">
        <v>2.152857</v>
      </c>
      <c r="W8">
        <v>298</v>
      </c>
      <c r="X8">
        <v>288</v>
      </c>
      <c r="Y8">
        <v>10</v>
      </c>
      <c r="Z8">
        <v>0.5</v>
      </c>
      <c r="AA8">
        <v>0.5</v>
      </c>
      <c r="AB8">
        <v>1.5</v>
      </c>
      <c r="AC8">
        <v>75</v>
      </c>
      <c r="AD8">
        <v>75</v>
      </c>
    </row>
    <row r="9" spans="1:30" x14ac:dyDescent="0.25">
      <c r="A9" t="s">
        <v>23</v>
      </c>
      <c r="B9">
        <v>7.4800000000000005E-2</v>
      </c>
      <c r="C9">
        <v>5.282</v>
      </c>
      <c r="D9">
        <v>5.282</v>
      </c>
      <c r="E9">
        <v>0.28320000000000001</v>
      </c>
      <c r="F9">
        <v>0.28320000000000001</v>
      </c>
      <c r="G9">
        <v>55.686492280000003</v>
      </c>
      <c r="H9">
        <v>-55.917364669999998</v>
      </c>
      <c r="I9">
        <v>10</v>
      </c>
      <c r="J9">
        <v>12.570577009999999</v>
      </c>
      <c r="K9">
        <v>66.310213399999995</v>
      </c>
      <c r="L9">
        <v>73.43986262</v>
      </c>
      <c r="M9">
        <v>1.5094218800000001</v>
      </c>
      <c r="N9">
        <v>8.3367777800000002</v>
      </c>
      <c r="O9">
        <v>2.3024379700000002</v>
      </c>
      <c r="P9">
        <v>5.4581999999999997</v>
      </c>
      <c r="S9" t="s">
        <v>23</v>
      </c>
      <c r="T9">
        <v>0.3</v>
      </c>
      <c r="U9">
        <v>0.36</v>
      </c>
      <c r="V9">
        <v>2.152857</v>
      </c>
      <c r="W9">
        <v>298</v>
      </c>
      <c r="X9">
        <v>288</v>
      </c>
      <c r="Y9">
        <v>10</v>
      </c>
      <c r="Z9">
        <v>0.5</v>
      </c>
      <c r="AA9">
        <v>0.5</v>
      </c>
      <c r="AB9">
        <v>1.5</v>
      </c>
      <c r="AC9">
        <v>100</v>
      </c>
      <c r="AD9">
        <v>100</v>
      </c>
    </row>
    <row r="10" spans="1:30" x14ac:dyDescent="0.25">
      <c r="A10" t="s">
        <v>24</v>
      </c>
      <c r="B10">
        <v>7.4800000000000005E-2</v>
      </c>
      <c r="C10">
        <v>6.6025</v>
      </c>
      <c r="D10">
        <v>6.6025</v>
      </c>
      <c r="E10">
        <v>0.35389999999999999</v>
      </c>
      <c r="F10">
        <v>0.35389999999999999</v>
      </c>
      <c r="G10">
        <v>71.136291029999995</v>
      </c>
      <c r="H10">
        <v>-71.438848120000003</v>
      </c>
      <c r="I10">
        <v>10</v>
      </c>
      <c r="J10">
        <v>12.57452473</v>
      </c>
      <c r="K10">
        <v>83.088246100000006</v>
      </c>
      <c r="L10">
        <v>91.872109649999999</v>
      </c>
      <c r="M10">
        <v>2.4104013000000002</v>
      </c>
      <c r="N10">
        <v>8.3367777800000002</v>
      </c>
      <c r="O10">
        <v>2.8850085499999998</v>
      </c>
      <c r="P10">
        <v>6.0949999999999998</v>
      </c>
      <c r="S10" t="s">
        <v>24</v>
      </c>
      <c r="T10">
        <v>0.3</v>
      </c>
      <c r="U10">
        <v>0.36</v>
      </c>
      <c r="V10">
        <v>2.152857</v>
      </c>
      <c r="W10">
        <v>298</v>
      </c>
      <c r="X10">
        <v>288</v>
      </c>
      <c r="Y10">
        <v>10</v>
      </c>
      <c r="Z10">
        <v>0.5</v>
      </c>
      <c r="AA10">
        <v>0.5</v>
      </c>
      <c r="AB10">
        <v>1.5</v>
      </c>
      <c r="AC10">
        <v>125</v>
      </c>
      <c r="AD10">
        <v>125</v>
      </c>
    </row>
    <row r="11" spans="1:30" x14ac:dyDescent="0.25">
      <c r="A11" t="s">
        <v>25</v>
      </c>
      <c r="B11">
        <v>2.4899999999999999E-2</v>
      </c>
      <c r="C11">
        <v>3.9615</v>
      </c>
      <c r="D11">
        <v>3.9615</v>
      </c>
      <c r="E11">
        <v>0.47839999999999999</v>
      </c>
      <c r="F11">
        <v>0.47839999999999999</v>
      </c>
      <c r="G11">
        <v>54.397842779999998</v>
      </c>
      <c r="H11">
        <v>-54.397842779999998</v>
      </c>
      <c r="I11">
        <v>10</v>
      </c>
      <c r="J11">
        <v>12.586944239999999</v>
      </c>
      <c r="K11">
        <v>50.178247300000002</v>
      </c>
      <c r="L11">
        <v>55.23236129</v>
      </c>
      <c r="M11">
        <v>1.10255649</v>
      </c>
      <c r="N11">
        <v>8.36</v>
      </c>
      <c r="O11">
        <v>1.74230025</v>
      </c>
      <c r="P11">
        <v>4.4782999999999999</v>
      </c>
      <c r="S11" t="s">
        <v>25</v>
      </c>
      <c r="T11">
        <v>0.3</v>
      </c>
      <c r="U11">
        <v>0.36</v>
      </c>
      <c r="V11">
        <v>2.867143</v>
      </c>
      <c r="W11">
        <v>298</v>
      </c>
      <c r="X11">
        <v>288</v>
      </c>
      <c r="Y11">
        <v>10</v>
      </c>
      <c r="Z11">
        <v>0.5</v>
      </c>
      <c r="AA11">
        <v>0.5</v>
      </c>
      <c r="AB11">
        <v>0.5</v>
      </c>
      <c r="AC11">
        <v>75</v>
      </c>
      <c r="AD11">
        <v>75</v>
      </c>
    </row>
    <row r="12" spans="1:30" x14ac:dyDescent="0.25">
      <c r="A12" t="s">
        <v>26</v>
      </c>
      <c r="B12">
        <v>2.4899999999999999E-2</v>
      </c>
      <c r="C12">
        <v>5.282</v>
      </c>
      <c r="D12">
        <v>5.282</v>
      </c>
      <c r="E12">
        <v>0.63780000000000003</v>
      </c>
      <c r="F12">
        <v>0.63780000000000003</v>
      </c>
      <c r="G12">
        <v>74.158641540000005</v>
      </c>
      <c r="H12">
        <v>-74.158641540000005</v>
      </c>
      <c r="I12">
        <v>10</v>
      </c>
      <c r="J12">
        <v>12.586590409999999</v>
      </c>
      <c r="K12">
        <v>66.886590499999997</v>
      </c>
      <c r="L12">
        <v>73.640694780000004</v>
      </c>
      <c r="M12">
        <v>2.00411122</v>
      </c>
      <c r="N12">
        <v>8.36</v>
      </c>
      <c r="O12">
        <v>2.3224510600000001</v>
      </c>
      <c r="P12">
        <v>5.2721999999999998</v>
      </c>
      <c r="S12" t="s">
        <v>26</v>
      </c>
      <c r="T12">
        <v>0.3</v>
      </c>
      <c r="U12">
        <v>0.36</v>
      </c>
      <c r="V12">
        <v>2.867143</v>
      </c>
      <c r="W12">
        <v>298</v>
      </c>
      <c r="X12">
        <v>288</v>
      </c>
      <c r="Y12">
        <v>10</v>
      </c>
      <c r="Z12">
        <v>0.5</v>
      </c>
      <c r="AA12">
        <v>0.5</v>
      </c>
      <c r="AB12">
        <v>0.5</v>
      </c>
      <c r="AC12">
        <v>100</v>
      </c>
      <c r="AD12">
        <v>100</v>
      </c>
    </row>
    <row r="13" spans="1:30" x14ac:dyDescent="0.25">
      <c r="A13" t="s">
        <v>27</v>
      </c>
      <c r="B13">
        <v>2.4899999999999999E-2</v>
      </c>
      <c r="C13">
        <v>6.6025</v>
      </c>
      <c r="D13">
        <v>6.6025</v>
      </c>
      <c r="E13">
        <v>0.79730000000000001</v>
      </c>
      <c r="F13">
        <v>0.79730000000000001</v>
      </c>
      <c r="G13">
        <v>94.733532760000003</v>
      </c>
      <c r="H13">
        <v>-94.733532760000003</v>
      </c>
      <c r="I13">
        <v>10</v>
      </c>
      <c r="J13">
        <v>12.57461</v>
      </c>
      <c r="K13">
        <v>83.040617690000005</v>
      </c>
      <c r="L13">
        <v>91.804299940000007</v>
      </c>
      <c r="M13">
        <v>3.2001901699999999</v>
      </c>
      <c r="N13">
        <v>8.36</v>
      </c>
      <c r="O13">
        <v>2.8833547799999999</v>
      </c>
      <c r="P13">
        <v>5.7492999999999999</v>
      </c>
      <c r="S13" t="s">
        <v>27</v>
      </c>
      <c r="T13">
        <v>0.3</v>
      </c>
      <c r="U13">
        <v>0.36</v>
      </c>
      <c r="V13">
        <v>2.867143</v>
      </c>
      <c r="W13">
        <v>298</v>
      </c>
      <c r="X13">
        <v>288</v>
      </c>
      <c r="Y13">
        <v>10</v>
      </c>
      <c r="Z13">
        <v>0.5</v>
      </c>
      <c r="AA13">
        <v>0.5</v>
      </c>
      <c r="AB13">
        <v>0.5</v>
      </c>
      <c r="AC13">
        <v>125</v>
      </c>
      <c r="AD13">
        <v>125</v>
      </c>
    </row>
    <row r="14" spans="1:30" x14ac:dyDescent="0.25">
      <c r="A14" t="s">
        <v>28</v>
      </c>
      <c r="B14">
        <v>4.9799999999999997E-2</v>
      </c>
      <c r="C14">
        <v>3.9615</v>
      </c>
      <c r="D14">
        <v>3.9615</v>
      </c>
      <c r="E14">
        <v>0.2392</v>
      </c>
      <c r="F14">
        <v>0.2392</v>
      </c>
      <c r="G14">
        <v>54.40294016</v>
      </c>
      <c r="H14">
        <v>-54.40294016</v>
      </c>
      <c r="I14">
        <v>10</v>
      </c>
      <c r="J14">
        <v>12.56439342</v>
      </c>
      <c r="K14">
        <v>49.29180874</v>
      </c>
      <c r="L14">
        <v>55.20641328</v>
      </c>
      <c r="M14">
        <v>1.1025257500000001</v>
      </c>
      <c r="N14">
        <v>8.36</v>
      </c>
      <c r="O14">
        <v>1.7115211400000001</v>
      </c>
      <c r="P14">
        <v>4.4112999999999998</v>
      </c>
      <c r="S14" t="s">
        <v>28</v>
      </c>
      <c r="T14">
        <v>0.3</v>
      </c>
      <c r="U14">
        <v>0.36</v>
      </c>
      <c r="V14">
        <v>2.867143</v>
      </c>
      <c r="W14">
        <v>298</v>
      </c>
      <c r="X14">
        <v>288</v>
      </c>
      <c r="Y14">
        <v>10</v>
      </c>
      <c r="Z14">
        <v>0.5</v>
      </c>
      <c r="AA14">
        <v>0.5</v>
      </c>
      <c r="AB14">
        <v>1</v>
      </c>
      <c r="AC14">
        <v>75</v>
      </c>
      <c r="AD14">
        <v>75</v>
      </c>
    </row>
    <row r="15" spans="1:30" x14ac:dyDescent="0.25">
      <c r="A15" t="s">
        <v>29</v>
      </c>
      <c r="B15">
        <v>4.9799999999999997E-2</v>
      </c>
      <c r="C15">
        <v>5.282</v>
      </c>
      <c r="D15">
        <v>5.282</v>
      </c>
      <c r="E15">
        <v>0.31890000000000002</v>
      </c>
      <c r="F15">
        <v>0.31890000000000002</v>
      </c>
      <c r="G15">
        <v>74.165421879999997</v>
      </c>
      <c r="H15">
        <v>-74.165421879999997</v>
      </c>
      <c r="I15">
        <v>10</v>
      </c>
      <c r="J15">
        <v>12.57235966</v>
      </c>
      <c r="K15">
        <v>66.091849280000005</v>
      </c>
      <c r="L15">
        <v>73.670264419999995</v>
      </c>
      <c r="M15">
        <v>2.00405962</v>
      </c>
      <c r="N15">
        <v>8.36</v>
      </c>
      <c r="O15">
        <v>2.2948558800000001</v>
      </c>
      <c r="P15">
        <v>5.2210000000000001</v>
      </c>
      <c r="S15" t="s">
        <v>29</v>
      </c>
      <c r="T15">
        <v>0.3</v>
      </c>
      <c r="U15">
        <v>0.36</v>
      </c>
      <c r="V15">
        <v>2.867143</v>
      </c>
      <c r="W15">
        <v>298</v>
      </c>
      <c r="X15">
        <v>288</v>
      </c>
      <c r="Y15">
        <v>10</v>
      </c>
      <c r="Z15">
        <v>0.5</v>
      </c>
      <c r="AA15">
        <v>0.5</v>
      </c>
      <c r="AB15">
        <v>1</v>
      </c>
      <c r="AC15">
        <v>100</v>
      </c>
      <c r="AD15">
        <v>100</v>
      </c>
    </row>
    <row r="16" spans="1:30" x14ac:dyDescent="0.25">
      <c r="A16" t="s">
        <v>30</v>
      </c>
      <c r="B16">
        <v>4.9799999999999997E-2</v>
      </c>
      <c r="C16">
        <v>6.6025</v>
      </c>
      <c r="D16">
        <v>6.6025</v>
      </c>
      <c r="E16">
        <v>0.3987</v>
      </c>
      <c r="F16">
        <v>0.3987</v>
      </c>
      <c r="G16">
        <v>94.741988359999993</v>
      </c>
      <c r="H16">
        <v>-94.741988359999993</v>
      </c>
      <c r="I16">
        <v>10</v>
      </c>
      <c r="J16">
        <v>12.575123980000001</v>
      </c>
      <c r="K16">
        <v>82.673491119999994</v>
      </c>
      <c r="L16">
        <v>92.216064939999995</v>
      </c>
      <c r="M16">
        <v>3.2001139799999998</v>
      </c>
      <c r="N16">
        <v>8.36</v>
      </c>
      <c r="O16">
        <v>2.8706073299999999</v>
      </c>
      <c r="P16">
        <v>5.7290000000000001</v>
      </c>
      <c r="S16" t="s">
        <v>30</v>
      </c>
      <c r="T16">
        <v>0.3</v>
      </c>
      <c r="U16">
        <v>0.36</v>
      </c>
      <c r="V16">
        <v>2.867143</v>
      </c>
      <c r="W16">
        <v>298</v>
      </c>
      <c r="X16">
        <v>288</v>
      </c>
      <c r="Y16">
        <v>10</v>
      </c>
      <c r="Z16">
        <v>0.5</v>
      </c>
      <c r="AA16">
        <v>0.5</v>
      </c>
      <c r="AB16">
        <v>1</v>
      </c>
      <c r="AC16">
        <v>125</v>
      </c>
      <c r="AD16">
        <v>125</v>
      </c>
    </row>
    <row r="17" spans="1:30" x14ac:dyDescent="0.25">
      <c r="A17" t="s">
        <v>31</v>
      </c>
      <c r="B17">
        <v>7.4800000000000005E-2</v>
      </c>
      <c r="C17">
        <v>3.9615</v>
      </c>
      <c r="D17">
        <v>3.9615</v>
      </c>
      <c r="E17">
        <v>0.1595</v>
      </c>
      <c r="F17">
        <v>0.1595</v>
      </c>
      <c r="G17">
        <v>54.400713090000004</v>
      </c>
      <c r="H17">
        <v>-54.620156430000002</v>
      </c>
      <c r="I17">
        <v>10</v>
      </c>
      <c r="J17">
        <v>12.544269099999999</v>
      </c>
      <c r="K17">
        <v>48.584194320000002</v>
      </c>
      <c r="L17">
        <v>55.143475019999997</v>
      </c>
      <c r="M17">
        <v>1.10585439</v>
      </c>
      <c r="N17">
        <v>8.3367777800000002</v>
      </c>
      <c r="O17">
        <v>1.68695119</v>
      </c>
      <c r="P17">
        <v>4.3653000000000004</v>
      </c>
      <c r="S17" t="s">
        <v>31</v>
      </c>
      <c r="T17">
        <v>0.3</v>
      </c>
      <c r="U17">
        <v>0.36</v>
      </c>
      <c r="V17">
        <v>2.867143</v>
      </c>
      <c r="W17">
        <v>298</v>
      </c>
      <c r="X17">
        <v>288</v>
      </c>
      <c r="Y17">
        <v>10</v>
      </c>
      <c r="Z17">
        <v>0.5</v>
      </c>
      <c r="AA17">
        <v>0.5</v>
      </c>
      <c r="AB17">
        <v>1.5</v>
      </c>
      <c r="AC17">
        <v>75</v>
      </c>
      <c r="AD17">
        <v>75</v>
      </c>
    </row>
    <row r="18" spans="1:30" x14ac:dyDescent="0.25">
      <c r="A18" t="s">
        <v>32</v>
      </c>
      <c r="B18">
        <v>7.4800000000000005E-2</v>
      </c>
      <c r="C18">
        <v>5.282</v>
      </c>
      <c r="D18">
        <v>5.282</v>
      </c>
      <c r="E18">
        <v>0.21260000000000001</v>
      </c>
      <c r="F18">
        <v>0.21260000000000001</v>
      </c>
      <c r="G18">
        <v>74.162443920000001</v>
      </c>
      <c r="H18">
        <v>-74.469916339999997</v>
      </c>
      <c r="I18">
        <v>10</v>
      </c>
      <c r="J18">
        <v>12.555414880000001</v>
      </c>
      <c r="K18">
        <v>65.359382190000005</v>
      </c>
      <c r="L18">
        <v>73.555714649999999</v>
      </c>
      <c r="M18">
        <v>2.0102256600000001</v>
      </c>
      <c r="N18">
        <v>8.3367777800000002</v>
      </c>
      <c r="O18">
        <v>2.2694229899999998</v>
      </c>
      <c r="P18">
        <v>5.1805000000000003</v>
      </c>
      <c r="S18" t="s">
        <v>32</v>
      </c>
      <c r="T18">
        <v>0.3</v>
      </c>
      <c r="U18">
        <v>0.36</v>
      </c>
      <c r="V18">
        <v>2.867143</v>
      </c>
      <c r="W18">
        <v>298</v>
      </c>
      <c r="X18">
        <v>288</v>
      </c>
      <c r="Y18">
        <v>10</v>
      </c>
      <c r="Z18">
        <v>0.5</v>
      </c>
      <c r="AA18">
        <v>0.5</v>
      </c>
      <c r="AB18">
        <v>1.5</v>
      </c>
      <c r="AC18">
        <v>100</v>
      </c>
      <c r="AD18">
        <v>100</v>
      </c>
    </row>
    <row r="19" spans="1:30" x14ac:dyDescent="0.25">
      <c r="A19" t="s">
        <v>33</v>
      </c>
      <c r="B19">
        <v>7.4800000000000005E-2</v>
      </c>
      <c r="C19">
        <v>6.6025</v>
      </c>
      <c r="D19">
        <v>6.6025</v>
      </c>
      <c r="E19">
        <v>0.26579999999999998</v>
      </c>
      <c r="F19">
        <v>0.26579999999999998</v>
      </c>
      <c r="G19">
        <v>94.738256590000006</v>
      </c>
      <c r="H19">
        <v>-95.141197629999994</v>
      </c>
      <c r="I19">
        <v>10</v>
      </c>
      <c r="J19">
        <v>12.56010693</v>
      </c>
      <c r="K19">
        <v>81.920300889999993</v>
      </c>
      <c r="L19">
        <v>92.047095940000005</v>
      </c>
      <c r="M19">
        <v>3.2101366699999998</v>
      </c>
      <c r="N19">
        <v>8.3367777800000002</v>
      </c>
      <c r="O19">
        <v>2.8444548900000002</v>
      </c>
      <c r="P19">
        <v>5.6923000000000004</v>
      </c>
      <c r="S19" t="s">
        <v>33</v>
      </c>
      <c r="T19">
        <v>0.3</v>
      </c>
      <c r="U19">
        <v>0.36</v>
      </c>
      <c r="V19">
        <v>2.867143</v>
      </c>
      <c r="W19">
        <v>298</v>
      </c>
      <c r="X19">
        <v>288</v>
      </c>
      <c r="Y19">
        <v>10</v>
      </c>
      <c r="Z19">
        <v>0.5</v>
      </c>
      <c r="AA19">
        <v>0.5</v>
      </c>
      <c r="AB19">
        <v>1.5</v>
      </c>
      <c r="AC19">
        <v>125</v>
      </c>
      <c r="AD19">
        <v>125</v>
      </c>
    </row>
    <row r="20" spans="1:30" x14ac:dyDescent="0.25">
      <c r="A20" t="s">
        <v>34</v>
      </c>
      <c r="B20">
        <v>2.4899999999999999E-2</v>
      </c>
      <c r="C20">
        <v>3.9615</v>
      </c>
      <c r="D20">
        <v>3.9615</v>
      </c>
      <c r="E20">
        <v>0.38300000000000001</v>
      </c>
      <c r="F20">
        <v>0.38300000000000001</v>
      </c>
      <c r="G20">
        <v>67.949876119999999</v>
      </c>
      <c r="H20">
        <v>-67.949876119999999</v>
      </c>
      <c r="I20">
        <v>10</v>
      </c>
      <c r="J20">
        <v>12.578348500000001</v>
      </c>
      <c r="K20">
        <v>49.746407230000003</v>
      </c>
      <c r="L20">
        <v>55.315512980000001</v>
      </c>
      <c r="M20">
        <v>1.3772343300000001</v>
      </c>
      <c r="N20">
        <v>8.36</v>
      </c>
      <c r="O20">
        <v>1.7273058100000001</v>
      </c>
      <c r="P20">
        <v>4.3391999999999999</v>
      </c>
      <c r="S20" t="s">
        <v>34</v>
      </c>
      <c r="T20">
        <v>0.3</v>
      </c>
      <c r="U20">
        <v>0.36</v>
      </c>
      <c r="V20">
        <v>3.581429</v>
      </c>
      <c r="W20">
        <v>298</v>
      </c>
      <c r="X20">
        <v>288</v>
      </c>
      <c r="Y20">
        <v>10</v>
      </c>
      <c r="Z20">
        <v>0.5</v>
      </c>
      <c r="AA20">
        <v>0.5</v>
      </c>
      <c r="AB20">
        <v>0.5</v>
      </c>
      <c r="AC20">
        <v>75</v>
      </c>
      <c r="AD20">
        <v>75</v>
      </c>
    </row>
    <row r="21" spans="1:30" x14ac:dyDescent="0.25">
      <c r="A21" t="s">
        <v>35</v>
      </c>
      <c r="B21">
        <v>2.4899999999999999E-2</v>
      </c>
      <c r="C21">
        <v>5.282</v>
      </c>
      <c r="D21">
        <v>5.282</v>
      </c>
      <c r="E21">
        <v>0.51060000000000005</v>
      </c>
      <c r="F21">
        <v>0.51060000000000005</v>
      </c>
      <c r="G21">
        <v>92.633645909999998</v>
      </c>
      <c r="H21">
        <v>-92.633645909999998</v>
      </c>
      <c r="I21">
        <v>10</v>
      </c>
      <c r="J21">
        <v>12.58193457</v>
      </c>
      <c r="K21">
        <v>66.398419489999995</v>
      </c>
      <c r="L21">
        <v>73.878157490000007</v>
      </c>
      <c r="M21">
        <v>2.5033917200000002</v>
      </c>
      <c r="N21">
        <v>8.36</v>
      </c>
      <c r="O21">
        <v>2.3055006800000002</v>
      </c>
      <c r="P21">
        <v>5.0420999999999996</v>
      </c>
      <c r="S21" t="s">
        <v>35</v>
      </c>
      <c r="T21">
        <v>0.3</v>
      </c>
      <c r="U21">
        <v>0.36</v>
      </c>
      <c r="V21">
        <v>3.581429</v>
      </c>
      <c r="W21">
        <v>298</v>
      </c>
      <c r="X21">
        <v>288</v>
      </c>
      <c r="Y21">
        <v>10</v>
      </c>
      <c r="Z21">
        <v>0.5</v>
      </c>
      <c r="AA21">
        <v>0.5</v>
      </c>
      <c r="AB21">
        <v>0.5</v>
      </c>
      <c r="AC21">
        <v>100</v>
      </c>
      <c r="AD21">
        <v>100</v>
      </c>
    </row>
    <row r="22" spans="1:30" x14ac:dyDescent="0.25">
      <c r="A22" t="s">
        <v>36</v>
      </c>
      <c r="B22">
        <v>2.4899999999999999E-2</v>
      </c>
      <c r="C22">
        <v>6.6025</v>
      </c>
      <c r="D22">
        <v>6.6025</v>
      </c>
      <c r="E22">
        <v>0.63829999999999998</v>
      </c>
      <c r="F22">
        <v>0.63829999999999998</v>
      </c>
      <c r="G22">
        <v>118.33432148</v>
      </c>
      <c r="H22">
        <v>-118.33432148</v>
      </c>
      <c r="I22">
        <v>10</v>
      </c>
      <c r="J22">
        <v>12.58004854</v>
      </c>
      <c r="K22">
        <v>82.726738019999999</v>
      </c>
      <c r="L22">
        <v>92.490837260000006</v>
      </c>
      <c r="M22">
        <v>3.9974475900000002</v>
      </c>
      <c r="N22">
        <v>8.36</v>
      </c>
      <c r="O22">
        <v>2.8724561799999999</v>
      </c>
      <c r="P22">
        <v>5.4318999999999997</v>
      </c>
      <c r="S22" t="s">
        <v>36</v>
      </c>
      <c r="T22">
        <v>0.3</v>
      </c>
      <c r="U22">
        <v>0.36</v>
      </c>
      <c r="V22">
        <v>3.581429</v>
      </c>
      <c r="W22">
        <v>298</v>
      </c>
      <c r="X22">
        <v>288</v>
      </c>
      <c r="Y22">
        <v>10</v>
      </c>
      <c r="Z22">
        <v>0.5</v>
      </c>
      <c r="AA22">
        <v>0.5</v>
      </c>
      <c r="AB22">
        <v>0.5</v>
      </c>
      <c r="AC22">
        <v>125</v>
      </c>
      <c r="AD22">
        <v>125</v>
      </c>
    </row>
    <row r="23" spans="1:30" x14ac:dyDescent="0.25">
      <c r="A23" t="s">
        <v>37</v>
      </c>
      <c r="B23">
        <v>4.9799999999999997E-2</v>
      </c>
      <c r="C23">
        <v>3.9615</v>
      </c>
      <c r="D23">
        <v>3.9615</v>
      </c>
      <c r="E23">
        <v>0.1915</v>
      </c>
      <c r="F23">
        <v>0.1915</v>
      </c>
      <c r="G23">
        <v>67.956243400000005</v>
      </c>
      <c r="H23">
        <v>-67.956243400000005</v>
      </c>
      <c r="I23">
        <v>10</v>
      </c>
      <c r="J23">
        <v>12.5504543</v>
      </c>
      <c r="K23">
        <v>48.664444179999997</v>
      </c>
      <c r="L23">
        <v>55.267651110000003</v>
      </c>
      <c r="M23">
        <v>1.37719594</v>
      </c>
      <c r="N23">
        <v>8.36</v>
      </c>
      <c r="O23">
        <v>1.6897376500000001</v>
      </c>
      <c r="P23">
        <v>4.2587000000000002</v>
      </c>
      <c r="S23" t="s">
        <v>37</v>
      </c>
      <c r="T23">
        <v>0.3</v>
      </c>
      <c r="U23">
        <v>0.36</v>
      </c>
      <c r="V23">
        <v>3.581429</v>
      </c>
      <c r="W23">
        <v>298</v>
      </c>
      <c r="X23">
        <v>288</v>
      </c>
      <c r="Y23">
        <v>10</v>
      </c>
      <c r="Z23">
        <v>0.5</v>
      </c>
      <c r="AA23">
        <v>0.5</v>
      </c>
      <c r="AB23">
        <v>1</v>
      </c>
      <c r="AC23">
        <v>75</v>
      </c>
      <c r="AD23">
        <v>75</v>
      </c>
    </row>
    <row r="24" spans="1:30" x14ac:dyDescent="0.25">
      <c r="A24" t="s">
        <v>38</v>
      </c>
      <c r="B24">
        <v>4.9799999999999997E-2</v>
      </c>
      <c r="C24">
        <v>5.282</v>
      </c>
      <c r="D24">
        <v>5.282</v>
      </c>
      <c r="E24">
        <v>0.25530000000000003</v>
      </c>
      <c r="F24">
        <v>0.25530000000000003</v>
      </c>
      <c r="G24">
        <v>92.642115410000002</v>
      </c>
      <c r="H24">
        <v>-92.642115410000002</v>
      </c>
      <c r="I24">
        <v>10</v>
      </c>
      <c r="J24">
        <v>12.55902495</v>
      </c>
      <c r="K24">
        <v>65.281867730000002</v>
      </c>
      <c r="L24">
        <v>73.758175039999998</v>
      </c>
      <c r="M24">
        <v>2.5033272700000002</v>
      </c>
      <c r="N24">
        <v>8.36</v>
      </c>
      <c r="O24">
        <v>2.26673152</v>
      </c>
      <c r="P24">
        <v>4.9718999999999998</v>
      </c>
      <c r="S24" t="s">
        <v>38</v>
      </c>
      <c r="T24">
        <v>0.3</v>
      </c>
      <c r="U24">
        <v>0.36</v>
      </c>
      <c r="V24">
        <v>3.581429</v>
      </c>
      <c r="W24">
        <v>298</v>
      </c>
      <c r="X24">
        <v>288</v>
      </c>
      <c r="Y24">
        <v>10</v>
      </c>
      <c r="Z24">
        <v>0.5</v>
      </c>
      <c r="AA24">
        <v>0.5</v>
      </c>
      <c r="AB24">
        <v>1</v>
      </c>
      <c r="AC24">
        <v>100</v>
      </c>
      <c r="AD24">
        <v>100</v>
      </c>
    </row>
    <row r="25" spans="1:30" x14ac:dyDescent="0.25">
      <c r="A25" t="s">
        <v>39</v>
      </c>
      <c r="B25">
        <v>4.9799999999999997E-2</v>
      </c>
      <c r="C25">
        <v>6.6025</v>
      </c>
      <c r="D25">
        <v>6.6025</v>
      </c>
      <c r="E25">
        <v>0.31909999999999999</v>
      </c>
      <c r="F25">
        <v>0.31909999999999999</v>
      </c>
      <c r="G25">
        <v>118.34488362</v>
      </c>
      <c r="H25">
        <v>-118.34488362</v>
      </c>
      <c r="I25">
        <v>10</v>
      </c>
      <c r="J25">
        <v>12.56193176</v>
      </c>
      <c r="K25">
        <v>81.642323759999996</v>
      </c>
      <c r="L25">
        <v>92.354407789999996</v>
      </c>
      <c r="M25">
        <v>3.9973524199999999</v>
      </c>
      <c r="N25">
        <v>8.36</v>
      </c>
      <c r="O25">
        <v>2.8348029100000001</v>
      </c>
      <c r="P25">
        <v>5.3739999999999997</v>
      </c>
      <c r="S25" t="s">
        <v>39</v>
      </c>
      <c r="T25">
        <v>0.3</v>
      </c>
      <c r="U25">
        <v>0.36</v>
      </c>
      <c r="V25">
        <v>3.581429</v>
      </c>
      <c r="W25">
        <v>298</v>
      </c>
      <c r="X25">
        <v>288</v>
      </c>
      <c r="Y25">
        <v>10</v>
      </c>
      <c r="Z25">
        <v>0.5</v>
      </c>
      <c r="AA25">
        <v>0.5</v>
      </c>
      <c r="AB25">
        <v>1</v>
      </c>
      <c r="AC25">
        <v>125</v>
      </c>
      <c r="AD25">
        <v>125</v>
      </c>
    </row>
    <row r="26" spans="1:30" x14ac:dyDescent="0.25">
      <c r="A26" t="s">
        <v>40</v>
      </c>
      <c r="B26">
        <v>7.4800000000000005E-2</v>
      </c>
      <c r="C26">
        <v>3.9615</v>
      </c>
      <c r="D26">
        <v>3.9615</v>
      </c>
      <c r="E26">
        <v>0.12770000000000001</v>
      </c>
      <c r="F26">
        <v>0.12770000000000001</v>
      </c>
      <c r="G26">
        <v>67.953461509999997</v>
      </c>
      <c r="H26">
        <v>-68.227574349999998</v>
      </c>
      <c r="I26">
        <v>10</v>
      </c>
      <c r="J26">
        <v>12.527802749999999</v>
      </c>
      <c r="K26">
        <v>47.831851270000001</v>
      </c>
      <c r="L26">
        <v>55.218190130000004</v>
      </c>
      <c r="M26">
        <v>1.3813538400000001</v>
      </c>
      <c r="N26">
        <v>8.3367777800000002</v>
      </c>
      <c r="O26">
        <v>1.66082817</v>
      </c>
      <c r="P26">
        <v>4.2035</v>
      </c>
      <c r="S26" t="s">
        <v>40</v>
      </c>
      <c r="T26">
        <v>0.3</v>
      </c>
      <c r="U26">
        <v>0.36</v>
      </c>
      <c r="V26">
        <v>3.581429</v>
      </c>
      <c r="W26">
        <v>298</v>
      </c>
      <c r="X26">
        <v>288</v>
      </c>
      <c r="Y26">
        <v>10</v>
      </c>
      <c r="Z26">
        <v>0.5</v>
      </c>
      <c r="AA26">
        <v>0.5</v>
      </c>
      <c r="AB26">
        <v>1.5</v>
      </c>
      <c r="AC26">
        <v>75</v>
      </c>
      <c r="AD26">
        <v>75</v>
      </c>
    </row>
    <row r="27" spans="1:30" x14ac:dyDescent="0.25">
      <c r="A27" t="s">
        <v>41</v>
      </c>
      <c r="B27">
        <v>7.4800000000000005E-2</v>
      </c>
      <c r="C27">
        <v>5.282</v>
      </c>
      <c r="D27">
        <v>5.282</v>
      </c>
      <c r="E27">
        <v>0.17019999999999999</v>
      </c>
      <c r="F27">
        <v>0.17019999999999999</v>
      </c>
      <c r="G27">
        <v>92.638395560000006</v>
      </c>
      <c r="H27">
        <v>-93.022468009999997</v>
      </c>
      <c r="I27">
        <v>10</v>
      </c>
      <c r="J27">
        <v>12.53983036</v>
      </c>
      <c r="K27">
        <v>64.409737089999993</v>
      </c>
      <c r="L27">
        <v>73.64937304</v>
      </c>
      <c r="M27">
        <v>2.5110294400000002</v>
      </c>
      <c r="N27">
        <v>8.3367777800000002</v>
      </c>
      <c r="O27">
        <v>2.2364492</v>
      </c>
      <c r="P27">
        <v>4.9226999999999999</v>
      </c>
      <c r="S27" t="s">
        <v>41</v>
      </c>
      <c r="T27">
        <v>0.3</v>
      </c>
      <c r="U27">
        <v>0.36</v>
      </c>
      <c r="V27">
        <v>3.581429</v>
      </c>
      <c r="W27">
        <v>298</v>
      </c>
      <c r="X27">
        <v>288</v>
      </c>
      <c r="Y27">
        <v>10</v>
      </c>
      <c r="Z27">
        <v>0.5</v>
      </c>
      <c r="AA27">
        <v>0.5</v>
      </c>
      <c r="AB27">
        <v>1.5</v>
      </c>
      <c r="AC27">
        <v>100</v>
      </c>
      <c r="AD27">
        <v>100</v>
      </c>
    </row>
    <row r="28" spans="1:30" x14ac:dyDescent="0.25">
      <c r="A28" t="s">
        <v>42</v>
      </c>
      <c r="B28">
        <v>7.4800000000000005E-2</v>
      </c>
      <c r="C28">
        <v>6.6025</v>
      </c>
      <c r="D28">
        <v>6.6025</v>
      </c>
      <c r="E28">
        <v>0.21279999999999999</v>
      </c>
      <c r="F28">
        <v>0.21279999999999999</v>
      </c>
      <c r="G28">
        <v>118.34022215</v>
      </c>
      <c r="H28">
        <v>-118.84354715000001</v>
      </c>
      <c r="I28">
        <v>10</v>
      </c>
      <c r="J28">
        <v>12.54451497</v>
      </c>
      <c r="K28">
        <v>80.726879679999996</v>
      </c>
      <c r="L28">
        <v>92.169716289999997</v>
      </c>
      <c r="M28">
        <v>4.0098720500000002</v>
      </c>
      <c r="N28">
        <v>8.3367777800000002</v>
      </c>
      <c r="O28">
        <v>2.8030166599999999</v>
      </c>
      <c r="P28">
        <v>5.3285999999999998</v>
      </c>
      <c r="S28" t="s">
        <v>42</v>
      </c>
      <c r="T28">
        <v>0.3</v>
      </c>
      <c r="U28">
        <v>0.36</v>
      </c>
      <c r="V28">
        <v>3.581429</v>
      </c>
      <c r="W28">
        <v>298</v>
      </c>
      <c r="X28">
        <v>288</v>
      </c>
      <c r="Y28">
        <v>10</v>
      </c>
      <c r="Z28">
        <v>0.5</v>
      </c>
      <c r="AA28">
        <v>0.5</v>
      </c>
      <c r="AB28">
        <v>1.5</v>
      </c>
      <c r="AC28">
        <v>125</v>
      </c>
      <c r="AD28">
        <v>125</v>
      </c>
    </row>
    <row r="29" spans="1:30" x14ac:dyDescent="0.25">
      <c r="A29" t="s">
        <v>43</v>
      </c>
      <c r="B29">
        <v>4.4299999999999999E-2</v>
      </c>
      <c r="C29">
        <v>5.282</v>
      </c>
      <c r="D29">
        <v>5.282</v>
      </c>
      <c r="E29">
        <v>0.6371</v>
      </c>
      <c r="F29">
        <v>0.6371</v>
      </c>
      <c r="G29">
        <v>23.493192619999999</v>
      </c>
      <c r="H29">
        <v>-23.493192619999999</v>
      </c>
      <c r="I29">
        <v>10</v>
      </c>
      <c r="J29">
        <v>12.58602909</v>
      </c>
      <c r="K29">
        <v>50.658966489999997</v>
      </c>
      <c r="L29">
        <v>54.713982680000001</v>
      </c>
      <c r="M29">
        <v>0.47612787000000001</v>
      </c>
      <c r="N29">
        <v>8.36</v>
      </c>
      <c r="O29">
        <v>1.7589918899999999</v>
      </c>
      <c r="P29">
        <v>4.7812999999999999</v>
      </c>
      <c r="S29" t="s">
        <v>43</v>
      </c>
      <c r="T29">
        <v>0.4</v>
      </c>
      <c r="U29">
        <v>0.36</v>
      </c>
      <c r="V29">
        <v>2.152857</v>
      </c>
      <c r="W29">
        <v>298</v>
      </c>
      <c r="X29">
        <v>288</v>
      </c>
      <c r="Y29">
        <v>10</v>
      </c>
      <c r="Z29">
        <v>0.5</v>
      </c>
      <c r="AA29">
        <v>0.5</v>
      </c>
      <c r="AB29">
        <v>0.5</v>
      </c>
      <c r="AC29">
        <v>75</v>
      </c>
      <c r="AD29">
        <v>75</v>
      </c>
    </row>
    <row r="30" spans="1:30" x14ac:dyDescent="0.25">
      <c r="A30" t="s">
        <v>44</v>
      </c>
      <c r="B30">
        <v>4.4299999999999999E-2</v>
      </c>
      <c r="C30">
        <v>7.0427</v>
      </c>
      <c r="D30">
        <v>7.0427</v>
      </c>
      <c r="E30">
        <v>0.84950000000000003</v>
      </c>
      <c r="F30">
        <v>0.84950000000000003</v>
      </c>
      <c r="G30">
        <v>32.241168889999997</v>
      </c>
      <c r="H30">
        <v>-32.241168889999997</v>
      </c>
      <c r="I30">
        <v>10</v>
      </c>
      <c r="J30">
        <v>12.554149170000001</v>
      </c>
      <c r="K30">
        <v>66.747390879999998</v>
      </c>
      <c r="L30">
        <v>72.015684160000006</v>
      </c>
      <c r="M30">
        <v>0.87123547999999995</v>
      </c>
      <c r="N30">
        <v>8.36</v>
      </c>
      <c r="O30">
        <v>2.3176177400000002</v>
      </c>
      <c r="P30">
        <v>5.7796000000000003</v>
      </c>
      <c r="S30" t="s">
        <v>44</v>
      </c>
      <c r="T30">
        <v>0.4</v>
      </c>
      <c r="U30">
        <v>0.36</v>
      </c>
      <c r="V30">
        <v>2.152857</v>
      </c>
      <c r="W30">
        <v>298</v>
      </c>
      <c r="X30">
        <v>288</v>
      </c>
      <c r="Y30">
        <v>10</v>
      </c>
      <c r="Z30">
        <v>0.5</v>
      </c>
      <c r="AA30">
        <v>0.5</v>
      </c>
      <c r="AB30">
        <v>0.5</v>
      </c>
      <c r="AC30">
        <v>100</v>
      </c>
      <c r="AD30">
        <v>100</v>
      </c>
    </row>
    <row r="31" spans="1:30" x14ac:dyDescent="0.25">
      <c r="A31" t="s">
        <v>45</v>
      </c>
      <c r="B31">
        <v>4.4299999999999999E-2</v>
      </c>
      <c r="C31">
        <v>8.8033000000000001</v>
      </c>
      <c r="D31">
        <v>8.8033000000000001</v>
      </c>
      <c r="E31">
        <v>1.0618000000000001</v>
      </c>
      <c r="F31">
        <v>1.0618000000000001</v>
      </c>
      <c r="G31">
        <v>41.447601630000001</v>
      </c>
      <c r="H31">
        <v>-41.447601630000001</v>
      </c>
      <c r="I31">
        <v>10</v>
      </c>
      <c r="J31">
        <v>12.47238705</v>
      </c>
      <c r="K31">
        <v>80.630972040000003</v>
      </c>
      <c r="L31">
        <v>87.266319859999996</v>
      </c>
      <c r="M31">
        <v>1.4000329600000001</v>
      </c>
      <c r="N31">
        <v>8.36</v>
      </c>
      <c r="O31">
        <v>2.7996865299999998</v>
      </c>
      <c r="P31">
        <v>6.4198000000000004</v>
      </c>
      <c r="S31" t="s">
        <v>45</v>
      </c>
      <c r="T31">
        <v>0.4</v>
      </c>
      <c r="U31">
        <v>0.36</v>
      </c>
      <c r="V31">
        <v>2.152857</v>
      </c>
      <c r="W31">
        <v>298</v>
      </c>
      <c r="X31">
        <v>288</v>
      </c>
      <c r="Y31">
        <v>10</v>
      </c>
      <c r="Z31">
        <v>0.5</v>
      </c>
      <c r="AA31">
        <v>0.5</v>
      </c>
      <c r="AB31">
        <v>0.5</v>
      </c>
      <c r="AC31">
        <v>125</v>
      </c>
      <c r="AD31">
        <v>125</v>
      </c>
    </row>
    <row r="32" spans="1:30" x14ac:dyDescent="0.25">
      <c r="A32" t="s">
        <v>46</v>
      </c>
      <c r="B32">
        <v>8.8599999999999998E-2</v>
      </c>
      <c r="C32">
        <v>5.282</v>
      </c>
      <c r="D32">
        <v>5.282</v>
      </c>
      <c r="E32">
        <v>0.31859999999999999</v>
      </c>
      <c r="F32">
        <v>0.31859999999999999</v>
      </c>
      <c r="G32">
        <v>23.497297939999999</v>
      </c>
      <c r="H32">
        <v>-23.497297939999999</v>
      </c>
      <c r="I32">
        <v>10</v>
      </c>
      <c r="J32">
        <v>12.580196969999999</v>
      </c>
      <c r="K32">
        <v>50.261555110000003</v>
      </c>
      <c r="L32">
        <v>54.884609040000001</v>
      </c>
      <c r="M32">
        <v>0.47611624000000002</v>
      </c>
      <c r="N32">
        <v>8.36</v>
      </c>
      <c r="O32">
        <v>1.74519289</v>
      </c>
      <c r="P32">
        <v>4.75</v>
      </c>
      <c r="S32" t="s">
        <v>46</v>
      </c>
      <c r="T32">
        <v>0.4</v>
      </c>
      <c r="U32">
        <v>0.36</v>
      </c>
      <c r="V32">
        <v>2.152857</v>
      </c>
      <c r="W32">
        <v>298</v>
      </c>
      <c r="X32">
        <v>288</v>
      </c>
      <c r="Y32">
        <v>10</v>
      </c>
      <c r="Z32">
        <v>0.5</v>
      </c>
      <c r="AA32">
        <v>0.5</v>
      </c>
      <c r="AB32">
        <v>1</v>
      </c>
      <c r="AC32">
        <v>75</v>
      </c>
      <c r="AD32">
        <v>75</v>
      </c>
    </row>
    <row r="33" spans="1:30" x14ac:dyDescent="0.25">
      <c r="A33" t="s">
        <v>47</v>
      </c>
      <c r="B33">
        <v>8.8599999999999998E-2</v>
      </c>
      <c r="C33">
        <v>7.0427</v>
      </c>
      <c r="D33">
        <v>7.0427</v>
      </c>
      <c r="E33">
        <v>0.42470000000000002</v>
      </c>
      <c r="F33">
        <v>0.42470000000000002</v>
      </c>
      <c r="G33">
        <v>32.246617950000001</v>
      </c>
      <c r="H33">
        <v>-32.246617950000001</v>
      </c>
      <c r="I33">
        <v>10</v>
      </c>
      <c r="J33">
        <v>12.58429761</v>
      </c>
      <c r="K33">
        <v>67.304567800000001</v>
      </c>
      <c r="L33">
        <v>73.110765439999994</v>
      </c>
      <c r="M33">
        <v>0.87121660999999995</v>
      </c>
      <c r="N33">
        <v>8.36</v>
      </c>
      <c r="O33">
        <v>2.33696416</v>
      </c>
      <c r="P33">
        <v>5.8181000000000003</v>
      </c>
      <c r="S33" t="s">
        <v>47</v>
      </c>
      <c r="T33">
        <v>0.4</v>
      </c>
      <c r="U33">
        <v>0.36</v>
      </c>
      <c r="V33">
        <v>2.152857</v>
      </c>
      <c r="W33">
        <v>298</v>
      </c>
      <c r="X33">
        <v>288</v>
      </c>
      <c r="Y33">
        <v>10</v>
      </c>
      <c r="Z33">
        <v>0.5</v>
      </c>
      <c r="AA33">
        <v>0.5</v>
      </c>
      <c r="AB33">
        <v>1</v>
      </c>
      <c r="AC33">
        <v>100</v>
      </c>
      <c r="AD33">
        <v>100</v>
      </c>
    </row>
    <row r="34" spans="1:30" x14ac:dyDescent="0.25">
      <c r="A34" t="s">
        <v>48</v>
      </c>
      <c r="B34">
        <v>8.8599999999999998E-2</v>
      </c>
      <c r="C34">
        <v>8.8033000000000001</v>
      </c>
      <c r="D34">
        <v>8.8033000000000001</v>
      </c>
      <c r="E34">
        <v>0.53090000000000004</v>
      </c>
      <c r="F34">
        <v>0.53090000000000004</v>
      </c>
      <c r="G34">
        <v>41.454382670000001</v>
      </c>
      <c r="H34">
        <v>-41.454382670000001</v>
      </c>
      <c r="I34">
        <v>10</v>
      </c>
      <c r="J34">
        <v>12.580748699999999</v>
      </c>
      <c r="K34">
        <v>84.069707750000006</v>
      </c>
      <c r="L34">
        <v>91.206394840000002</v>
      </c>
      <c r="M34">
        <v>1.4000060999999999</v>
      </c>
      <c r="N34">
        <v>8.36</v>
      </c>
      <c r="O34">
        <v>2.9190870699999998</v>
      </c>
      <c r="P34">
        <v>6.6306000000000003</v>
      </c>
      <c r="S34" t="s">
        <v>48</v>
      </c>
      <c r="T34">
        <v>0.4</v>
      </c>
      <c r="U34">
        <v>0.36</v>
      </c>
      <c r="V34">
        <v>2.152857</v>
      </c>
      <c r="W34">
        <v>298</v>
      </c>
      <c r="X34">
        <v>288</v>
      </c>
      <c r="Y34">
        <v>10</v>
      </c>
      <c r="Z34">
        <v>0.5</v>
      </c>
      <c r="AA34">
        <v>0.5</v>
      </c>
      <c r="AB34">
        <v>1</v>
      </c>
      <c r="AC34">
        <v>125</v>
      </c>
      <c r="AD34">
        <v>125</v>
      </c>
    </row>
    <row r="35" spans="1:30" x14ac:dyDescent="0.25">
      <c r="A35" t="s">
        <v>49</v>
      </c>
      <c r="B35">
        <v>0.13289999999999999</v>
      </c>
      <c r="C35">
        <v>5.282</v>
      </c>
      <c r="D35">
        <v>5.282</v>
      </c>
      <c r="E35">
        <v>0.21240000000000001</v>
      </c>
      <c r="F35">
        <v>0.21240000000000001</v>
      </c>
      <c r="G35">
        <v>23.49562826</v>
      </c>
      <c r="H35">
        <v>-23.596030240000001</v>
      </c>
      <c r="I35">
        <v>10</v>
      </c>
      <c r="J35">
        <v>12.561185200000001</v>
      </c>
      <c r="K35">
        <v>49.735596119999997</v>
      </c>
      <c r="L35">
        <v>54.744443339999997</v>
      </c>
      <c r="M35">
        <v>0.47759107000000001</v>
      </c>
      <c r="N35">
        <v>8.3367777800000002</v>
      </c>
      <c r="O35">
        <v>1.72693042</v>
      </c>
      <c r="P35">
        <v>4.7182000000000004</v>
      </c>
      <c r="S35" t="s">
        <v>49</v>
      </c>
      <c r="T35">
        <v>0.4</v>
      </c>
      <c r="U35">
        <v>0.36</v>
      </c>
      <c r="V35">
        <v>2.152857</v>
      </c>
      <c r="W35">
        <v>298</v>
      </c>
      <c r="X35">
        <v>288</v>
      </c>
      <c r="Y35">
        <v>10</v>
      </c>
      <c r="Z35">
        <v>0.5</v>
      </c>
      <c r="AA35">
        <v>0.5</v>
      </c>
      <c r="AB35">
        <v>1.5</v>
      </c>
      <c r="AC35">
        <v>75</v>
      </c>
      <c r="AD35">
        <v>75</v>
      </c>
    </row>
    <row r="36" spans="1:30" x14ac:dyDescent="0.25">
      <c r="A36" t="s">
        <v>50</v>
      </c>
      <c r="B36">
        <v>0.13289999999999999</v>
      </c>
      <c r="C36">
        <v>7.0427</v>
      </c>
      <c r="D36">
        <v>7.0427</v>
      </c>
      <c r="E36">
        <v>0.28320000000000001</v>
      </c>
      <c r="F36">
        <v>0.28320000000000001</v>
      </c>
      <c r="G36">
        <v>32.244380489999998</v>
      </c>
      <c r="H36">
        <v>-32.386616240000002</v>
      </c>
      <c r="I36">
        <v>10</v>
      </c>
      <c r="J36">
        <v>12.57043388</v>
      </c>
      <c r="K36">
        <v>66.831396299999994</v>
      </c>
      <c r="L36">
        <v>72.980004300000004</v>
      </c>
      <c r="M36">
        <v>0.87397769999999997</v>
      </c>
      <c r="N36">
        <v>8.3367777800000002</v>
      </c>
      <c r="O36">
        <v>2.3205345899999998</v>
      </c>
      <c r="P36">
        <v>5.7957000000000001</v>
      </c>
      <c r="S36" t="s">
        <v>50</v>
      </c>
      <c r="T36">
        <v>0.4</v>
      </c>
      <c r="U36">
        <v>0.36</v>
      </c>
      <c r="V36">
        <v>2.152857</v>
      </c>
      <c r="W36">
        <v>298</v>
      </c>
      <c r="X36">
        <v>288</v>
      </c>
      <c r="Y36">
        <v>10</v>
      </c>
      <c r="Z36">
        <v>0.5</v>
      </c>
      <c r="AA36">
        <v>0.5</v>
      </c>
      <c r="AB36">
        <v>1.5</v>
      </c>
      <c r="AC36">
        <v>100</v>
      </c>
      <c r="AD36">
        <v>100</v>
      </c>
    </row>
    <row r="37" spans="1:30" x14ac:dyDescent="0.25">
      <c r="A37" t="s">
        <v>51</v>
      </c>
      <c r="B37">
        <v>0.13289999999999999</v>
      </c>
      <c r="C37">
        <v>8.8033000000000001</v>
      </c>
      <c r="D37">
        <v>8.8033000000000001</v>
      </c>
      <c r="E37">
        <v>0.35389999999999999</v>
      </c>
      <c r="F37">
        <v>0.35389999999999999</v>
      </c>
      <c r="G37">
        <v>41.451574139999998</v>
      </c>
      <c r="H37">
        <v>-41.639824390000001</v>
      </c>
      <c r="I37">
        <v>10</v>
      </c>
      <c r="J37">
        <v>12.573412230000001</v>
      </c>
      <c r="K37">
        <v>83.765138370000003</v>
      </c>
      <c r="L37">
        <v>91.201751220000006</v>
      </c>
      <c r="M37">
        <v>1.4045379</v>
      </c>
      <c r="N37">
        <v>8.3367777800000002</v>
      </c>
      <c r="O37">
        <v>2.9085117500000002</v>
      </c>
      <c r="P37">
        <v>6.6218000000000004</v>
      </c>
      <c r="S37" t="s">
        <v>51</v>
      </c>
      <c r="T37">
        <v>0.4</v>
      </c>
      <c r="U37">
        <v>0.36</v>
      </c>
      <c r="V37">
        <v>2.152857</v>
      </c>
      <c r="W37">
        <v>298</v>
      </c>
      <c r="X37">
        <v>288</v>
      </c>
      <c r="Y37">
        <v>10</v>
      </c>
      <c r="Z37">
        <v>0.5</v>
      </c>
      <c r="AA37">
        <v>0.5</v>
      </c>
      <c r="AB37">
        <v>1.5</v>
      </c>
      <c r="AC37">
        <v>125</v>
      </c>
      <c r="AD37">
        <v>125</v>
      </c>
    </row>
    <row r="38" spans="1:30" x14ac:dyDescent="0.25">
      <c r="A38" t="s">
        <v>52</v>
      </c>
      <c r="B38">
        <v>4.4299999999999999E-2</v>
      </c>
      <c r="C38">
        <v>5.282</v>
      </c>
      <c r="D38">
        <v>5.282</v>
      </c>
      <c r="E38">
        <v>0.47839999999999999</v>
      </c>
      <c r="F38">
        <v>0.47839999999999999</v>
      </c>
      <c r="G38">
        <v>31.287885249999999</v>
      </c>
      <c r="H38">
        <v>-31.287885249999999</v>
      </c>
      <c r="I38">
        <v>10</v>
      </c>
      <c r="J38">
        <v>12.591794670000001</v>
      </c>
      <c r="K38">
        <v>50.58477766</v>
      </c>
      <c r="L38">
        <v>55.024499210000002</v>
      </c>
      <c r="M38">
        <v>0.63410003999999998</v>
      </c>
      <c r="N38">
        <v>8.36</v>
      </c>
      <c r="O38">
        <v>1.75641589</v>
      </c>
      <c r="P38">
        <v>4.7053000000000003</v>
      </c>
      <c r="S38" t="s">
        <v>52</v>
      </c>
      <c r="T38">
        <v>0.4</v>
      </c>
      <c r="U38">
        <v>0.36</v>
      </c>
      <c r="V38">
        <v>2.867143</v>
      </c>
      <c r="W38">
        <v>298</v>
      </c>
      <c r="X38">
        <v>288</v>
      </c>
      <c r="Y38">
        <v>10</v>
      </c>
      <c r="Z38">
        <v>0.5</v>
      </c>
      <c r="AA38">
        <v>0.5</v>
      </c>
      <c r="AB38">
        <v>0.5</v>
      </c>
      <c r="AC38">
        <v>75</v>
      </c>
      <c r="AD38">
        <v>75</v>
      </c>
    </row>
    <row r="39" spans="1:30" x14ac:dyDescent="0.25">
      <c r="A39" t="s">
        <v>53</v>
      </c>
      <c r="B39">
        <v>4.4299999999999999E-2</v>
      </c>
      <c r="C39">
        <v>7.0427</v>
      </c>
      <c r="D39">
        <v>7.0427</v>
      </c>
      <c r="E39">
        <v>0.63780000000000003</v>
      </c>
      <c r="F39">
        <v>0.63780000000000003</v>
      </c>
      <c r="G39">
        <v>42.938310199999997</v>
      </c>
      <c r="H39">
        <v>-42.938310199999997</v>
      </c>
      <c r="I39">
        <v>10</v>
      </c>
      <c r="J39">
        <v>12.58791954</v>
      </c>
      <c r="K39">
        <v>67.411705150000003</v>
      </c>
      <c r="L39">
        <v>73.188671200000002</v>
      </c>
      <c r="M39">
        <v>1.16029848</v>
      </c>
      <c r="N39">
        <v>8.36</v>
      </c>
      <c r="O39">
        <v>2.34068421</v>
      </c>
      <c r="P39">
        <v>5.6835000000000004</v>
      </c>
      <c r="S39" t="s">
        <v>53</v>
      </c>
      <c r="T39">
        <v>0.4</v>
      </c>
      <c r="U39">
        <v>0.36</v>
      </c>
      <c r="V39">
        <v>2.867143</v>
      </c>
      <c r="W39">
        <v>298</v>
      </c>
      <c r="X39">
        <v>288</v>
      </c>
      <c r="Y39">
        <v>10</v>
      </c>
      <c r="Z39">
        <v>0.5</v>
      </c>
      <c r="AA39">
        <v>0.5</v>
      </c>
      <c r="AB39">
        <v>0.5</v>
      </c>
      <c r="AC39">
        <v>100</v>
      </c>
      <c r="AD39">
        <v>100</v>
      </c>
    </row>
    <row r="40" spans="1:30" x14ac:dyDescent="0.25">
      <c r="A40" t="s">
        <v>54</v>
      </c>
      <c r="B40">
        <v>4.4299999999999999E-2</v>
      </c>
      <c r="C40">
        <v>8.8033000000000001</v>
      </c>
      <c r="D40">
        <v>8.8033000000000001</v>
      </c>
      <c r="E40">
        <v>0.79730000000000001</v>
      </c>
      <c r="F40">
        <v>0.79730000000000001</v>
      </c>
      <c r="G40">
        <v>55.19930068</v>
      </c>
      <c r="H40">
        <v>-55.19930068</v>
      </c>
      <c r="I40">
        <v>10</v>
      </c>
      <c r="J40">
        <v>12.568897120000001</v>
      </c>
      <c r="K40">
        <v>83.575489489999995</v>
      </c>
      <c r="L40">
        <v>90.881714849999994</v>
      </c>
      <c r="M40">
        <v>1.8645431100000001</v>
      </c>
      <c r="N40">
        <v>8.36</v>
      </c>
      <c r="O40">
        <v>2.9019267200000001</v>
      </c>
      <c r="P40">
        <v>6.3669000000000002</v>
      </c>
      <c r="S40" t="s">
        <v>54</v>
      </c>
      <c r="T40">
        <v>0.4</v>
      </c>
      <c r="U40">
        <v>0.36</v>
      </c>
      <c r="V40">
        <v>2.867143</v>
      </c>
      <c r="W40">
        <v>298</v>
      </c>
      <c r="X40">
        <v>288</v>
      </c>
      <c r="Y40">
        <v>10</v>
      </c>
      <c r="Z40">
        <v>0.5</v>
      </c>
      <c r="AA40">
        <v>0.5</v>
      </c>
      <c r="AB40">
        <v>0.5</v>
      </c>
      <c r="AC40">
        <v>125</v>
      </c>
      <c r="AD40">
        <v>125</v>
      </c>
    </row>
    <row r="41" spans="1:30" x14ac:dyDescent="0.25">
      <c r="A41" t="s">
        <v>55</v>
      </c>
      <c r="B41">
        <v>8.8599999999999998E-2</v>
      </c>
      <c r="C41">
        <v>5.282</v>
      </c>
      <c r="D41">
        <v>5.282</v>
      </c>
      <c r="E41">
        <v>0.2392</v>
      </c>
      <c r="F41">
        <v>0.2392</v>
      </c>
      <c r="G41">
        <v>31.29335266</v>
      </c>
      <c r="H41">
        <v>-31.29335266</v>
      </c>
      <c r="I41">
        <v>10</v>
      </c>
      <c r="J41">
        <v>12.571140959999999</v>
      </c>
      <c r="K41">
        <v>49.803754740000002</v>
      </c>
      <c r="L41">
        <v>54.974772229999999</v>
      </c>
      <c r="M41">
        <v>0.63408454999999997</v>
      </c>
      <c r="N41">
        <v>8.36</v>
      </c>
      <c r="O41">
        <v>1.7292970400000001</v>
      </c>
      <c r="P41">
        <v>4.6444000000000001</v>
      </c>
      <c r="S41" t="s">
        <v>55</v>
      </c>
      <c r="T41">
        <v>0.4</v>
      </c>
      <c r="U41">
        <v>0.36</v>
      </c>
      <c r="V41">
        <v>2.867143</v>
      </c>
      <c r="W41">
        <v>298</v>
      </c>
      <c r="X41">
        <v>288</v>
      </c>
      <c r="Y41">
        <v>10</v>
      </c>
      <c r="Z41">
        <v>0.5</v>
      </c>
      <c r="AA41">
        <v>0.5</v>
      </c>
      <c r="AB41">
        <v>1</v>
      </c>
      <c r="AC41">
        <v>75</v>
      </c>
      <c r="AD41">
        <v>75</v>
      </c>
    </row>
    <row r="42" spans="1:30" x14ac:dyDescent="0.25">
      <c r="A42" t="s">
        <v>56</v>
      </c>
      <c r="B42">
        <v>8.8599999999999998E-2</v>
      </c>
      <c r="C42">
        <v>7.0427</v>
      </c>
      <c r="D42">
        <v>7.0427</v>
      </c>
      <c r="E42">
        <v>0.31890000000000002</v>
      </c>
      <c r="F42">
        <v>0.31890000000000002</v>
      </c>
      <c r="G42">
        <v>42.945567179999998</v>
      </c>
      <c r="H42">
        <v>-42.945567179999998</v>
      </c>
      <c r="I42">
        <v>10</v>
      </c>
      <c r="J42">
        <v>12.57915511</v>
      </c>
      <c r="K42">
        <v>66.828344639999997</v>
      </c>
      <c r="L42">
        <v>73.309380930000003</v>
      </c>
      <c r="M42">
        <v>1.16027335</v>
      </c>
      <c r="N42">
        <v>8.36</v>
      </c>
      <c r="O42">
        <v>2.3204286299999999</v>
      </c>
      <c r="P42">
        <v>5.6440000000000001</v>
      </c>
      <c r="S42" t="s">
        <v>56</v>
      </c>
      <c r="T42">
        <v>0.4</v>
      </c>
      <c r="U42">
        <v>0.36</v>
      </c>
      <c r="V42">
        <v>2.867143</v>
      </c>
      <c r="W42">
        <v>298</v>
      </c>
      <c r="X42">
        <v>288</v>
      </c>
      <c r="Y42">
        <v>10</v>
      </c>
      <c r="Z42">
        <v>0.5</v>
      </c>
      <c r="AA42">
        <v>0.5</v>
      </c>
      <c r="AB42">
        <v>1</v>
      </c>
      <c r="AC42">
        <v>100</v>
      </c>
      <c r="AD42">
        <v>100</v>
      </c>
    </row>
    <row r="43" spans="1:30" x14ac:dyDescent="0.25">
      <c r="A43" t="s">
        <v>57</v>
      </c>
      <c r="B43">
        <v>8.8599999999999998E-2</v>
      </c>
      <c r="C43">
        <v>8.8033000000000001</v>
      </c>
      <c r="D43">
        <v>8.8033000000000001</v>
      </c>
      <c r="E43">
        <v>0.3987</v>
      </c>
      <c r="F43">
        <v>0.3987</v>
      </c>
      <c r="G43">
        <v>55.208331579999999</v>
      </c>
      <c r="H43">
        <v>-55.208331579999999</v>
      </c>
      <c r="I43">
        <v>10</v>
      </c>
      <c r="J43">
        <v>12.58163206</v>
      </c>
      <c r="K43">
        <v>83.679796280000005</v>
      </c>
      <c r="L43">
        <v>91.658723870000003</v>
      </c>
      <c r="M43">
        <v>1.8645073400000001</v>
      </c>
      <c r="N43">
        <v>8.36</v>
      </c>
      <c r="O43">
        <v>2.9055484800000002</v>
      </c>
      <c r="P43">
        <v>6.3731</v>
      </c>
      <c r="S43" t="s">
        <v>57</v>
      </c>
      <c r="T43">
        <v>0.4</v>
      </c>
      <c r="U43">
        <v>0.36</v>
      </c>
      <c r="V43">
        <v>2.867143</v>
      </c>
      <c r="W43">
        <v>298</v>
      </c>
      <c r="X43">
        <v>288</v>
      </c>
      <c r="Y43">
        <v>10</v>
      </c>
      <c r="Z43">
        <v>0.5</v>
      </c>
      <c r="AA43">
        <v>0.5</v>
      </c>
      <c r="AB43">
        <v>1</v>
      </c>
      <c r="AC43">
        <v>125</v>
      </c>
      <c r="AD43">
        <v>125</v>
      </c>
    </row>
    <row r="44" spans="1:30" x14ac:dyDescent="0.25">
      <c r="A44" t="s">
        <v>58</v>
      </c>
      <c r="B44">
        <v>0.13289999999999999</v>
      </c>
      <c r="C44">
        <v>5.282</v>
      </c>
      <c r="D44">
        <v>5.282</v>
      </c>
      <c r="E44">
        <v>0.1595</v>
      </c>
      <c r="F44">
        <v>0.1595</v>
      </c>
      <c r="G44">
        <v>31.291128990000001</v>
      </c>
      <c r="H44">
        <v>-31.424842869999999</v>
      </c>
      <c r="I44">
        <v>10</v>
      </c>
      <c r="J44">
        <v>12.54850441</v>
      </c>
      <c r="K44">
        <v>49.126421319999999</v>
      </c>
      <c r="L44">
        <v>54.829978019999999</v>
      </c>
      <c r="M44">
        <v>0.63604870000000002</v>
      </c>
      <c r="N44">
        <v>8.3367777800000002</v>
      </c>
      <c r="O44">
        <v>1.70577852</v>
      </c>
      <c r="P44">
        <v>4.6005000000000003</v>
      </c>
      <c r="S44" t="s">
        <v>58</v>
      </c>
      <c r="T44">
        <v>0.4</v>
      </c>
      <c r="U44">
        <v>0.36</v>
      </c>
      <c r="V44">
        <v>2.867143</v>
      </c>
      <c r="W44">
        <v>298</v>
      </c>
      <c r="X44">
        <v>288</v>
      </c>
      <c r="Y44">
        <v>10</v>
      </c>
      <c r="Z44">
        <v>0.5</v>
      </c>
      <c r="AA44">
        <v>0.5</v>
      </c>
      <c r="AB44">
        <v>1.5</v>
      </c>
      <c r="AC44">
        <v>75</v>
      </c>
      <c r="AD44">
        <v>75</v>
      </c>
    </row>
    <row r="45" spans="1:30" x14ac:dyDescent="0.25">
      <c r="A45" t="s">
        <v>59</v>
      </c>
      <c r="B45">
        <v>0.13289999999999999</v>
      </c>
      <c r="C45">
        <v>7.0427</v>
      </c>
      <c r="D45">
        <v>7.0427</v>
      </c>
      <c r="E45">
        <v>0.21260000000000001</v>
      </c>
      <c r="F45">
        <v>0.21260000000000001</v>
      </c>
      <c r="G45">
        <v>42.942587369999998</v>
      </c>
      <c r="H45">
        <v>-43.132014820000002</v>
      </c>
      <c r="I45">
        <v>10</v>
      </c>
      <c r="J45">
        <v>12.560373500000001</v>
      </c>
      <c r="K45">
        <v>66.139759130000002</v>
      </c>
      <c r="L45">
        <v>73.116111770000003</v>
      </c>
      <c r="M45">
        <v>1.1639505400000001</v>
      </c>
      <c r="N45">
        <v>8.3367777800000002</v>
      </c>
      <c r="O45">
        <v>2.2965194100000001</v>
      </c>
      <c r="P45">
        <v>5.6063999999999998</v>
      </c>
      <c r="S45" t="s">
        <v>59</v>
      </c>
      <c r="T45">
        <v>0.4</v>
      </c>
      <c r="U45">
        <v>0.36</v>
      </c>
      <c r="V45">
        <v>2.867143</v>
      </c>
      <c r="W45">
        <v>298</v>
      </c>
      <c r="X45">
        <v>288</v>
      </c>
      <c r="Y45">
        <v>10</v>
      </c>
      <c r="Z45">
        <v>0.5</v>
      </c>
      <c r="AA45">
        <v>0.5</v>
      </c>
      <c r="AB45">
        <v>1.5</v>
      </c>
      <c r="AC45">
        <v>100</v>
      </c>
      <c r="AD45">
        <v>100</v>
      </c>
    </row>
    <row r="46" spans="1:30" x14ac:dyDescent="0.25">
      <c r="A46" t="s">
        <v>71</v>
      </c>
      <c r="B46">
        <v>0.13289999999999999</v>
      </c>
      <c r="C46">
        <v>8.8033000000000001</v>
      </c>
      <c r="D46">
        <v>8.8033000000000001</v>
      </c>
      <c r="E46">
        <v>0.26579999999999998</v>
      </c>
      <c r="F46">
        <v>0.26579999999999998</v>
      </c>
      <c r="G46">
        <v>55.204591219999998</v>
      </c>
      <c r="H46">
        <v>-55.455300110000003</v>
      </c>
      <c r="I46">
        <v>10</v>
      </c>
      <c r="J46">
        <v>12.565987</v>
      </c>
      <c r="K46">
        <v>83.009231290000002</v>
      </c>
      <c r="L46">
        <v>91.442954380000003</v>
      </c>
      <c r="M46">
        <v>1.8705427299999999</v>
      </c>
      <c r="N46">
        <v>8.3367777800000002</v>
      </c>
      <c r="O46">
        <v>2.88226498</v>
      </c>
      <c r="P46">
        <v>6.3415999999999997</v>
      </c>
      <c r="S46" t="s">
        <v>71</v>
      </c>
      <c r="T46">
        <v>0.4</v>
      </c>
      <c r="U46">
        <v>0.36</v>
      </c>
      <c r="V46">
        <v>2.867143</v>
      </c>
      <c r="W46">
        <v>298</v>
      </c>
      <c r="X46">
        <v>288</v>
      </c>
      <c r="Y46">
        <v>10</v>
      </c>
      <c r="Z46">
        <v>0.5</v>
      </c>
      <c r="AA46">
        <v>0.5</v>
      </c>
      <c r="AB46">
        <v>1.5</v>
      </c>
      <c r="AC46">
        <v>125</v>
      </c>
      <c r="AD46">
        <v>125</v>
      </c>
    </row>
    <row r="47" spans="1:30" x14ac:dyDescent="0.25">
      <c r="A47" t="s">
        <v>72</v>
      </c>
      <c r="B47">
        <v>4.4299999999999999E-2</v>
      </c>
      <c r="C47">
        <v>5.282</v>
      </c>
      <c r="D47">
        <v>5.282</v>
      </c>
      <c r="E47">
        <v>0.38300000000000001</v>
      </c>
      <c r="F47">
        <v>0.38300000000000001</v>
      </c>
      <c r="G47">
        <v>39.082577880000002</v>
      </c>
      <c r="H47">
        <v>-39.082577880000002</v>
      </c>
      <c r="I47">
        <v>10</v>
      </c>
      <c r="J47">
        <v>12.58723449</v>
      </c>
      <c r="K47">
        <v>50.301169620000003</v>
      </c>
      <c r="L47">
        <v>55.12346264</v>
      </c>
      <c r="M47">
        <v>0.7920722</v>
      </c>
      <c r="N47">
        <v>8.36</v>
      </c>
      <c r="O47">
        <v>1.74656839</v>
      </c>
      <c r="P47">
        <v>4.6154000000000002</v>
      </c>
      <c r="S47" t="s">
        <v>72</v>
      </c>
      <c r="T47">
        <v>0.4</v>
      </c>
      <c r="U47">
        <v>0.36</v>
      </c>
      <c r="V47">
        <v>3.581429</v>
      </c>
      <c r="W47">
        <v>298</v>
      </c>
      <c r="X47">
        <v>288</v>
      </c>
      <c r="Y47">
        <v>10</v>
      </c>
      <c r="Z47">
        <v>0.5</v>
      </c>
      <c r="AA47">
        <v>0.5</v>
      </c>
      <c r="AB47">
        <v>0.5</v>
      </c>
      <c r="AC47">
        <v>75</v>
      </c>
      <c r="AD47">
        <v>75</v>
      </c>
    </row>
    <row r="48" spans="1:30" x14ac:dyDescent="0.25">
      <c r="A48" t="s">
        <v>73</v>
      </c>
      <c r="B48">
        <v>4.4299999999999999E-2</v>
      </c>
      <c r="C48">
        <v>7.0427</v>
      </c>
      <c r="D48">
        <v>7.0427</v>
      </c>
      <c r="E48">
        <v>0.51060000000000005</v>
      </c>
      <c r="F48">
        <v>0.51060000000000005</v>
      </c>
      <c r="G48">
        <v>53.635451519999997</v>
      </c>
      <c r="H48">
        <v>-53.635451519999997</v>
      </c>
      <c r="I48">
        <v>10</v>
      </c>
      <c r="J48">
        <v>12.59006162</v>
      </c>
      <c r="K48">
        <v>67.216582819999999</v>
      </c>
      <c r="L48">
        <v>73.501874560000005</v>
      </c>
      <c r="M48">
        <v>1.4493614800000001</v>
      </c>
      <c r="N48">
        <v>8.36</v>
      </c>
      <c r="O48">
        <v>2.3339091299999999</v>
      </c>
      <c r="P48">
        <v>5.5353000000000003</v>
      </c>
      <c r="S48" t="s">
        <v>73</v>
      </c>
      <c r="T48">
        <v>0.4</v>
      </c>
      <c r="U48">
        <v>0.36</v>
      </c>
      <c r="V48">
        <v>3.581429</v>
      </c>
      <c r="W48">
        <v>298</v>
      </c>
      <c r="X48">
        <v>288</v>
      </c>
      <c r="Y48">
        <v>10</v>
      </c>
      <c r="Z48">
        <v>0.5</v>
      </c>
      <c r="AA48">
        <v>0.5</v>
      </c>
      <c r="AB48">
        <v>0.5</v>
      </c>
      <c r="AC48">
        <v>100</v>
      </c>
      <c r="AD48">
        <v>100</v>
      </c>
    </row>
    <row r="49" spans="1:30" x14ac:dyDescent="0.25">
      <c r="A49" t="s">
        <v>74</v>
      </c>
      <c r="B49">
        <v>4.4299999999999999E-2</v>
      </c>
      <c r="C49">
        <v>8.8033000000000001</v>
      </c>
      <c r="D49">
        <v>8.8033000000000001</v>
      </c>
      <c r="E49">
        <v>0.63829999999999998</v>
      </c>
      <c r="F49">
        <v>0.63829999999999998</v>
      </c>
      <c r="G49">
        <v>68.95099974</v>
      </c>
      <c r="H49">
        <v>-68.95099974</v>
      </c>
      <c r="I49">
        <v>10</v>
      </c>
      <c r="J49">
        <v>12.585692330000001</v>
      </c>
      <c r="K49">
        <v>83.809830759999997</v>
      </c>
      <c r="L49">
        <v>91.790654919999994</v>
      </c>
      <c r="M49">
        <v>2.3290532700000002</v>
      </c>
      <c r="N49">
        <v>8.36</v>
      </c>
      <c r="O49">
        <v>2.9100635700000002</v>
      </c>
      <c r="P49">
        <v>6.1628999999999996</v>
      </c>
      <c r="S49" t="s">
        <v>74</v>
      </c>
      <c r="T49">
        <v>0.4</v>
      </c>
      <c r="U49">
        <v>0.36</v>
      </c>
      <c r="V49">
        <v>3.581429</v>
      </c>
      <c r="W49">
        <v>298</v>
      </c>
      <c r="X49">
        <v>288</v>
      </c>
      <c r="Y49">
        <v>10</v>
      </c>
      <c r="Z49">
        <v>0.5</v>
      </c>
      <c r="AA49">
        <v>0.5</v>
      </c>
      <c r="AB49">
        <v>0.5</v>
      </c>
      <c r="AC49">
        <v>125</v>
      </c>
      <c r="AD49">
        <v>125</v>
      </c>
    </row>
    <row r="50" spans="1:30" x14ac:dyDescent="0.25">
      <c r="A50" t="s">
        <v>75</v>
      </c>
      <c r="B50">
        <v>8.8599999999999998E-2</v>
      </c>
      <c r="C50">
        <v>5.282</v>
      </c>
      <c r="D50">
        <v>5.282</v>
      </c>
      <c r="E50">
        <v>0.1915</v>
      </c>
      <c r="F50">
        <v>0.1915</v>
      </c>
      <c r="G50">
        <v>39.089407370000004</v>
      </c>
      <c r="H50">
        <v>-39.089407370000004</v>
      </c>
      <c r="I50">
        <v>10</v>
      </c>
      <c r="J50">
        <v>12.56057345</v>
      </c>
      <c r="K50">
        <v>49.31757004</v>
      </c>
      <c r="L50">
        <v>55.031701060000003</v>
      </c>
      <c r="M50">
        <v>0.79205285000000003</v>
      </c>
      <c r="N50">
        <v>8.36</v>
      </c>
      <c r="O50">
        <v>1.71241563</v>
      </c>
      <c r="P50">
        <v>4.5392999999999999</v>
      </c>
      <c r="S50" t="s">
        <v>75</v>
      </c>
      <c r="T50">
        <v>0.4</v>
      </c>
      <c r="U50">
        <v>0.36</v>
      </c>
      <c r="V50">
        <v>3.581429</v>
      </c>
      <c r="W50">
        <v>298</v>
      </c>
      <c r="X50">
        <v>288</v>
      </c>
      <c r="Y50">
        <v>10</v>
      </c>
      <c r="Z50">
        <v>0.5</v>
      </c>
      <c r="AA50">
        <v>0.5</v>
      </c>
      <c r="AB50">
        <v>1</v>
      </c>
      <c r="AC50">
        <v>75</v>
      </c>
      <c r="AD50">
        <v>75</v>
      </c>
    </row>
    <row r="51" spans="1:30" x14ac:dyDescent="0.25">
      <c r="A51" t="s">
        <v>76</v>
      </c>
      <c r="B51">
        <v>8.8599999999999998E-2</v>
      </c>
      <c r="C51">
        <v>7.0427</v>
      </c>
      <c r="D51">
        <v>7.0427</v>
      </c>
      <c r="E51">
        <v>0.25530000000000003</v>
      </c>
      <c r="F51">
        <v>0.25530000000000003</v>
      </c>
      <c r="G51">
        <v>53.644516420000002</v>
      </c>
      <c r="H51">
        <v>-53.644516420000002</v>
      </c>
      <c r="I51">
        <v>10</v>
      </c>
      <c r="J51">
        <v>12.57017301</v>
      </c>
      <c r="K51">
        <v>66.250484400000005</v>
      </c>
      <c r="L51">
        <v>73.400919029999997</v>
      </c>
      <c r="M51">
        <v>1.4493300899999999</v>
      </c>
      <c r="N51">
        <v>8.36</v>
      </c>
      <c r="O51">
        <v>2.3003640399999998</v>
      </c>
      <c r="P51">
        <v>5.4709000000000003</v>
      </c>
      <c r="S51" t="s">
        <v>76</v>
      </c>
      <c r="T51">
        <v>0.4</v>
      </c>
      <c r="U51">
        <v>0.36</v>
      </c>
      <c r="V51">
        <v>3.581429</v>
      </c>
      <c r="W51">
        <v>298</v>
      </c>
      <c r="X51">
        <v>288</v>
      </c>
      <c r="Y51">
        <v>10</v>
      </c>
      <c r="Z51">
        <v>0.5</v>
      </c>
      <c r="AA51">
        <v>0.5</v>
      </c>
      <c r="AB51">
        <v>1</v>
      </c>
      <c r="AC51">
        <v>100</v>
      </c>
      <c r="AD51">
        <v>100</v>
      </c>
    </row>
    <row r="52" spans="1:30" x14ac:dyDescent="0.25">
      <c r="A52" t="s">
        <v>77</v>
      </c>
      <c r="B52">
        <v>8.8599999999999998E-2</v>
      </c>
      <c r="C52">
        <v>8.8033000000000001</v>
      </c>
      <c r="D52">
        <v>8.8033000000000001</v>
      </c>
      <c r="E52">
        <v>0.31909999999999999</v>
      </c>
      <c r="F52">
        <v>0.31909999999999999</v>
      </c>
      <c r="G52">
        <v>68.962280480000004</v>
      </c>
      <c r="H52">
        <v>-68.962280480000004</v>
      </c>
      <c r="I52">
        <v>10</v>
      </c>
      <c r="J52">
        <v>12.57422145</v>
      </c>
      <c r="K52">
        <v>83.012644750000007</v>
      </c>
      <c r="L52">
        <v>91.824732209999993</v>
      </c>
      <c r="M52">
        <v>2.3290085899999999</v>
      </c>
      <c r="N52">
        <v>8.36</v>
      </c>
      <c r="O52">
        <v>2.8823835</v>
      </c>
      <c r="P52">
        <v>6.1166999999999998</v>
      </c>
      <c r="S52" t="s">
        <v>77</v>
      </c>
      <c r="T52">
        <v>0.4</v>
      </c>
      <c r="U52">
        <v>0.36</v>
      </c>
      <c r="V52">
        <v>3.581429</v>
      </c>
      <c r="W52">
        <v>298</v>
      </c>
      <c r="X52">
        <v>288</v>
      </c>
      <c r="Y52">
        <v>10</v>
      </c>
      <c r="Z52">
        <v>0.5</v>
      </c>
      <c r="AA52">
        <v>0.5</v>
      </c>
      <c r="AB52">
        <v>1</v>
      </c>
      <c r="AC52">
        <v>125</v>
      </c>
      <c r="AD52">
        <v>125</v>
      </c>
    </row>
    <row r="53" spans="1:30" x14ac:dyDescent="0.25">
      <c r="A53" t="s">
        <v>78</v>
      </c>
      <c r="B53">
        <v>0.13289999999999999</v>
      </c>
      <c r="C53">
        <v>5.282</v>
      </c>
      <c r="D53">
        <v>5.282</v>
      </c>
      <c r="E53">
        <v>0.12770000000000001</v>
      </c>
      <c r="F53">
        <v>0.12770000000000001</v>
      </c>
      <c r="G53">
        <v>39.086629729999999</v>
      </c>
      <c r="H53">
        <v>-39.25365549</v>
      </c>
      <c r="I53">
        <v>10</v>
      </c>
      <c r="J53">
        <v>12.53537384</v>
      </c>
      <c r="K53">
        <v>48.518472109999998</v>
      </c>
      <c r="L53">
        <v>54.897282859999997</v>
      </c>
      <c r="M53">
        <v>0.79450633000000004</v>
      </c>
      <c r="N53">
        <v>8.3367777800000002</v>
      </c>
      <c r="O53">
        <v>1.68466917</v>
      </c>
      <c r="P53">
        <v>4.4858000000000002</v>
      </c>
      <c r="S53" t="s">
        <v>78</v>
      </c>
      <c r="T53">
        <v>0.4</v>
      </c>
      <c r="U53">
        <v>0.36</v>
      </c>
      <c r="V53">
        <v>3.581429</v>
      </c>
      <c r="W53">
        <v>298</v>
      </c>
      <c r="X53">
        <v>288</v>
      </c>
      <c r="Y53">
        <v>10</v>
      </c>
      <c r="Z53">
        <v>0.5</v>
      </c>
      <c r="AA53">
        <v>0.5</v>
      </c>
      <c r="AB53">
        <v>1.5</v>
      </c>
      <c r="AC53">
        <v>75</v>
      </c>
      <c r="AD53">
        <v>75</v>
      </c>
    </row>
    <row r="54" spans="1:30" x14ac:dyDescent="0.25">
      <c r="A54" t="s">
        <v>79</v>
      </c>
      <c r="B54">
        <v>0.13289999999999999</v>
      </c>
      <c r="C54">
        <v>7.0427</v>
      </c>
      <c r="D54">
        <v>7.0427</v>
      </c>
      <c r="E54">
        <v>0.17019999999999999</v>
      </c>
      <c r="F54">
        <v>0.17019999999999999</v>
      </c>
      <c r="G54">
        <v>53.640794239999998</v>
      </c>
      <c r="H54">
        <v>-53.877413410000003</v>
      </c>
      <c r="I54">
        <v>10</v>
      </c>
      <c r="J54">
        <v>12.54879551</v>
      </c>
      <c r="K54">
        <v>65.415702909999993</v>
      </c>
      <c r="L54">
        <v>73.203559749999997</v>
      </c>
      <c r="M54">
        <v>1.45392337</v>
      </c>
      <c r="N54">
        <v>8.3367777800000002</v>
      </c>
      <c r="O54">
        <v>2.27137857</v>
      </c>
      <c r="P54">
        <v>5.4233000000000002</v>
      </c>
      <c r="S54" t="s">
        <v>79</v>
      </c>
      <c r="T54">
        <v>0.4</v>
      </c>
      <c r="U54">
        <v>0.36</v>
      </c>
      <c r="V54">
        <v>3.581429</v>
      </c>
      <c r="W54">
        <v>298</v>
      </c>
      <c r="X54">
        <v>288</v>
      </c>
      <c r="Y54">
        <v>10</v>
      </c>
      <c r="Z54">
        <v>0.5</v>
      </c>
      <c r="AA54">
        <v>0.5</v>
      </c>
      <c r="AB54">
        <v>1.5</v>
      </c>
      <c r="AC54">
        <v>100</v>
      </c>
      <c r="AD54">
        <v>100</v>
      </c>
    </row>
    <row r="55" spans="1:30" x14ac:dyDescent="0.25">
      <c r="A55" t="s">
        <v>80</v>
      </c>
      <c r="B55">
        <v>0.13289999999999999</v>
      </c>
      <c r="C55">
        <v>8.8033000000000001</v>
      </c>
      <c r="D55">
        <v>8.8033000000000001</v>
      </c>
      <c r="E55">
        <v>0.21279999999999999</v>
      </c>
      <c r="F55">
        <v>0.21279999999999999</v>
      </c>
      <c r="G55">
        <v>68.957608300000004</v>
      </c>
      <c r="H55">
        <v>-69.270775819999997</v>
      </c>
      <c r="I55">
        <v>10</v>
      </c>
      <c r="J55">
        <v>12.555380700000001</v>
      </c>
      <c r="K55">
        <v>82.155230470000006</v>
      </c>
      <c r="L55">
        <v>91.567235539999999</v>
      </c>
      <c r="M55">
        <v>2.3365475600000001</v>
      </c>
      <c r="N55">
        <v>8.3367777800000002</v>
      </c>
      <c r="O55">
        <v>2.85261217</v>
      </c>
      <c r="P55">
        <v>6.0739000000000001</v>
      </c>
      <c r="S55" t="s">
        <v>80</v>
      </c>
      <c r="T55">
        <v>0.4</v>
      </c>
      <c r="U55">
        <v>0.36</v>
      </c>
      <c r="V55">
        <v>3.581429</v>
      </c>
      <c r="W55">
        <v>298</v>
      </c>
      <c r="X55">
        <v>288</v>
      </c>
      <c r="Y55">
        <v>10</v>
      </c>
      <c r="Z55">
        <v>0.5</v>
      </c>
      <c r="AA55">
        <v>0.5</v>
      </c>
      <c r="AB55">
        <v>1.5</v>
      </c>
      <c r="AC55">
        <v>125</v>
      </c>
      <c r="AD55">
        <v>125</v>
      </c>
    </row>
    <row r="56" spans="1:30" x14ac:dyDescent="0.25">
      <c r="A56" t="s">
        <v>81</v>
      </c>
      <c r="B56">
        <v>6.9199999999999998E-2</v>
      </c>
      <c r="C56">
        <v>6.6025</v>
      </c>
      <c r="D56">
        <v>6.6025</v>
      </c>
      <c r="E56">
        <v>0.6371</v>
      </c>
      <c r="F56">
        <v>0.6371</v>
      </c>
      <c r="G56">
        <v>15.36717166</v>
      </c>
      <c r="H56">
        <v>-15.36717166</v>
      </c>
      <c r="I56">
        <v>10</v>
      </c>
      <c r="J56">
        <v>12.576355619999999</v>
      </c>
      <c r="K56">
        <v>50.605181530000003</v>
      </c>
      <c r="L56">
        <v>54.376932240000002</v>
      </c>
      <c r="M56">
        <v>0.31140900999999999</v>
      </c>
      <c r="N56">
        <v>8.36</v>
      </c>
      <c r="O56">
        <v>1.7571243599999999</v>
      </c>
      <c r="P56">
        <v>4.8525999999999998</v>
      </c>
      <c r="S56" t="s">
        <v>81</v>
      </c>
      <c r="T56">
        <v>0.5</v>
      </c>
      <c r="U56">
        <v>0.36</v>
      </c>
      <c r="V56">
        <v>2.152857</v>
      </c>
      <c r="W56">
        <v>298</v>
      </c>
      <c r="X56">
        <v>288</v>
      </c>
      <c r="Y56">
        <v>10</v>
      </c>
      <c r="Z56">
        <v>0.5</v>
      </c>
      <c r="AA56">
        <v>0.5</v>
      </c>
      <c r="AB56">
        <v>0.5</v>
      </c>
      <c r="AC56">
        <v>75</v>
      </c>
      <c r="AD56">
        <v>75</v>
      </c>
    </row>
    <row r="57" spans="1:30" x14ac:dyDescent="0.25">
      <c r="A57" t="s">
        <v>82</v>
      </c>
      <c r="B57">
        <v>6.9199999999999998E-2</v>
      </c>
      <c r="C57">
        <v>8.8033000000000001</v>
      </c>
      <c r="D57">
        <v>8.8033000000000001</v>
      </c>
      <c r="E57">
        <v>0.84950000000000003</v>
      </c>
      <c r="F57">
        <v>0.84950000000000003</v>
      </c>
      <c r="G57">
        <v>21.223082359999999</v>
      </c>
      <c r="H57">
        <v>-21.223082359999999</v>
      </c>
      <c r="I57">
        <v>10</v>
      </c>
      <c r="J57">
        <v>12.529976270000001</v>
      </c>
      <c r="K57">
        <v>66.301121850000001</v>
      </c>
      <c r="L57">
        <v>71.152245190000002</v>
      </c>
      <c r="M57">
        <v>0.57344541999999998</v>
      </c>
      <c r="N57">
        <v>8.36</v>
      </c>
      <c r="O57">
        <v>2.3021222899999998</v>
      </c>
      <c r="P57">
        <v>5.9009999999999998</v>
      </c>
      <c r="S57" t="s">
        <v>82</v>
      </c>
      <c r="T57">
        <v>0.5</v>
      </c>
      <c r="U57">
        <v>0.36</v>
      </c>
      <c r="V57">
        <v>2.152857</v>
      </c>
      <c r="W57">
        <v>298</v>
      </c>
      <c r="X57">
        <v>288</v>
      </c>
      <c r="Y57">
        <v>10</v>
      </c>
      <c r="Z57">
        <v>0.5</v>
      </c>
      <c r="AA57">
        <v>0.5</v>
      </c>
      <c r="AB57">
        <v>0.5</v>
      </c>
      <c r="AC57">
        <v>100</v>
      </c>
      <c r="AD57">
        <v>100</v>
      </c>
    </row>
    <row r="58" spans="1:30" x14ac:dyDescent="0.25">
      <c r="A58" t="s">
        <v>83</v>
      </c>
      <c r="B58">
        <v>6.9199999999999998E-2</v>
      </c>
      <c r="C58">
        <v>11.004099999999999</v>
      </c>
      <c r="D58">
        <v>11.004099999999999</v>
      </c>
      <c r="E58">
        <v>1.0618000000000001</v>
      </c>
      <c r="F58">
        <v>1.0618000000000001</v>
      </c>
      <c r="G58">
        <v>27.445754050000001</v>
      </c>
      <c r="H58">
        <v>-27.445754050000001</v>
      </c>
      <c r="I58">
        <v>10</v>
      </c>
      <c r="J58">
        <v>12.426842710000001</v>
      </c>
      <c r="K58">
        <v>79.384335230000005</v>
      </c>
      <c r="L58">
        <v>85.423001069999998</v>
      </c>
      <c r="M58">
        <v>0.92699136999999998</v>
      </c>
      <c r="N58">
        <v>8.36</v>
      </c>
      <c r="O58">
        <v>2.7564005300000001</v>
      </c>
      <c r="P58">
        <v>6.5914999999999999</v>
      </c>
      <c r="S58" t="s">
        <v>83</v>
      </c>
      <c r="T58">
        <v>0.5</v>
      </c>
      <c r="U58">
        <v>0.36</v>
      </c>
      <c r="V58">
        <v>2.152857</v>
      </c>
      <c r="W58">
        <v>298</v>
      </c>
      <c r="X58">
        <v>288</v>
      </c>
      <c r="Y58">
        <v>10</v>
      </c>
      <c r="Z58">
        <v>0.5</v>
      </c>
      <c r="AA58">
        <v>0.5</v>
      </c>
      <c r="AB58">
        <v>0.5</v>
      </c>
      <c r="AC58">
        <v>125</v>
      </c>
      <c r="AD58">
        <v>125</v>
      </c>
    </row>
    <row r="59" spans="1:30" x14ac:dyDescent="0.25">
      <c r="S59" t="s">
        <v>84</v>
      </c>
      <c r="T59">
        <v>0.5</v>
      </c>
      <c r="U59">
        <v>0.36</v>
      </c>
      <c r="V59">
        <v>2.152857</v>
      </c>
      <c r="W59">
        <v>298</v>
      </c>
      <c r="X59">
        <v>288</v>
      </c>
      <c r="Y59">
        <v>10</v>
      </c>
      <c r="Z59">
        <v>0.5</v>
      </c>
      <c r="AA59">
        <v>0.5</v>
      </c>
      <c r="AB59">
        <v>1</v>
      </c>
      <c r="AC59">
        <v>75</v>
      </c>
      <c r="AD59">
        <v>75</v>
      </c>
    </row>
    <row r="60" spans="1:30" x14ac:dyDescent="0.25">
      <c r="S60" t="s">
        <v>85</v>
      </c>
      <c r="T60">
        <v>0.5</v>
      </c>
      <c r="U60">
        <v>0.36</v>
      </c>
      <c r="V60">
        <v>2.152857</v>
      </c>
      <c r="W60">
        <v>298</v>
      </c>
      <c r="X60">
        <v>288</v>
      </c>
      <c r="Y60">
        <v>10</v>
      </c>
      <c r="Z60">
        <v>0.5</v>
      </c>
      <c r="AA60">
        <v>0.5</v>
      </c>
      <c r="AB60">
        <v>1</v>
      </c>
      <c r="AC60">
        <v>100</v>
      </c>
      <c r="AD60">
        <v>100</v>
      </c>
    </row>
    <row r="61" spans="1:30" x14ac:dyDescent="0.25">
      <c r="S61" t="s">
        <v>86</v>
      </c>
      <c r="T61">
        <v>0.5</v>
      </c>
      <c r="U61">
        <v>0.36</v>
      </c>
      <c r="V61">
        <v>2.152857</v>
      </c>
      <c r="W61">
        <v>298</v>
      </c>
      <c r="X61">
        <v>288</v>
      </c>
      <c r="Y61">
        <v>10</v>
      </c>
      <c r="Z61">
        <v>0.5</v>
      </c>
      <c r="AA61">
        <v>0.5</v>
      </c>
      <c r="AB61">
        <v>1</v>
      </c>
      <c r="AC61">
        <v>125</v>
      </c>
      <c r="AD61">
        <v>125</v>
      </c>
    </row>
    <row r="62" spans="1:30" x14ac:dyDescent="0.25">
      <c r="S62" t="s">
        <v>87</v>
      </c>
      <c r="T62">
        <v>0.5</v>
      </c>
      <c r="U62">
        <v>0.36</v>
      </c>
      <c r="V62">
        <v>2.152857</v>
      </c>
      <c r="W62">
        <v>298</v>
      </c>
      <c r="X62">
        <v>288</v>
      </c>
      <c r="Y62">
        <v>10</v>
      </c>
      <c r="Z62">
        <v>0.5</v>
      </c>
      <c r="AA62">
        <v>0.5</v>
      </c>
      <c r="AB62">
        <v>1.5</v>
      </c>
      <c r="AC62">
        <v>75</v>
      </c>
      <c r="AD62">
        <v>75</v>
      </c>
    </row>
    <row r="63" spans="1:30" x14ac:dyDescent="0.25">
      <c r="S63" t="s">
        <v>88</v>
      </c>
      <c r="T63">
        <v>0.5</v>
      </c>
      <c r="U63">
        <v>0.36</v>
      </c>
      <c r="V63">
        <v>2.152857</v>
      </c>
      <c r="W63">
        <v>298</v>
      </c>
      <c r="X63">
        <v>288</v>
      </c>
      <c r="Y63">
        <v>10</v>
      </c>
      <c r="Z63">
        <v>0.5</v>
      </c>
      <c r="AA63">
        <v>0.5</v>
      </c>
      <c r="AB63">
        <v>1.5</v>
      </c>
      <c r="AC63">
        <v>100</v>
      </c>
      <c r="AD63">
        <v>100</v>
      </c>
    </row>
    <row r="64" spans="1:30" x14ac:dyDescent="0.25">
      <c r="S64" t="s">
        <v>89</v>
      </c>
      <c r="T64">
        <v>0.5</v>
      </c>
      <c r="U64">
        <v>0.36</v>
      </c>
      <c r="V64">
        <v>2.152857</v>
      </c>
      <c r="W64">
        <v>298</v>
      </c>
      <c r="X64">
        <v>288</v>
      </c>
      <c r="Y64">
        <v>10</v>
      </c>
      <c r="Z64">
        <v>0.5</v>
      </c>
      <c r="AA64">
        <v>0.5</v>
      </c>
      <c r="AB64">
        <v>1.5</v>
      </c>
      <c r="AC64">
        <v>125</v>
      </c>
      <c r="AD64">
        <v>125</v>
      </c>
    </row>
    <row r="65" spans="19:30" x14ac:dyDescent="0.25">
      <c r="S65" t="s">
        <v>90</v>
      </c>
      <c r="T65">
        <v>0.5</v>
      </c>
      <c r="U65">
        <v>0.36</v>
      </c>
      <c r="V65">
        <v>2.867143</v>
      </c>
      <c r="W65">
        <v>298</v>
      </c>
      <c r="X65">
        <v>288</v>
      </c>
      <c r="Y65">
        <v>10</v>
      </c>
      <c r="Z65">
        <v>0.5</v>
      </c>
      <c r="AA65">
        <v>0.5</v>
      </c>
      <c r="AB65">
        <v>0.5</v>
      </c>
      <c r="AC65">
        <v>75</v>
      </c>
      <c r="AD65">
        <v>75</v>
      </c>
    </row>
    <row r="66" spans="19:30" x14ac:dyDescent="0.25">
      <c r="S66" t="s">
        <v>91</v>
      </c>
      <c r="T66">
        <v>0.5</v>
      </c>
      <c r="U66">
        <v>0.36</v>
      </c>
      <c r="V66">
        <v>2.867143</v>
      </c>
      <c r="W66">
        <v>298</v>
      </c>
      <c r="X66">
        <v>288</v>
      </c>
      <c r="Y66">
        <v>10</v>
      </c>
      <c r="Z66">
        <v>0.5</v>
      </c>
      <c r="AA66">
        <v>0.5</v>
      </c>
      <c r="AB66">
        <v>0.5</v>
      </c>
      <c r="AC66">
        <v>100</v>
      </c>
      <c r="AD66">
        <v>100</v>
      </c>
    </row>
    <row r="67" spans="19:30" x14ac:dyDescent="0.25">
      <c r="S67" t="s">
        <v>92</v>
      </c>
      <c r="T67">
        <v>0.5</v>
      </c>
      <c r="U67">
        <v>0.36</v>
      </c>
      <c r="V67">
        <v>2.867143</v>
      </c>
      <c r="W67">
        <v>298</v>
      </c>
      <c r="X67">
        <v>288</v>
      </c>
      <c r="Y67">
        <v>10</v>
      </c>
      <c r="Z67">
        <v>0.5</v>
      </c>
      <c r="AA67">
        <v>0.5</v>
      </c>
      <c r="AB67">
        <v>0.5</v>
      </c>
      <c r="AC67">
        <v>125</v>
      </c>
      <c r="AD67">
        <v>125</v>
      </c>
    </row>
    <row r="68" spans="19:30" x14ac:dyDescent="0.25">
      <c r="S68" t="s">
        <v>93</v>
      </c>
      <c r="T68">
        <v>0.5</v>
      </c>
      <c r="U68">
        <v>0.36</v>
      </c>
      <c r="V68">
        <v>2.867143</v>
      </c>
      <c r="W68">
        <v>298</v>
      </c>
      <c r="X68">
        <v>288</v>
      </c>
      <c r="Y68">
        <v>10</v>
      </c>
      <c r="Z68">
        <v>0.5</v>
      </c>
      <c r="AA68">
        <v>0.5</v>
      </c>
      <c r="AB68">
        <v>1</v>
      </c>
      <c r="AC68">
        <v>75</v>
      </c>
      <c r="AD68">
        <v>75</v>
      </c>
    </row>
    <row r="69" spans="19:30" x14ac:dyDescent="0.25">
      <c r="S69" t="s">
        <v>94</v>
      </c>
      <c r="T69">
        <v>0.5</v>
      </c>
      <c r="U69">
        <v>0.36</v>
      </c>
      <c r="V69">
        <v>2.867143</v>
      </c>
      <c r="W69">
        <v>298</v>
      </c>
      <c r="X69">
        <v>288</v>
      </c>
      <c r="Y69">
        <v>10</v>
      </c>
      <c r="Z69">
        <v>0.5</v>
      </c>
      <c r="AA69">
        <v>0.5</v>
      </c>
      <c r="AB69">
        <v>1</v>
      </c>
      <c r="AC69">
        <v>100</v>
      </c>
      <c r="AD69">
        <v>100</v>
      </c>
    </row>
    <row r="70" spans="19:30" x14ac:dyDescent="0.25">
      <c r="S70" t="s">
        <v>95</v>
      </c>
      <c r="T70">
        <v>0.5</v>
      </c>
      <c r="U70">
        <v>0.36</v>
      </c>
      <c r="V70">
        <v>2.867143</v>
      </c>
      <c r="W70">
        <v>298</v>
      </c>
      <c r="X70">
        <v>288</v>
      </c>
      <c r="Y70">
        <v>10</v>
      </c>
      <c r="Z70">
        <v>0.5</v>
      </c>
      <c r="AA70">
        <v>0.5</v>
      </c>
      <c r="AB70">
        <v>1</v>
      </c>
      <c r="AC70">
        <v>125</v>
      </c>
      <c r="AD70">
        <v>125</v>
      </c>
    </row>
    <row r="71" spans="19:30" x14ac:dyDescent="0.25">
      <c r="S71" t="s">
        <v>96</v>
      </c>
      <c r="T71">
        <v>0.5</v>
      </c>
      <c r="U71">
        <v>0.36</v>
      </c>
      <c r="V71">
        <v>2.867143</v>
      </c>
      <c r="W71">
        <v>298</v>
      </c>
      <c r="X71">
        <v>288</v>
      </c>
      <c r="Y71">
        <v>10</v>
      </c>
      <c r="Z71">
        <v>0.5</v>
      </c>
      <c r="AA71">
        <v>0.5</v>
      </c>
      <c r="AB71">
        <v>1.5</v>
      </c>
      <c r="AC71">
        <v>75</v>
      </c>
      <c r="AD71">
        <v>75</v>
      </c>
    </row>
    <row r="72" spans="19:30" x14ac:dyDescent="0.25">
      <c r="S72" t="s">
        <v>97</v>
      </c>
      <c r="T72">
        <v>0.5</v>
      </c>
      <c r="U72">
        <v>0.36</v>
      </c>
      <c r="V72">
        <v>2.867143</v>
      </c>
      <c r="W72">
        <v>298</v>
      </c>
      <c r="X72">
        <v>288</v>
      </c>
      <c r="Y72">
        <v>10</v>
      </c>
      <c r="Z72">
        <v>0.5</v>
      </c>
      <c r="AA72">
        <v>0.5</v>
      </c>
      <c r="AB72">
        <v>1.5</v>
      </c>
      <c r="AC72">
        <v>100</v>
      </c>
      <c r="AD72">
        <v>100</v>
      </c>
    </row>
    <row r="73" spans="19:30" x14ac:dyDescent="0.25">
      <c r="S73" t="s">
        <v>98</v>
      </c>
      <c r="T73">
        <v>0.5</v>
      </c>
      <c r="U73">
        <v>0.36</v>
      </c>
      <c r="V73">
        <v>2.867143</v>
      </c>
      <c r="W73">
        <v>298</v>
      </c>
      <c r="X73">
        <v>288</v>
      </c>
      <c r="Y73">
        <v>10</v>
      </c>
      <c r="Z73">
        <v>0.5</v>
      </c>
      <c r="AA73">
        <v>0.5</v>
      </c>
      <c r="AB73">
        <v>1.5</v>
      </c>
      <c r="AC73">
        <v>125</v>
      </c>
      <c r="AD73">
        <v>125</v>
      </c>
    </row>
    <row r="74" spans="19:30" x14ac:dyDescent="0.25">
      <c r="S74" t="s">
        <v>99</v>
      </c>
      <c r="T74">
        <v>0.5</v>
      </c>
      <c r="U74">
        <v>0.36</v>
      </c>
      <c r="V74">
        <v>3.581429</v>
      </c>
      <c r="W74">
        <v>298</v>
      </c>
      <c r="X74">
        <v>288</v>
      </c>
      <c r="Y74">
        <v>10</v>
      </c>
      <c r="Z74">
        <v>0.5</v>
      </c>
      <c r="AA74">
        <v>0.5</v>
      </c>
      <c r="AB74">
        <v>0.5</v>
      </c>
      <c r="AC74">
        <v>75</v>
      </c>
      <c r="AD74">
        <v>75</v>
      </c>
    </row>
    <row r="75" spans="19:30" x14ac:dyDescent="0.25">
      <c r="S75" t="s">
        <v>100</v>
      </c>
      <c r="T75">
        <v>0.5</v>
      </c>
      <c r="U75">
        <v>0.36</v>
      </c>
      <c r="V75">
        <v>3.581429</v>
      </c>
      <c r="W75">
        <v>298</v>
      </c>
      <c r="X75">
        <v>288</v>
      </c>
      <c r="Y75">
        <v>10</v>
      </c>
      <c r="Z75">
        <v>0.5</v>
      </c>
      <c r="AA75">
        <v>0.5</v>
      </c>
      <c r="AB75">
        <v>0.5</v>
      </c>
      <c r="AC75">
        <v>100</v>
      </c>
      <c r="AD75">
        <v>100</v>
      </c>
    </row>
    <row r="76" spans="19:30" x14ac:dyDescent="0.25">
      <c r="S76" t="s">
        <v>101</v>
      </c>
      <c r="T76">
        <v>0.5</v>
      </c>
      <c r="U76">
        <v>0.36</v>
      </c>
      <c r="V76">
        <v>3.581429</v>
      </c>
      <c r="W76">
        <v>298</v>
      </c>
      <c r="X76">
        <v>288</v>
      </c>
      <c r="Y76">
        <v>10</v>
      </c>
      <c r="Z76">
        <v>0.5</v>
      </c>
      <c r="AA76">
        <v>0.5</v>
      </c>
      <c r="AB76">
        <v>0.5</v>
      </c>
      <c r="AC76">
        <v>125</v>
      </c>
      <c r="AD76">
        <v>125</v>
      </c>
    </row>
    <row r="77" spans="19:30" x14ac:dyDescent="0.25">
      <c r="S77" t="s">
        <v>102</v>
      </c>
      <c r="T77">
        <v>0.5</v>
      </c>
      <c r="U77">
        <v>0.36</v>
      </c>
      <c r="V77">
        <v>3.581429</v>
      </c>
      <c r="W77">
        <v>298</v>
      </c>
      <c r="X77">
        <v>288</v>
      </c>
      <c r="Y77">
        <v>10</v>
      </c>
      <c r="Z77">
        <v>0.5</v>
      </c>
      <c r="AA77">
        <v>0.5</v>
      </c>
      <c r="AB77">
        <v>1</v>
      </c>
      <c r="AC77">
        <v>75</v>
      </c>
      <c r="AD77">
        <v>75</v>
      </c>
    </row>
    <row r="78" spans="19:30" x14ac:dyDescent="0.25">
      <c r="S78" t="s">
        <v>103</v>
      </c>
      <c r="T78">
        <v>0.5</v>
      </c>
      <c r="U78">
        <v>0.36</v>
      </c>
      <c r="V78">
        <v>3.581429</v>
      </c>
      <c r="W78">
        <v>298</v>
      </c>
      <c r="X78">
        <v>288</v>
      </c>
      <c r="Y78">
        <v>10</v>
      </c>
      <c r="Z78">
        <v>0.5</v>
      </c>
      <c r="AA78">
        <v>0.5</v>
      </c>
      <c r="AB78">
        <v>1</v>
      </c>
      <c r="AC78">
        <v>100</v>
      </c>
      <c r="AD78">
        <v>100</v>
      </c>
    </row>
    <row r="79" spans="19:30" x14ac:dyDescent="0.25">
      <c r="S79" t="s">
        <v>104</v>
      </c>
      <c r="T79">
        <v>0.5</v>
      </c>
      <c r="U79">
        <v>0.36</v>
      </c>
      <c r="V79">
        <v>3.581429</v>
      </c>
      <c r="W79">
        <v>298</v>
      </c>
      <c r="X79">
        <v>288</v>
      </c>
      <c r="Y79">
        <v>10</v>
      </c>
      <c r="Z79">
        <v>0.5</v>
      </c>
      <c r="AA79">
        <v>0.5</v>
      </c>
      <c r="AB79">
        <v>1</v>
      </c>
      <c r="AC79">
        <v>125</v>
      </c>
      <c r="AD79">
        <v>125</v>
      </c>
    </row>
    <row r="80" spans="19:30" x14ac:dyDescent="0.25">
      <c r="S80" t="s">
        <v>105</v>
      </c>
      <c r="T80">
        <v>0.5</v>
      </c>
      <c r="U80">
        <v>0.36</v>
      </c>
      <c r="V80">
        <v>3.581429</v>
      </c>
      <c r="W80">
        <v>298</v>
      </c>
      <c r="X80">
        <v>288</v>
      </c>
      <c r="Y80">
        <v>10</v>
      </c>
      <c r="Z80">
        <v>0.5</v>
      </c>
      <c r="AA80">
        <v>0.5</v>
      </c>
      <c r="AB80">
        <v>1.5</v>
      </c>
      <c r="AC80">
        <v>75</v>
      </c>
      <c r="AD80">
        <v>75</v>
      </c>
    </row>
    <row r="81" spans="19:30" x14ac:dyDescent="0.25">
      <c r="S81" t="s">
        <v>106</v>
      </c>
      <c r="T81">
        <v>0.5</v>
      </c>
      <c r="U81">
        <v>0.36</v>
      </c>
      <c r="V81">
        <v>3.581429</v>
      </c>
      <c r="W81">
        <v>298</v>
      </c>
      <c r="X81">
        <v>288</v>
      </c>
      <c r="Y81">
        <v>10</v>
      </c>
      <c r="Z81">
        <v>0.5</v>
      </c>
      <c r="AA81">
        <v>0.5</v>
      </c>
      <c r="AB81">
        <v>1.5</v>
      </c>
      <c r="AC81">
        <v>100</v>
      </c>
      <c r="AD81">
        <v>100</v>
      </c>
    </row>
    <row r="82" spans="19:30" x14ac:dyDescent="0.25">
      <c r="S82" t="s">
        <v>107</v>
      </c>
      <c r="T82">
        <v>0.5</v>
      </c>
      <c r="U82">
        <v>0.36</v>
      </c>
      <c r="V82">
        <v>3.581429</v>
      </c>
      <c r="W82">
        <v>298</v>
      </c>
      <c r="X82">
        <v>288</v>
      </c>
      <c r="Y82">
        <v>10</v>
      </c>
      <c r="Z82">
        <v>0.5</v>
      </c>
      <c r="AA82">
        <v>0.5</v>
      </c>
      <c r="AB82">
        <v>1.5</v>
      </c>
      <c r="AC82">
        <v>125</v>
      </c>
      <c r="AD82">
        <v>125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O82"/>
  <sheetViews>
    <sheetView workbookViewId="0">
      <selection activeCell="Z2" sqref="Z2"/>
    </sheetView>
  </sheetViews>
  <sheetFormatPr defaultRowHeight="15" x14ac:dyDescent="0.25"/>
  <cols>
    <col min="14" max="14" width="12" bestFit="1" customWidth="1"/>
    <col min="17" max="17" width="9.140625" style="2"/>
    <col min="24" max="24" width="12" bestFit="1" customWidth="1"/>
  </cols>
  <sheetData>
    <row r="1" spans="1:41" x14ac:dyDescent="0.25">
      <c r="A1" t="s">
        <v>0</v>
      </c>
      <c r="B1" s="1" t="s">
        <v>119</v>
      </c>
      <c r="C1" s="1" t="s">
        <v>120</v>
      </c>
      <c r="D1" s="1" t="s">
        <v>121</v>
      </c>
      <c r="E1" t="s">
        <v>60</v>
      </c>
      <c r="F1" t="s">
        <v>108</v>
      </c>
      <c r="G1" t="s">
        <v>62</v>
      </c>
      <c r="H1" t="s">
        <v>109</v>
      </c>
      <c r="I1" t="s">
        <v>68</v>
      </c>
      <c r="J1" t="s">
        <v>69</v>
      </c>
      <c r="K1" t="s">
        <v>110</v>
      </c>
      <c r="L1" t="s">
        <v>3</v>
      </c>
      <c r="M1" t="s">
        <v>6</v>
      </c>
      <c r="N1" t="s">
        <v>122</v>
      </c>
      <c r="O1" t="s">
        <v>12</v>
      </c>
      <c r="P1" t="s">
        <v>4</v>
      </c>
      <c r="Q1" s="2" t="s">
        <v>10</v>
      </c>
      <c r="R1" t="s">
        <v>11</v>
      </c>
      <c r="S1" t="s">
        <v>111</v>
      </c>
      <c r="T1" t="s">
        <v>112</v>
      </c>
      <c r="W1" t="s">
        <v>111</v>
      </c>
      <c r="X1" t="s">
        <v>113</v>
      </c>
      <c r="Y1" t="s">
        <v>114</v>
      </c>
      <c r="Z1" t="s">
        <v>115</v>
      </c>
      <c r="AA1" t="s">
        <v>116</v>
      </c>
      <c r="AB1" t="s">
        <v>117</v>
      </c>
      <c r="AC1" t="s">
        <v>118</v>
      </c>
      <c r="AD1" t="s">
        <v>124</v>
      </c>
      <c r="AE1" t="s">
        <v>123</v>
      </c>
      <c r="AG1" t="s">
        <v>112</v>
      </c>
      <c r="AI1" t="s">
        <v>113</v>
      </c>
      <c r="AJ1" t="s">
        <v>114</v>
      </c>
      <c r="AK1" t="s">
        <v>115</v>
      </c>
      <c r="AL1" t="s">
        <v>116</v>
      </c>
      <c r="AM1" t="s">
        <v>117</v>
      </c>
      <c r="AN1" t="s">
        <v>118</v>
      </c>
      <c r="AO1" t="s">
        <v>111</v>
      </c>
    </row>
    <row r="2" spans="1:41" x14ac:dyDescent="0.25">
      <c r="A2" t="s">
        <v>16</v>
      </c>
      <c r="B2">
        <v>370</v>
      </c>
      <c r="C2">
        <v>3</v>
      </c>
      <c r="D2">
        <v>4148</v>
      </c>
      <c r="E2">
        <v>0.3</v>
      </c>
      <c r="F2">
        <v>35</v>
      </c>
      <c r="G2">
        <v>2.152857</v>
      </c>
      <c r="H2">
        <f>G2*F2</f>
        <v>75.349995000000007</v>
      </c>
      <c r="I2">
        <v>0.5</v>
      </c>
      <c r="J2">
        <v>75</v>
      </c>
      <c r="K2">
        <f>PI()*F2^2*H2*(1-0.36)/4*7900*10^-9</f>
        <v>0.36653568526185892</v>
      </c>
      <c r="L2">
        <v>7.7645</v>
      </c>
      <c r="M2">
        <v>84.837704610000003</v>
      </c>
      <c r="N2">
        <f>J2/(3600*1000*(1-0.36)*PI()*F2^4/4*10^-6)</f>
        <v>2.761955835969307E-5</v>
      </c>
      <c r="O2">
        <v>1.71954618</v>
      </c>
      <c r="P2">
        <v>1.2545999999999999</v>
      </c>
      <c r="Q2" s="2">
        <v>50.46377399</v>
      </c>
      <c r="R2">
        <v>50.815157749999997</v>
      </c>
      <c r="S2">
        <f>Q2/K2/I2/B2/C2</f>
        <v>0.24806784866238094</v>
      </c>
      <c r="T2">
        <f t="shared" ref="T2:T33" si="0">D2*J2/3600/I2/K2/B2</f>
        <v>1.2744110216264517</v>
      </c>
      <c r="U2">
        <v>1.6644955299914763E-2</v>
      </c>
      <c r="V2">
        <f>S2+U2</f>
        <v>0.26471280396229568</v>
      </c>
      <c r="W2">
        <v>0.49188328824461519</v>
      </c>
      <c r="X2">
        <f>(H2)^2*I2/10^6/(B2*C2)</f>
        <v>2.5574872731982103E-6</v>
      </c>
      <c r="Y2">
        <f t="shared" ref="Y2:Y33" si="1">F2^2*I2/1000/(B2*C2)</f>
        <v>5.518018018018018E-4</v>
      </c>
      <c r="Z2">
        <f>[1]!Convection(F2,J2/3600,1000,9*10^-4,E2/1000,0.6,0.36,7)</f>
        <v>32444.690155277061</v>
      </c>
      <c r="AA2">
        <f>[1]!HeatTransferArea(F2/1000,H2/1000,0.36,E2/1000)</f>
        <v>0.92793844370090861</v>
      </c>
      <c r="AB2">
        <f>AA2*Z2</f>
        <v>30106.675289045987</v>
      </c>
      <c r="AC2">
        <f t="shared" ref="AC2:AC33" si="2">AB2/(K2*I2*B2)</f>
        <v>443.99165453680547</v>
      </c>
      <c r="AD2">
        <f>AB2/(J2/3600*D2)</f>
        <v>348.38968511914356</v>
      </c>
      <c r="AE2">
        <f>O2/(I2*K2*B2*C2)</f>
        <v>8.4528779324499984E-3</v>
      </c>
      <c r="AF2">
        <f>AB2/(J2/3600*D2)</f>
        <v>348.38968511914356</v>
      </c>
      <c r="AG2">
        <v>0.223846614756534</v>
      </c>
      <c r="AI2">
        <v>2.8124999999999999E-3</v>
      </c>
      <c r="AJ2">
        <v>0.3125</v>
      </c>
      <c r="AK2">
        <v>32444.812385242836</v>
      </c>
      <c r="AL2">
        <v>0.47123889803846908</v>
      </c>
      <c r="AM2">
        <v>15289.257635486707</v>
      </c>
      <c r="AN2">
        <v>164277.53106452071</v>
      </c>
      <c r="AO2">
        <v>0.6066560555016921</v>
      </c>
    </row>
    <row r="3" spans="1:41" x14ac:dyDescent="0.25">
      <c r="A3" t="s">
        <v>17</v>
      </c>
      <c r="B3">
        <v>370</v>
      </c>
      <c r="C3">
        <v>3</v>
      </c>
      <c r="D3">
        <v>4148</v>
      </c>
      <c r="E3">
        <v>0.3</v>
      </c>
      <c r="F3">
        <v>35</v>
      </c>
      <c r="G3">
        <v>2.152857</v>
      </c>
      <c r="H3">
        <f t="shared" ref="H3:H66" si="3">G3*F3</f>
        <v>75.349995000000007</v>
      </c>
      <c r="I3">
        <v>0.5</v>
      </c>
      <c r="J3">
        <v>100</v>
      </c>
      <c r="K3">
        <f t="shared" ref="K3:K66" si="4">PI()*F3^2*H3*(1-0.36)/4*7900*10^-9</f>
        <v>0.36653568526185892</v>
      </c>
      <c r="L3">
        <v>10.3527</v>
      </c>
      <c r="M3">
        <v>117.79170445</v>
      </c>
      <c r="N3">
        <f t="shared" ref="N3:N66" si="5">J3/(3600*1000*(1-0.36)*PI()*F3^4/4*10^-6)</f>
        <v>3.6826077812924089E-5</v>
      </c>
      <c r="O3">
        <v>3.1833300100000002</v>
      </c>
      <c r="P3">
        <v>1.6727000000000001</v>
      </c>
      <c r="Q3" s="2">
        <v>66.73599892</v>
      </c>
      <c r="R3">
        <v>38.104704820000002</v>
      </c>
      <c r="S3">
        <f t="shared" ref="S3:S66" si="6">Q3/K3/I3/B3/C3</f>
        <v>0.32805821625033355</v>
      </c>
      <c r="T3">
        <f t="shared" si="0"/>
        <v>1.6992146955019354</v>
      </c>
      <c r="U3">
        <v>3.0814168492600307E-2</v>
      </c>
      <c r="V3">
        <f t="shared" ref="V3:V66" si="7">S3+U3</f>
        <v>0.35887238474293387</v>
      </c>
      <c r="W3">
        <v>0.36884796455152286</v>
      </c>
      <c r="X3">
        <f t="shared" ref="X2:X33" si="8">(H3)^2*I3/10^6/(B3*C3)</f>
        <v>2.5574872731982103E-6</v>
      </c>
      <c r="Y3">
        <f t="shared" si="1"/>
        <v>5.518018018018018E-4</v>
      </c>
      <c r="Z3">
        <f>[1]!Convection(F3,J3/3600,1000,9*10^-4,E3/1000,0.6,0.36,7)</f>
        <v>32444.736447600557</v>
      </c>
      <c r="AA3">
        <f>[1]!HeatTransferArea(F3/1000,H3/1000,0.36,E3/1000)</f>
        <v>0.92793844370090861</v>
      </c>
      <c r="AB3">
        <f t="shared" ref="AB3:AB66" si="9">AA3*Z3</f>
        <v>30106.718245472606</v>
      </c>
      <c r="AC3">
        <f t="shared" si="2"/>
        <v>443.99228802737673</v>
      </c>
      <c r="AD3">
        <f t="shared" ref="AD3:AD66" si="10">AB3/(J3/3600*D3)</f>
        <v>261.29263665308918</v>
      </c>
      <c r="AE3">
        <f t="shared" ref="AE3:AE66" si="11">O3/(I3*K3*B3*C3)</f>
        <v>1.5648489296888109E-2</v>
      </c>
      <c r="AF3">
        <f t="shared" ref="AF3:AF66" si="12">AB3/(J3/3600*D3)</f>
        <v>261.29263665308918</v>
      </c>
      <c r="AG3">
        <v>0.29846215300871132</v>
      </c>
      <c r="AI3">
        <v>2.8124999999999999E-3</v>
      </c>
      <c r="AJ3">
        <v>0.3125</v>
      </c>
      <c r="AK3">
        <v>32444.881705892174</v>
      </c>
      <c r="AL3">
        <v>0.47123889803846908</v>
      </c>
      <c r="AM3">
        <v>15289.290302073114</v>
      </c>
      <c r="AN3">
        <v>164277.88205515029</v>
      </c>
      <c r="AO3">
        <v>0.45491248961354486</v>
      </c>
    </row>
    <row r="4" spans="1:41" x14ac:dyDescent="0.25">
      <c r="A4" t="s">
        <v>18</v>
      </c>
      <c r="B4">
        <v>370</v>
      </c>
      <c r="C4">
        <v>3</v>
      </c>
      <c r="D4">
        <v>4148</v>
      </c>
      <c r="E4">
        <v>0.3</v>
      </c>
      <c r="F4">
        <v>35</v>
      </c>
      <c r="G4">
        <v>2.152857</v>
      </c>
      <c r="H4">
        <f t="shared" si="3"/>
        <v>75.349995000000007</v>
      </c>
      <c r="I4">
        <v>0.5</v>
      </c>
      <c r="J4">
        <v>125</v>
      </c>
      <c r="K4">
        <f t="shared" si="4"/>
        <v>0.36653568526185892</v>
      </c>
      <c r="L4">
        <v>12.940899999999999</v>
      </c>
      <c r="M4">
        <v>153.08308808999999</v>
      </c>
      <c r="N4">
        <f t="shared" si="5"/>
        <v>4.6032597266155115E-5</v>
      </c>
      <c r="O4">
        <v>5.1713872900000002</v>
      </c>
      <c r="P4">
        <v>2.0909</v>
      </c>
      <c r="Q4" s="2">
        <v>81.154977770000002</v>
      </c>
      <c r="R4">
        <v>-63.825903650000001</v>
      </c>
      <c r="S4">
        <f t="shared" si="6"/>
        <v>0.39893846916080095</v>
      </c>
      <c r="T4">
        <f t="shared" si="0"/>
        <v>2.1240183693774188</v>
      </c>
      <c r="U4">
        <v>5.0058271933468713E-2</v>
      </c>
      <c r="V4">
        <f t="shared" si="7"/>
        <v>0.44899674109426968</v>
      </c>
      <c r="W4">
        <v>-0.6178254039277481</v>
      </c>
      <c r="X4">
        <f t="shared" si="8"/>
        <v>2.5574872731982103E-6</v>
      </c>
      <c r="Y4">
        <f t="shared" si="1"/>
        <v>5.518018018018018E-4</v>
      </c>
      <c r="Z4">
        <f>[1]!Convection(F4,J4/3600,1000,9*10^-4,E4/1000,0.6,0.36,7)</f>
        <v>32444.778280740615</v>
      </c>
      <c r="AA4">
        <f>[1]!HeatTransferArea(F4/1000,H4/1000,0.36,E4/1000)</f>
        <v>0.92793844370090861</v>
      </c>
      <c r="AB4">
        <f t="shared" si="9"/>
        <v>30106.757064051486</v>
      </c>
      <c r="AC4">
        <f t="shared" si="2"/>
        <v>443.99286049593724</v>
      </c>
      <c r="AD4">
        <f t="shared" si="10"/>
        <v>209.03437884394475</v>
      </c>
      <c r="AE4">
        <f t="shared" si="11"/>
        <v>2.5421303604532101E-2</v>
      </c>
      <c r="AF4">
        <f t="shared" si="12"/>
        <v>209.03437884394475</v>
      </c>
      <c r="AG4">
        <v>0.37307769126088919</v>
      </c>
      <c r="AI4">
        <v>2.8124999999999999E-3</v>
      </c>
      <c r="AJ4">
        <v>0.3125</v>
      </c>
      <c r="AK4">
        <v>32444.94434911709</v>
      </c>
      <c r="AL4">
        <v>0.47123889803846908</v>
      </c>
      <c r="AM4">
        <v>15289.319821997391</v>
      </c>
      <c r="AN4">
        <v>164278.1992360359</v>
      </c>
      <c r="AO4">
        <v>-0.76198466484422278</v>
      </c>
    </row>
    <row r="5" spans="1:41" x14ac:dyDescent="0.25">
      <c r="A5" t="s">
        <v>19</v>
      </c>
      <c r="B5">
        <v>370</v>
      </c>
      <c r="C5">
        <v>3</v>
      </c>
      <c r="D5">
        <v>4148</v>
      </c>
      <c r="E5">
        <v>0.3</v>
      </c>
      <c r="F5">
        <v>35</v>
      </c>
      <c r="G5">
        <v>2.152857</v>
      </c>
      <c r="H5">
        <f t="shared" si="3"/>
        <v>75.349995000000007</v>
      </c>
      <c r="I5">
        <v>1</v>
      </c>
      <c r="J5">
        <v>75</v>
      </c>
      <c r="K5">
        <f t="shared" si="4"/>
        <v>0.36653568526185892</v>
      </c>
      <c r="L5">
        <v>7.7645</v>
      </c>
      <c r="M5">
        <v>84.845121449999994</v>
      </c>
      <c r="N5">
        <f t="shared" si="5"/>
        <v>2.761955835969307E-5</v>
      </c>
      <c r="O5">
        <v>1.71950793</v>
      </c>
      <c r="P5">
        <v>0.62729999999999997</v>
      </c>
      <c r="Q5" s="2">
        <v>49.909527529999998</v>
      </c>
      <c r="R5">
        <v>55.112796520000003</v>
      </c>
      <c r="S5">
        <f t="shared" si="6"/>
        <v>0.12267165278380099</v>
      </c>
      <c r="T5">
        <f t="shared" si="0"/>
        <v>0.63720551081322585</v>
      </c>
      <c r="U5">
        <v>8.3222925227570688E-3</v>
      </c>
      <c r="V5">
        <f t="shared" si="7"/>
        <v>0.13099394530655806</v>
      </c>
      <c r="W5">
        <v>0.26674190120578728</v>
      </c>
      <c r="X5">
        <f t="shared" si="8"/>
        <v>5.1149745463964207E-6</v>
      </c>
      <c r="Y5">
        <f t="shared" si="1"/>
        <v>1.1036036036036036E-3</v>
      </c>
      <c r="Z5">
        <f>[1]!Convection(F5,J5/3600,1000,9*10^-4,E5/1000,0.6,0.36,7)</f>
        <v>32444.690155277061</v>
      </c>
      <c r="AA5">
        <f>[1]!HeatTransferArea(F5/1000,H5/1000,0.36,E5/1000)</f>
        <v>0.92793844370090861</v>
      </c>
      <c r="AB5">
        <f t="shared" si="9"/>
        <v>30106.675289045987</v>
      </c>
      <c r="AC5">
        <f t="shared" si="2"/>
        <v>221.99582726840273</v>
      </c>
      <c r="AD5">
        <f t="shared" si="10"/>
        <v>348.38968511914356</v>
      </c>
      <c r="AE5">
        <f t="shared" si="11"/>
        <v>4.2263449522971742E-3</v>
      </c>
      <c r="AF5">
        <f t="shared" si="12"/>
        <v>348.38968511914356</v>
      </c>
      <c r="AG5">
        <v>0.11192330737826675</v>
      </c>
      <c r="AI5">
        <v>5.6249999999999998E-3</v>
      </c>
      <c r="AJ5">
        <v>0.625</v>
      </c>
      <c r="AK5">
        <v>32444.812385242836</v>
      </c>
      <c r="AL5">
        <v>0.47123889803846908</v>
      </c>
      <c r="AM5">
        <v>15289.257635486707</v>
      </c>
      <c r="AN5">
        <v>82138.765532260353</v>
      </c>
      <c r="AO5">
        <v>0.3289816781538043</v>
      </c>
    </row>
    <row r="6" spans="1:41" x14ac:dyDescent="0.25">
      <c r="A6" t="s">
        <v>20</v>
      </c>
      <c r="B6">
        <v>370</v>
      </c>
      <c r="C6">
        <v>3</v>
      </c>
      <c r="D6">
        <v>4148</v>
      </c>
      <c r="E6">
        <v>0.3</v>
      </c>
      <c r="F6">
        <v>35</v>
      </c>
      <c r="G6">
        <v>2.152857</v>
      </c>
      <c r="H6">
        <f t="shared" si="3"/>
        <v>75.349995000000007</v>
      </c>
      <c r="I6">
        <v>1</v>
      </c>
      <c r="J6">
        <v>100</v>
      </c>
      <c r="K6">
        <f t="shared" si="4"/>
        <v>0.36653568526185892</v>
      </c>
      <c r="L6">
        <v>10.3527</v>
      </c>
      <c r="M6">
        <v>117.80155071999999</v>
      </c>
      <c r="N6">
        <f t="shared" si="5"/>
        <v>3.6826077812924089E-5</v>
      </c>
      <c r="O6">
        <v>3.1832689799999998</v>
      </c>
      <c r="P6">
        <v>0.83640000000000003</v>
      </c>
      <c r="Q6" s="2">
        <v>66.856689869999997</v>
      </c>
      <c r="R6">
        <v>72.967200050000002</v>
      </c>
      <c r="S6">
        <f t="shared" si="6"/>
        <v>0.16432575205359601</v>
      </c>
      <c r="T6">
        <f t="shared" si="0"/>
        <v>0.84960734775096769</v>
      </c>
      <c r="U6">
        <v>1.5406788865567209E-2</v>
      </c>
      <c r="V6">
        <f t="shared" si="7"/>
        <v>0.17973254091916321</v>
      </c>
      <c r="W6">
        <v>0.35315590744768133</v>
      </c>
      <c r="X6">
        <f t="shared" si="8"/>
        <v>5.1149745463964207E-6</v>
      </c>
      <c r="Y6">
        <f t="shared" si="1"/>
        <v>1.1036036036036036E-3</v>
      </c>
      <c r="Z6">
        <f>[1]!Convection(F6,J6/3600,1000,9*10^-4,E6/1000,0.6,0.36,7)</f>
        <v>32444.736447600557</v>
      </c>
      <c r="AA6">
        <f>[1]!HeatTransferArea(F6/1000,H6/1000,0.36,E6/1000)</f>
        <v>0.92793844370090861</v>
      </c>
      <c r="AB6">
        <f t="shared" si="9"/>
        <v>30106.718245472606</v>
      </c>
      <c r="AC6">
        <f t="shared" si="2"/>
        <v>221.99614401368837</v>
      </c>
      <c r="AD6">
        <f t="shared" si="10"/>
        <v>261.29263665308918</v>
      </c>
      <c r="AE6">
        <f t="shared" si="11"/>
        <v>7.8240946439992135E-3</v>
      </c>
      <c r="AF6">
        <f t="shared" si="12"/>
        <v>261.29263665308918</v>
      </c>
      <c r="AG6">
        <v>0.14923107650435566</v>
      </c>
      <c r="AI6">
        <v>5.6249999999999998E-3</v>
      </c>
      <c r="AJ6">
        <v>0.625</v>
      </c>
      <c r="AK6">
        <v>32444.881705892174</v>
      </c>
      <c r="AL6">
        <v>0.47123889803846908</v>
      </c>
      <c r="AM6">
        <v>15289.290302073114</v>
      </c>
      <c r="AN6">
        <v>82138.941027575143</v>
      </c>
      <c r="AO6">
        <v>0.435558952518807</v>
      </c>
    </row>
    <row r="7" spans="1:41" x14ac:dyDescent="0.25">
      <c r="A7" t="s">
        <v>21</v>
      </c>
      <c r="B7">
        <v>370</v>
      </c>
      <c r="C7">
        <v>3</v>
      </c>
      <c r="D7">
        <v>4148</v>
      </c>
      <c r="E7">
        <v>0.3</v>
      </c>
      <c r="F7">
        <v>35</v>
      </c>
      <c r="G7">
        <v>2.152857</v>
      </c>
      <c r="H7">
        <f t="shared" si="3"/>
        <v>75.349995000000007</v>
      </c>
      <c r="I7">
        <v>1</v>
      </c>
      <c r="J7">
        <v>125</v>
      </c>
      <c r="K7">
        <f t="shared" si="4"/>
        <v>0.36653568526185892</v>
      </c>
      <c r="L7">
        <v>12.940899999999999</v>
      </c>
      <c r="M7">
        <v>153.09534546</v>
      </c>
      <c r="N7">
        <f t="shared" si="5"/>
        <v>4.6032597266155115E-5</v>
      </c>
      <c r="O7">
        <v>5.1713015699999998</v>
      </c>
      <c r="P7">
        <v>1.0455000000000001</v>
      </c>
      <c r="Q7" s="2">
        <v>83.562564730000005</v>
      </c>
      <c r="R7">
        <v>89.17236613</v>
      </c>
      <c r="S7">
        <f t="shared" si="6"/>
        <v>0.20538679553960615</v>
      </c>
      <c r="T7">
        <f t="shared" si="0"/>
        <v>1.0620091846887094</v>
      </c>
      <c r="U7">
        <v>2.5028721088208583E-2</v>
      </c>
      <c r="V7">
        <f t="shared" si="7"/>
        <v>0.23041551662781473</v>
      </c>
      <c r="W7">
        <v>0.43158772514660898</v>
      </c>
      <c r="X7">
        <f t="shared" si="8"/>
        <v>5.1149745463964207E-6</v>
      </c>
      <c r="Y7">
        <f t="shared" si="1"/>
        <v>1.1036036036036036E-3</v>
      </c>
      <c r="Z7">
        <f>[1]!Convection(F7,J7/3600,1000,9*10^-4,E7/1000,0.6,0.36,7)</f>
        <v>32444.778280740615</v>
      </c>
      <c r="AA7">
        <f>[1]!HeatTransferArea(F7/1000,H7/1000,0.36,E7/1000)</f>
        <v>0.92793844370090861</v>
      </c>
      <c r="AB7">
        <f t="shared" si="9"/>
        <v>30106.757064051486</v>
      </c>
      <c r="AC7">
        <f t="shared" si="2"/>
        <v>221.99643024796862</v>
      </c>
      <c r="AD7">
        <f t="shared" si="10"/>
        <v>209.03437884394475</v>
      </c>
      <c r="AE7">
        <f t="shared" si="11"/>
        <v>1.2710441112752503E-2</v>
      </c>
      <c r="AF7">
        <f t="shared" si="12"/>
        <v>209.03437884394475</v>
      </c>
      <c r="AG7">
        <v>0.18653884563044459</v>
      </c>
      <c r="AI7">
        <v>5.6249999999999998E-3</v>
      </c>
      <c r="AJ7">
        <v>0.625</v>
      </c>
      <c r="AK7">
        <v>32444.94434911709</v>
      </c>
      <c r="AL7">
        <v>0.47123889803846908</v>
      </c>
      <c r="AM7">
        <v>15289.319821997391</v>
      </c>
      <c r="AN7">
        <v>82139.09961801795</v>
      </c>
      <c r="AO7">
        <v>0.53229152768081778</v>
      </c>
    </row>
    <row r="8" spans="1:41" x14ac:dyDescent="0.25">
      <c r="A8" t="s">
        <v>22</v>
      </c>
      <c r="B8">
        <v>370</v>
      </c>
      <c r="C8">
        <v>3</v>
      </c>
      <c r="D8">
        <v>4148</v>
      </c>
      <c r="E8">
        <v>0.3</v>
      </c>
      <c r="F8">
        <v>35</v>
      </c>
      <c r="G8">
        <v>2.152857</v>
      </c>
      <c r="H8">
        <f t="shared" si="3"/>
        <v>75.349995000000007</v>
      </c>
      <c r="I8">
        <v>1.5</v>
      </c>
      <c r="J8">
        <v>75</v>
      </c>
      <c r="K8">
        <f t="shared" si="4"/>
        <v>0.36653568526185892</v>
      </c>
      <c r="L8">
        <v>7.7645</v>
      </c>
      <c r="M8">
        <v>84.841835130000007</v>
      </c>
      <c r="N8">
        <f t="shared" si="5"/>
        <v>2.761955835969307E-5</v>
      </c>
      <c r="O8">
        <v>1.72497364</v>
      </c>
      <c r="P8">
        <v>0.41820000000000002</v>
      </c>
      <c r="Q8" s="2">
        <v>49.350302550000002</v>
      </c>
      <c r="R8">
        <v>55.16375378</v>
      </c>
      <c r="S8">
        <f t="shared" si="6"/>
        <v>8.0864763086235913E-2</v>
      </c>
      <c r="T8">
        <f t="shared" si="0"/>
        <v>0.42480367387548384</v>
      </c>
      <c r="U8">
        <v>5.5658307727316078E-3</v>
      </c>
      <c r="V8">
        <f t="shared" si="7"/>
        <v>8.6430593858967522E-2</v>
      </c>
      <c r="W8">
        <v>0.17799235374293232</v>
      </c>
      <c r="X8">
        <f t="shared" si="8"/>
        <v>7.672461819594631E-6</v>
      </c>
      <c r="Y8">
        <f t="shared" si="1"/>
        <v>1.6554054054054054E-3</v>
      </c>
      <c r="Z8">
        <f>[1]!Convection(F8,J8/3600,1000,9*10^-4,E8/1000,0.6,0.36,7)</f>
        <v>32444.690155277061</v>
      </c>
      <c r="AA8">
        <f>[1]!HeatTransferArea(F8/1000,H8/1000,0.36,E8/1000)</f>
        <v>0.92793844370090861</v>
      </c>
      <c r="AB8">
        <f t="shared" si="9"/>
        <v>30106.675289045987</v>
      </c>
      <c r="AC8">
        <f t="shared" si="2"/>
        <v>147.99721817893513</v>
      </c>
      <c r="AD8">
        <f t="shared" si="10"/>
        <v>348.38968511914356</v>
      </c>
      <c r="AE8">
        <f t="shared" si="11"/>
        <v>2.8265193427593678E-3</v>
      </c>
      <c r="AF8">
        <f t="shared" si="12"/>
        <v>348.38968511914356</v>
      </c>
      <c r="AG8">
        <v>7.4615538252177829E-2</v>
      </c>
      <c r="AI8">
        <v>8.4375000000000006E-3</v>
      </c>
      <c r="AJ8">
        <v>0.9375</v>
      </c>
      <c r="AK8">
        <v>32444.812385242836</v>
      </c>
      <c r="AL8">
        <v>0.47123889803846908</v>
      </c>
      <c r="AM8">
        <v>15289.257635486707</v>
      </c>
      <c r="AN8">
        <v>54759.177021506897</v>
      </c>
      <c r="AO8">
        <v>0.21952390294961652</v>
      </c>
    </row>
    <row r="9" spans="1:41" x14ac:dyDescent="0.25">
      <c r="A9" t="s">
        <v>23</v>
      </c>
      <c r="B9">
        <v>370</v>
      </c>
      <c r="C9">
        <v>3</v>
      </c>
      <c r="D9">
        <v>4148</v>
      </c>
      <c r="E9">
        <v>0.3</v>
      </c>
      <c r="F9">
        <v>35</v>
      </c>
      <c r="G9">
        <v>2.152857</v>
      </c>
      <c r="H9">
        <f t="shared" si="3"/>
        <v>75.349995000000007</v>
      </c>
      <c r="I9">
        <v>1.5</v>
      </c>
      <c r="J9">
        <v>100</v>
      </c>
      <c r="K9">
        <f t="shared" si="4"/>
        <v>0.36653568526185892</v>
      </c>
      <c r="L9">
        <v>10.3527</v>
      </c>
      <c r="M9">
        <v>117.79715318</v>
      </c>
      <c r="N9">
        <f t="shared" si="5"/>
        <v>3.6826077812924089E-5</v>
      </c>
      <c r="O9">
        <v>3.1936993400000002</v>
      </c>
      <c r="P9">
        <v>0.55759999999999998</v>
      </c>
      <c r="Q9" s="2">
        <v>66.310213399999995</v>
      </c>
      <c r="R9">
        <v>73.639610700000006</v>
      </c>
      <c r="S9">
        <f t="shared" si="6"/>
        <v>0.10865505214189908</v>
      </c>
      <c r="T9">
        <f t="shared" si="0"/>
        <v>0.56640489850064513</v>
      </c>
      <c r="U9">
        <v>1.0304847363015139E-2</v>
      </c>
      <c r="V9">
        <f t="shared" si="7"/>
        <v>0.11895989950491422</v>
      </c>
      <c r="W9">
        <v>0.23760688385130094</v>
      </c>
      <c r="X9">
        <f t="shared" si="8"/>
        <v>7.672461819594631E-6</v>
      </c>
      <c r="Y9">
        <f t="shared" si="1"/>
        <v>1.6554054054054054E-3</v>
      </c>
      <c r="Z9">
        <f>[1]!Convection(F9,J9/3600,1000,9*10^-4,E9/1000,0.6,0.36,7)</f>
        <v>32444.736447600557</v>
      </c>
      <c r="AA9">
        <f>[1]!HeatTransferArea(F9/1000,H9/1000,0.36,E9/1000)</f>
        <v>0.92793844370090861</v>
      </c>
      <c r="AB9">
        <f t="shared" si="9"/>
        <v>30106.718245472606</v>
      </c>
      <c r="AC9">
        <f t="shared" si="2"/>
        <v>147.9974293424589</v>
      </c>
      <c r="AD9">
        <f t="shared" si="10"/>
        <v>261.29263665308918</v>
      </c>
      <c r="AE9">
        <f t="shared" si="11"/>
        <v>5.2331541480644473E-3</v>
      </c>
      <c r="AF9">
        <f t="shared" si="12"/>
        <v>261.29263665308918</v>
      </c>
      <c r="AG9">
        <v>9.9487384336237106E-2</v>
      </c>
      <c r="AI9">
        <v>8.4375000000000006E-3</v>
      </c>
      <c r="AJ9">
        <v>0.9375</v>
      </c>
      <c r="AK9">
        <v>32444.881705892174</v>
      </c>
      <c r="AL9">
        <v>0.47123889803846908</v>
      </c>
      <c r="AM9">
        <v>15289.290302073114</v>
      </c>
      <c r="AN9">
        <v>54759.294018383422</v>
      </c>
      <c r="AO9">
        <v>0.29304849008327116</v>
      </c>
    </row>
    <row r="10" spans="1:41" x14ac:dyDescent="0.25">
      <c r="A10" t="s">
        <v>24</v>
      </c>
      <c r="B10">
        <v>370</v>
      </c>
      <c r="C10">
        <v>3</v>
      </c>
      <c r="D10">
        <v>4148</v>
      </c>
      <c r="E10">
        <v>0.3</v>
      </c>
      <c r="F10">
        <v>35</v>
      </c>
      <c r="G10">
        <v>2.152857</v>
      </c>
      <c r="H10">
        <f t="shared" si="3"/>
        <v>75.349995000000007</v>
      </c>
      <c r="I10">
        <v>1.5</v>
      </c>
      <c r="J10">
        <v>125</v>
      </c>
      <c r="K10">
        <f t="shared" si="4"/>
        <v>0.36653568526185892</v>
      </c>
      <c r="L10">
        <v>12.940899999999999</v>
      </c>
      <c r="M10">
        <v>153.08983304</v>
      </c>
      <c r="N10">
        <f t="shared" si="5"/>
        <v>4.6032597266155115E-5</v>
      </c>
      <c r="O10">
        <v>5.1887140699999996</v>
      </c>
      <c r="P10">
        <v>0.69699999999999995</v>
      </c>
      <c r="Q10" s="2">
        <v>83.088246100000006</v>
      </c>
      <c r="R10">
        <v>91.958225880000001</v>
      </c>
      <c r="S10">
        <f t="shared" si="6"/>
        <v>0.1361473180295095</v>
      </c>
      <c r="T10">
        <f t="shared" si="0"/>
        <v>0.70800612312580635</v>
      </c>
      <c r="U10">
        <v>1.6741997542473439E-2</v>
      </c>
      <c r="V10">
        <f t="shared" si="7"/>
        <v>0.15288931557198293</v>
      </c>
      <c r="W10">
        <v>0.29671405495141839</v>
      </c>
      <c r="X10">
        <f t="shared" si="8"/>
        <v>7.672461819594631E-6</v>
      </c>
      <c r="Y10">
        <f t="shared" si="1"/>
        <v>1.6554054054054054E-3</v>
      </c>
      <c r="Z10">
        <f>[1]!Convection(F10,J10/3600,1000,9*10^-4,E10/1000,0.6,0.36,7)</f>
        <v>32444.778280740615</v>
      </c>
      <c r="AA10">
        <f>[1]!HeatTransferArea(F10/1000,H10/1000,0.36,E10/1000)</f>
        <v>0.92793844370090861</v>
      </c>
      <c r="AB10">
        <f t="shared" si="9"/>
        <v>30106.757064051486</v>
      </c>
      <c r="AC10">
        <f t="shared" si="2"/>
        <v>147.99762016531238</v>
      </c>
      <c r="AD10">
        <f t="shared" si="10"/>
        <v>209.03437884394475</v>
      </c>
      <c r="AE10">
        <f t="shared" si="11"/>
        <v>8.5021593042446057E-3</v>
      </c>
      <c r="AF10">
        <f t="shared" si="12"/>
        <v>209.03437884394475</v>
      </c>
      <c r="AG10">
        <v>0.1243592304202964</v>
      </c>
      <c r="AI10">
        <v>8.4375000000000006E-3</v>
      </c>
      <c r="AJ10">
        <v>0.9375</v>
      </c>
      <c r="AK10">
        <v>32444.94434911709</v>
      </c>
      <c r="AL10">
        <v>0.47123889803846908</v>
      </c>
      <c r="AM10">
        <v>15289.319821997391</v>
      </c>
      <c r="AN10">
        <v>54759.399745345298</v>
      </c>
      <c r="AO10">
        <v>0.36594733444008271</v>
      </c>
    </row>
    <row r="11" spans="1:41" x14ac:dyDescent="0.25">
      <c r="A11" t="s">
        <v>25</v>
      </c>
      <c r="B11">
        <v>370</v>
      </c>
      <c r="C11">
        <v>3</v>
      </c>
      <c r="D11">
        <v>4148</v>
      </c>
      <c r="E11">
        <v>0.3</v>
      </c>
      <c r="F11">
        <v>35</v>
      </c>
      <c r="G11">
        <v>2.867143</v>
      </c>
      <c r="H11">
        <f t="shared" si="3"/>
        <v>100.350005</v>
      </c>
      <c r="I11">
        <v>0.5</v>
      </c>
      <c r="J11">
        <v>75</v>
      </c>
      <c r="K11">
        <f t="shared" si="4"/>
        <v>0.48814678552674035</v>
      </c>
      <c r="L11">
        <v>7.7645</v>
      </c>
      <c r="M11">
        <v>113.11693948</v>
      </c>
      <c r="N11">
        <f t="shared" si="5"/>
        <v>2.761955835969307E-5</v>
      </c>
      <c r="O11">
        <v>2.2927282400000002</v>
      </c>
      <c r="P11">
        <v>0.94089999999999996</v>
      </c>
      <c r="Q11" s="2">
        <v>50.178247300000002</v>
      </c>
      <c r="R11">
        <v>54.665337819999998</v>
      </c>
      <c r="S11">
        <f t="shared" si="6"/>
        <v>0.18521325772705255</v>
      </c>
      <c r="T11">
        <f t="shared" si="0"/>
        <v>0.956919375415059</v>
      </c>
      <c r="U11">
        <v>1.6644955299914766E-2</v>
      </c>
      <c r="V11">
        <f t="shared" si="7"/>
        <v>0.20185821302696733</v>
      </c>
      <c r="W11">
        <v>0.39686435077392329</v>
      </c>
      <c r="X11">
        <f t="shared" si="8"/>
        <v>4.5360916682432547E-6</v>
      </c>
      <c r="Y11">
        <f t="shared" si="1"/>
        <v>5.518018018018018E-4</v>
      </c>
      <c r="Z11">
        <f>[1]!Convection(F11,J11/3600,1000,9*10^-4,E11/1000,0.6,0.36,7)</f>
        <v>32444.690155277061</v>
      </c>
      <c r="AA11">
        <f>[1]!HeatTransferArea(F11/1000,H11/1000,0.36,E11/1000)</f>
        <v>1.2358146469031404</v>
      </c>
      <c r="AB11">
        <f t="shared" si="9"/>
        <v>40095.623308125512</v>
      </c>
      <c r="AC11">
        <f t="shared" si="2"/>
        <v>443.99165453680558</v>
      </c>
      <c r="AD11">
        <f t="shared" si="10"/>
        <v>463.98021185873307</v>
      </c>
      <c r="AE11">
        <f t="shared" si="11"/>
        <v>8.4627042446181987E-3</v>
      </c>
      <c r="AF11">
        <f t="shared" si="12"/>
        <v>463.98021185873307</v>
      </c>
      <c r="AG11">
        <v>0.16788496106740014</v>
      </c>
      <c r="AI11">
        <v>5.0000000000000001E-3</v>
      </c>
      <c r="AJ11">
        <v>0.3125</v>
      </c>
      <c r="AK11">
        <v>32444.812385242836</v>
      </c>
      <c r="AL11">
        <v>0.62831853071795885</v>
      </c>
      <c r="AM11">
        <v>20385.676847315612</v>
      </c>
      <c r="AN11">
        <v>164277.53106452074</v>
      </c>
      <c r="AO11">
        <v>0.48946603262117211</v>
      </c>
    </row>
    <row r="12" spans="1:41" x14ac:dyDescent="0.25">
      <c r="A12" t="s">
        <v>26</v>
      </c>
      <c r="B12">
        <v>370</v>
      </c>
      <c r="C12">
        <v>3</v>
      </c>
      <c r="D12">
        <v>4148</v>
      </c>
      <c r="E12">
        <v>0.3</v>
      </c>
      <c r="F12">
        <v>35</v>
      </c>
      <c r="G12">
        <v>2.867143</v>
      </c>
      <c r="H12">
        <f t="shared" si="3"/>
        <v>100.350005</v>
      </c>
      <c r="I12">
        <v>0.5</v>
      </c>
      <c r="J12">
        <v>100</v>
      </c>
      <c r="K12">
        <f t="shared" si="4"/>
        <v>0.48814678552674035</v>
      </c>
      <c r="L12">
        <v>10.3527</v>
      </c>
      <c r="M12">
        <v>157.05560593999999</v>
      </c>
      <c r="N12">
        <f t="shared" si="5"/>
        <v>3.6826077812924089E-5</v>
      </c>
      <c r="O12">
        <v>4.2444400099999999</v>
      </c>
      <c r="P12">
        <v>1.2545999999999999</v>
      </c>
      <c r="Q12" s="2">
        <v>66.886590499999997</v>
      </c>
      <c r="R12">
        <v>68.885800099999997</v>
      </c>
      <c r="S12">
        <f t="shared" si="6"/>
        <v>0.24688553290222878</v>
      </c>
      <c r="T12">
        <f t="shared" si="0"/>
        <v>1.2758925005534119</v>
      </c>
      <c r="U12">
        <v>3.0814168468400675E-2</v>
      </c>
      <c r="V12">
        <f t="shared" si="7"/>
        <v>0.27769970137062944</v>
      </c>
      <c r="W12">
        <v>0.5001033456382793</v>
      </c>
      <c r="X12">
        <f t="shared" si="8"/>
        <v>4.5360916682432547E-6</v>
      </c>
      <c r="Y12">
        <f t="shared" si="1"/>
        <v>5.518018018018018E-4</v>
      </c>
      <c r="Z12">
        <f>[1]!Convection(F12,J12/3600,1000,9*10^-4,E12/1000,0.6,0.36,7)</f>
        <v>32444.736447600557</v>
      </c>
      <c r="AA12">
        <f>[1]!HeatTransferArea(F12/1000,H12/1000,0.36,E12/1000)</f>
        <v>1.2358146469031404</v>
      </c>
      <c r="AB12">
        <f t="shared" si="9"/>
        <v>40095.680516856934</v>
      </c>
      <c r="AC12">
        <f t="shared" si="2"/>
        <v>443.9922880273769</v>
      </c>
      <c r="AD12">
        <f t="shared" si="10"/>
        <v>347.98565540184421</v>
      </c>
      <c r="AE12">
        <f t="shared" si="11"/>
        <v>1.5666680360099855E-2</v>
      </c>
      <c r="AF12">
        <f t="shared" si="12"/>
        <v>347.98565540184421</v>
      </c>
      <c r="AG12">
        <v>0.22384661475653353</v>
      </c>
      <c r="AI12">
        <v>5.0000000000000001E-3</v>
      </c>
      <c r="AJ12">
        <v>0.3125</v>
      </c>
      <c r="AK12">
        <v>32444.881705892174</v>
      </c>
      <c r="AL12">
        <v>0.62831853071795885</v>
      </c>
      <c r="AM12">
        <v>20385.720402764153</v>
      </c>
      <c r="AN12">
        <v>164277.88205515032</v>
      </c>
      <c r="AO12">
        <v>0.61679412628721109</v>
      </c>
    </row>
    <row r="13" spans="1:41" x14ac:dyDescent="0.25">
      <c r="A13" t="s">
        <v>27</v>
      </c>
      <c r="B13">
        <v>370</v>
      </c>
      <c r="C13">
        <v>3</v>
      </c>
      <c r="D13">
        <v>4148</v>
      </c>
      <c r="E13">
        <v>0.3</v>
      </c>
      <c r="F13">
        <v>35</v>
      </c>
      <c r="G13">
        <v>2.867143</v>
      </c>
      <c r="H13">
        <f t="shared" si="3"/>
        <v>100.350005</v>
      </c>
      <c r="I13">
        <v>0.5</v>
      </c>
      <c r="J13">
        <v>125</v>
      </c>
      <c r="K13">
        <f t="shared" si="4"/>
        <v>0.48814678552674035</v>
      </c>
      <c r="L13">
        <v>12.940899999999999</v>
      </c>
      <c r="M13">
        <v>204.11078412000001</v>
      </c>
      <c r="N13">
        <f t="shared" si="5"/>
        <v>4.6032597266155115E-5</v>
      </c>
      <c r="O13">
        <v>6.8951830599999999</v>
      </c>
      <c r="P13">
        <v>1.5682</v>
      </c>
      <c r="Q13" s="2">
        <v>83.040617690000005</v>
      </c>
      <c r="R13">
        <v>65.94408473</v>
      </c>
      <c r="S13">
        <f t="shared" si="6"/>
        <v>0.30651176861714757</v>
      </c>
      <c r="T13">
        <f t="shared" si="0"/>
        <v>1.594865625691765</v>
      </c>
      <c r="U13">
        <v>5.0058271981867984E-2</v>
      </c>
      <c r="V13">
        <f t="shared" si="7"/>
        <v>0.35657004059901554</v>
      </c>
      <c r="W13">
        <v>0.47874681502795186</v>
      </c>
      <c r="X13">
        <f t="shared" si="8"/>
        <v>4.5360916682432547E-6</v>
      </c>
      <c r="Y13">
        <f t="shared" si="1"/>
        <v>5.518018018018018E-4</v>
      </c>
      <c r="Z13">
        <f>[1]!Convection(F13,J13/3600,1000,9*10^-4,E13/1000,0.6,0.36,7)</f>
        <v>32444.778280740615</v>
      </c>
      <c r="AA13">
        <f>[1]!HeatTransferArea(F13/1000,H13/1000,0.36,E13/1000)</f>
        <v>1.2358146469031404</v>
      </c>
      <c r="AB13">
        <f t="shared" si="9"/>
        <v>40095.73221486414</v>
      </c>
      <c r="AC13">
        <f t="shared" si="2"/>
        <v>443.99286049593735</v>
      </c>
      <c r="AD13">
        <f t="shared" si="10"/>
        <v>278.38888326617342</v>
      </c>
      <c r="AE13">
        <f t="shared" si="11"/>
        <v>2.5450855418120331E-2</v>
      </c>
      <c r="AF13">
        <f t="shared" si="12"/>
        <v>278.38888326617342</v>
      </c>
      <c r="AG13">
        <v>0.27980826844566692</v>
      </c>
      <c r="AI13">
        <v>5.0000000000000001E-3</v>
      </c>
      <c r="AJ13">
        <v>0.3125</v>
      </c>
      <c r="AK13">
        <v>32444.94434911709</v>
      </c>
      <c r="AL13">
        <v>0.62831853071795885</v>
      </c>
      <c r="AM13">
        <v>20385.75976266319</v>
      </c>
      <c r="AN13">
        <v>164278.19923603596</v>
      </c>
      <c r="AO13">
        <v>0.59045440520114056</v>
      </c>
    </row>
    <row r="14" spans="1:41" x14ac:dyDescent="0.25">
      <c r="A14" t="s">
        <v>28</v>
      </c>
      <c r="B14">
        <v>370</v>
      </c>
      <c r="C14">
        <v>3</v>
      </c>
      <c r="D14">
        <v>4148</v>
      </c>
      <c r="E14">
        <v>0.3</v>
      </c>
      <c r="F14">
        <v>35</v>
      </c>
      <c r="G14">
        <v>2.867143</v>
      </c>
      <c r="H14">
        <f t="shared" si="3"/>
        <v>100.350005</v>
      </c>
      <c r="I14">
        <v>1</v>
      </c>
      <c r="J14">
        <v>75</v>
      </c>
      <c r="K14">
        <f t="shared" si="4"/>
        <v>0.48814678552674035</v>
      </c>
      <c r="L14">
        <v>7.7645</v>
      </c>
      <c r="M14">
        <v>113.12682859</v>
      </c>
      <c r="N14">
        <f t="shared" si="5"/>
        <v>2.761955835969307E-5</v>
      </c>
      <c r="O14">
        <v>2.2926772400000002</v>
      </c>
      <c r="P14">
        <v>0.47049999999999997</v>
      </c>
      <c r="Q14" s="2">
        <v>49.29180874</v>
      </c>
      <c r="R14">
        <v>55.406548649999998</v>
      </c>
      <c r="S14">
        <f t="shared" si="6"/>
        <v>9.0970659272052737E-2</v>
      </c>
      <c r="T14">
        <f t="shared" si="0"/>
        <v>0.4784596877075295</v>
      </c>
      <c r="U14">
        <v>8.3222925227570705E-3</v>
      </c>
      <c r="V14">
        <f t="shared" si="7"/>
        <v>9.9292951794809806E-2</v>
      </c>
      <c r="W14">
        <v>0.20112273001047054</v>
      </c>
      <c r="X14">
        <f t="shared" si="8"/>
        <v>9.0721833364865093E-6</v>
      </c>
      <c r="Y14">
        <f t="shared" si="1"/>
        <v>1.1036036036036036E-3</v>
      </c>
      <c r="Z14">
        <f>[1]!Convection(F14,J14/3600,1000,9*10^-4,E14/1000,0.6,0.36,7)</f>
        <v>32444.690155277061</v>
      </c>
      <c r="AA14">
        <f>[1]!HeatTransferArea(F14/1000,H14/1000,0.36,E14/1000)</f>
        <v>1.2358146469031404</v>
      </c>
      <c r="AB14">
        <f t="shared" si="9"/>
        <v>40095.623308125512</v>
      </c>
      <c r="AC14">
        <f t="shared" si="2"/>
        <v>221.99582726840279</v>
      </c>
      <c r="AD14">
        <f t="shared" si="10"/>
        <v>463.98021185873307</v>
      </c>
      <c r="AE14">
        <f t="shared" si="11"/>
        <v>4.2312579990918453E-3</v>
      </c>
      <c r="AF14">
        <f t="shared" si="12"/>
        <v>463.98021185873307</v>
      </c>
      <c r="AG14">
        <v>8.394248053370007E-2</v>
      </c>
      <c r="AI14">
        <v>0.01</v>
      </c>
      <c r="AJ14">
        <v>0.625</v>
      </c>
      <c r="AK14">
        <v>32444.812385242836</v>
      </c>
      <c r="AL14">
        <v>0.62831853071795885</v>
      </c>
      <c r="AM14">
        <v>20385.676847315612</v>
      </c>
      <c r="AN14">
        <v>82138.765532260368</v>
      </c>
      <c r="AO14">
        <v>0.24805136701291366</v>
      </c>
    </row>
    <row r="15" spans="1:41" x14ac:dyDescent="0.25">
      <c r="A15" t="s">
        <v>29</v>
      </c>
      <c r="B15">
        <v>370</v>
      </c>
      <c r="C15">
        <v>3</v>
      </c>
      <c r="D15">
        <v>4148</v>
      </c>
      <c r="E15">
        <v>0.3</v>
      </c>
      <c r="F15">
        <v>35</v>
      </c>
      <c r="G15">
        <v>2.867143</v>
      </c>
      <c r="H15">
        <f t="shared" si="3"/>
        <v>100.350005</v>
      </c>
      <c r="I15">
        <v>1</v>
      </c>
      <c r="J15">
        <v>100</v>
      </c>
      <c r="K15">
        <f t="shared" si="4"/>
        <v>0.48814678552674035</v>
      </c>
      <c r="L15">
        <v>10.3527</v>
      </c>
      <c r="M15">
        <v>157.06873429999999</v>
      </c>
      <c r="N15">
        <f t="shared" si="5"/>
        <v>3.6826077812924089E-5</v>
      </c>
      <c r="O15">
        <v>4.2443586399999997</v>
      </c>
      <c r="P15">
        <v>0.62729999999999997</v>
      </c>
      <c r="Q15" s="2">
        <v>66.091849280000005</v>
      </c>
      <c r="R15">
        <v>74.086385899999996</v>
      </c>
      <c r="S15">
        <f t="shared" si="6"/>
        <v>0.12197602918619832</v>
      </c>
      <c r="T15">
        <f t="shared" si="0"/>
        <v>0.63794625027670593</v>
      </c>
      <c r="U15">
        <v>1.5406788865567211E-2</v>
      </c>
      <c r="V15">
        <f t="shared" si="7"/>
        <v>0.13738281805176553</v>
      </c>
      <c r="W15">
        <v>0.2689295137826137</v>
      </c>
      <c r="X15">
        <f t="shared" si="8"/>
        <v>9.0721833364865093E-6</v>
      </c>
      <c r="Y15">
        <f t="shared" si="1"/>
        <v>1.1036036036036036E-3</v>
      </c>
      <c r="Z15">
        <f>[1]!Convection(F15,J15/3600,1000,9*10^-4,E15/1000,0.6,0.36,7)</f>
        <v>32444.736447600557</v>
      </c>
      <c r="AA15">
        <f>[1]!HeatTransferArea(F15/1000,H15/1000,0.36,E15/1000)</f>
        <v>1.2358146469031404</v>
      </c>
      <c r="AB15">
        <f t="shared" si="9"/>
        <v>40095.680516856934</v>
      </c>
      <c r="AC15">
        <f t="shared" si="2"/>
        <v>221.99614401368845</v>
      </c>
      <c r="AD15">
        <f t="shared" si="10"/>
        <v>347.98565540184421</v>
      </c>
      <c r="AE15">
        <f t="shared" si="11"/>
        <v>7.8331900073795747E-3</v>
      </c>
      <c r="AF15">
        <f t="shared" si="12"/>
        <v>347.98565540184421</v>
      </c>
      <c r="AG15">
        <v>0.11192330737826676</v>
      </c>
      <c r="AI15">
        <v>0.01</v>
      </c>
      <c r="AJ15">
        <v>0.625</v>
      </c>
      <c r="AK15">
        <v>32444.881705892174</v>
      </c>
      <c r="AL15">
        <v>0.62831853071795885</v>
      </c>
      <c r="AM15">
        <v>20385.720402764153</v>
      </c>
      <c r="AN15">
        <v>82138.941027575158</v>
      </c>
      <c r="AO15">
        <v>0.33167973366522352</v>
      </c>
    </row>
    <row r="16" spans="1:41" x14ac:dyDescent="0.25">
      <c r="A16" t="s">
        <v>30</v>
      </c>
      <c r="B16">
        <v>370</v>
      </c>
      <c r="C16">
        <v>3</v>
      </c>
      <c r="D16">
        <v>4148</v>
      </c>
      <c r="E16">
        <v>0.3</v>
      </c>
      <c r="F16">
        <v>35</v>
      </c>
      <c r="G16">
        <v>2.867143</v>
      </c>
      <c r="H16">
        <f t="shared" si="3"/>
        <v>100.350005</v>
      </c>
      <c r="I16">
        <v>1</v>
      </c>
      <c r="J16">
        <v>125</v>
      </c>
      <c r="K16">
        <f t="shared" si="4"/>
        <v>0.48814678552674035</v>
      </c>
      <c r="L16">
        <v>12.940899999999999</v>
      </c>
      <c r="M16">
        <v>204.12712728</v>
      </c>
      <c r="N16">
        <f t="shared" si="5"/>
        <v>4.6032597266155115E-5</v>
      </c>
      <c r="O16">
        <v>6.89506876</v>
      </c>
      <c r="P16">
        <v>0.78410000000000002</v>
      </c>
      <c r="Q16" s="2">
        <v>82.673491119999994</v>
      </c>
      <c r="R16">
        <v>92.645952570000006</v>
      </c>
      <c r="S16">
        <f t="shared" si="6"/>
        <v>0.15257833266332269</v>
      </c>
      <c r="T16">
        <f t="shared" si="0"/>
        <v>0.79743281284588252</v>
      </c>
      <c r="U16">
        <v>2.5028721088208587E-2</v>
      </c>
      <c r="V16">
        <f t="shared" si="7"/>
        <v>0.17760705375153127</v>
      </c>
      <c r="W16">
        <v>0.33629972195171143</v>
      </c>
      <c r="X16">
        <f t="shared" si="8"/>
        <v>9.0721833364865093E-6</v>
      </c>
      <c r="Y16">
        <f t="shared" si="1"/>
        <v>1.1036036036036036E-3</v>
      </c>
      <c r="Z16">
        <f>[1]!Convection(F16,J16/3600,1000,9*10^-4,E16/1000,0.6,0.36,7)</f>
        <v>32444.778280740615</v>
      </c>
      <c r="AA16">
        <f>[1]!HeatTransferArea(F16/1000,H16/1000,0.36,E16/1000)</f>
        <v>1.2358146469031404</v>
      </c>
      <c r="AB16">
        <f t="shared" si="9"/>
        <v>40095.73221486414</v>
      </c>
      <c r="AC16">
        <f t="shared" si="2"/>
        <v>221.99643024796868</v>
      </c>
      <c r="AD16">
        <f t="shared" si="10"/>
        <v>278.38888326617342</v>
      </c>
      <c r="AE16">
        <f t="shared" si="11"/>
        <v>1.2725216762320321E-2</v>
      </c>
      <c r="AF16">
        <f t="shared" si="12"/>
        <v>278.38888326617342</v>
      </c>
      <c r="AG16">
        <v>0.13990413422283346</v>
      </c>
      <c r="AI16">
        <v>0.01</v>
      </c>
      <c r="AJ16">
        <v>0.625</v>
      </c>
      <c r="AK16">
        <v>32444.94434911709</v>
      </c>
      <c r="AL16">
        <v>0.62831853071795885</v>
      </c>
      <c r="AM16">
        <v>20385.75976266319</v>
      </c>
      <c r="AN16">
        <v>82139.099618017979</v>
      </c>
      <c r="AO16">
        <v>0.41476965707377739</v>
      </c>
    </row>
    <row r="17" spans="1:41" x14ac:dyDescent="0.25">
      <c r="A17" t="s">
        <v>31</v>
      </c>
      <c r="B17">
        <v>370</v>
      </c>
      <c r="C17">
        <v>3</v>
      </c>
      <c r="D17">
        <v>4148</v>
      </c>
      <c r="E17">
        <v>0.3</v>
      </c>
      <c r="F17">
        <v>35</v>
      </c>
      <c r="G17">
        <v>2.867143</v>
      </c>
      <c r="H17">
        <f t="shared" si="3"/>
        <v>100.350005</v>
      </c>
      <c r="I17">
        <v>1.5</v>
      </c>
      <c r="J17">
        <v>75</v>
      </c>
      <c r="K17">
        <f t="shared" si="4"/>
        <v>0.48814678552674035</v>
      </c>
      <c r="L17">
        <v>7.7645</v>
      </c>
      <c r="M17">
        <v>113.12244683999999</v>
      </c>
      <c r="N17">
        <f t="shared" si="5"/>
        <v>2.761955835969307E-5</v>
      </c>
      <c r="O17">
        <v>2.2999648499999998</v>
      </c>
      <c r="P17">
        <v>0.31359999999999999</v>
      </c>
      <c r="Q17" s="2">
        <v>48.584194320000002</v>
      </c>
      <c r="R17">
        <v>55.301011160000002</v>
      </c>
      <c r="S17">
        <f t="shared" si="6"/>
        <v>5.9776479439072015E-2</v>
      </c>
      <c r="T17">
        <f t="shared" si="0"/>
        <v>0.31897312513835296</v>
      </c>
      <c r="U17">
        <v>5.5658307646650638E-3</v>
      </c>
      <c r="V17">
        <f t="shared" si="7"/>
        <v>6.5342310203737083E-2</v>
      </c>
      <c r="W17">
        <v>0.1338264231435598</v>
      </c>
      <c r="X17">
        <f t="shared" si="8"/>
        <v>1.3608275004729762E-5</v>
      </c>
      <c r="Y17">
        <f t="shared" si="1"/>
        <v>1.6554054054054054E-3</v>
      </c>
      <c r="Z17">
        <f>[1]!Convection(F17,J17/3600,1000,9*10^-4,E17/1000,0.6,0.36,7)</f>
        <v>32444.690155277061</v>
      </c>
      <c r="AA17">
        <f>[1]!HeatTransferArea(F17/1000,H17/1000,0.36,E17/1000)</f>
        <v>1.2358146469031404</v>
      </c>
      <c r="AB17">
        <f t="shared" si="9"/>
        <v>40095.623308125512</v>
      </c>
      <c r="AC17">
        <f t="shared" si="2"/>
        <v>147.99721817893519</v>
      </c>
      <c r="AD17">
        <f t="shared" si="10"/>
        <v>463.98021185873307</v>
      </c>
      <c r="AE17">
        <f t="shared" si="11"/>
        <v>2.8298051144179871E-3</v>
      </c>
      <c r="AF17">
        <f t="shared" si="12"/>
        <v>463.98021185873307</v>
      </c>
      <c r="AG17">
        <v>5.5961653689133382E-2</v>
      </c>
      <c r="AI17">
        <v>1.4999999999999999E-2</v>
      </c>
      <c r="AJ17">
        <v>0.9375</v>
      </c>
      <c r="AK17">
        <v>32444.812385242836</v>
      </c>
      <c r="AL17">
        <v>0.62831853071795885</v>
      </c>
      <c r="AM17">
        <v>20385.676847315612</v>
      </c>
      <c r="AN17">
        <v>54759.177021506912</v>
      </c>
      <c r="AO17">
        <v>0.16505258854372376</v>
      </c>
    </row>
    <row r="18" spans="1:41" x14ac:dyDescent="0.25">
      <c r="A18" t="s">
        <v>32</v>
      </c>
      <c r="B18">
        <v>370</v>
      </c>
      <c r="C18">
        <v>3</v>
      </c>
      <c r="D18">
        <v>4148</v>
      </c>
      <c r="E18">
        <v>0.3</v>
      </c>
      <c r="F18">
        <v>35</v>
      </c>
      <c r="G18">
        <v>2.867143</v>
      </c>
      <c r="H18">
        <f t="shared" si="3"/>
        <v>100.350005</v>
      </c>
      <c r="I18">
        <v>1.5</v>
      </c>
      <c r="J18">
        <v>100</v>
      </c>
      <c r="K18">
        <f t="shared" si="4"/>
        <v>0.48814678552674035</v>
      </c>
      <c r="L18">
        <v>10.3527</v>
      </c>
      <c r="M18">
        <v>157.06287090999999</v>
      </c>
      <c r="N18">
        <f t="shared" si="5"/>
        <v>3.6826077812924089E-5</v>
      </c>
      <c r="O18">
        <v>4.2582657900000003</v>
      </c>
      <c r="P18">
        <v>0.41820000000000002</v>
      </c>
      <c r="Q18" s="2">
        <v>65.359382190000005</v>
      </c>
      <c r="R18">
        <v>74.011944380000003</v>
      </c>
      <c r="S18">
        <f t="shared" si="6"/>
        <v>8.0416148097420675E-2</v>
      </c>
      <c r="T18">
        <f t="shared" si="0"/>
        <v>0.42529750018447071</v>
      </c>
      <c r="U18">
        <v>1.0304847371081687E-2</v>
      </c>
      <c r="V18">
        <f t="shared" si="7"/>
        <v>9.0720995468502361E-2</v>
      </c>
      <c r="W18">
        <v>0.17910619676769565</v>
      </c>
      <c r="X18">
        <f t="shared" si="8"/>
        <v>1.3608275004729762E-5</v>
      </c>
      <c r="Y18">
        <f t="shared" si="1"/>
        <v>1.6554054054054054E-3</v>
      </c>
      <c r="Z18">
        <f>[1]!Convection(F18,J18/3600,1000,9*10^-4,E18/1000,0.6,0.36,7)</f>
        <v>32444.736447600557</v>
      </c>
      <c r="AA18">
        <f>[1]!HeatTransferArea(F18/1000,H18/1000,0.36,E18/1000)</f>
        <v>1.2358146469031404</v>
      </c>
      <c r="AB18">
        <f t="shared" si="9"/>
        <v>40095.680516856934</v>
      </c>
      <c r="AC18">
        <f t="shared" si="2"/>
        <v>147.99742934245896</v>
      </c>
      <c r="AD18">
        <f t="shared" si="10"/>
        <v>347.98565540184421</v>
      </c>
      <c r="AE18">
        <f t="shared" si="11"/>
        <v>5.23923759578028E-3</v>
      </c>
      <c r="AF18">
        <f t="shared" si="12"/>
        <v>347.98565540184421</v>
      </c>
      <c r="AG18">
        <v>7.4615538252177843E-2</v>
      </c>
      <c r="AI18">
        <v>1.4999999999999999E-2</v>
      </c>
      <c r="AJ18">
        <v>0.9375</v>
      </c>
      <c r="AK18">
        <v>32444.881705892174</v>
      </c>
      <c r="AL18">
        <v>0.62831853071795885</v>
      </c>
      <c r="AM18">
        <v>20385.720402764153</v>
      </c>
      <c r="AN18">
        <v>54759.294018383436</v>
      </c>
      <c r="AO18">
        <v>0.22089764268015796</v>
      </c>
    </row>
    <row r="19" spans="1:41" x14ac:dyDescent="0.25">
      <c r="A19" t="s">
        <v>33</v>
      </c>
      <c r="B19">
        <v>370</v>
      </c>
      <c r="C19">
        <v>3</v>
      </c>
      <c r="D19">
        <v>4148</v>
      </c>
      <c r="E19">
        <v>0.3</v>
      </c>
      <c r="F19">
        <v>35</v>
      </c>
      <c r="G19">
        <v>2.867143</v>
      </c>
      <c r="H19">
        <f t="shared" si="3"/>
        <v>100.350005</v>
      </c>
      <c r="I19">
        <v>1.5</v>
      </c>
      <c r="J19">
        <v>125</v>
      </c>
      <c r="K19">
        <f t="shared" si="4"/>
        <v>0.48814678552674035</v>
      </c>
      <c r="L19">
        <v>12.940899999999999</v>
      </c>
      <c r="M19">
        <v>204.11977739</v>
      </c>
      <c r="N19">
        <f t="shared" si="5"/>
        <v>4.6032597266155115E-5</v>
      </c>
      <c r="O19">
        <v>6.9182854300000001</v>
      </c>
      <c r="P19">
        <v>0.52270000000000005</v>
      </c>
      <c r="Q19" s="2">
        <v>81.920300889999993</v>
      </c>
      <c r="R19">
        <v>92.913270490000002</v>
      </c>
      <c r="S19">
        <f t="shared" si="6"/>
        <v>0.10079218664284473</v>
      </c>
      <c r="T19">
        <f t="shared" si="0"/>
        <v>0.53162187523058835</v>
      </c>
      <c r="U19">
        <v>1.674199755053999E-2</v>
      </c>
      <c r="V19">
        <f t="shared" si="7"/>
        <v>0.11753418419338471</v>
      </c>
      <c r="W19">
        <v>0.22484671421777977</v>
      </c>
      <c r="X19">
        <f t="shared" si="8"/>
        <v>1.3608275004729762E-5</v>
      </c>
      <c r="Y19">
        <f t="shared" si="1"/>
        <v>1.6554054054054054E-3</v>
      </c>
      <c r="Z19">
        <f>[1]!Convection(F19,J19/3600,1000,9*10^-4,E19/1000,0.6,0.36,7)</f>
        <v>32444.778280740615</v>
      </c>
      <c r="AA19">
        <f>[1]!HeatTransferArea(F19/1000,H19/1000,0.36,E19/1000)</f>
        <v>1.2358146469031404</v>
      </c>
      <c r="AB19">
        <f t="shared" si="9"/>
        <v>40095.73221486414</v>
      </c>
      <c r="AC19">
        <f t="shared" si="2"/>
        <v>147.99762016531244</v>
      </c>
      <c r="AD19">
        <f t="shared" si="10"/>
        <v>278.38888326617342</v>
      </c>
      <c r="AE19">
        <f t="shared" si="11"/>
        <v>8.5120429091850892E-3</v>
      </c>
      <c r="AF19">
        <f t="shared" si="12"/>
        <v>278.38888326617342</v>
      </c>
      <c r="AG19">
        <v>9.3269422815222311E-2</v>
      </c>
      <c r="AI19">
        <v>1.4999999999999999E-2</v>
      </c>
      <c r="AJ19">
        <v>0.9375</v>
      </c>
      <c r="AK19">
        <v>32444.94434911709</v>
      </c>
      <c r="AL19">
        <v>0.62831853071795885</v>
      </c>
      <c r="AM19">
        <v>20385.75976266319</v>
      </c>
      <c r="AN19">
        <v>54759.399745345319</v>
      </c>
      <c r="AO19">
        <v>0.2773109475352617</v>
      </c>
    </row>
    <row r="20" spans="1:41" x14ac:dyDescent="0.25">
      <c r="A20" t="s">
        <v>34</v>
      </c>
      <c r="B20">
        <v>370</v>
      </c>
      <c r="C20">
        <v>3</v>
      </c>
      <c r="D20">
        <v>4148</v>
      </c>
      <c r="E20">
        <v>0.3</v>
      </c>
      <c r="F20">
        <v>35</v>
      </c>
      <c r="G20">
        <v>3.581429</v>
      </c>
      <c r="H20">
        <f t="shared" si="3"/>
        <v>125.350015</v>
      </c>
      <c r="I20">
        <v>0.5</v>
      </c>
      <c r="J20">
        <v>75</v>
      </c>
      <c r="K20">
        <f t="shared" si="4"/>
        <v>0.60975788579162182</v>
      </c>
      <c r="L20">
        <v>7.7645</v>
      </c>
      <c r="M20">
        <v>141.39617435</v>
      </c>
      <c r="N20">
        <f t="shared" si="5"/>
        <v>2.761955835969307E-5</v>
      </c>
      <c r="O20">
        <v>2.8659102999999999</v>
      </c>
      <c r="P20">
        <v>0.75270000000000004</v>
      </c>
      <c r="Q20" s="2">
        <v>49.746407230000003</v>
      </c>
      <c r="R20">
        <v>55.50825802</v>
      </c>
      <c r="S20">
        <f t="shared" si="6"/>
        <v>0.14699796143482982</v>
      </c>
      <c r="T20">
        <f t="shared" si="0"/>
        <v>0.76606982542042823</v>
      </c>
      <c r="U20">
        <v>1.6644955299914756E-2</v>
      </c>
      <c r="V20">
        <f t="shared" si="7"/>
        <v>0.16364291673474457</v>
      </c>
      <c r="W20">
        <v>0.32238708710423869</v>
      </c>
      <c r="X20">
        <f t="shared" si="8"/>
        <v>7.0777595768019032E-6</v>
      </c>
      <c r="Y20">
        <f t="shared" si="1"/>
        <v>5.518018018018018E-4</v>
      </c>
      <c r="Z20">
        <f>[1]!Convection(F20,J20/3600,1000,9*10^-4,E20/1000,0.6,0.36,7)</f>
        <v>32444.690155277061</v>
      </c>
      <c r="AA20">
        <f>[1]!HeatTransferArea(F20/1000,H20/1000,0.36,E20/1000)</f>
        <v>1.5436908501053723</v>
      </c>
      <c r="AB20">
        <f t="shared" si="9"/>
        <v>50084.571327205049</v>
      </c>
      <c r="AC20">
        <f t="shared" si="2"/>
        <v>443.99165453680564</v>
      </c>
      <c r="AD20">
        <f t="shared" si="10"/>
        <v>579.57073859832269</v>
      </c>
      <c r="AE20">
        <f t="shared" si="11"/>
        <v>8.468611005560683E-3</v>
      </c>
      <c r="AF20">
        <f t="shared" si="12"/>
        <v>579.57073859832269</v>
      </c>
      <c r="AG20">
        <v>0.13430796885392007</v>
      </c>
      <c r="AI20">
        <v>7.8125E-3</v>
      </c>
      <c r="AJ20">
        <v>0.3125</v>
      </c>
      <c r="AK20">
        <v>32444.812385242836</v>
      </c>
      <c r="AL20">
        <v>0.7853981633974485</v>
      </c>
      <c r="AM20">
        <v>25482.096059144515</v>
      </c>
      <c r="AN20">
        <v>164277.53106452071</v>
      </c>
      <c r="AO20">
        <v>0.39761074076189445</v>
      </c>
    </row>
    <row r="21" spans="1:41" x14ac:dyDescent="0.25">
      <c r="A21" t="s">
        <v>35</v>
      </c>
      <c r="B21">
        <v>370</v>
      </c>
      <c r="C21">
        <v>3</v>
      </c>
      <c r="D21">
        <v>4148</v>
      </c>
      <c r="E21">
        <v>0.3</v>
      </c>
      <c r="F21">
        <v>35</v>
      </c>
      <c r="G21">
        <v>3.581429</v>
      </c>
      <c r="H21">
        <f t="shared" si="3"/>
        <v>125.350015</v>
      </c>
      <c r="I21">
        <v>0.5</v>
      </c>
      <c r="J21">
        <v>100</v>
      </c>
      <c r="K21">
        <f t="shared" si="4"/>
        <v>0.60975788579162182</v>
      </c>
      <c r="L21">
        <v>10.3527</v>
      </c>
      <c r="M21">
        <v>196.31950742000001</v>
      </c>
      <c r="N21">
        <f t="shared" si="5"/>
        <v>3.6826077812924089E-5</v>
      </c>
      <c r="O21">
        <v>5.3055500100000001</v>
      </c>
      <c r="P21">
        <v>1.0036</v>
      </c>
      <c r="Q21" s="2">
        <v>66.398419489999995</v>
      </c>
      <c r="R21">
        <v>73.334242849999995</v>
      </c>
      <c r="S21">
        <f t="shared" si="6"/>
        <v>0.19620376326671804</v>
      </c>
      <c r="T21">
        <f t="shared" si="0"/>
        <v>1.0214264338939043</v>
      </c>
      <c r="U21">
        <v>3.0814168453880884E-2</v>
      </c>
      <c r="V21">
        <f t="shared" si="7"/>
        <v>0.22701793172059892</v>
      </c>
      <c r="W21">
        <v>0.42591884128102103</v>
      </c>
      <c r="X21">
        <f t="shared" si="8"/>
        <v>7.0777595768019032E-6</v>
      </c>
      <c r="Y21">
        <f t="shared" si="1"/>
        <v>5.518018018018018E-4</v>
      </c>
      <c r="Z21">
        <f>[1]!Convection(F21,J21/3600,1000,9*10^-4,E21/1000,0.6,0.36,7)</f>
        <v>32444.736447600557</v>
      </c>
      <c r="AA21">
        <f>[1]!HeatTransferArea(F21/1000,H21/1000,0.36,E21/1000)</f>
        <v>1.5436908501053723</v>
      </c>
      <c r="AB21">
        <f t="shared" si="9"/>
        <v>50084.642788241261</v>
      </c>
      <c r="AC21">
        <f t="shared" si="2"/>
        <v>443.99228802737696</v>
      </c>
      <c r="AD21">
        <f t="shared" si="10"/>
        <v>434.67867415059919</v>
      </c>
      <c r="AE21">
        <f t="shared" si="11"/>
        <v>1.5677615313095666E-2</v>
      </c>
      <c r="AF21">
        <f t="shared" si="12"/>
        <v>434.67867415059919</v>
      </c>
      <c r="AG21">
        <v>0.17907729180522677</v>
      </c>
      <c r="AI21">
        <v>7.8125E-3</v>
      </c>
      <c r="AJ21">
        <v>0.3125</v>
      </c>
      <c r="AK21">
        <v>32444.881705892174</v>
      </c>
      <c r="AL21">
        <v>0.7853981633974485</v>
      </c>
      <c r="AM21">
        <v>25482.150503455188</v>
      </c>
      <c r="AN21">
        <v>164277.88205515026</v>
      </c>
      <c r="AO21">
        <v>0.52529990424659256</v>
      </c>
    </row>
    <row r="22" spans="1:41" x14ac:dyDescent="0.25">
      <c r="A22" t="s">
        <v>36</v>
      </c>
      <c r="B22">
        <v>370</v>
      </c>
      <c r="C22">
        <v>3</v>
      </c>
      <c r="D22">
        <v>4148</v>
      </c>
      <c r="E22">
        <v>0.3</v>
      </c>
      <c r="F22">
        <v>35</v>
      </c>
      <c r="G22">
        <v>3.581429</v>
      </c>
      <c r="H22">
        <f t="shared" si="3"/>
        <v>125.350015</v>
      </c>
      <c r="I22">
        <v>0.5</v>
      </c>
      <c r="J22">
        <v>125</v>
      </c>
      <c r="K22">
        <f t="shared" si="4"/>
        <v>0.60975788579162182</v>
      </c>
      <c r="L22">
        <v>12.940899999999999</v>
      </c>
      <c r="M22">
        <v>255.13848014999999</v>
      </c>
      <c r="N22">
        <f t="shared" si="5"/>
        <v>4.6032597266155115E-5</v>
      </c>
      <c r="O22">
        <v>8.6189788200000006</v>
      </c>
      <c r="P22">
        <v>1.2545999999999999</v>
      </c>
      <c r="Q22" s="2">
        <v>82.726738019999999</v>
      </c>
      <c r="R22">
        <v>87.767687609999996</v>
      </c>
      <c r="S22">
        <f t="shared" si="6"/>
        <v>0.24445306751237375</v>
      </c>
      <c r="T22">
        <f t="shared" si="0"/>
        <v>1.2767830423673803</v>
      </c>
      <c r="U22">
        <v>5.0058271952828408E-2</v>
      </c>
      <c r="V22">
        <f t="shared" si="7"/>
        <v>0.29451133946520214</v>
      </c>
      <c r="W22">
        <v>0.50974702070938238</v>
      </c>
      <c r="X22">
        <f t="shared" si="8"/>
        <v>7.0777595768019032E-6</v>
      </c>
      <c r="Y22">
        <f t="shared" si="1"/>
        <v>5.518018018018018E-4</v>
      </c>
      <c r="Z22">
        <f>[1]!Convection(F22,J22/3600,1000,9*10^-4,E22/1000,0.6,0.36,7)</f>
        <v>32444.778280740615</v>
      </c>
      <c r="AA22">
        <f>[1]!HeatTransferArea(F22/1000,H22/1000,0.36,E22/1000)</f>
        <v>1.5436908501053723</v>
      </c>
      <c r="AB22">
        <f t="shared" si="9"/>
        <v>50084.707365676797</v>
      </c>
      <c r="AC22">
        <f t="shared" si="2"/>
        <v>443.99286049593741</v>
      </c>
      <c r="AD22">
        <f t="shared" si="10"/>
        <v>347.74338768840209</v>
      </c>
      <c r="AE22">
        <f t="shared" si="11"/>
        <v>2.5468619479034785E-2</v>
      </c>
      <c r="AF22">
        <f t="shared" si="12"/>
        <v>347.74338768840209</v>
      </c>
      <c r="AG22">
        <v>0.22384661475653347</v>
      </c>
      <c r="AI22">
        <v>7.8125E-3</v>
      </c>
      <c r="AJ22">
        <v>0.3125</v>
      </c>
      <c r="AK22">
        <v>32444.94434911709</v>
      </c>
      <c r="AL22">
        <v>0.7853981633974485</v>
      </c>
      <c r="AM22">
        <v>25482.199703328988</v>
      </c>
      <c r="AN22">
        <v>164278.1992360359</v>
      </c>
      <c r="AO22">
        <v>0.62868799220823834</v>
      </c>
    </row>
    <row r="23" spans="1:41" x14ac:dyDescent="0.25">
      <c r="A23" t="s">
        <v>37</v>
      </c>
      <c r="B23">
        <v>370</v>
      </c>
      <c r="C23">
        <v>3</v>
      </c>
      <c r="D23">
        <v>4148</v>
      </c>
      <c r="E23">
        <v>0.3</v>
      </c>
      <c r="F23">
        <v>35</v>
      </c>
      <c r="G23">
        <v>3.581429</v>
      </c>
      <c r="H23">
        <f t="shared" si="3"/>
        <v>125.350015</v>
      </c>
      <c r="I23">
        <v>1</v>
      </c>
      <c r="J23">
        <v>75</v>
      </c>
      <c r="K23">
        <f t="shared" si="4"/>
        <v>0.60975788579162182</v>
      </c>
      <c r="L23">
        <v>7.7645</v>
      </c>
      <c r="M23">
        <v>141.40853573999999</v>
      </c>
      <c r="N23">
        <f t="shared" si="5"/>
        <v>2.761955835969307E-5</v>
      </c>
      <c r="O23">
        <v>2.8658465500000001</v>
      </c>
      <c r="P23">
        <v>0.37640000000000001</v>
      </c>
      <c r="Q23" s="2">
        <v>48.664444179999997</v>
      </c>
      <c r="R23">
        <v>55.518807330000001</v>
      </c>
      <c r="S23">
        <f t="shared" si="6"/>
        <v>7.1900409367704476E-2</v>
      </c>
      <c r="T23">
        <f t="shared" si="0"/>
        <v>0.38303491271021411</v>
      </c>
      <c r="U23">
        <v>8.322292522757067E-3</v>
      </c>
      <c r="V23">
        <f t="shared" si="7"/>
        <v>8.0222701890461545E-2</v>
      </c>
      <c r="W23">
        <v>0.16122417828506877</v>
      </c>
      <c r="X23">
        <f t="shared" si="8"/>
        <v>1.4155519153603806E-5</v>
      </c>
      <c r="Y23">
        <f t="shared" si="1"/>
        <v>1.1036036036036036E-3</v>
      </c>
      <c r="Z23">
        <f>[1]!Convection(F23,J23/3600,1000,9*10^-4,E23/1000,0.6,0.36,7)</f>
        <v>32444.690155277061</v>
      </c>
      <c r="AA23">
        <f>[1]!HeatTransferArea(F23/1000,H23/1000,0.36,E23/1000)</f>
        <v>1.5436908501053723</v>
      </c>
      <c r="AB23">
        <f t="shared" si="9"/>
        <v>50084.571327205049</v>
      </c>
      <c r="AC23">
        <f t="shared" si="2"/>
        <v>221.99582726840282</v>
      </c>
      <c r="AD23">
        <f t="shared" si="10"/>
        <v>579.57073859832269</v>
      </c>
      <c r="AE23">
        <f t="shared" si="11"/>
        <v>4.2342113138673799E-3</v>
      </c>
      <c r="AF23">
        <f t="shared" si="12"/>
        <v>579.57073859832269</v>
      </c>
      <c r="AG23">
        <v>6.7153984426960037E-2</v>
      </c>
      <c r="AI23">
        <v>1.5625E-2</v>
      </c>
      <c r="AJ23">
        <v>0.625</v>
      </c>
      <c r="AK23">
        <v>32444.812385242836</v>
      </c>
      <c r="AL23">
        <v>0.7853981633974485</v>
      </c>
      <c r="AM23">
        <v>25482.096059144515</v>
      </c>
      <c r="AN23">
        <v>82138.765532260353</v>
      </c>
      <c r="AO23">
        <v>0.19884315321825149</v>
      </c>
    </row>
    <row r="24" spans="1:41" x14ac:dyDescent="0.25">
      <c r="A24" t="s">
        <v>38</v>
      </c>
      <c r="B24">
        <v>370</v>
      </c>
      <c r="C24">
        <v>3</v>
      </c>
      <c r="D24">
        <v>4148</v>
      </c>
      <c r="E24">
        <v>0.3</v>
      </c>
      <c r="F24">
        <v>35</v>
      </c>
      <c r="G24">
        <v>3.581429</v>
      </c>
      <c r="H24">
        <f t="shared" si="3"/>
        <v>125.350015</v>
      </c>
      <c r="I24">
        <v>1</v>
      </c>
      <c r="J24">
        <v>100</v>
      </c>
      <c r="K24">
        <f t="shared" si="4"/>
        <v>0.60975788579162182</v>
      </c>
      <c r="L24">
        <v>10.3527</v>
      </c>
      <c r="M24">
        <v>196.33591787</v>
      </c>
      <c r="N24">
        <f t="shared" si="5"/>
        <v>3.6826077812924089E-5</v>
      </c>
      <c r="O24">
        <v>5.3054483000000001</v>
      </c>
      <c r="P24">
        <v>0.50180000000000002</v>
      </c>
      <c r="Q24" s="2">
        <v>65.281867730000002</v>
      </c>
      <c r="R24">
        <v>74.417235829999996</v>
      </c>
      <c r="S24">
        <f t="shared" si="6"/>
        <v>9.6452206393520881E-2</v>
      </c>
      <c r="T24">
        <f t="shared" si="0"/>
        <v>0.51071321694695215</v>
      </c>
      <c r="U24">
        <v>1.5406788865567206E-2</v>
      </c>
      <c r="V24">
        <f t="shared" si="7"/>
        <v>0.11185899525908809</v>
      </c>
      <c r="W24">
        <v>0.21610438469298301</v>
      </c>
      <c r="X24">
        <f t="shared" si="8"/>
        <v>1.4155519153603806E-5</v>
      </c>
      <c r="Y24">
        <f t="shared" si="1"/>
        <v>1.1036036036036036E-3</v>
      </c>
      <c r="Z24">
        <f>[1]!Convection(F24,J24/3600,1000,9*10^-4,E24/1000,0.6,0.36,7)</f>
        <v>32444.736447600557</v>
      </c>
      <c r="AA24">
        <f>[1]!HeatTransferArea(F24/1000,H24/1000,0.36,E24/1000)</f>
        <v>1.5436908501053723</v>
      </c>
      <c r="AB24">
        <f t="shared" si="9"/>
        <v>50084.642788241261</v>
      </c>
      <c r="AC24">
        <f t="shared" si="2"/>
        <v>221.99614401368848</v>
      </c>
      <c r="AD24">
        <f t="shared" si="10"/>
        <v>434.67867415059919</v>
      </c>
      <c r="AE24">
        <f t="shared" si="11"/>
        <v>7.8386573827543063E-3</v>
      </c>
      <c r="AF24">
        <f t="shared" si="12"/>
        <v>434.67867415059919</v>
      </c>
      <c r="AG24">
        <v>8.9538645902613387E-2</v>
      </c>
      <c r="AI24">
        <v>1.5625E-2</v>
      </c>
      <c r="AJ24">
        <v>0.625</v>
      </c>
      <c r="AK24">
        <v>32444.881705892174</v>
      </c>
      <c r="AL24">
        <v>0.7853981633974485</v>
      </c>
      <c r="AM24">
        <v>25482.150503455188</v>
      </c>
      <c r="AN24">
        <v>82138.941027575129</v>
      </c>
      <c r="AO24">
        <v>0.26652874112134572</v>
      </c>
    </row>
    <row r="25" spans="1:41" x14ac:dyDescent="0.25">
      <c r="A25" t="s">
        <v>39</v>
      </c>
      <c r="B25">
        <v>370</v>
      </c>
      <c r="C25">
        <v>3</v>
      </c>
      <c r="D25">
        <v>4148</v>
      </c>
      <c r="E25">
        <v>0.3</v>
      </c>
      <c r="F25">
        <v>35</v>
      </c>
      <c r="G25">
        <v>3.581429</v>
      </c>
      <c r="H25">
        <f t="shared" si="3"/>
        <v>125.350015</v>
      </c>
      <c r="I25">
        <v>1</v>
      </c>
      <c r="J25">
        <v>125</v>
      </c>
      <c r="K25">
        <f t="shared" si="4"/>
        <v>0.60975788579162182</v>
      </c>
      <c r="L25">
        <v>12.940899999999999</v>
      </c>
      <c r="M25">
        <v>255.15890911</v>
      </c>
      <c r="N25">
        <f t="shared" si="5"/>
        <v>4.6032597266155115E-5</v>
      </c>
      <c r="O25">
        <v>8.6188359499999994</v>
      </c>
      <c r="P25">
        <v>0.62729999999999997</v>
      </c>
      <c r="Q25" s="2">
        <v>81.642323759999996</v>
      </c>
      <c r="R25">
        <v>93.568382310000004</v>
      </c>
      <c r="S25">
        <f t="shared" si="6"/>
        <v>0.12062434080952994</v>
      </c>
      <c r="T25">
        <f t="shared" si="0"/>
        <v>0.63839152118369014</v>
      </c>
      <c r="U25">
        <v>2.5028721088208576E-2</v>
      </c>
      <c r="V25">
        <f t="shared" si="7"/>
        <v>0.14565306189773852</v>
      </c>
      <c r="W25">
        <v>0.27171847301628466</v>
      </c>
      <c r="X25">
        <f t="shared" si="8"/>
        <v>1.4155519153603806E-5</v>
      </c>
      <c r="Y25">
        <f t="shared" si="1"/>
        <v>1.1036036036036036E-3</v>
      </c>
      <c r="Z25">
        <f>[1]!Convection(F25,J25/3600,1000,9*10^-4,E25/1000,0.6,0.36,7)</f>
        <v>32444.778280740615</v>
      </c>
      <c r="AA25">
        <f>[1]!HeatTransferArea(F25/1000,H25/1000,0.36,E25/1000)</f>
        <v>1.5436908501053723</v>
      </c>
      <c r="AB25">
        <f t="shared" si="9"/>
        <v>50084.707365676797</v>
      </c>
      <c r="AC25">
        <f t="shared" si="2"/>
        <v>221.9964302479687</v>
      </c>
      <c r="AD25">
        <f t="shared" si="10"/>
        <v>347.74338768840209</v>
      </c>
      <c r="AE25">
        <f t="shared" si="11"/>
        <v>1.2734098652929238E-2</v>
      </c>
      <c r="AF25">
        <f t="shared" si="12"/>
        <v>347.74338768840209</v>
      </c>
      <c r="AG25">
        <v>0.11192330737826674</v>
      </c>
      <c r="AI25">
        <v>1.5625E-2</v>
      </c>
      <c r="AJ25">
        <v>0.625</v>
      </c>
      <c r="AK25">
        <v>32444.94434911709</v>
      </c>
      <c r="AL25">
        <v>0.7853981633974485</v>
      </c>
      <c r="AM25">
        <v>25482.199703328988</v>
      </c>
      <c r="AN25">
        <v>82139.09961801795</v>
      </c>
      <c r="AO25">
        <v>0.33511945005341781</v>
      </c>
    </row>
    <row r="26" spans="1:41" x14ac:dyDescent="0.25">
      <c r="A26" t="s">
        <v>40</v>
      </c>
      <c r="B26">
        <v>370</v>
      </c>
      <c r="C26">
        <v>3</v>
      </c>
      <c r="D26">
        <v>4148</v>
      </c>
      <c r="E26">
        <v>0.3</v>
      </c>
      <c r="F26">
        <v>35</v>
      </c>
      <c r="G26">
        <v>3.581429</v>
      </c>
      <c r="H26">
        <f t="shared" si="3"/>
        <v>125.350015</v>
      </c>
      <c r="I26">
        <v>1.5</v>
      </c>
      <c r="J26">
        <v>75</v>
      </c>
      <c r="K26">
        <f t="shared" si="4"/>
        <v>0.60975788579162182</v>
      </c>
      <c r="L26">
        <v>7.7645</v>
      </c>
      <c r="M26">
        <v>141.40305856000001</v>
      </c>
      <c r="N26">
        <f t="shared" si="5"/>
        <v>2.761955835969307E-5</v>
      </c>
      <c r="O26">
        <v>2.8749560600000001</v>
      </c>
      <c r="P26">
        <v>0.25090000000000001</v>
      </c>
      <c r="Q26" s="2">
        <v>47.831851270000001</v>
      </c>
      <c r="R26">
        <v>55.3833305</v>
      </c>
      <c r="S26">
        <f t="shared" si="6"/>
        <v>4.7113517135255273E-2</v>
      </c>
      <c r="T26">
        <f t="shared" si="0"/>
        <v>0.25535660847347608</v>
      </c>
      <c r="U26">
        <v>5.5658307598251359E-3</v>
      </c>
      <c r="V26">
        <f t="shared" si="7"/>
        <v>5.2679347895080407E-2</v>
      </c>
      <c r="W26">
        <v>0.10722050634696018</v>
      </c>
      <c r="X26">
        <f t="shared" si="8"/>
        <v>2.1233278730405708E-5</v>
      </c>
      <c r="Y26">
        <f t="shared" si="1"/>
        <v>1.6554054054054054E-3</v>
      </c>
      <c r="Z26">
        <f>[1]!Convection(F26,J26/3600,1000,9*10^-4,E26/1000,0.6,0.36,7)</f>
        <v>32444.690155277061</v>
      </c>
      <c r="AA26">
        <f>[1]!HeatTransferArea(F26/1000,H26/1000,0.36,E26/1000)</f>
        <v>1.5436908501053723</v>
      </c>
      <c r="AB26">
        <f t="shared" si="9"/>
        <v>50084.571327205049</v>
      </c>
      <c r="AC26">
        <f t="shared" si="2"/>
        <v>147.99721817893521</v>
      </c>
      <c r="AD26">
        <f t="shared" si="10"/>
        <v>579.57073859832269</v>
      </c>
      <c r="AE26">
        <f t="shared" si="11"/>
        <v>2.8317802468345895E-3</v>
      </c>
      <c r="AF26">
        <f t="shared" si="12"/>
        <v>579.57073859832269</v>
      </c>
      <c r="AG26">
        <v>4.4769322951306693E-2</v>
      </c>
      <c r="AI26">
        <v>2.34375E-2</v>
      </c>
      <c r="AJ26">
        <v>0.9375</v>
      </c>
      <c r="AK26">
        <v>32444.812385242836</v>
      </c>
      <c r="AL26">
        <v>0.7853981633974485</v>
      </c>
      <c r="AM26">
        <v>25482.096059144515</v>
      </c>
      <c r="AN26">
        <v>54759.177021506897</v>
      </c>
      <c r="AO26">
        <v>0.13223862449458421</v>
      </c>
    </row>
    <row r="27" spans="1:41" x14ac:dyDescent="0.25">
      <c r="A27" t="s">
        <v>41</v>
      </c>
      <c r="B27">
        <v>370</v>
      </c>
      <c r="C27">
        <v>3</v>
      </c>
      <c r="D27">
        <v>4148</v>
      </c>
      <c r="E27">
        <v>0.3</v>
      </c>
      <c r="F27">
        <v>35</v>
      </c>
      <c r="G27">
        <v>3.581429</v>
      </c>
      <c r="H27">
        <f t="shared" si="3"/>
        <v>125.350015</v>
      </c>
      <c r="I27">
        <v>1.5</v>
      </c>
      <c r="J27">
        <v>100</v>
      </c>
      <c r="K27">
        <f t="shared" si="4"/>
        <v>0.60975788579162182</v>
      </c>
      <c r="L27">
        <v>10.3527</v>
      </c>
      <c r="M27">
        <v>196.32858863999999</v>
      </c>
      <c r="N27">
        <f t="shared" si="5"/>
        <v>3.6826077812924089E-5</v>
      </c>
      <c r="O27">
        <v>5.3228322400000003</v>
      </c>
      <c r="P27">
        <v>0.33450000000000002</v>
      </c>
      <c r="Q27" s="2">
        <v>64.409737089999993</v>
      </c>
      <c r="R27">
        <v>74.175484850000004</v>
      </c>
      <c r="S27">
        <f t="shared" si="6"/>
        <v>6.3442437862953352E-2</v>
      </c>
      <c r="T27">
        <f t="shared" si="0"/>
        <v>0.34047547796463479</v>
      </c>
      <c r="U27">
        <v>1.0304847375921609E-2</v>
      </c>
      <c r="V27">
        <f t="shared" si="7"/>
        <v>7.3747285238874957E-2</v>
      </c>
      <c r="W27">
        <v>0.14360156697597437</v>
      </c>
      <c r="X27">
        <f t="shared" si="8"/>
        <v>2.1233278730405708E-5</v>
      </c>
      <c r="Y27">
        <f t="shared" si="1"/>
        <v>1.6554054054054054E-3</v>
      </c>
      <c r="Z27">
        <f>[1]!Convection(F27,J27/3600,1000,9*10^-4,E27/1000,0.6,0.36,7)</f>
        <v>32444.736447600557</v>
      </c>
      <c r="AA27">
        <f>[1]!HeatTransferArea(F27/1000,H27/1000,0.36,E27/1000)</f>
        <v>1.5436908501053723</v>
      </c>
      <c r="AB27">
        <f t="shared" si="9"/>
        <v>50084.642788241261</v>
      </c>
      <c r="AC27">
        <f t="shared" si="2"/>
        <v>147.99742934245899</v>
      </c>
      <c r="AD27">
        <f t="shared" si="10"/>
        <v>434.67867415059919</v>
      </c>
      <c r="AE27">
        <f t="shared" si="11"/>
        <v>5.2428944581665408E-3</v>
      </c>
      <c r="AF27">
        <f t="shared" si="12"/>
        <v>434.67867415059919</v>
      </c>
      <c r="AG27">
        <v>5.9692430601742258E-2</v>
      </c>
      <c r="AI27">
        <v>2.34375E-2</v>
      </c>
      <c r="AJ27">
        <v>0.9375</v>
      </c>
      <c r="AK27">
        <v>32444.881705892174</v>
      </c>
      <c r="AL27">
        <v>0.7853981633974485</v>
      </c>
      <c r="AM27">
        <v>25482.150503455188</v>
      </c>
      <c r="AN27">
        <v>54759.294018383414</v>
      </c>
      <c r="AO27">
        <v>0.17710859927036837</v>
      </c>
    </row>
    <row r="28" spans="1:41" x14ac:dyDescent="0.25">
      <c r="A28" t="s">
        <v>42</v>
      </c>
      <c r="B28">
        <v>370</v>
      </c>
      <c r="C28">
        <v>3</v>
      </c>
      <c r="D28">
        <v>4148</v>
      </c>
      <c r="E28">
        <v>0.3</v>
      </c>
      <c r="F28">
        <v>35</v>
      </c>
      <c r="G28">
        <v>3.581429</v>
      </c>
      <c r="H28">
        <f t="shared" si="3"/>
        <v>125.350015</v>
      </c>
      <c r="I28">
        <v>1.5</v>
      </c>
      <c r="J28">
        <v>125</v>
      </c>
      <c r="K28">
        <f t="shared" si="4"/>
        <v>0.60975788579162182</v>
      </c>
      <c r="L28">
        <v>12.940899999999999</v>
      </c>
      <c r="M28">
        <v>255.14972173999999</v>
      </c>
      <c r="N28">
        <f t="shared" si="5"/>
        <v>4.6032597266155115E-5</v>
      </c>
      <c r="O28">
        <v>8.6478567799999997</v>
      </c>
      <c r="P28">
        <v>0.41820000000000002</v>
      </c>
      <c r="Q28" s="2">
        <v>80.726879679999996</v>
      </c>
      <c r="R28">
        <v>93.253863820000007</v>
      </c>
      <c r="S28">
        <f t="shared" si="6"/>
        <v>7.9514531177362277E-2</v>
      </c>
      <c r="T28">
        <f t="shared" si="0"/>
        <v>0.42559434745579344</v>
      </c>
      <c r="U28">
        <v>1.6741997536020202E-2</v>
      </c>
      <c r="V28">
        <f t="shared" si="7"/>
        <v>9.6256528713382472E-2</v>
      </c>
      <c r="W28">
        <v>0.18053675008928671</v>
      </c>
      <c r="X28">
        <f t="shared" si="8"/>
        <v>2.1233278730405708E-5</v>
      </c>
      <c r="Y28">
        <f t="shared" si="1"/>
        <v>1.6554054054054054E-3</v>
      </c>
      <c r="Z28">
        <f>[1]!Convection(F28,J28/3600,1000,9*10^-4,E28/1000,0.6,0.36,7)</f>
        <v>32444.778280740615</v>
      </c>
      <c r="AA28">
        <f>[1]!HeatTransferArea(F28/1000,H28/1000,0.36,E28/1000)</f>
        <v>1.5436908501053723</v>
      </c>
      <c r="AB28">
        <f t="shared" si="9"/>
        <v>50084.707365676797</v>
      </c>
      <c r="AC28">
        <f t="shared" si="2"/>
        <v>147.99762016531247</v>
      </c>
      <c r="AD28">
        <f t="shared" si="10"/>
        <v>347.74338768840209</v>
      </c>
      <c r="AE28">
        <f t="shared" si="11"/>
        <v>8.5179840999234542E-3</v>
      </c>
      <c r="AF28">
        <f t="shared" si="12"/>
        <v>347.74338768840209</v>
      </c>
      <c r="AG28">
        <v>7.4615538252177829E-2</v>
      </c>
      <c r="AI28">
        <v>2.34375E-2</v>
      </c>
      <c r="AJ28">
        <v>0.9375</v>
      </c>
      <c r="AK28">
        <v>32444.94434911709</v>
      </c>
      <c r="AL28">
        <v>0.7853981633974485</v>
      </c>
      <c r="AM28">
        <v>25482.199703328988</v>
      </c>
      <c r="AN28">
        <v>54759.399745345298</v>
      </c>
      <c r="AO28">
        <v>0.22266199177678694</v>
      </c>
    </row>
    <row r="29" spans="1:41" x14ac:dyDescent="0.25">
      <c r="A29" t="s">
        <v>43</v>
      </c>
      <c r="B29">
        <v>370</v>
      </c>
      <c r="C29">
        <v>3</v>
      </c>
      <c r="D29">
        <v>4148</v>
      </c>
      <c r="E29">
        <v>0.4</v>
      </c>
      <c r="F29">
        <v>35</v>
      </c>
      <c r="G29">
        <v>2.152857</v>
      </c>
      <c r="H29">
        <f t="shared" si="3"/>
        <v>75.349995000000007</v>
      </c>
      <c r="I29">
        <v>0.5</v>
      </c>
      <c r="J29">
        <v>75</v>
      </c>
      <c r="K29">
        <f t="shared" si="4"/>
        <v>0.36653568526185892</v>
      </c>
      <c r="L29">
        <v>10.3527</v>
      </c>
      <c r="M29">
        <v>49.696583789999998</v>
      </c>
      <c r="N29">
        <f t="shared" si="5"/>
        <v>2.761955835969307E-5</v>
      </c>
      <c r="O29">
        <v>1.00720977</v>
      </c>
      <c r="P29">
        <v>1.2545999999999999</v>
      </c>
      <c r="Q29" s="2">
        <v>50.658966489999997</v>
      </c>
      <c r="R29">
        <v>49.308969040000001</v>
      </c>
      <c r="S29">
        <f t="shared" si="6"/>
        <v>0.24902736832810443</v>
      </c>
      <c r="T29">
        <f t="shared" si="0"/>
        <v>1.2744110216264517</v>
      </c>
      <c r="U29">
        <v>9.749643129262995E-3</v>
      </c>
      <c r="V29">
        <f t="shared" si="7"/>
        <v>0.25877701145736742</v>
      </c>
      <c r="W29">
        <v>0.4773036020211337</v>
      </c>
      <c r="X29">
        <f t="shared" si="8"/>
        <v>2.5574872731982103E-6</v>
      </c>
      <c r="Y29">
        <f t="shared" si="1"/>
        <v>5.518018018018018E-4</v>
      </c>
      <c r="Z29">
        <f>[1]!Convection(F29,J29/3600,1000,9*10^-4,E29/1000,0.6,0.36,7)</f>
        <v>24333.552335700413</v>
      </c>
      <c r="AA29">
        <f>[1]!HeatTransferArea(F29/1000,H29/1000,0.36,E29/1000)</f>
        <v>0.69595383277568135</v>
      </c>
      <c r="AB29">
        <f t="shared" si="9"/>
        <v>16935.029013078336</v>
      </c>
      <c r="AC29">
        <f t="shared" si="2"/>
        <v>249.74566201539935</v>
      </c>
      <c r="AD29">
        <f t="shared" si="10"/>
        <v>195.96947748981682</v>
      </c>
      <c r="AE29">
        <f t="shared" si="11"/>
        <v>4.9512024377158853E-3</v>
      </c>
      <c r="AF29">
        <f t="shared" si="12"/>
        <v>195.96947748981682</v>
      </c>
      <c r="AG29">
        <v>0.2238466147565335</v>
      </c>
      <c r="AI29">
        <v>2.8124999999999999E-3</v>
      </c>
      <c r="AJ29">
        <v>0.3125</v>
      </c>
      <c r="AK29">
        <v>24333.661279419128</v>
      </c>
      <c r="AL29">
        <v>0.35342917352885178</v>
      </c>
      <c r="AM29">
        <v>8600.2257949161249</v>
      </c>
      <c r="AN29">
        <v>92406.308656022011</v>
      </c>
      <c r="AO29">
        <v>0.5886744424927316</v>
      </c>
    </row>
    <row r="30" spans="1:41" x14ac:dyDescent="0.25">
      <c r="A30" t="s">
        <v>44</v>
      </c>
      <c r="B30">
        <v>370</v>
      </c>
      <c r="C30">
        <v>3</v>
      </c>
      <c r="D30">
        <v>4148</v>
      </c>
      <c r="E30">
        <v>0.4</v>
      </c>
      <c r="F30">
        <v>35</v>
      </c>
      <c r="G30">
        <v>2.152857</v>
      </c>
      <c r="H30">
        <f t="shared" si="3"/>
        <v>75.349995000000007</v>
      </c>
      <c r="I30">
        <v>0.5</v>
      </c>
      <c r="J30">
        <v>100</v>
      </c>
      <c r="K30">
        <f t="shared" si="4"/>
        <v>0.36653568526185892</v>
      </c>
      <c r="L30">
        <v>13.803599999999999</v>
      </c>
      <c r="M30">
        <v>69.768164569999996</v>
      </c>
      <c r="N30">
        <f t="shared" si="5"/>
        <v>3.6826077812924089E-5</v>
      </c>
      <c r="O30">
        <v>1.8853670600000001</v>
      </c>
      <c r="P30">
        <v>1.6727000000000001</v>
      </c>
      <c r="Q30" s="2">
        <v>66.747390879999998</v>
      </c>
      <c r="R30">
        <v>34.721565380000001</v>
      </c>
      <c r="S30">
        <f t="shared" si="6"/>
        <v>0.32811421640224064</v>
      </c>
      <c r="T30">
        <f t="shared" si="0"/>
        <v>1.6992146955019354</v>
      </c>
      <c r="U30">
        <v>1.8250077143977438E-2</v>
      </c>
      <c r="V30">
        <f t="shared" si="7"/>
        <v>0.34636429354621806</v>
      </c>
      <c r="W30">
        <v>0.33609967002640651</v>
      </c>
      <c r="X30">
        <f t="shared" si="8"/>
        <v>2.5574872731982103E-6</v>
      </c>
      <c r="Y30">
        <f t="shared" si="1"/>
        <v>5.518018018018018E-4</v>
      </c>
      <c r="Z30">
        <f>[1]!Convection(F30,J30/3600,1000,9*10^-4,E30/1000,0.6,0.36,7)</f>
        <v>24333.593596105238</v>
      </c>
      <c r="AA30">
        <f>[1]!HeatTransferArea(F30/1000,H30/1000,0.36,E30/1000)</f>
        <v>0.69595383277568135</v>
      </c>
      <c r="AB30">
        <f t="shared" si="9"/>
        <v>16935.057728415217</v>
      </c>
      <c r="AC30">
        <f t="shared" si="2"/>
        <v>249.74608548859291</v>
      </c>
      <c r="AD30">
        <f t="shared" si="10"/>
        <v>146.97735733436545</v>
      </c>
      <c r="AE30">
        <f t="shared" si="11"/>
        <v>9.2680137360673463E-3</v>
      </c>
      <c r="AF30">
        <f t="shared" si="12"/>
        <v>146.97735733436545</v>
      </c>
      <c r="AG30">
        <v>0.29846215300871132</v>
      </c>
      <c r="AI30">
        <v>2.8124999999999999E-3</v>
      </c>
      <c r="AJ30">
        <v>0.3125</v>
      </c>
      <c r="AK30">
        <v>24333.723064999074</v>
      </c>
      <c r="AL30">
        <v>0.35342917352885178</v>
      </c>
      <c r="AM30">
        <v>8600.2476317425808</v>
      </c>
      <c r="AN30">
        <v>92406.543284806612</v>
      </c>
      <c r="AO30">
        <v>0.41452292636590138</v>
      </c>
    </row>
    <row r="31" spans="1:41" x14ac:dyDescent="0.25">
      <c r="A31" t="s">
        <v>45</v>
      </c>
      <c r="B31">
        <v>370</v>
      </c>
      <c r="C31">
        <v>3</v>
      </c>
      <c r="D31">
        <v>4148</v>
      </c>
      <c r="E31">
        <v>0.4</v>
      </c>
      <c r="F31">
        <v>35</v>
      </c>
      <c r="G31">
        <v>2.152857</v>
      </c>
      <c r="H31">
        <f t="shared" si="3"/>
        <v>75.349995000000007</v>
      </c>
      <c r="I31">
        <v>0.5</v>
      </c>
      <c r="J31">
        <v>125</v>
      </c>
      <c r="K31">
        <f t="shared" si="4"/>
        <v>0.36653568526185892</v>
      </c>
      <c r="L31">
        <v>17.2545</v>
      </c>
      <c r="M31">
        <v>91.592775320000001</v>
      </c>
      <c r="N31">
        <f t="shared" si="5"/>
        <v>4.6032597266155115E-5</v>
      </c>
      <c r="O31">
        <v>3.0939649299999998</v>
      </c>
      <c r="P31">
        <v>2.0909</v>
      </c>
      <c r="Q31" s="2">
        <v>80.630972040000003</v>
      </c>
      <c r="R31">
        <v>-65.411910629999994</v>
      </c>
      <c r="S31">
        <f t="shared" si="6"/>
        <v>0.39636258226511184</v>
      </c>
      <c r="T31">
        <f t="shared" si="0"/>
        <v>2.1240183693774188</v>
      </c>
      <c r="U31">
        <v>2.9949127600256656E-2</v>
      </c>
      <c r="V31">
        <f t="shared" si="7"/>
        <v>0.42631170986536848</v>
      </c>
      <c r="W31">
        <v>-0.6331777193203203</v>
      </c>
      <c r="X31">
        <f t="shared" si="8"/>
        <v>2.5574872731982103E-6</v>
      </c>
      <c r="Y31">
        <f t="shared" si="1"/>
        <v>5.518018018018018E-4</v>
      </c>
      <c r="Z31">
        <f>[1]!Convection(F31,J31/3600,1000,9*10^-4,E31/1000,0.6,0.36,7)</f>
        <v>24333.630882034384</v>
      </c>
      <c r="AA31">
        <f>[1]!HeatTransferArea(F31/1000,H31/1000,0.36,E31/1000)</f>
        <v>0.69595383277568135</v>
      </c>
      <c r="AB31">
        <f t="shared" si="9"/>
        <v>16935.083677700513</v>
      </c>
      <c r="AC31">
        <f t="shared" si="2"/>
        <v>249.74646817004154</v>
      </c>
      <c r="AD31">
        <f t="shared" si="10"/>
        <v>117.58206603610772</v>
      </c>
      <c r="AE31">
        <f t="shared" si="11"/>
        <v>1.5209191927937174E-2</v>
      </c>
      <c r="AF31">
        <f t="shared" si="12"/>
        <v>117.58206603610772</v>
      </c>
      <c r="AG31">
        <v>0.37307769126088919</v>
      </c>
      <c r="AI31">
        <v>2.8124999999999999E-3</v>
      </c>
      <c r="AJ31">
        <v>0.3125</v>
      </c>
      <c r="AK31">
        <v>24333.778898982433</v>
      </c>
      <c r="AL31">
        <v>0.35342917352885178</v>
      </c>
      <c r="AM31">
        <v>8600.2673651011737</v>
      </c>
      <c r="AN31">
        <v>92406.755312591515</v>
      </c>
      <c r="AO31">
        <v>-0.78091918716172837</v>
      </c>
    </row>
    <row r="32" spans="1:41" x14ac:dyDescent="0.25">
      <c r="A32" t="s">
        <v>46</v>
      </c>
      <c r="B32">
        <v>370</v>
      </c>
      <c r="C32">
        <v>3</v>
      </c>
      <c r="D32">
        <v>4148</v>
      </c>
      <c r="E32">
        <v>0.4</v>
      </c>
      <c r="F32">
        <v>35</v>
      </c>
      <c r="G32">
        <v>2.152857</v>
      </c>
      <c r="H32">
        <f t="shared" si="3"/>
        <v>75.349995000000007</v>
      </c>
      <c r="I32">
        <v>1</v>
      </c>
      <c r="J32">
        <v>75</v>
      </c>
      <c r="K32">
        <f t="shared" si="4"/>
        <v>0.36653568526185892</v>
      </c>
      <c r="L32">
        <v>10.3527</v>
      </c>
      <c r="M32">
        <v>49.704490819999997</v>
      </c>
      <c r="N32">
        <f t="shared" si="5"/>
        <v>2.761955835969307E-5</v>
      </c>
      <c r="O32">
        <v>1.00719241</v>
      </c>
      <c r="P32">
        <v>0.62729999999999997</v>
      </c>
      <c r="Q32" s="2">
        <v>50.261555110000003</v>
      </c>
      <c r="R32">
        <v>54.529902290000003</v>
      </c>
      <c r="S32">
        <f t="shared" si="6"/>
        <v>0.12353689449617992</v>
      </c>
      <c r="T32">
        <f t="shared" si="0"/>
        <v>0.63720551081322585</v>
      </c>
      <c r="U32">
        <v>4.8747375435021527E-3</v>
      </c>
      <c r="V32">
        <f t="shared" si="7"/>
        <v>0.12841163203968209</v>
      </c>
      <c r="W32">
        <v>0.26392073579721176</v>
      </c>
      <c r="X32">
        <f t="shared" si="8"/>
        <v>5.1149745463964207E-6</v>
      </c>
      <c r="Y32">
        <f t="shared" si="1"/>
        <v>1.1036036036036036E-3</v>
      </c>
      <c r="Z32">
        <f>[1]!Convection(F32,J32/3600,1000,9*10^-4,E32/1000,0.6,0.36,7)</f>
        <v>24333.552335700413</v>
      </c>
      <c r="AA32">
        <f>[1]!HeatTransferArea(F32/1000,H32/1000,0.36,E32/1000)</f>
        <v>0.69595383277568135</v>
      </c>
      <c r="AB32">
        <f t="shared" si="9"/>
        <v>16935.029013078336</v>
      </c>
      <c r="AC32">
        <f t="shared" si="2"/>
        <v>124.87283100769967</v>
      </c>
      <c r="AD32">
        <f t="shared" si="10"/>
        <v>195.96947748981682</v>
      </c>
      <c r="AE32">
        <f t="shared" si="11"/>
        <v>2.4755585500530527E-3</v>
      </c>
      <c r="AF32">
        <f t="shared" si="12"/>
        <v>195.96947748981682</v>
      </c>
      <c r="AG32">
        <v>0.11192330737826675</v>
      </c>
      <c r="AI32">
        <v>5.6249999999999998E-3</v>
      </c>
      <c r="AJ32">
        <v>0.625</v>
      </c>
      <c r="AK32">
        <v>24333.661279419128</v>
      </c>
      <c r="AL32">
        <v>0.35342917352885178</v>
      </c>
      <c r="AM32">
        <v>8600.2257949161249</v>
      </c>
      <c r="AN32">
        <v>46203.154328011005</v>
      </c>
      <c r="AO32">
        <v>0.32550224081656115</v>
      </c>
    </row>
    <row r="33" spans="1:41" x14ac:dyDescent="0.25">
      <c r="A33" t="s">
        <v>47</v>
      </c>
      <c r="B33">
        <v>370</v>
      </c>
      <c r="C33">
        <v>3</v>
      </c>
      <c r="D33">
        <v>4148</v>
      </c>
      <c r="E33">
        <v>0.4</v>
      </c>
      <c r="F33">
        <v>35</v>
      </c>
      <c r="G33">
        <v>2.152857</v>
      </c>
      <c r="H33">
        <f t="shared" si="3"/>
        <v>75.349995000000007</v>
      </c>
      <c r="I33">
        <v>1</v>
      </c>
      <c r="J33">
        <v>100</v>
      </c>
      <c r="K33">
        <f t="shared" si="4"/>
        <v>0.36653568526185892</v>
      </c>
      <c r="L33">
        <v>13.803599999999999</v>
      </c>
      <c r="M33">
        <v>69.778620919999994</v>
      </c>
      <c r="N33">
        <f t="shared" si="5"/>
        <v>3.6826077812924089E-5</v>
      </c>
      <c r="O33">
        <v>1.88534158</v>
      </c>
      <c r="P33">
        <v>0.83640000000000003</v>
      </c>
      <c r="Q33" s="2">
        <v>67.304567800000001</v>
      </c>
      <c r="R33">
        <v>71.512960140000004</v>
      </c>
      <c r="S33">
        <f t="shared" si="6"/>
        <v>0.16542658246890024</v>
      </c>
      <c r="T33">
        <f t="shared" si="0"/>
        <v>0.84960734775096769</v>
      </c>
      <c r="U33">
        <v>9.1249152506537139E-3</v>
      </c>
      <c r="V33">
        <f t="shared" si="7"/>
        <v>0.17455149771955394</v>
      </c>
      <c r="W33">
        <v>0.34611749272557657</v>
      </c>
      <c r="X33">
        <f t="shared" si="8"/>
        <v>5.1149745463964207E-6</v>
      </c>
      <c r="Y33">
        <f t="shared" si="1"/>
        <v>1.1036036036036036E-3</v>
      </c>
      <c r="Z33">
        <f>[1]!Convection(F33,J33/3600,1000,9*10^-4,E33/1000,0.6,0.36,7)</f>
        <v>24333.593596105238</v>
      </c>
      <c r="AA33">
        <f>[1]!HeatTransferArea(F33/1000,H33/1000,0.36,E33/1000)</f>
        <v>0.69595383277568135</v>
      </c>
      <c r="AB33">
        <f t="shared" si="9"/>
        <v>16935.057728415217</v>
      </c>
      <c r="AC33">
        <f t="shared" si="2"/>
        <v>124.87304274429646</v>
      </c>
      <c r="AD33">
        <f t="shared" si="10"/>
        <v>146.97735733436545</v>
      </c>
      <c r="AE33">
        <f t="shared" si="11"/>
        <v>4.6339442412393992E-3</v>
      </c>
      <c r="AF33">
        <f t="shared" si="12"/>
        <v>146.97735733436545</v>
      </c>
      <c r="AG33">
        <v>0.14923107650435566</v>
      </c>
      <c r="AI33">
        <v>5.6249999999999998E-3</v>
      </c>
      <c r="AJ33">
        <v>0.625</v>
      </c>
      <c r="AK33">
        <v>24333.723064999074</v>
      </c>
      <c r="AL33">
        <v>0.35342917352885178</v>
      </c>
      <c r="AM33">
        <v>8600.2476317425808</v>
      </c>
      <c r="AN33">
        <v>46203.271642403306</v>
      </c>
      <c r="AO33">
        <v>0.42687824102821109</v>
      </c>
    </row>
    <row r="34" spans="1:41" x14ac:dyDescent="0.25">
      <c r="A34" t="s">
        <v>48</v>
      </c>
      <c r="B34">
        <v>370</v>
      </c>
      <c r="C34">
        <v>3</v>
      </c>
      <c r="D34">
        <v>4148</v>
      </c>
      <c r="E34">
        <v>0.4</v>
      </c>
      <c r="F34">
        <v>35</v>
      </c>
      <c r="G34">
        <v>2.152857</v>
      </c>
      <c r="H34">
        <f t="shared" si="3"/>
        <v>75.349995000000007</v>
      </c>
      <c r="I34">
        <v>1</v>
      </c>
      <c r="J34">
        <v>125</v>
      </c>
      <c r="K34">
        <f t="shared" si="4"/>
        <v>0.36653568526185892</v>
      </c>
      <c r="L34">
        <v>17.2545</v>
      </c>
      <c r="M34">
        <v>91.605745369999994</v>
      </c>
      <c r="N34">
        <f t="shared" si="5"/>
        <v>4.6032597266155115E-5</v>
      </c>
      <c r="O34">
        <v>3.0939324400000001</v>
      </c>
      <c r="P34">
        <v>1.0455000000000001</v>
      </c>
      <c r="Q34" s="2">
        <v>84.069707750000006</v>
      </c>
      <c r="R34">
        <v>86.155538899999996</v>
      </c>
      <c r="S34">
        <f t="shared" si="6"/>
        <v>0.20663329246193773</v>
      </c>
      <c r="T34">
        <f t="shared" ref="T34:T65" si="13">D34*J34/3600/I34/K34/B34</f>
        <v>1.0620091846887094</v>
      </c>
      <c r="U34">
        <v>1.4974406550906419E-2</v>
      </c>
      <c r="V34">
        <f t="shared" si="7"/>
        <v>0.22160769901284416</v>
      </c>
      <c r="W34">
        <v>0.41698650216842886</v>
      </c>
      <c r="X34">
        <f t="shared" ref="X34:X65" si="14">(H34)^2*I34/10^6/(B34*C34)</f>
        <v>5.1149745463964207E-6</v>
      </c>
      <c r="Y34">
        <f t="shared" ref="Y34:Y65" si="15">F34^2*I34/1000/(B34*C34)</f>
        <v>1.1036036036036036E-3</v>
      </c>
      <c r="Z34">
        <f>[1]!Convection(F34,J34/3600,1000,9*10^-4,E34/1000,0.6,0.36,7)</f>
        <v>24333.630882034384</v>
      </c>
      <c r="AA34">
        <f>[1]!HeatTransferArea(F34/1000,H34/1000,0.36,E34/1000)</f>
        <v>0.69595383277568135</v>
      </c>
      <c r="AB34">
        <f t="shared" si="9"/>
        <v>16935.083677700513</v>
      </c>
      <c r="AC34">
        <f t="shared" ref="AC34:AC65" si="16">AB34/(K34*I34*B34)</f>
        <v>124.87323408502077</v>
      </c>
      <c r="AD34">
        <f t="shared" si="10"/>
        <v>117.58206603610772</v>
      </c>
      <c r="AE34">
        <f t="shared" si="11"/>
        <v>7.6045161074322475E-3</v>
      </c>
      <c r="AF34">
        <f t="shared" si="12"/>
        <v>117.58206603610772</v>
      </c>
      <c r="AG34">
        <v>0.18653884563044459</v>
      </c>
      <c r="AI34">
        <v>5.6249999999999998E-3</v>
      </c>
      <c r="AJ34">
        <v>0.625</v>
      </c>
      <c r="AK34">
        <v>24333.778898982433</v>
      </c>
      <c r="AL34">
        <v>0.35342917352885178</v>
      </c>
      <c r="AM34">
        <v>8600.2673651011737</v>
      </c>
      <c r="AN34">
        <v>46203.377656295757</v>
      </c>
      <c r="AO34">
        <v>0.51428335267439562</v>
      </c>
    </row>
    <row r="35" spans="1:41" x14ac:dyDescent="0.25">
      <c r="A35" t="s">
        <v>49</v>
      </c>
      <c r="B35">
        <v>370</v>
      </c>
      <c r="C35">
        <v>3</v>
      </c>
      <c r="D35">
        <v>4148</v>
      </c>
      <c r="E35">
        <v>0.4</v>
      </c>
      <c r="F35">
        <v>35</v>
      </c>
      <c r="G35">
        <v>2.152857</v>
      </c>
      <c r="H35">
        <f t="shared" si="3"/>
        <v>75.349995000000007</v>
      </c>
      <c r="I35">
        <v>1.5</v>
      </c>
      <c r="J35">
        <v>75</v>
      </c>
      <c r="K35">
        <f t="shared" si="4"/>
        <v>0.36653568526185892</v>
      </c>
      <c r="L35">
        <v>10.3527</v>
      </c>
      <c r="M35">
        <v>49.701193119999999</v>
      </c>
      <c r="N35">
        <f t="shared" si="5"/>
        <v>2.761955835969307E-5</v>
      </c>
      <c r="O35">
        <v>1.01050975</v>
      </c>
      <c r="P35">
        <v>0.41820000000000002</v>
      </c>
      <c r="Q35" s="2">
        <v>49.735596119999997</v>
      </c>
      <c r="R35">
        <v>54.684078210000003</v>
      </c>
      <c r="S35">
        <f t="shared" si="6"/>
        <v>8.1496100112490866E-2</v>
      </c>
      <c r="T35">
        <f t="shared" si="13"/>
        <v>0.42480367387548384</v>
      </c>
      <c r="U35">
        <v>3.2605288175275092E-3</v>
      </c>
      <c r="V35">
        <f t="shared" si="7"/>
        <v>8.4756628930018368E-2</v>
      </c>
      <c r="W35">
        <v>0.17644462397679306</v>
      </c>
      <c r="X35">
        <f t="shared" si="14"/>
        <v>7.672461819594631E-6</v>
      </c>
      <c r="Y35">
        <f t="shared" si="15"/>
        <v>1.6554054054054054E-3</v>
      </c>
      <c r="Z35">
        <f>[1]!Convection(F35,J35/3600,1000,9*10^-4,E35/1000,0.6,0.36,7)</f>
        <v>24333.552335700413</v>
      </c>
      <c r="AA35">
        <f>[1]!HeatTransferArea(F35/1000,H35/1000,0.36,E35/1000)</f>
        <v>0.69595383277568135</v>
      </c>
      <c r="AB35">
        <f t="shared" si="9"/>
        <v>16935.029013078336</v>
      </c>
      <c r="AC35">
        <f t="shared" si="16"/>
        <v>83.248554005133101</v>
      </c>
      <c r="AD35">
        <f t="shared" si="10"/>
        <v>195.96947748981682</v>
      </c>
      <c r="AE35">
        <f t="shared" si="11"/>
        <v>1.6558081168254451E-3</v>
      </c>
      <c r="AF35">
        <f t="shared" si="12"/>
        <v>195.96947748981682</v>
      </c>
      <c r="AG35">
        <v>7.4615538252177829E-2</v>
      </c>
      <c r="AI35">
        <v>8.4375000000000006E-3</v>
      </c>
      <c r="AJ35">
        <v>0.9375</v>
      </c>
      <c r="AK35">
        <v>24333.661279419128</v>
      </c>
      <c r="AL35">
        <v>0.35342917352885178</v>
      </c>
      <c r="AM35">
        <v>8600.2257949161249</v>
      </c>
      <c r="AN35">
        <v>30802.102885340668</v>
      </c>
      <c r="AO35">
        <v>0.21761503623804476</v>
      </c>
    </row>
    <row r="36" spans="1:41" x14ac:dyDescent="0.25">
      <c r="A36" t="s">
        <v>50</v>
      </c>
      <c r="B36">
        <v>370</v>
      </c>
      <c r="C36">
        <v>3</v>
      </c>
      <c r="D36">
        <v>4148</v>
      </c>
      <c r="E36">
        <v>0.4</v>
      </c>
      <c r="F36">
        <v>35</v>
      </c>
      <c r="G36">
        <v>2.152857</v>
      </c>
      <c r="H36">
        <f t="shared" si="3"/>
        <v>75.349995000000007</v>
      </c>
      <c r="I36">
        <v>1.5</v>
      </c>
      <c r="J36">
        <v>100</v>
      </c>
      <c r="K36">
        <f t="shared" si="4"/>
        <v>0.36653568526185892</v>
      </c>
      <c r="L36">
        <v>13.803599999999999</v>
      </c>
      <c r="M36">
        <v>69.774200120000003</v>
      </c>
      <c r="N36">
        <f t="shared" si="5"/>
        <v>3.6826077812924089E-5</v>
      </c>
      <c r="O36">
        <v>1.8917721700000001</v>
      </c>
      <c r="P36">
        <v>0.55759999999999998</v>
      </c>
      <c r="Q36" s="2">
        <v>66.831396299999994</v>
      </c>
      <c r="R36">
        <v>72.64771039</v>
      </c>
      <c r="S36">
        <f t="shared" si="6"/>
        <v>0.10950905565465156</v>
      </c>
      <c r="T36">
        <f t="shared" si="13"/>
        <v>0.56640489850064513</v>
      </c>
      <c r="U36">
        <v>6.104025890380128E-3</v>
      </c>
      <c r="V36">
        <f t="shared" si="7"/>
        <v>0.11561308154503169</v>
      </c>
      <c r="W36">
        <v>0.23440640058543494</v>
      </c>
      <c r="X36">
        <f t="shared" si="14"/>
        <v>7.672461819594631E-6</v>
      </c>
      <c r="Y36">
        <f t="shared" si="15"/>
        <v>1.6554054054054054E-3</v>
      </c>
      <c r="Z36">
        <f>[1]!Convection(F36,J36/3600,1000,9*10^-4,E36/1000,0.6,0.36,7)</f>
        <v>24333.593596105238</v>
      </c>
      <c r="AA36">
        <f>[1]!HeatTransferArea(F36/1000,H36/1000,0.36,E36/1000)</f>
        <v>0.69595383277568135</v>
      </c>
      <c r="AB36">
        <f t="shared" si="9"/>
        <v>16935.057728415217</v>
      </c>
      <c r="AC36">
        <f t="shared" si="16"/>
        <v>83.248695162864294</v>
      </c>
      <c r="AD36">
        <f t="shared" si="10"/>
        <v>146.97735733436545</v>
      </c>
      <c r="AE36">
        <f t="shared" si="11"/>
        <v>3.0998332418568806E-3</v>
      </c>
      <c r="AF36">
        <f t="shared" si="12"/>
        <v>146.97735733436545</v>
      </c>
      <c r="AG36">
        <v>9.9487384336237106E-2</v>
      </c>
      <c r="AI36">
        <v>8.4375000000000006E-3</v>
      </c>
      <c r="AJ36">
        <v>0.9375</v>
      </c>
      <c r="AK36">
        <v>24333.723064999074</v>
      </c>
      <c r="AL36">
        <v>0.35342917352885178</v>
      </c>
      <c r="AM36">
        <v>8600.2476317425808</v>
      </c>
      <c r="AN36">
        <v>30802.181094935535</v>
      </c>
      <c r="AO36">
        <v>0.28910122738870309</v>
      </c>
    </row>
    <row r="37" spans="1:41" x14ac:dyDescent="0.25">
      <c r="A37" t="s">
        <v>51</v>
      </c>
      <c r="B37">
        <v>370</v>
      </c>
      <c r="C37">
        <v>3</v>
      </c>
      <c r="D37">
        <v>4148</v>
      </c>
      <c r="E37">
        <v>0.4</v>
      </c>
      <c r="F37">
        <v>35</v>
      </c>
      <c r="G37">
        <v>2.152857</v>
      </c>
      <c r="H37">
        <f t="shared" si="3"/>
        <v>75.349995000000007</v>
      </c>
      <c r="I37">
        <v>1.5</v>
      </c>
      <c r="J37">
        <v>125</v>
      </c>
      <c r="K37">
        <f t="shared" si="4"/>
        <v>0.36653568526185892</v>
      </c>
      <c r="L37">
        <v>17.2545</v>
      </c>
      <c r="M37">
        <v>91.600197800000004</v>
      </c>
      <c r="N37">
        <f t="shared" si="5"/>
        <v>4.6032597266155115E-5</v>
      </c>
      <c r="O37">
        <v>3.1048137699999998</v>
      </c>
      <c r="P37">
        <v>0.69699999999999995</v>
      </c>
      <c r="Q37" s="2">
        <v>83.765138370000003</v>
      </c>
      <c r="R37">
        <v>90.051032430000006</v>
      </c>
      <c r="S37">
        <f t="shared" si="6"/>
        <v>0.13725646488819387</v>
      </c>
      <c r="T37">
        <f t="shared" si="13"/>
        <v>0.70800612312580635</v>
      </c>
      <c r="U37">
        <v>1.0018047594435609E-2</v>
      </c>
      <c r="V37">
        <f t="shared" si="7"/>
        <v>0.14727451248262949</v>
      </c>
      <c r="W37">
        <v>0.29056027048340638</v>
      </c>
      <c r="X37">
        <f t="shared" si="14"/>
        <v>7.672461819594631E-6</v>
      </c>
      <c r="Y37">
        <f t="shared" si="15"/>
        <v>1.6554054054054054E-3</v>
      </c>
      <c r="Z37">
        <f>[1]!Convection(F37,J37/3600,1000,9*10^-4,E37/1000,0.6,0.36,7)</f>
        <v>24333.630882034384</v>
      </c>
      <c r="AA37">
        <f>[1]!HeatTransferArea(F37/1000,H37/1000,0.36,E37/1000)</f>
        <v>0.69595383277568135</v>
      </c>
      <c r="AB37">
        <f t="shared" si="9"/>
        <v>16935.083677700513</v>
      </c>
      <c r="AC37">
        <f t="shared" si="16"/>
        <v>83.24882272334716</v>
      </c>
      <c r="AD37">
        <f t="shared" si="10"/>
        <v>117.58206603610772</v>
      </c>
      <c r="AE37">
        <f t="shared" si="11"/>
        <v>5.0875074105889723E-3</v>
      </c>
      <c r="AF37">
        <f t="shared" si="12"/>
        <v>117.58206603610772</v>
      </c>
      <c r="AG37">
        <v>0.1243592304202964</v>
      </c>
      <c r="AI37">
        <v>8.4375000000000006E-3</v>
      </c>
      <c r="AJ37">
        <v>0.9375</v>
      </c>
      <c r="AK37">
        <v>24333.778898982433</v>
      </c>
      <c r="AL37">
        <v>0.35342917352885178</v>
      </c>
      <c r="AM37">
        <v>8600.2673651011737</v>
      </c>
      <c r="AN37">
        <v>30802.251770863837</v>
      </c>
      <c r="AO37">
        <v>0.35835766692953452</v>
      </c>
    </row>
    <row r="38" spans="1:41" x14ac:dyDescent="0.25">
      <c r="A38" t="s">
        <v>52</v>
      </c>
      <c r="B38">
        <v>370</v>
      </c>
      <c r="C38">
        <v>3</v>
      </c>
      <c r="D38">
        <v>4148</v>
      </c>
      <c r="E38">
        <v>0.4</v>
      </c>
      <c r="F38">
        <v>35</v>
      </c>
      <c r="G38">
        <v>2.867143</v>
      </c>
      <c r="H38">
        <f t="shared" si="3"/>
        <v>100.350005</v>
      </c>
      <c r="I38">
        <v>0.5</v>
      </c>
      <c r="J38">
        <v>75</v>
      </c>
      <c r="K38">
        <f t="shared" si="4"/>
        <v>0.48814678552674035</v>
      </c>
      <c r="L38">
        <v>10.3527</v>
      </c>
      <c r="M38">
        <v>66.262111719999993</v>
      </c>
      <c r="N38">
        <f t="shared" si="5"/>
        <v>2.761955835969307E-5</v>
      </c>
      <c r="O38">
        <v>1.34294636</v>
      </c>
      <c r="P38">
        <v>0.94089999999999996</v>
      </c>
      <c r="Q38" s="2">
        <v>50.58477766</v>
      </c>
      <c r="R38">
        <v>53.83949381</v>
      </c>
      <c r="S38">
        <f t="shared" si="6"/>
        <v>0.18671380460527223</v>
      </c>
      <c r="T38">
        <f t="shared" si="13"/>
        <v>0.956919375415059</v>
      </c>
      <c r="U38">
        <v>9.749643129262995E-3</v>
      </c>
      <c r="V38">
        <f t="shared" si="7"/>
        <v>0.19646344773453522</v>
      </c>
      <c r="W38">
        <v>0.39086881393212458</v>
      </c>
      <c r="X38">
        <f t="shared" si="14"/>
        <v>4.5360916682432547E-6</v>
      </c>
      <c r="Y38">
        <f t="shared" si="15"/>
        <v>5.518018018018018E-4</v>
      </c>
      <c r="Z38">
        <f>[1]!Convection(F38,J38/3600,1000,9*10^-4,E38/1000,0.6,0.36,7)</f>
        <v>24333.552335700413</v>
      </c>
      <c r="AA38">
        <f>[1]!HeatTransferArea(F38/1000,H38/1000,0.36,E38/1000)</f>
        <v>0.92686098517735516</v>
      </c>
      <c r="AB38">
        <f t="shared" si="9"/>
        <v>22553.820290732016</v>
      </c>
      <c r="AC38">
        <f t="shared" si="16"/>
        <v>249.7456620153994</v>
      </c>
      <c r="AD38">
        <f t="shared" si="10"/>
        <v>260.98924155138303</v>
      </c>
      <c r="AE38">
        <f t="shared" si="11"/>
        <v>4.9569581177516956E-3</v>
      </c>
      <c r="AF38">
        <f t="shared" si="12"/>
        <v>260.98924155138303</v>
      </c>
      <c r="AG38">
        <v>0.16788496106740014</v>
      </c>
      <c r="AI38">
        <v>5.0000000000000001E-3</v>
      </c>
      <c r="AJ38">
        <v>0.3125</v>
      </c>
      <c r="AK38">
        <v>24333.661279419128</v>
      </c>
      <c r="AL38">
        <v>0.47123889803846908</v>
      </c>
      <c r="AM38">
        <v>11466.967726554833</v>
      </c>
      <c r="AN38">
        <v>92406.308656022025</v>
      </c>
      <c r="AO38">
        <v>0.48207153718295365</v>
      </c>
    </row>
    <row r="39" spans="1:41" x14ac:dyDescent="0.25">
      <c r="A39" t="s">
        <v>53</v>
      </c>
      <c r="B39">
        <v>370</v>
      </c>
      <c r="C39">
        <v>3</v>
      </c>
      <c r="D39">
        <v>4148</v>
      </c>
      <c r="E39">
        <v>0.4</v>
      </c>
      <c r="F39">
        <v>35</v>
      </c>
      <c r="G39">
        <v>2.867143</v>
      </c>
      <c r="H39">
        <f t="shared" si="3"/>
        <v>100.350005</v>
      </c>
      <c r="I39">
        <v>0.5</v>
      </c>
      <c r="J39">
        <v>100</v>
      </c>
      <c r="K39">
        <f t="shared" si="4"/>
        <v>0.48814678552674035</v>
      </c>
      <c r="L39">
        <v>13.803599999999999</v>
      </c>
      <c r="M39">
        <v>93.024219430000002</v>
      </c>
      <c r="N39">
        <f t="shared" si="5"/>
        <v>3.6826077812924089E-5</v>
      </c>
      <c r="O39">
        <v>2.5138227500000001</v>
      </c>
      <c r="P39">
        <v>1.2545999999999999</v>
      </c>
      <c r="Q39" s="2">
        <v>67.411705150000003</v>
      </c>
      <c r="R39">
        <v>66.658288290000002</v>
      </c>
      <c r="S39">
        <f t="shared" si="6"/>
        <v>0.24882378703105926</v>
      </c>
      <c r="T39">
        <f t="shared" si="13"/>
        <v>1.2758925005534119</v>
      </c>
      <c r="U39">
        <v>1.8250077168177076E-2</v>
      </c>
      <c r="V39">
        <f t="shared" si="7"/>
        <v>0.26707386419923634</v>
      </c>
      <c r="W39">
        <v>0.48393185445994319</v>
      </c>
      <c r="X39">
        <f t="shared" si="14"/>
        <v>4.5360916682432547E-6</v>
      </c>
      <c r="Y39">
        <f t="shared" si="15"/>
        <v>5.518018018018018E-4</v>
      </c>
      <c r="Z39">
        <f>[1]!Convection(F39,J39/3600,1000,9*10^-4,E39/1000,0.6,0.36,7)</f>
        <v>24333.593596105238</v>
      </c>
      <c r="AA39">
        <f>[1]!HeatTransferArea(F39/1000,H39/1000,0.36,E39/1000)</f>
        <v>0.92686098517735516</v>
      </c>
      <c r="AB39">
        <f t="shared" si="9"/>
        <v>22553.858533391482</v>
      </c>
      <c r="AC39">
        <f t="shared" si="16"/>
        <v>249.74608548859297</v>
      </c>
      <c r="AD39">
        <f t="shared" si="10"/>
        <v>195.74226306704276</v>
      </c>
      <c r="AE39">
        <f t="shared" si="11"/>
        <v>9.2787876406332358E-3</v>
      </c>
      <c r="AF39">
        <f t="shared" si="12"/>
        <v>195.74226306704276</v>
      </c>
      <c r="AG39">
        <v>0.22384661475653353</v>
      </c>
      <c r="AI39">
        <v>5.0000000000000001E-3</v>
      </c>
      <c r="AJ39">
        <v>0.3125</v>
      </c>
      <c r="AK39">
        <v>24333.723064999074</v>
      </c>
      <c r="AL39">
        <v>0.47123889803846908</v>
      </c>
      <c r="AM39">
        <v>11466.996842323442</v>
      </c>
      <c r="AN39">
        <v>92406.543284806641</v>
      </c>
      <c r="AO39">
        <v>0.59684928716726326</v>
      </c>
    </row>
    <row r="40" spans="1:41" x14ac:dyDescent="0.25">
      <c r="A40" t="s">
        <v>54</v>
      </c>
      <c r="B40">
        <v>370</v>
      </c>
      <c r="C40">
        <v>3</v>
      </c>
      <c r="D40">
        <v>4148</v>
      </c>
      <c r="E40">
        <v>0.4</v>
      </c>
      <c r="F40">
        <v>35</v>
      </c>
      <c r="G40">
        <v>2.867143</v>
      </c>
      <c r="H40">
        <f t="shared" si="3"/>
        <v>100.350005</v>
      </c>
      <c r="I40">
        <v>0.5</v>
      </c>
      <c r="J40">
        <v>125</v>
      </c>
      <c r="K40">
        <f t="shared" si="4"/>
        <v>0.48814678552674035</v>
      </c>
      <c r="L40">
        <v>17.2545</v>
      </c>
      <c r="M40">
        <v>122.12370043</v>
      </c>
      <c r="N40">
        <f t="shared" si="5"/>
        <v>4.6032597266155115E-5</v>
      </c>
      <c r="O40">
        <v>4.12528658</v>
      </c>
      <c r="P40">
        <v>1.5682</v>
      </c>
      <c r="Q40" s="2">
        <v>83.575489489999995</v>
      </c>
      <c r="R40">
        <v>61.447971500000001</v>
      </c>
      <c r="S40">
        <f t="shared" si="6"/>
        <v>0.3084860374263399</v>
      </c>
      <c r="T40">
        <f t="shared" si="13"/>
        <v>1.594865625691765</v>
      </c>
      <c r="U40">
        <v>2.994912764865593E-2</v>
      </c>
      <c r="V40">
        <f t="shared" si="7"/>
        <v>0.33843516507499583</v>
      </c>
      <c r="W40">
        <v>0.44610552661397684</v>
      </c>
      <c r="X40">
        <f t="shared" si="14"/>
        <v>4.5360916682432547E-6</v>
      </c>
      <c r="Y40">
        <f t="shared" si="15"/>
        <v>5.518018018018018E-4</v>
      </c>
      <c r="Z40">
        <f>[1]!Convection(F40,J40/3600,1000,9*10^-4,E40/1000,0.6,0.36,7)</f>
        <v>24333.630882034384</v>
      </c>
      <c r="AA40">
        <f>[1]!HeatTransferArea(F40/1000,H40/1000,0.36,E40/1000)</f>
        <v>0.92686098517735516</v>
      </c>
      <c r="AB40">
        <f t="shared" si="9"/>
        <v>22553.893092264501</v>
      </c>
      <c r="AC40">
        <f t="shared" si="16"/>
        <v>249.7464681700416</v>
      </c>
      <c r="AD40">
        <f t="shared" si="10"/>
        <v>156.5940503995221</v>
      </c>
      <c r="AE40">
        <f t="shared" si="11"/>
        <v>1.5226872353102123E-2</v>
      </c>
      <c r="AF40">
        <f t="shared" si="12"/>
        <v>156.5940503995221</v>
      </c>
      <c r="AG40">
        <v>0.27980826844566692</v>
      </c>
      <c r="AI40">
        <v>5.0000000000000001E-3</v>
      </c>
      <c r="AJ40">
        <v>0.3125</v>
      </c>
      <c r="AK40">
        <v>24333.778898982433</v>
      </c>
      <c r="AL40">
        <v>0.47123889803846908</v>
      </c>
      <c r="AM40">
        <v>11467.023153468233</v>
      </c>
      <c r="AN40">
        <v>92406.755312591544</v>
      </c>
      <c r="AO40">
        <v>0.55019681615723814</v>
      </c>
    </row>
    <row r="41" spans="1:41" x14ac:dyDescent="0.25">
      <c r="A41" t="s">
        <v>55</v>
      </c>
      <c r="B41">
        <v>370</v>
      </c>
      <c r="C41">
        <v>3</v>
      </c>
      <c r="D41">
        <v>4148</v>
      </c>
      <c r="E41">
        <v>0.4</v>
      </c>
      <c r="F41">
        <v>35</v>
      </c>
      <c r="G41">
        <v>2.867143</v>
      </c>
      <c r="H41">
        <f t="shared" si="3"/>
        <v>100.350005</v>
      </c>
      <c r="I41">
        <v>1</v>
      </c>
      <c r="J41">
        <v>75</v>
      </c>
      <c r="K41">
        <f t="shared" si="4"/>
        <v>0.48814678552674035</v>
      </c>
      <c r="L41">
        <v>10.3527</v>
      </c>
      <c r="M41">
        <v>66.272654419999995</v>
      </c>
      <c r="N41">
        <f t="shared" si="5"/>
        <v>2.761955835969307E-5</v>
      </c>
      <c r="O41">
        <v>1.3429232099999999</v>
      </c>
      <c r="P41">
        <v>0.47049999999999997</v>
      </c>
      <c r="Q41" s="2">
        <v>49.803754740000002</v>
      </c>
      <c r="R41">
        <v>54.991795770000003</v>
      </c>
      <c r="S41">
        <f t="shared" si="6"/>
        <v>9.1915482891274033E-2</v>
      </c>
      <c r="T41">
        <f t="shared" si="13"/>
        <v>0.4784596877075295</v>
      </c>
      <c r="U41">
        <v>4.8747375314023358E-3</v>
      </c>
      <c r="V41">
        <f t="shared" si="7"/>
        <v>9.6790220422676376E-2</v>
      </c>
      <c r="W41">
        <v>0.19961719982427828</v>
      </c>
      <c r="X41">
        <f t="shared" si="14"/>
        <v>9.0721833364865093E-6</v>
      </c>
      <c r="Y41">
        <f t="shared" si="15"/>
        <v>1.1036036036036036E-3</v>
      </c>
      <c r="Z41">
        <f>[1]!Convection(F41,J41/3600,1000,9*10^-4,E41/1000,0.6,0.36,7)</f>
        <v>24333.552335700413</v>
      </c>
      <c r="AA41">
        <f>[1]!HeatTransferArea(F41/1000,H41/1000,0.36,E41/1000)</f>
        <v>0.92686098517735516</v>
      </c>
      <c r="AB41">
        <f t="shared" si="9"/>
        <v>22553.820290732016</v>
      </c>
      <c r="AC41">
        <f t="shared" si="16"/>
        <v>124.8728310076997</v>
      </c>
      <c r="AD41">
        <f t="shared" si="10"/>
        <v>260.98924155138303</v>
      </c>
      <c r="AE41">
        <f t="shared" si="11"/>
        <v>2.4784363343174276E-3</v>
      </c>
      <c r="AF41">
        <f t="shared" si="12"/>
        <v>260.98924155138303</v>
      </c>
      <c r="AG41">
        <v>8.394248053370007E-2</v>
      </c>
      <c r="AI41">
        <v>0.01</v>
      </c>
      <c r="AJ41">
        <v>0.625</v>
      </c>
      <c r="AK41">
        <v>24333.661279419128</v>
      </c>
      <c r="AL41">
        <v>0.47123889803846908</v>
      </c>
      <c r="AM41">
        <v>11466.967726554833</v>
      </c>
      <c r="AN41">
        <v>46203.154328011013</v>
      </c>
      <c r="AO41">
        <v>0.24619454644994321</v>
      </c>
    </row>
    <row r="42" spans="1:41" x14ac:dyDescent="0.25">
      <c r="A42" t="s">
        <v>56</v>
      </c>
      <c r="B42">
        <v>370</v>
      </c>
      <c r="C42">
        <v>3</v>
      </c>
      <c r="D42">
        <v>4148</v>
      </c>
      <c r="E42">
        <v>0.4</v>
      </c>
      <c r="F42">
        <v>35</v>
      </c>
      <c r="G42">
        <v>2.867143</v>
      </c>
      <c r="H42">
        <f t="shared" si="3"/>
        <v>100.350005</v>
      </c>
      <c r="I42">
        <v>1</v>
      </c>
      <c r="J42">
        <v>100</v>
      </c>
      <c r="K42">
        <f t="shared" si="4"/>
        <v>0.48814678552674035</v>
      </c>
      <c r="L42">
        <v>13.803599999999999</v>
      </c>
      <c r="M42">
        <v>93.038161220000006</v>
      </c>
      <c r="N42">
        <f t="shared" si="5"/>
        <v>3.6826077812924089E-5</v>
      </c>
      <c r="O42">
        <v>2.5137887800000001</v>
      </c>
      <c r="P42">
        <v>0.62729999999999997</v>
      </c>
      <c r="Q42" s="2">
        <v>66.828344639999997</v>
      </c>
      <c r="R42">
        <v>73.172622410000002</v>
      </c>
      <c r="S42">
        <f t="shared" si="6"/>
        <v>0.12333527061317474</v>
      </c>
      <c r="T42">
        <f t="shared" si="13"/>
        <v>0.63794625027670593</v>
      </c>
      <c r="U42">
        <v>9.1249152748533492E-3</v>
      </c>
      <c r="V42">
        <f t="shared" si="7"/>
        <v>0.1324601858880281</v>
      </c>
      <c r="W42">
        <v>0.2656126024757281</v>
      </c>
      <c r="X42">
        <f t="shared" si="14"/>
        <v>9.0721833364865093E-6</v>
      </c>
      <c r="Y42">
        <f t="shared" si="15"/>
        <v>1.1036036036036036E-3</v>
      </c>
      <c r="Z42">
        <f>[1]!Convection(F42,J42/3600,1000,9*10^-4,E42/1000,0.6,0.36,7)</f>
        <v>24333.593596105238</v>
      </c>
      <c r="AA42">
        <f>[1]!HeatTransferArea(F42/1000,H42/1000,0.36,E42/1000)</f>
        <v>0.92686098517735516</v>
      </c>
      <c r="AB42">
        <f t="shared" si="9"/>
        <v>22553.858533391482</v>
      </c>
      <c r="AC42">
        <f t="shared" si="16"/>
        <v>124.87304274429648</v>
      </c>
      <c r="AD42">
        <f t="shared" si="10"/>
        <v>195.74226306704276</v>
      </c>
      <c r="AE42">
        <f t="shared" si="11"/>
        <v>4.6393311268717137E-3</v>
      </c>
      <c r="AF42">
        <f t="shared" si="12"/>
        <v>195.74226306704276</v>
      </c>
      <c r="AG42">
        <v>0.11192330737826676</v>
      </c>
      <c r="AI42">
        <v>0.01</v>
      </c>
      <c r="AJ42">
        <v>0.625</v>
      </c>
      <c r="AK42">
        <v>24333.723064999074</v>
      </c>
      <c r="AL42">
        <v>0.47123889803846908</v>
      </c>
      <c r="AM42">
        <v>11466.996842323442</v>
      </c>
      <c r="AN42">
        <v>46203.271642403321</v>
      </c>
      <c r="AO42">
        <v>0.32758887638673129</v>
      </c>
    </row>
    <row r="43" spans="1:41" x14ac:dyDescent="0.25">
      <c r="A43" t="s">
        <v>57</v>
      </c>
      <c r="B43">
        <v>370</v>
      </c>
      <c r="C43">
        <v>3</v>
      </c>
      <c r="D43">
        <v>4148</v>
      </c>
      <c r="E43">
        <v>0.4</v>
      </c>
      <c r="F43">
        <v>35</v>
      </c>
      <c r="G43">
        <v>2.867143</v>
      </c>
      <c r="H43">
        <f t="shared" si="3"/>
        <v>100.350005</v>
      </c>
      <c r="I43">
        <v>1</v>
      </c>
      <c r="J43">
        <v>125</v>
      </c>
      <c r="K43">
        <f t="shared" si="4"/>
        <v>0.48814678552674035</v>
      </c>
      <c r="L43">
        <v>17.2545</v>
      </c>
      <c r="M43">
        <v>122.14099383</v>
      </c>
      <c r="N43">
        <f t="shared" si="5"/>
        <v>4.6032597266155115E-5</v>
      </c>
      <c r="O43">
        <v>4.1252432600000004</v>
      </c>
      <c r="P43">
        <v>0.78410000000000002</v>
      </c>
      <c r="Q43" s="2">
        <v>83.679796280000005</v>
      </c>
      <c r="R43">
        <v>90.815371979999995</v>
      </c>
      <c r="S43">
        <f t="shared" si="6"/>
        <v>0.15443552245152745</v>
      </c>
      <c r="T43">
        <f t="shared" si="13"/>
        <v>0.79743281284588252</v>
      </c>
      <c r="U43">
        <v>1.4974406575106054E-2</v>
      </c>
      <c r="V43">
        <f t="shared" si="7"/>
        <v>0.16940992902663349</v>
      </c>
      <c r="W43">
        <v>0.32965481490127052</v>
      </c>
      <c r="X43">
        <f t="shared" si="14"/>
        <v>9.0721833364865093E-6</v>
      </c>
      <c r="Y43">
        <f t="shared" si="15"/>
        <v>1.1036036036036036E-3</v>
      </c>
      <c r="Z43">
        <f>[1]!Convection(F43,J43/3600,1000,9*10^-4,E43/1000,0.6,0.36,7)</f>
        <v>24333.630882034384</v>
      </c>
      <c r="AA43">
        <f>[1]!HeatTransferArea(F43/1000,H43/1000,0.36,E43/1000)</f>
        <v>0.92686098517735516</v>
      </c>
      <c r="AB43">
        <f t="shared" si="9"/>
        <v>22553.893092264501</v>
      </c>
      <c r="AC43">
        <f t="shared" si="16"/>
        <v>124.8732340850208</v>
      </c>
      <c r="AD43">
        <f t="shared" si="10"/>
        <v>156.5940503995221</v>
      </c>
      <c r="AE43">
        <f t="shared" si="11"/>
        <v>7.6133562271829946E-3</v>
      </c>
      <c r="AF43">
        <f t="shared" si="12"/>
        <v>156.5940503995221</v>
      </c>
      <c r="AG43">
        <v>0.13990413422283346</v>
      </c>
      <c r="AI43">
        <v>0.01</v>
      </c>
      <c r="AJ43">
        <v>0.625</v>
      </c>
      <c r="AK43">
        <v>24333.778898982433</v>
      </c>
      <c r="AL43">
        <v>0.47123889803846908</v>
      </c>
      <c r="AM43">
        <v>11467.023153468233</v>
      </c>
      <c r="AN43">
        <v>46203.377656295772</v>
      </c>
      <c r="AO43">
        <v>0.40657427171156701</v>
      </c>
    </row>
    <row r="44" spans="1:41" x14ac:dyDescent="0.25">
      <c r="A44" t="s">
        <v>58</v>
      </c>
      <c r="B44">
        <v>370</v>
      </c>
      <c r="C44">
        <v>3</v>
      </c>
      <c r="D44">
        <v>4148</v>
      </c>
      <c r="E44">
        <v>0.4</v>
      </c>
      <c r="F44">
        <v>35</v>
      </c>
      <c r="G44">
        <v>2.867143</v>
      </c>
      <c r="H44">
        <f t="shared" si="3"/>
        <v>100.350005</v>
      </c>
      <c r="I44">
        <v>1.5</v>
      </c>
      <c r="J44">
        <v>75</v>
      </c>
      <c r="K44">
        <f t="shared" si="4"/>
        <v>0.48814678552674035</v>
      </c>
      <c r="L44">
        <v>10.3527</v>
      </c>
      <c r="M44">
        <v>66.268257500000004</v>
      </c>
      <c r="N44">
        <f t="shared" si="5"/>
        <v>2.761955835969307E-5</v>
      </c>
      <c r="O44">
        <v>1.3473463299999999</v>
      </c>
      <c r="P44">
        <v>0.31359999999999999</v>
      </c>
      <c r="Q44" s="2">
        <v>49.126421319999999</v>
      </c>
      <c r="R44">
        <v>54.895570710000001</v>
      </c>
      <c r="S44">
        <f t="shared" si="6"/>
        <v>6.0443618651123666E-2</v>
      </c>
      <c r="T44">
        <f t="shared" si="13"/>
        <v>0.31897312513835296</v>
      </c>
      <c r="U44">
        <v>3.2605288094609652E-3</v>
      </c>
      <c r="V44">
        <f t="shared" si="7"/>
        <v>6.3704147460584629E-2</v>
      </c>
      <c r="W44">
        <v>0.13284527209255587</v>
      </c>
      <c r="X44">
        <f t="shared" si="14"/>
        <v>1.3608275004729762E-5</v>
      </c>
      <c r="Y44">
        <f t="shared" si="15"/>
        <v>1.6554054054054054E-3</v>
      </c>
      <c r="Z44">
        <f>[1]!Convection(F44,J44/3600,1000,9*10^-4,E44/1000,0.6,0.36,7)</f>
        <v>24333.552335700413</v>
      </c>
      <c r="AA44">
        <f>[1]!HeatTransferArea(F44/1000,H44/1000,0.36,E44/1000)</f>
        <v>0.92686098517735516</v>
      </c>
      <c r="AB44">
        <f t="shared" si="9"/>
        <v>22553.820290732016</v>
      </c>
      <c r="AC44">
        <f t="shared" si="16"/>
        <v>83.24855400513313</v>
      </c>
      <c r="AD44">
        <f t="shared" si="10"/>
        <v>260.98924155138303</v>
      </c>
      <c r="AE44">
        <f t="shared" si="11"/>
        <v>1.6577329586260005E-3</v>
      </c>
      <c r="AF44">
        <f t="shared" si="12"/>
        <v>260.98924155138303</v>
      </c>
      <c r="AG44">
        <v>5.5961653689133382E-2</v>
      </c>
      <c r="AI44">
        <v>1.4999999999999999E-2</v>
      </c>
      <c r="AJ44">
        <v>0.9375</v>
      </c>
      <c r="AK44">
        <v>24333.661279419128</v>
      </c>
      <c r="AL44">
        <v>0.47123889803846908</v>
      </c>
      <c r="AM44">
        <v>11466.967726554833</v>
      </c>
      <c r="AN44">
        <v>30802.102885340675</v>
      </c>
      <c r="AO44">
        <v>0.16384250224748556</v>
      </c>
    </row>
    <row r="45" spans="1:41" x14ac:dyDescent="0.25">
      <c r="A45" t="s">
        <v>59</v>
      </c>
      <c r="B45">
        <v>370</v>
      </c>
      <c r="C45">
        <v>3</v>
      </c>
      <c r="D45">
        <v>4148</v>
      </c>
      <c r="E45">
        <v>0.4</v>
      </c>
      <c r="F45">
        <v>35</v>
      </c>
      <c r="G45">
        <v>2.867143</v>
      </c>
      <c r="H45">
        <f t="shared" si="3"/>
        <v>100.350005</v>
      </c>
      <c r="I45">
        <v>1.5</v>
      </c>
      <c r="J45">
        <v>100</v>
      </c>
      <c r="K45">
        <f t="shared" si="4"/>
        <v>0.48814678552674035</v>
      </c>
      <c r="L45">
        <v>13.803599999999999</v>
      </c>
      <c r="M45">
        <v>93.032266829999998</v>
      </c>
      <c r="N45">
        <f t="shared" si="5"/>
        <v>3.6826077812924089E-5</v>
      </c>
      <c r="O45">
        <v>2.5223628900000001</v>
      </c>
      <c r="P45">
        <v>0.41820000000000002</v>
      </c>
      <c r="Q45" s="2">
        <v>66.139759130000002</v>
      </c>
      <c r="R45">
        <v>73.276649019999994</v>
      </c>
      <c r="S45">
        <f t="shared" si="6"/>
        <v>8.1376299577990419E-2</v>
      </c>
      <c r="T45">
        <f t="shared" si="13"/>
        <v>0.42529750018447071</v>
      </c>
      <c r="U45">
        <v>6.1040258823135849E-3</v>
      </c>
      <c r="V45">
        <f t="shared" si="7"/>
        <v>8.7480325460304001E-2</v>
      </c>
      <c r="W45">
        <v>0.17732680890626654</v>
      </c>
      <c r="X45">
        <f t="shared" si="14"/>
        <v>1.3608275004729762E-5</v>
      </c>
      <c r="Y45">
        <f t="shared" si="15"/>
        <v>1.6554054054054054E-3</v>
      </c>
      <c r="Z45">
        <f>[1]!Convection(F45,J45/3600,1000,9*10^-4,E45/1000,0.6,0.36,7)</f>
        <v>24333.593596105238</v>
      </c>
      <c r="AA45">
        <f>[1]!HeatTransferArea(F45/1000,H45/1000,0.36,E45/1000)</f>
        <v>0.92686098517735516</v>
      </c>
      <c r="AB45">
        <f t="shared" si="9"/>
        <v>22553.858533391482</v>
      </c>
      <c r="AC45">
        <f t="shared" si="16"/>
        <v>83.248695162864308</v>
      </c>
      <c r="AD45">
        <f t="shared" si="10"/>
        <v>195.74226306704276</v>
      </c>
      <c r="AE45">
        <f t="shared" si="11"/>
        <v>3.1034367358006086E-3</v>
      </c>
      <c r="AF45">
        <f t="shared" si="12"/>
        <v>195.74226306704276</v>
      </c>
      <c r="AG45">
        <v>7.4615538252177843E-2</v>
      </c>
      <c r="AI45">
        <v>1.4999999999999999E-2</v>
      </c>
      <c r="AJ45">
        <v>0.9375</v>
      </c>
      <c r="AK45">
        <v>24333.723064999074</v>
      </c>
      <c r="AL45">
        <v>0.47123889803846908</v>
      </c>
      <c r="AM45">
        <v>11466.996842323442</v>
      </c>
      <c r="AN45">
        <v>30802.181094935546</v>
      </c>
      <c r="AO45">
        <v>0.21870306431772876</v>
      </c>
    </row>
    <row r="46" spans="1:41" x14ac:dyDescent="0.25">
      <c r="A46" t="s">
        <v>71</v>
      </c>
      <c r="B46">
        <v>370</v>
      </c>
      <c r="C46">
        <v>3</v>
      </c>
      <c r="D46">
        <v>4148</v>
      </c>
      <c r="E46">
        <v>0.4</v>
      </c>
      <c r="F46">
        <v>35</v>
      </c>
      <c r="G46">
        <v>2.867143</v>
      </c>
      <c r="H46">
        <f t="shared" si="3"/>
        <v>100.350005</v>
      </c>
      <c r="I46">
        <v>1.5</v>
      </c>
      <c r="J46">
        <v>125</v>
      </c>
      <c r="K46">
        <f t="shared" si="4"/>
        <v>0.48814678552674035</v>
      </c>
      <c r="M46">
        <v>122.13359706</v>
      </c>
      <c r="N46">
        <f t="shared" si="5"/>
        <v>4.6032597266155115E-5</v>
      </c>
      <c r="O46">
        <v>4.1397516899999998</v>
      </c>
      <c r="Q46" s="2">
        <v>83.009231290000002</v>
      </c>
      <c r="R46">
        <v>91.620240949999996</v>
      </c>
      <c r="S46">
        <f t="shared" si="6"/>
        <v>0.10213197269008162</v>
      </c>
      <c r="T46">
        <f t="shared" si="13"/>
        <v>0.53162187523058835</v>
      </c>
      <c r="U46">
        <v>1.0018047586369065E-2</v>
      </c>
      <c r="V46">
        <f t="shared" si="7"/>
        <v>0.11215002027645068</v>
      </c>
      <c r="W46">
        <v>0.22171763005227488</v>
      </c>
      <c r="X46">
        <f t="shared" si="14"/>
        <v>1.3608275004729762E-5</v>
      </c>
      <c r="Y46">
        <f t="shared" si="15"/>
        <v>1.6554054054054054E-3</v>
      </c>
      <c r="Z46">
        <f>[1]!Convection(F46,J46/3600,1000,9*10^-4,E46/1000,0.6,0.36,7)</f>
        <v>24333.630882034384</v>
      </c>
      <c r="AA46">
        <f>[1]!HeatTransferArea(F46/1000,H46/1000,0.36,E46/1000)</f>
        <v>0.92686098517735516</v>
      </c>
      <c r="AB46">
        <f t="shared" si="9"/>
        <v>22553.893092264501</v>
      </c>
      <c r="AC46">
        <f t="shared" si="16"/>
        <v>83.248822723347189</v>
      </c>
      <c r="AD46">
        <f t="shared" si="10"/>
        <v>156.5940503995221</v>
      </c>
      <c r="AE46">
        <f t="shared" si="11"/>
        <v>5.0934215384998193E-3</v>
      </c>
      <c r="AF46">
        <f t="shared" si="12"/>
        <v>156.5940503995221</v>
      </c>
      <c r="AG46">
        <v>9.3269422815222311E-2</v>
      </c>
      <c r="AI46">
        <v>1.4999999999999999E-2</v>
      </c>
      <c r="AJ46">
        <v>0.9375</v>
      </c>
      <c r="AK46">
        <v>24333.778898982433</v>
      </c>
      <c r="AL46">
        <v>0.47123889803846908</v>
      </c>
      <c r="AM46">
        <v>11467.023153468233</v>
      </c>
      <c r="AN46">
        <v>30802.251770863848</v>
      </c>
      <c r="AO46">
        <v>0.27345174373113906</v>
      </c>
    </row>
    <row r="47" spans="1:41" x14ac:dyDescent="0.25">
      <c r="A47" t="s">
        <v>72</v>
      </c>
      <c r="B47">
        <v>370</v>
      </c>
      <c r="C47">
        <v>3</v>
      </c>
      <c r="D47">
        <v>4148</v>
      </c>
      <c r="E47">
        <v>0.4</v>
      </c>
      <c r="F47">
        <v>35</v>
      </c>
      <c r="G47">
        <v>3.581429</v>
      </c>
      <c r="H47">
        <f t="shared" si="3"/>
        <v>125.350015</v>
      </c>
      <c r="I47">
        <v>0.5</v>
      </c>
      <c r="J47">
        <v>75</v>
      </c>
      <c r="K47">
        <f t="shared" si="4"/>
        <v>0.60975788579162182</v>
      </c>
      <c r="M47">
        <v>82.827639649999995</v>
      </c>
      <c r="N47">
        <f t="shared" si="5"/>
        <v>2.761955835969307E-5</v>
      </c>
      <c r="O47">
        <v>1.6786829400000001</v>
      </c>
      <c r="Q47" s="2">
        <v>50.301169620000003</v>
      </c>
      <c r="R47">
        <v>54.916901760000002</v>
      </c>
      <c r="S47">
        <f t="shared" si="6"/>
        <v>0.14863725450043105</v>
      </c>
      <c r="T47">
        <f t="shared" si="13"/>
        <v>0.76606982542042823</v>
      </c>
      <c r="U47">
        <v>9.7496430711838701E-3</v>
      </c>
      <c r="V47">
        <f t="shared" si="7"/>
        <v>0.15838689757161492</v>
      </c>
      <c r="W47">
        <v>0.31895254188695649</v>
      </c>
      <c r="X47">
        <f t="shared" si="14"/>
        <v>7.0777595768019032E-6</v>
      </c>
      <c r="Y47">
        <f t="shared" si="15"/>
        <v>5.518018018018018E-4</v>
      </c>
      <c r="Z47">
        <f>[1]!Convection(F47,J47/3600,1000,9*10^-4,E47/1000,0.6,0.36,7)</f>
        <v>24333.552335700413</v>
      </c>
      <c r="AA47">
        <f>[1]!HeatTransferArea(F47/1000,H47/1000,0.36,E47/1000)</f>
        <v>1.1577681375790292</v>
      </c>
      <c r="AB47">
        <f t="shared" si="9"/>
        <v>28172.611568385702</v>
      </c>
      <c r="AC47">
        <f t="shared" si="16"/>
        <v>249.74566201539946</v>
      </c>
      <c r="AD47">
        <f t="shared" si="10"/>
        <v>326.00900561294935</v>
      </c>
      <c r="AE47">
        <f t="shared" si="11"/>
        <v>4.9604179239423384E-3</v>
      </c>
      <c r="AF47">
        <f t="shared" si="12"/>
        <v>326.00900561294935</v>
      </c>
      <c r="AG47">
        <v>0.13430796885392007</v>
      </c>
      <c r="AI47">
        <v>7.8125E-3</v>
      </c>
      <c r="AJ47">
        <v>0.3125</v>
      </c>
      <c r="AK47">
        <v>24333.661279419128</v>
      </c>
      <c r="AL47">
        <v>0.58904862254808632</v>
      </c>
      <c r="AM47">
        <v>14333.70965819354</v>
      </c>
      <c r="AN47">
        <v>92406.308656021996</v>
      </c>
      <c r="AO47">
        <v>0.39337480166057975</v>
      </c>
    </row>
    <row r="48" spans="1:41" x14ac:dyDescent="0.25">
      <c r="A48" t="s">
        <v>73</v>
      </c>
      <c r="B48">
        <v>370</v>
      </c>
      <c r="C48">
        <v>3</v>
      </c>
      <c r="D48">
        <v>4148</v>
      </c>
      <c r="E48">
        <v>0.4</v>
      </c>
      <c r="F48">
        <v>35</v>
      </c>
      <c r="G48">
        <v>3.581429</v>
      </c>
      <c r="H48">
        <f t="shared" si="3"/>
        <v>125.350015</v>
      </c>
      <c r="I48">
        <v>0.5</v>
      </c>
      <c r="J48">
        <v>100</v>
      </c>
      <c r="K48">
        <f t="shared" si="4"/>
        <v>0.60975788579162182</v>
      </c>
      <c r="M48">
        <v>116.28027428</v>
      </c>
      <c r="N48">
        <f t="shared" si="5"/>
        <v>3.6826077812924089E-5</v>
      </c>
      <c r="O48">
        <v>3.1422784300000002</v>
      </c>
      <c r="Q48" s="2">
        <v>67.216582819999999</v>
      </c>
      <c r="R48">
        <v>71.798130330000006</v>
      </c>
      <c r="S48">
        <f t="shared" si="6"/>
        <v>0.19862139196248854</v>
      </c>
      <c r="T48">
        <f t="shared" si="13"/>
        <v>1.0214264338939043</v>
      </c>
      <c r="U48">
        <v>1.8250077124617726E-2</v>
      </c>
      <c r="V48">
        <f t="shared" si="7"/>
        <v>0.21687146908710628</v>
      </c>
      <c r="W48">
        <v>0.41699723468676048</v>
      </c>
      <c r="X48">
        <f t="shared" si="14"/>
        <v>7.0777595768019032E-6</v>
      </c>
      <c r="Y48">
        <f t="shared" si="15"/>
        <v>5.518018018018018E-4</v>
      </c>
      <c r="Z48">
        <f>[1]!Convection(F48,J48/3600,1000,9*10^-4,E48/1000,0.6,0.36,7)</f>
        <v>24333.593596105238</v>
      </c>
      <c r="AA48">
        <f>[1]!HeatTransferArea(F48/1000,H48/1000,0.36,E48/1000)</f>
        <v>1.1577681375790292</v>
      </c>
      <c r="AB48">
        <f t="shared" si="9"/>
        <v>28172.659338367754</v>
      </c>
      <c r="AC48">
        <f t="shared" si="16"/>
        <v>249.74608548859302</v>
      </c>
      <c r="AD48">
        <f t="shared" si="10"/>
        <v>244.50716879972015</v>
      </c>
      <c r="AE48">
        <f t="shared" si="11"/>
        <v>9.2852639856990452E-3</v>
      </c>
      <c r="AF48">
        <f t="shared" si="12"/>
        <v>244.50716879972015</v>
      </c>
      <c r="AG48">
        <v>0.17907729180522677</v>
      </c>
      <c r="AI48">
        <v>7.8125E-3</v>
      </c>
      <c r="AJ48">
        <v>0.3125</v>
      </c>
      <c r="AK48">
        <v>24333.723064999074</v>
      </c>
      <c r="AL48">
        <v>0.58904862254808632</v>
      </c>
      <c r="AM48">
        <v>14333.746052904302</v>
      </c>
      <c r="AN48">
        <v>92406.543284806612</v>
      </c>
      <c r="AO48">
        <v>0.51429658944700452</v>
      </c>
    </row>
    <row r="49" spans="1:41" x14ac:dyDescent="0.25">
      <c r="A49" t="s">
        <v>74</v>
      </c>
      <c r="B49">
        <v>370</v>
      </c>
      <c r="C49">
        <v>3</v>
      </c>
      <c r="D49">
        <v>4148</v>
      </c>
      <c r="E49">
        <v>0.4</v>
      </c>
      <c r="F49">
        <v>35</v>
      </c>
      <c r="G49">
        <v>3.581429</v>
      </c>
      <c r="H49">
        <f t="shared" si="3"/>
        <v>125.350015</v>
      </c>
      <c r="I49">
        <v>0.5</v>
      </c>
      <c r="J49">
        <v>125</v>
      </c>
      <c r="K49">
        <f t="shared" si="4"/>
        <v>0.60975788579162182</v>
      </c>
      <c r="M49">
        <v>152.65462554000001</v>
      </c>
      <c r="N49">
        <f t="shared" si="5"/>
        <v>4.6032597266155115E-5</v>
      </c>
      <c r="O49">
        <v>5.1566082199999999</v>
      </c>
      <c r="Q49" s="2">
        <v>83.809830759999997</v>
      </c>
      <c r="R49">
        <v>84.535247319999996</v>
      </c>
      <c r="S49">
        <f t="shared" si="6"/>
        <v>0.24765354838506781</v>
      </c>
      <c r="T49">
        <f t="shared" si="13"/>
        <v>1.2767830423673803</v>
      </c>
      <c r="U49">
        <v>2.9949127619616357E-2</v>
      </c>
      <c r="V49">
        <f t="shared" si="7"/>
        <v>0.27760267600468419</v>
      </c>
      <c r="W49">
        <v>0.4909732914211023</v>
      </c>
      <c r="X49">
        <f t="shared" si="14"/>
        <v>7.0777595768019032E-6</v>
      </c>
      <c r="Y49">
        <f t="shared" si="15"/>
        <v>5.518018018018018E-4</v>
      </c>
      <c r="Z49">
        <f>[1]!Convection(F49,J49/3600,1000,9*10^-4,E49/1000,0.6,0.36,7)</f>
        <v>24333.630882034384</v>
      </c>
      <c r="AA49">
        <f>[1]!HeatTransferArea(F49/1000,H49/1000,0.36,E49/1000)</f>
        <v>1.1577681375790292</v>
      </c>
      <c r="AB49">
        <f t="shared" si="9"/>
        <v>28172.702506828497</v>
      </c>
      <c r="AC49">
        <f t="shared" si="16"/>
        <v>249.74646817004165</v>
      </c>
      <c r="AD49">
        <f t="shared" si="10"/>
        <v>195.60603476293653</v>
      </c>
      <c r="AE49">
        <f t="shared" si="11"/>
        <v>1.5237500323459767E-2</v>
      </c>
      <c r="AF49">
        <f t="shared" si="12"/>
        <v>195.60603476293653</v>
      </c>
      <c r="AG49">
        <v>0.22384661475653347</v>
      </c>
      <c r="AI49">
        <v>7.8125E-3</v>
      </c>
      <c r="AJ49">
        <v>0.3125</v>
      </c>
      <c r="AK49">
        <v>24333.778898982433</v>
      </c>
      <c r="AL49">
        <v>0.58904862254808632</v>
      </c>
      <c r="AM49">
        <v>14333.778941835291</v>
      </c>
      <c r="AN49">
        <v>92406.755312591515</v>
      </c>
      <c r="AO49">
        <v>0.60553372608602618</v>
      </c>
    </row>
    <row r="50" spans="1:41" x14ac:dyDescent="0.25">
      <c r="A50" t="s">
        <v>75</v>
      </c>
      <c r="B50">
        <v>370</v>
      </c>
      <c r="C50">
        <v>3</v>
      </c>
      <c r="D50">
        <v>4148</v>
      </c>
      <c r="E50">
        <v>0.4</v>
      </c>
      <c r="F50">
        <v>35</v>
      </c>
      <c r="G50">
        <v>3.581429</v>
      </c>
      <c r="H50">
        <f t="shared" si="3"/>
        <v>125.350015</v>
      </c>
      <c r="I50">
        <v>1</v>
      </c>
      <c r="J50">
        <v>75</v>
      </c>
      <c r="K50">
        <f t="shared" si="4"/>
        <v>0.60975788579162182</v>
      </c>
      <c r="M50">
        <v>82.840818029999994</v>
      </c>
      <c r="N50">
        <f t="shared" si="5"/>
        <v>2.761955835969307E-5</v>
      </c>
      <c r="O50">
        <v>1.67865402</v>
      </c>
      <c r="Q50" s="2">
        <v>49.31757004</v>
      </c>
      <c r="R50">
        <v>55.141580730000001</v>
      </c>
      <c r="S50">
        <f t="shared" si="6"/>
        <v>7.2865385285829393E-2</v>
      </c>
      <c r="T50">
        <f t="shared" si="13"/>
        <v>0.38303491271021411</v>
      </c>
      <c r="U50">
        <v>4.8747375531820051E-3</v>
      </c>
      <c r="V50">
        <f t="shared" si="7"/>
        <v>7.7740122839011397E-2</v>
      </c>
      <c r="W50">
        <v>0.16012872880520562</v>
      </c>
      <c r="X50">
        <f t="shared" si="14"/>
        <v>1.4155519153603806E-5</v>
      </c>
      <c r="Y50">
        <f t="shared" si="15"/>
        <v>1.1036036036036036E-3</v>
      </c>
      <c r="Z50">
        <f>[1]!Convection(F50,J50/3600,1000,9*10^-4,E50/1000,0.6,0.36,7)</f>
        <v>24333.552335700413</v>
      </c>
      <c r="AA50">
        <f>[1]!HeatTransferArea(F50/1000,H50/1000,0.36,E50/1000)</f>
        <v>1.1577681375790292</v>
      </c>
      <c r="AB50">
        <f t="shared" si="9"/>
        <v>28172.611568385702</v>
      </c>
      <c r="AC50">
        <f t="shared" si="16"/>
        <v>124.87283100769973</v>
      </c>
      <c r="AD50">
        <f t="shared" si="10"/>
        <v>326.00900561294935</v>
      </c>
      <c r="AE50">
        <f t="shared" si="11"/>
        <v>2.4801662334478303E-3</v>
      </c>
      <c r="AF50">
        <f t="shared" si="12"/>
        <v>326.00900561294935</v>
      </c>
      <c r="AG50">
        <v>6.7153984426960037E-2</v>
      </c>
      <c r="AI50">
        <v>1.5625E-2</v>
      </c>
      <c r="AJ50">
        <v>0.625</v>
      </c>
      <c r="AK50">
        <v>24333.661279419128</v>
      </c>
      <c r="AL50">
        <v>0.58904862254808632</v>
      </c>
      <c r="AM50">
        <v>14333.70965819354</v>
      </c>
      <c r="AN50">
        <v>46203.154328010998</v>
      </c>
      <c r="AO50">
        <v>0.19749209885975361</v>
      </c>
    </row>
    <row r="51" spans="1:41" x14ac:dyDescent="0.25">
      <c r="A51" t="s">
        <v>76</v>
      </c>
      <c r="B51">
        <v>370</v>
      </c>
      <c r="C51">
        <v>3</v>
      </c>
      <c r="D51">
        <v>4148</v>
      </c>
      <c r="E51">
        <v>0.4</v>
      </c>
      <c r="F51">
        <v>35</v>
      </c>
      <c r="G51">
        <v>3.581429</v>
      </c>
      <c r="H51">
        <f t="shared" si="3"/>
        <v>125.350015</v>
      </c>
      <c r="I51">
        <v>1</v>
      </c>
      <c r="J51">
        <v>100</v>
      </c>
      <c r="K51">
        <f t="shared" si="4"/>
        <v>0.60975788579162182</v>
      </c>
      <c r="M51">
        <v>116.29770153</v>
      </c>
      <c r="N51">
        <f t="shared" si="5"/>
        <v>3.6826077812924089E-5</v>
      </c>
      <c r="O51">
        <v>3.1422359700000002</v>
      </c>
      <c r="Q51" s="2">
        <v>66.250484400000005</v>
      </c>
      <c r="R51">
        <v>73.660105979999997</v>
      </c>
      <c r="S51">
        <f t="shared" si="6"/>
        <v>9.7883311510755647E-2</v>
      </c>
      <c r="T51">
        <f t="shared" si="13"/>
        <v>0.51071321694695215</v>
      </c>
      <c r="U51">
        <v>9.1249152603335645E-3</v>
      </c>
      <c r="V51">
        <f t="shared" si="7"/>
        <v>0.1070082267710892</v>
      </c>
      <c r="W51">
        <v>0.21390571285920632</v>
      </c>
      <c r="X51">
        <f t="shared" si="14"/>
        <v>1.4155519153603806E-5</v>
      </c>
      <c r="Y51">
        <f t="shared" si="15"/>
        <v>1.1036036036036036E-3</v>
      </c>
      <c r="Z51">
        <f>[1]!Convection(F51,J51/3600,1000,9*10^-4,E51/1000,0.6,0.36,7)</f>
        <v>24333.593596105238</v>
      </c>
      <c r="AA51">
        <f>[1]!HeatTransferArea(F51/1000,H51/1000,0.36,E51/1000)</f>
        <v>1.1577681375790292</v>
      </c>
      <c r="AB51">
        <f t="shared" si="9"/>
        <v>28172.659338367754</v>
      </c>
      <c r="AC51">
        <f t="shared" si="16"/>
        <v>124.87304274429651</v>
      </c>
      <c r="AD51">
        <f t="shared" si="10"/>
        <v>244.50716879972015</v>
      </c>
      <c r="AE51">
        <f t="shared" si="11"/>
        <v>4.6425692593398066E-3</v>
      </c>
      <c r="AF51">
        <f t="shared" si="12"/>
        <v>244.50716879972015</v>
      </c>
      <c r="AG51">
        <v>8.9538645902613387E-2</v>
      </c>
      <c r="AI51">
        <v>1.5625E-2</v>
      </c>
      <c r="AJ51">
        <v>0.625</v>
      </c>
      <c r="AK51">
        <v>24333.723064999074</v>
      </c>
      <c r="AL51">
        <v>0.58904862254808632</v>
      </c>
      <c r="AM51">
        <v>14333.746052904302</v>
      </c>
      <c r="AN51">
        <v>46203.271642403306</v>
      </c>
      <c r="AO51">
        <v>0.26381704585968779</v>
      </c>
    </row>
    <row r="52" spans="1:41" x14ac:dyDescent="0.25">
      <c r="A52" t="s">
        <v>77</v>
      </c>
      <c r="B52">
        <v>370</v>
      </c>
      <c r="C52">
        <v>3</v>
      </c>
      <c r="D52">
        <v>4148</v>
      </c>
      <c r="E52">
        <v>0.4</v>
      </c>
      <c r="F52">
        <v>35</v>
      </c>
      <c r="G52">
        <v>3.581429</v>
      </c>
      <c r="H52">
        <f t="shared" si="3"/>
        <v>125.350015</v>
      </c>
      <c r="I52">
        <v>1</v>
      </c>
      <c r="J52">
        <v>125</v>
      </c>
      <c r="K52">
        <f t="shared" si="4"/>
        <v>0.60975788579162182</v>
      </c>
      <c r="M52">
        <v>152.67624228</v>
      </c>
      <c r="N52">
        <f t="shared" si="5"/>
        <v>4.6032597266155115E-5</v>
      </c>
      <c r="O52">
        <v>5.1565540700000003</v>
      </c>
      <c r="Q52" s="2">
        <v>83.012644750000007</v>
      </c>
      <c r="R52">
        <v>92.149237769999999</v>
      </c>
      <c r="S52">
        <f t="shared" si="6"/>
        <v>0.12264895327159214</v>
      </c>
      <c r="T52">
        <f t="shared" si="13"/>
        <v>0.63839152118369014</v>
      </c>
      <c r="U52">
        <v>1.4974406560586268E-2</v>
      </c>
      <c r="V52">
        <f t="shared" si="7"/>
        <v>0.13762335983217841</v>
      </c>
      <c r="W52">
        <v>0.26759733959622994</v>
      </c>
      <c r="X52">
        <f t="shared" si="14"/>
        <v>1.4155519153603806E-5</v>
      </c>
      <c r="Y52">
        <f t="shared" si="15"/>
        <v>1.1036036036036036E-3</v>
      </c>
      <c r="Z52">
        <f>[1]!Convection(F52,J52/3600,1000,9*10^-4,E52/1000,0.6,0.36,7)</f>
        <v>24333.630882034384</v>
      </c>
      <c r="AA52">
        <f>[1]!HeatTransferArea(F52/1000,H52/1000,0.36,E52/1000)</f>
        <v>1.1577681375790292</v>
      </c>
      <c r="AB52">
        <f t="shared" si="9"/>
        <v>28172.702506828497</v>
      </c>
      <c r="AC52">
        <f t="shared" si="16"/>
        <v>124.87323408502083</v>
      </c>
      <c r="AD52">
        <f t="shared" si="10"/>
        <v>195.60603476293653</v>
      </c>
      <c r="AE52">
        <f t="shared" si="11"/>
        <v>7.6186701565591104E-3</v>
      </c>
      <c r="AF52">
        <f t="shared" si="12"/>
        <v>195.60603476293653</v>
      </c>
      <c r="AG52">
        <v>0.11192330737826674</v>
      </c>
      <c r="AI52">
        <v>1.5625E-2</v>
      </c>
      <c r="AJ52">
        <v>0.625</v>
      </c>
      <c r="AK52">
        <v>24333.778898982433</v>
      </c>
      <c r="AL52">
        <v>0.58904862254808632</v>
      </c>
      <c r="AM52">
        <v>14333.778941835291</v>
      </c>
      <c r="AN52">
        <v>46203.377656295757</v>
      </c>
      <c r="AO52">
        <v>0.3300367188353503</v>
      </c>
    </row>
    <row r="53" spans="1:41" x14ac:dyDescent="0.25">
      <c r="A53" t="s">
        <v>78</v>
      </c>
      <c r="B53">
        <v>370</v>
      </c>
      <c r="C53">
        <v>3</v>
      </c>
      <c r="D53">
        <v>4148</v>
      </c>
      <c r="E53">
        <v>0.4</v>
      </c>
      <c r="F53">
        <v>35</v>
      </c>
      <c r="G53">
        <v>3.581429</v>
      </c>
      <c r="H53">
        <f t="shared" si="3"/>
        <v>125.350015</v>
      </c>
      <c r="I53">
        <v>1.5</v>
      </c>
      <c r="J53">
        <v>75</v>
      </c>
      <c r="K53">
        <f t="shared" si="4"/>
        <v>0.60975788579162182</v>
      </c>
      <c r="M53">
        <v>82.835321870000001</v>
      </c>
      <c r="N53">
        <f t="shared" si="5"/>
        <v>2.761955835969307E-5</v>
      </c>
      <c r="O53">
        <v>1.6841829100000001</v>
      </c>
      <c r="Q53" s="2">
        <v>48.518472109999998</v>
      </c>
      <c r="R53">
        <v>54.987644340000003</v>
      </c>
      <c r="S53">
        <f t="shared" si="6"/>
        <v>4.7789826369622125E-2</v>
      </c>
      <c r="T53">
        <f t="shared" si="13"/>
        <v>0.25535660847347608</v>
      </c>
      <c r="U53">
        <v>3.2605288046210377E-3</v>
      </c>
      <c r="V53">
        <f t="shared" si="7"/>
        <v>5.105035517424316E-2</v>
      </c>
      <c r="W53">
        <v>0.10645446952601305</v>
      </c>
      <c r="X53">
        <f t="shared" si="14"/>
        <v>2.1233278730405708E-5</v>
      </c>
      <c r="Y53">
        <f t="shared" si="15"/>
        <v>1.6554054054054054E-3</v>
      </c>
      <c r="Z53">
        <f>[1]!Convection(F53,J53/3600,1000,9*10^-4,E53/1000,0.6,0.36,7)</f>
        <v>24333.552335700413</v>
      </c>
      <c r="AA53">
        <f>[1]!HeatTransferArea(F53/1000,H53/1000,0.36,E53/1000)</f>
        <v>1.1577681375790292</v>
      </c>
      <c r="AB53">
        <f t="shared" si="9"/>
        <v>28172.611568385702</v>
      </c>
      <c r="AC53">
        <f t="shared" si="16"/>
        <v>83.248554005133158</v>
      </c>
      <c r="AD53">
        <f t="shared" si="10"/>
        <v>326.00900561294935</v>
      </c>
      <c r="AE53">
        <f t="shared" si="11"/>
        <v>1.6588900132944633E-3</v>
      </c>
      <c r="AF53">
        <f t="shared" si="12"/>
        <v>326.00900561294935</v>
      </c>
      <c r="AG53">
        <v>4.4769322951306693E-2</v>
      </c>
      <c r="AI53">
        <v>2.34375E-2</v>
      </c>
      <c r="AJ53">
        <v>0.9375</v>
      </c>
      <c r="AK53">
        <v>24333.661279419128</v>
      </c>
      <c r="AL53">
        <v>0.58904862254808632</v>
      </c>
      <c r="AM53">
        <v>14333.70965819354</v>
      </c>
      <c r="AN53">
        <v>30802.102885340664</v>
      </c>
      <c r="AO53">
        <v>0.13129384574874944</v>
      </c>
    </row>
    <row r="54" spans="1:41" x14ac:dyDescent="0.25">
      <c r="A54" t="s">
        <v>79</v>
      </c>
      <c r="B54">
        <v>370</v>
      </c>
      <c r="C54">
        <v>3</v>
      </c>
      <c r="D54">
        <v>4148</v>
      </c>
      <c r="E54">
        <v>0.4</v>
      </c>
      <c r="F54">
        <v>35</v>
      </c>
      <c r="G54">
        <v>3.581429</v>
      </c>
      <c r="H54">
        <f t="shared" si="3"/>
        <v>125.350015</v>
      </c>
      <c r="I54">
        <v>1.5</v>
      </c>
      <c r="J54">
        <v>100</v>
      </c>
      <c r="K54">
        <f t="shared" si="4"/>
        <v>0.60975788579162182</v>
      </c>
      <c r="M54">
        <v>116.29033354000001</v>
      </c>
      <c r="N54">
        <f t="shared" si="5"/>
        <v>3.6826077812924089E-5</v>
      </c>
      <c r="O54">
        <v>3.15295361</v>
      </c>
      <c r="Q54" s="2">
        <v>65.415702909999993</v>
      </c>
      <c r="R54">
        <v>73.498932600000003</v>
      </c>
      <c r="S54">
        <f t="shared" si="6"/>
        <v>6.4433296185172989E-2</v>
      </c>
      <c r="T54">
        <f t="shared" si="13"/>
        <v>0.34047547796463479</v>
      </c>
      <c r="U54">
        <v>6.1040258774736553E-3</v>
      </c>
      <c r="V54">
        <f t="shared" si="7"/>
        <v>7.0537322062646651E-2</v>
      </c>
      <c r="W54">
        <v>0.14229178162792319</v>
      </c>
      <c r="X54">
        <f t="shared" si="14"/>
        <v>2.1233278730405708E-5</v>
      </c>
      <c r="Y54">
        <f t="shared" si="15"/>
        <v>1.6554054054054054E-3</v>
      </c>
      <c r="Z54">
        <f>[1]!Convection(F54,J54/3600,1000,9*10^-4,E54/1000,0.6,0.36,7)</f>
        <v>24333.593596105238</v>
      </c>
      <c r="AA54">
        <f>[1]!HeatTransferArea(F54/1000,H54/1000,0.36,E54/1000)</f>
        <v>1.1577681375790292</v>
      </c>
      <c r="AB54">
        <f t="shared" si="9"/>
        <v>28172.659338367754</v>
      </c>
      <c r="AC54">
        <f t="shared" si="16"/>
        <v>83.248695162864337</v>
      </c>
      <c r="AD54">
        <f t="shared" si="10"/>
        <v>244.50716879972015</v>
      </c>
      <c r="AE54">
        <f t="shared" si="11"/>
        <v>3.1056028564081114E-3</v>
      </c>
      <c r="AF54">
        <f t="shared" si="12"/>
        <v>244.50716879972015</v>
      </c>
      <c r="AG54">
        <v>5.9692430601742258E-2</v>
      </c>
      <c r="AI54">
        <v>2.34375E-2</v>
      </c>
      <c r="AJ54">
        <v>0.9375</v>
      </c>
      <c r="AK54">
        <v>24333.723064999074</v>
      </c>
      <c r="AL54">
        <v>0.58904862254808632</v>
      </c>
      <c r="AM54">
        <v>14333.746052904302</v>
      </c>
      <c r="AN54">
        <v>30802.181094935535</v>
      </c>
      <c r="AO54">
        <v>0.17549319734110527</v>
      </c>
    </row>
    <row r="55" spans="1:41" x14ac:dyDescent="0.25">
      <c r="A55" t="s">
        <v>80</v>
      </c>
      <c r="B55">
        <v>370</v>
      </c>
      <c r="C55">
        <v>3</v>
      </c>
      <c r="D55">
        <v>4148</v>
      </c>
      <c r="E55">
        <v>0.4</v>
      </c>
      <c r="F55">
        <v>35</v>
      </c>
      <c r="G55">
        <v>3.581429</v>
      </c>
      <c r="H55">
        <f t="shared" si="3"/>
        <v>125.350015</v>
      </c>
      <c r="I55">
        <v>1.5</v>
      </c>
      <c r="J55">
        <v>125</v>
      </c>
      <c r="K55">
        <f t="shared" si="4"/>
        <v>0.60975788579162182</v>
      </c>
      <c r="N55">
        <f t="shared" si="5"/>
        <v>4.6032597266155115E-5</v>
      </c>
      <c r="Q55" s="2">
        <v>82.155230470000006</v>
      </c>
      <c r="S55">
        <f t="shared" si="6"/>
        <v>8.0921431132790669E-2</v>
      </c>
      <c r="T55">
        <f t="shared" si="13"/>
        <v>0.42559434745579344</v>
      </c>
      <c r="V55">
        <f t="shared" si="7"/>
        <v>8.0921431132790669E-2</v>
      </c>
      <c r="W55">
        <v>0.14229178162792319</v>
      </c>
      <c r="X55">
        <f t="shared" si="14"/>
        <v>2.1233278730405708E-5</v>
      </c>
      <c r="Y55">
        <f t="shared" si="15"/>
        <v>1.6554054054054054E-3</v>
      </c>
      <c r="Z55">
        <f>[1]!Convection(F55,J55/3600,1000,9*10^-4,E55/1000,0.6,0.36,7)</f>
        <v>24333.630882034384</v>
      </c>
      <c r="AA55">
        <f>[1]!HeatTransferArea(F55/1000,H55/1000,0.36,E55/1000)</f>
        <v>1.1577681375790292</v>
      </c>
      <c r="AB55">
        <f t="shared" si="9"/>
        <v>28172.702506828497</v>
      </c>
      <c r="AC55">
        <f t="shared" si="16"/>
        <v>83.248822723347217</v>
      </c>
      <c r="AD55">
        <f t="shared" si="10"/>
        <v>195.60603476293653</v>
      </c>
      <c r="AE55">
        <f t="shared" si="11"/>
        <v>0</v>
      </c>
      <c r="AF55">
        <f t="shared" si="12"/>
        <v>195.60603476293653</v>
      </c>
      <c r="AG55">
        <v>7.4615538252177829E-2</v>
      </c>
      <c r="AI55">
        <v>2.34375E-2</v>
      </c>
      <c r="AJ55">
        <v>0.9375</v>
      </c>
      <c r="AK55">
        <v>24333.778898982433</v>
      </c>
      <c r="AL55">
        <v>0.58904862254808632</v>
      </c>
      <c r="AM55">
        <v>14333.778941835291</v>
      </c>
      <c r="AN55">
        <v>30802.251770863837</v>
      </c>
    </row>
    <row r="56" spans="1:41" x14ac:dyDescent="0.25">
      <c r="A56" t="s">
        <v>81</v>
      </c>
      <c r="B56">
        <v>370</v>
      </c>
      <c r="C56">
        <v>3</v>
      </c>
      <c r="D56">
        <v>4148</v>
      </c>
      <c r="E56">
        <v>0.5</v>
      </c>
      <c r="F56">
        <v>35</v>
      </c>
      <c r="G56">
        <v>2.152857</v>
      </c>
      <c r="H56">
        <f t="shared" si="3"/>
        <v>75.349995000000007</v>
      </c>
      <c r="I56">
        <v>0.5</v>
      </c>
      <c r="J56">
        <v>75</v>
      </c>
      <c r="K56">
        <f t="shared" si="4"/>
        <v>0.36653568526185892</v>
      </c>
      <c r="N56">
        <f t="shared" si="5"/>
        <v>2.761955835969307E-5</v>
      </c>
      <c r="Q56" s="2">
        <v>50.605181530000003</v>
      </c>
      <c r="S56">
        <f t="shared" si="6"/>
        <v>0.24876297432300618</v>
      </c>
      <c r="T56">
        <f t="shared" si="13"/>
        <v>1.2744110216264517</v>
      </c>
      <c r="V56">
        <f t="shared" si="7"/>
        <v>0.24876297432300618</v>
      </c>
      <c r="W56">
        <v>0.14229178162792319</v>
      </c>
      <c r="X56">
        <f t="shared" si="14"/>
        <v>2.5574872731982103E-6</v>
      </c>
      <c r="Y56">
        <f t="shared" si="15"/>
        <v>5.518018018018018E-4</v>
      </c>
      <c r="Z56">
        <f>[1]!Convection(F56,J56/3600,1000,9*10^-4,E56/1000,0.6,0.36,7)</f>
        <v>19466.866968444367</v>
      </c>
      <c r="AA56">
        <f>[1]!HeatTransferArea(F56/1000,H56/1000,0.36,E56/1000)</f>
        <v>0.55676306622054517</v>
      </c>
      <c r="AB56">
        <f t="shared" si="9"/>
        <v>10838.432543058534</v>
      </c>
      <c r="AC56">
        <f t="shared" si="16"/>
        <v>159.8374297785374</v>
      </c>
      <c r="AD56">
        <f t="shared" si="10"/>
        <v>125.42062730636685</v>
      </c>
      <c r="AE56">
        <f t="shared" si="11"/>
        <v>0</v>
      </c>
      <c r="AF56">
        <f t="shared" si="12"/>
        <v>125.42062730636685</v>
      </c>
      <c r="AG56">
        <v>0.2238466147565335</v>
      </c>
      <c r="AI56">
        <v>2.8124999999999999E-3</v>
      </c>
      <c r="AJ56">
        <v>0.3125</v>
      </c>
      <c r="AK56">
        <v>19466.966609470252</v>
      </c>
      <c r="AL56">
        <v>0.28274333882308145</v>
      </c>
      <c r="AM56">
        <v>5504.1551359190607</v>
      </c>
      <c r="AN56">
        <v>59140.15172497293</v>
      </c>
    </row>
    <row r="57" spans="1:41" x14ac:dyDescent="0.25">
      <c r="A57" t="s">
        <v>82</v>
      </c>
      <c r="B57">
        <v>370</v>
      </c>
      <c r="C57">
        <v>3</v>
      </c>
      <c r="D57">
        <v>4148</v>
      </c>
      <c r="E57">
        <v>0.5</v>
      </c>
      <c r="F57">
        <v>35</v>
      </c>
      <c r="G57">
        <v>2.152857</v>
      </c>
      <c r="H57">
        <f t="shared" si="3"/>
        <v>75.349995000000007</v>
      </c>
      <c r="I57">
        <v>0.5</v>
      </c>
      <c r="J57">
        <v>100</v>
      </c>
      <c r="K57">
        <f t="shared" si="4"/>
        <v>0.36653568526185892</v>
      </c>
      <c r="N57">
        <f t="shared" si="5"/>
        <v>3.6826077812924089E-5</v>
      </c>
      <c r="Q57" s="2">
        <v>66.301121850000001</v>
      </c>
      <c r="S57">
        <f t="shared" si="6"/>
        <v>0.32592046453939577</v>
      </c>
      <c r="T57">
        <f t="shared" si="13"/>
        <v>1.6992146955019354</v>
      </c>
      <c r="V57">
        <f t="shared" si="7"/>
        <v>0.32592046453939577</v>
      </c>
      <c r="W57">
        <v>0.14229178162792319</v>
      </c>
      <c r="X57">
        <f t="shared" si="14"/>
        <v>2.5574872731982103E-6</v>
      </c>
      <c r="Y57">
        <f t="shared" si="15"/>
        <v>5.518018018018018E-4</v>
      </c>
      <c r="Z57">
        <f>[1]!Convection(F57,J57/3600,1000,9*10^-4,E57/1000,0.6,0.36,7)</f>
        <v>19466.904705627509</v>
      </c>
      <c r="AA57">
        <f>[1]!HeatTransferArea(F57/1000,H57/1000,0.36,E57/1000)</f>
        <v>0.55676306622054517</v>
      </c>
      <c r="AB57">
        <f t="shared" si="9"/>
        <v>10838.45355372833</v>
      </c>
      <c r="AC57">
        <f t="shared" si="16"/>
        <v>159.8377396288266</v>
      </c>
      <c r="AD57">
        <f t="shared" si="10"/>
        <v>94.065652828886186</v>
      </c>
      <c r="AE57">
        <f t="shared" si="11"/>
        <v>0</v>
      </c>
      <c r="AF57">
        <f t="shared" si="12"/>
        <v>94.065652828886186</v>
      </c>
      <c r="AG57">
        <v>0.29846215300871132</v>
      </c>
      <c r="AI57">
        <v>2.8124999999999999E-3</v>
      </c>
      <c r="AJ57">
        <v>0.3125</v>
      </c>
      <c r="AK57">
        <v>19467.023119185946</v>
      </c>
      <c r="AL57">
        <v>0.28274333882308145</v>
      </c>
      <c r="AM57">
        <v>5504.1711136647518</v>
      </c>
      <c r="AN57">
        <v>59140.32340005858</v>
      </c>
    </row>
    <row r="58" spans="1:41" x14ac:dyDescent="0.25">
      <c r="A58" t="s">
        <v>83</v>
      </c>
      <c r="B58">
        <v>370</v>
      </c>
      <c r="C58">
        <v>3</v>
      </c>
      <c r="D58">
        <v>4148</v>
      </c>
      <c r="E58">
        <v>0.5</v>
      </c>
      <c r="F58">
        <v>35</v>
      </c>
      <c r="G58">
        <v>2.152857</v>
      </c>
      <c r="H58">
        <f t="shared" si="3"/>
        <v>75.349995000000007</v>
      </c>
      <c r="I58">
        <v>0.5</v>
      </c>
      <c r="J58">
        <v>125</v>
      </c>
      <c r="K58">
        <f t="shared" si="4"/>
        <v>0.36653568526185892</v>
      </c>
      <c r="N58">
        <f t="shared" si="5"/>
        <v>4.6032597266155115E-5</v>
      </c>
      <c r="Q58" s="2">
        <v>79.384335230000005</v>
      </c>
      <c r="S58">
        <f t="shared" si="6"/>
        <v>0.39023441373809459</v>
      </c>
      <c r="T58">
        <f t="shared" si="13"/>
        <v>2.1240183693774188</v>
      </c>
      <c r="V58">
        <f t="shared" si="7"/>
        <v>0.39023441373809459</v>
      </c>
      <c r="W58">
        <v>0.14229178162792319</v>
      </c>
      <c r="X58">
        <f t="shared" si="14"/>
        <v>2.5574872731982103E-6</v>
      </c>
      <c r="Y58">
        <f t="shared" si="15"/>
        <v>5.518018018018018E-4</v>
      </c>
      <c r="Z58">
        <f>[1]!Convection(F58,J58/3600,1000,9*10^-4,E58/1000,0.6,0.36,7)</f>
        <v>19466.938807715036</v>
      </c>
      <c r="AA58">
        <f>[1]!HeatTransferArea(F58/1000,H58/1000,0.36,E58/1000)</f>
        <v>0.55676306622054517</v>
      </c>
      <c r="AB58">
        <f t="shared" si="9"/>
        <v>10838.472540511148</v>
      </c>
      <c r="AC58">
        <f t="shared" si="16"/>
        <v>159.8380196322822</v>
      </c>
      <c r="AD58">
        <f t="shared" si="10"/>
        <v>75.252654090337771</v>
      </c>
      <c r="AE58">
        <f t="shared" si="11"/>
        <v>0</v>
      </c>
      <c r="AF58">
        <f t="shared" si="12"/>
        <v>75.252654090337771</v>
      </c>
      <c r="AG58">
        <v>0.37307769126088919</v>
      </c>
      <c r="AI58">
        <v>2.8124999999999999E-3</v>
      </c>
      <c r="AJ58">
        <v>0.3125</v>
      </c>
      <c r="AK58">
        <v>19467.074185511268</v>
      </c>
      <c r="AL58">
        <v>0.28274333882308145</v>
      </c>
      <c r="AM58">
        <v>5504.1855523280747</v>
      </c>
      <c r="AN58">
        <v>59140.478538262083</v>
      </c>
    </row>
    <row r="59" spans="1:41" x14ac:dyDescent="0.25">
      <c r="A59" t="s">
        <v>84</v>
      </c>
      <c r="B59">
        <v>370</v>
      </c>
      <c r="C59">
        <v>3</v>
      </c>
      <c r="D59">
        <v>4148</v>
      </c>
      <c r="E59">
        <v>0.5</v>
      </c>
      <c r="F59">
        <v>35</v>
      </c>
      <c r="G59">
        <v>2.152857</v>
      </c>
      <c r="H59">
        <f t="shared" si="3"/>
        <v>75.349995000000007</v>
      </c>
      <c r="I59">
        <v>1</v>
      </c>
      <c r="J59">
        <v>75</v>
      </c>
      <c r="K59">
        <f t="shared" si="4"/>
        <v>0.36653568526185892</v>
      </c>
      <c r="N59">
        <f t="shared" si="5"/>
        <v>2.761955835969307E-5</v>
      </c>
      <c r="S59">
        <f t="shared" si="6"/>
        <v>0</v>
      </c>
      <c r="T59">
        <f t="shared" si="13"/>
        <v>0.63720551081322585</v>
      </c>
      <c r="V59">
        <f t="shared" si="7"/>
        <v>0</v>
      </c>
      <c r="W59">
        <v>0.14229178162792319</v>
      </c>
      <c r="X59">
        <f t="shared" si="14"/>
        <v>5.1149745463964207E-6</v>
      </c>
      <c r="Y59">
        <f t="shared" si="15"/>
        <v>1.1036036036036036E-3</v>
      </c>
      <c r="Z59">
        <f>[1]!Convection(F59,J59/3600,1000,9*10^-4,E59/1000,0.6,0.36,7)</f>
        <v>19466.866968444367</v>
      </c>
      <c r="AA59">
        <f>[1]!HeatTransferArea(F59/1000,H59/1000,0.36,E59/1000)</f>
        <v>0.55676306622054517</v>
      </c>
      <c r="AB59">
        <f t="shared" si="9"/>
        <v>10838.432543058534</v>
      </c>
      <c r="AC59">
        <f t="shared" si="16"/>
        <v>79.918714889268699</v>
      </c>
      <c r="AD59">
        <f t="shared" si="10"/>
        <v>125.42062730636685</v>
      </c>
      <c r="AE59">
        <f t="shared" si="11"/>
        <v>0</v>
      </c>
      <c r="AF59">
        <f t="shared" si="12"/>
        <v>125.42062730636685</v>
      </c>
      <c r="AG59">
        <v>0.11192330737826675</v>
      </c>
      <c r="AI59">
        <v>5.6249999999999998E-3</v>
      </c>
      <c r="AJ59">
        <v>0.625</v>
      </c>
      <c r="AK59">
        <v>19466.966609470252</v>
      </c>
      <c r="AL59">
        <v>0.28274333882308145</v>
      </c>
      <c r="AM59">
        <v>5504.1551359190607</v>
      </c>
      <c r="AN59">
        <v>29570.075862486465</v>
      </c>
    </row>
    <row r="60" spans="1:41" x14ac:dyDescent="0.25">
      <c r="A60" t="s">
        <v>85</v>
      </c>
      <c r="B60">
        <v>370</v>
      </c>
      <c r="C60">
        <v>3</v>
      </c>
      <c r="D60">
        <v>4148</v>
      </c>
      <c r="E60">
        <v>0.5</v>
      </c>
      <c r="F60">
        <v>35</v>
      </c>
      <c r="G60">
        <v>2.152857</v>
      </c>
      <c r="H60">
        <f t="shared" si="3"/>
        <v>75.349995000000007</v>
      </c>
      <c r="I60">
        <v>1</v>
      </c>
      <c r="J60">
        <v>100</v>
      </c>
      <c r="K60">
        <f t="shared" si="4"/>
        <v>0.36653568526185892</v>
      </c>
      <c r="N60">
        <f t="shared" si="5"/>
        <v>3.6826077812924089E-5</v>
      </c>
      <c r="S60">
        <f t="shared" si="6"/>
        <v>0</v>
      </c>
      <c r="T60">
        <f t="shared" si="13"/>
        <v>0.84960734775096769</v>
      </c>
      <c r="V60">
        <f t="shared" si="7"/>
        <v>0</v>
      </c>
      <c r="W60">
        <v>0.14229178162792319</v>
      </c>
      <c r="X60">
        <f t="shared" si="14"/>
        <v>5.1149745463964207E-6</v>
      </c>
      <c r="Y60">
        <f t="shared" si="15"/>
        <v>1.1036036036036036E-3</v>
      </c>
      <c r="Z60">
        <f>[1]!Convection(F60,J60/3600,1000,9*10^-4,E60/1000,0.6,0.36,7)</f>
        <v>19466.904705627509</v>
      </c>
      <c r="AA60">
        <f>[1]!HeatTransferArea(F60/1000,H60/1000,0.36,E60/1000)</f>
        <v>0.55676306622054517</v>
      </c>
      <c r="AB60">
        <f t="shared" si="9"/>
        <v>10838.45355372833</v>
      </c>
      <c r="AC60">
        <f t="shared" si="16"/>
        <v>79.918869814413299</v>
      </c>
      <c r="AD60">
        <f t="shared" si="10"/>
        <v>94.065652828886186</v>
      </c>
      <c r="AE60">
        <f t="shared" si="11"/>
        <v>0</v>
      </c>
      <c r="AF60">
        <f t="shared" si="12"/>
        <v>94.065652828886186</v>
      </c>
      <c r="AG60">
        <v>0.14923107650435566</v>
      </c>
      <c r="AI60">
        <v>5.6249999999999998E-3</v>
      </c>
      <c r="AJ60">
        <v>0.625</v>
      </c>
      <c r="AK60">
        <v>19467.023119185946</v>
      </c>
      <c r="AL60">
        <v>0.28274333882308145</v>
      </c>
      <c r="AM60">
        <v>5504.1711136647518</v>
      </c>
      <c r="AN60">
        <v>29570.16170002929</v>
      </c>
    </row>
    <row r="61" spans="1:41" x14ac:dyDescent="0.25">
      <c r="A61" t="s">
        <v>86</v>
      </c>
      <c r="B61">
        <v>370</v>
      </c>
      <c r="C61">
        <v>3</v>
      </c>
      <c r="D61">
        <v>4148</v>
      </c>
      <c r="E61">
        <v>0.5</v>
      </c>
      <c r="F61">
        <v>35</v>
      </c>
      <c r="G61">
        <v>2.152857</v>
      </c>
      <c r="H61">
        <f t="shared" si="3"/>
        <v>75.349995000000007</v>
      </c>
      <c r="I61">
        <v>1</v>
      </c>
      <c r="J61">
        <v>125</v>
      </c>
      <c r="K61">
        <f t="shared" si="4"/>
        <v>0.36653568526185892</v>
      </c>
      <c r="N61">
        <f t="shared" si="5"/>
        <v>4.6032597266155115E-5</v>
      </c>
      <c r="S61">
        <f t="shared" si="6"/>
        <v>0</v>
      </c>
      <c r="T61">
        <f t="shared" si="13"/>
        <v>1.0620091846887094</v>
      </c>
      <c r="V61">
        <f t="shared" si="7"/>
        <v>0</v>
      </c>
      <c r="W61">
        <v>0.14229178162792319</v>
      </c>
      <c r="X61">
        <f t="shared" si="14"/>
        <v>5.1149745463964207E-6</v>
      </c>
      <c r="Y61">
        <f t="shared" si="15"/>
        <v>1.1036036036036036E-3</v>
      </c>
      <c r="Z61">
        <f>[1]!Convection(F61,J61/3600,1000,9*10^-4,E61/1000,0.6,0.36,7)</f>
        <v>19466.938807715036</v>
      </c>
      <c r="AA61">
        <f>[1]!HeatTransferArea(F61/1000,H61/1000,0.36,E61/1000)</f>
        <v>0.55676306622054517</v>
      </c>
      <c r="AB61">
        <f t="shared" si="9"/>
        <v>10838.472540511148</v>
      </c>
      <c r="AC61">
        <f t="shared" si="16"/>
        <v>79.919009816141099</v>
      </c>
      <c r="AD61">
        <f t="shared" si="10"/>
        <v>75.252654090337771</v>
      </c>
      <c r="AE61">
        <f t="shared" si="11"/>
        <v>0</v>
      </c>
      <c r="AF61">
        <f t="shared" si="12"/>
        <v>75.252654090337771</v>
      </c>
      <c r="AG61">
        <v>0.18653884563044459</v>
      </c>
      <c r="AI61">
        <v>5.6249999999999998E-3</v>
      </c>
      <c r="AJ61">
        <v>0.625</v>
      </c>
      <c r="AK61">
        <v>19467.074185511268</v>
      </c>
      <c r="AL61">
        <v>0.28274333882308145</v>
      </c>
      <c r="AM61">
        <v>5504.1855523280747</v>
      </c>
      <c r="AN61">
        <v>29570.239269131042</v>
      </c>
    </row>
    <row r="62" spans="1:41" x14ac:dyDescent="0.25">
      <c r="A62" t="s">
        <v>87</v>
      </c>
      <c r="B62">
        <v>370</v>
      </c>
      <c r="C62">
        <v>3</v>
      </c>
      <c r="D62">
        <v>4148</v>
      </c>
      <c r="E62">
        <v>0.5</v>
      </c>
      <c r="F62">
        <v>35</v>
      </c>
      <c r="G62">
        <v>2.152857</v>
      </c>
      <c r="H62">
        <f t="shared" si="3"/>
        <v>75.349995000000007</v>
      </c>
      <c r="I62">
        <v>1.5</v>
      </c>
      <c r="J62">
        <v>75</v>
      </c>
      <c r="K62">
        <f t="shared" si="4"/>
        <v>0.36653568526185892</v>
      </c>
      <c r="N62">
        <f t="shared" si="5"/>
        <v>2.761955835969307E-5</v>
      </c>
      <c r="S62">
        <f t="shared" si="6"/>
        <v>0</v>
      </c>
      <c r="T62">
        <f t="shared" si="13"/>
        <v>0.42480367387548384</v>
      </c>
      <c r="V62">
        <f t="shared" si="7"/>
        <v>0</v>
      </c>
      <c r="W62">
        <v>0.14229178162792319</v>
      </c>
      <c r="X62">
        <f t="shared" si="14"/>
        <v>7.672461819594631E-6</v>
      </c>
      <c r="Y62">
        <f t="shared" si="15"/>
        <v>1.6554054054054054E-3</v>
      </c>
      <c r="Z62">
        <f>[1]!Convection(F62,J62/3600,1000,9*10^-4,E62/1000,0.6,0.36,7)</f>
        <v>19466.866968444367</v>
      </c>
      <c r="AA62">
        <f>[1]!HeatTransferArea(F62/1000,H62/1000,0.36,E62/1000)</f>
        <v>0.55676306622054517</v>
      </c>
      <c r="AB62">
        <f t="shared" si="9"/>
        <v>10838.432543058534</v>
      </c>
      <c r="AC62">
        <f t="shared" si="16"/>
        <v>53.279143259512452</v>
      </c>
      <c r="AD62">
        <f t="shared" si="10"/>
        <v>125.42062730636685</v>
      </c>
      <c r="AE62">
        <f t="shared" si="11"/>
        <v>0</v>
      </c>
      <c r="AF62">
        <f t="shared" si="12"/>
        <v>125.42062730636685</v>
      </c>
      <c r="AG62">
        <v>7.4615538252177829E-2</v>
      </c>
      <c r="AI62">
        <v>8.4375000000000006E-3</v>
      </c>
      <c r="AJ62">
        <v>0.9375</v>
      </c>
      <c r="AK62">
        <v>19466.966609470252</v>
      </c>
      <c r="AL62">
        <v>0.28274333882308145</v>
      </c>
      <c r="AM62">
        <v>5504.1551359190607</v>
      </c>
      <c r="AN62">
        <v>19713.383908324307</v>
      </c>
    </row>
    <row r="63" spans="1:41" x14ac:dyDescent="0.25">
      <c r="A63" t="s">
        <v>88</v>
      </c>
      <c r="B63">
        <v>370</v>
      </c>
      <c r="C63">
        <v>3</v>
      </c>
      <c r="D63">
        <v>4148</v>
      </c>
      <c r="E63">
        <v>0.5</v>
      </c>
      <c r="F63">
        <v>35</v>
      </c>
      <c r="G63">
        <v>2.152857</v>
      </c>
      <c r="H63">
        <f t="shared" si="3"/>
        <v>75.349995000000007</v>
      </c>
      <c r="I63">
        <v>1.5</v>
      </c>
      <c r="J63">
        <v>100</v>
      </c>
      <c r="K63">
        <f t="shared" si="4"/>
        <v>0.36653568526185892</v>
      </c>
      <c r="N63">
        <f t="shared" si="5"/>
        <v>3.6826077812924089E-5</v>
      </c>
      <c r="S63">
        <f t="shared" si="6"/>
        <v>0</v>
      </c>
      <c r="T63">
        <f t="shared" si="13"/>
        <v>0.56640489850064513</v>
      </c>
      <c r="V63">
        <f t="shared" si="7"/>
        <v>0</v>
      </c>
      <c r="W63">
        <v>0.14229178162792319</v>
      </c>
      <c r="X63">
        <f t="shared" si="14"/>
        <v>7.672461819594631E-6</v>
      </c>
      <c r="Y63">
        <f t="shared" si="15"/>
        <v>1.6554054054054054E-3</v>
      </c>
      <c r="Z63">
        <f>[1]!Convection(F63,J63/3600,1000,9*10^-4,E63/1000,0.6,0.36,7)</f>
        <v>19466.904705627509</v>
      </c>
      <c r="AA63">
        <f>[1]!HeatTransferArea(F63/1000,H63/1000,0.36,E63/1000)</f>
        <v>0.55676306622054517</v>
      </c>
      <c r="AB63">
        <f t="shared" si="9"/>
        <v>10838.45355372833</v>
      </c>
      <c r="AC63">
        <f t="shared" si="16"/>
        <v>53.27924654294219</v>
      </c>
      <c r="AD63">
        <f t="shared" si="10"/>
        <v>94.065652828886186</v>
      </c>
      <c r="AE63">
        <f t="shared" si="11"/>
        <v>0</v>
      </c>
      <c r="AF63">
        <f t="shared" si="12"/>
        <v>94.065652828886186</v>
      </c>
      <c r="AG63">
        <v>9.9487384336237106E-2</v>
      </c>
      <c r="AI63">
        <v>8.4375000000000006E-3</v>
      </c>
      <c r="AJ63">
        <v>0.9375</v>
      </c>
      <c r="AK63">
        <v>19467.023119185946</v>
      </c>
      <c r="AL63">
        <v>0.28274333882308145</v>
      </c>
      <c r="AM63">
        <v>5504.1711136647518</v>
      </c>
      <c r="AN63">
        <v>19713.441133352859</v>
      </c>
    </row>
    <row r="64" spans="1:41" x14ac:dyDescent="0.25">
      <c r="A64" t="s">
        <v>89</v>
      </c>
      <c r="B64">
        <v>370</v>
      </c>
      <c r="C64">
        <v>3</v>
      </c>
      <c r="D64">
        <v>4148</v>
      </c>
      <c r="E64">
        <v>0.5</v>
      </c>
      <c r="F64">
        <v>35</v>
      </c>
      <c r="G64">
        <v>2.152857</v>
      </c>
      <c r="H64">
        <f t="shared" si="3"/>
        <v>75.349995000000007</v>
      </c>
      <c r="I64">
        <v>1.5</v>
      </c>
      <c r="J64">
        <v>125</v>
      </c>
      <c r="K64">
        <f t="shared" si="4"/>
        <v>0.36653568526185892</v>
      </c>
      <c r="N64">
        <f t="shared" si="5"/>
        <v>4.6032597266155115E-5</v>
      </c>
      <c r="S64">
        <f t="shared" si="6"/>
        <v>0</v>
      </c>
      <c r="T64">
        <f t="shared" si="13"/>
        <v>0.70800612312580635</v>
      </c>
      <c r="V64">
        <f t="shared" si="7"/>
        <v>0</v>
      </c>
      <c r="W64">
        <v>0.14229178162792319</v>
      </c>
      <c r="X64">
        <f t="shared" si="14"/>
        <v>7.672461819594631E-6</v>
      </c>
      <c r="Y64">
        <f t="shared" si="15"/>
        <v>1.6554054054054054E-3</v>
      </c>
      <c r="Z64">
        <f>[1]!Convection(F64,J64/3600,1000,9*10^-4,E64/1000,0.6,0.36,7)</f>
        <v>19466.938807715036</v>
      </c>
      <c r="AA64">
        <f>[1]!HeatTransferArea(F64/1000,H64/1000,0.36,E64/1000)</f>
        <v>0.55676306622054517</v>
      </c>
      <c r="AB64">
        <f t="shared" si="9"/>
        <v>10838.472540511148</v>
      </c>
      <c r="AC64">
        <f t="shared" si="16"/>
        <v>53.27933987742739</v>
      </c>
      <c r="AD64">
        <f t="shared" si="10"/>
        <v>75.252654090337771</v>
      </c>
      <c r="AE64">
        <f t="shared" si="11"/>
        <v>0</v>
      </c>
      <c r="AF64">
        <f t="shared" si="12"/>
        <v>75.252654090337771</v>
      </c>
      <c r="AG64">
        <v>0.1243592304202964</v>
      </c>
      <c r="AI64">
        <v>8.4375000000000006E-3</v>
      </c>
      <c r="AJ64">
        <v>0.9375</v>
      </c>
      <c r="AK64">
        <v>19467.074185511268</v>
      </c>
      <c r="AL64">
        <v>0.28274333882308145</v>
      </c>
      <c r="AM64">
        <v>5504.1855523280747</v>
      </c>
      <c r="AN64">
        <v>19713.49284608736</v>
      </c>
    </row>
    <row r="65" spans="1:40" x14ac:dyDescent="0.25">
      <c r="A65" t="s">
        <v>90</v>
      </c>
      <c r="B65">
        <v>370</v>
      </c>
      <c r="C65">
        <v>3</v>
      </c>
      <c r="D65">
        <v>4148</v>
      </c>
      <c r="E65">
        <v>0.5</v>
      </c>
      <c r="F65">
        <v>35</v>
      </c>
      <c r="G65">
        <v>2.867143</v>
      </c>
      <c r="H65">
        <f t="shared" si="3"/>
        <v>100.350005</v>
      </c>
      <c r="I65">
        <v>0.5</v>
      </c>
      <c r="J65">
        <v>75</v>
      </c>
      <c r="K65">
        <f t="shared" si="4"/>
        <v>0.48814678552674035</v>
      </c>
      <c r="N65">
        <f t="shared" si="5"/>
        <v>2.761955835969307E-5</v>
      </c>
      <c r="S65">
        <f t="shared" si="6"/>
        <v>0</v>
      </c>
      <c r="T65">
        <f t="shared" si="13"/>
        <v>0.956919375415059</v>
      </c>
      <c r="V65">
        <f t="shared" si="7"/>
        <v>0</v>
      </c>
      <c r="W65">
        <v>0.14229178162792319</v>
      </c>
      <c r="X65">
        <f t="shared" si="14"/>
        <v>4.5360916682432547E-6</v>
      </c>
      <c r="Y65">
        <f t="shared" si="15"/>
        <v>5.518018018018018E-4</v>
      </c>
      <c r="Z65">
        <f>[1]!Convection(F65,J65/3600,1000,9*10^-4,E65/1000,0.6,0.36,7)</f>
        <v>19466.866968444367</v>
      </c>
      <c r="AA65">
        <f>[1]!HeatTransferArea(F65/1000,H65/1000,0.36,E65/1000)</f>
        <v>0.74148878814188413</v>
      </c>
      <c r="AB65">
        <f t="shared" si="9"/>
        <v>14434.463597351087</v>
      </c>
      <c r="AC65">
        <f t="shared" si="16"/>
        <v>159.8374297785374</v>
      </c>
      <c r="AD65">
        <f t="shared" si="10"/>
        <v>167.03332995970402</v>
      </c>
      <c r="AE65">
        <f t="shared" si="11"/>
        <v>0</v>
      </c>
      <c r="AF65">
        <f t="shared" si="12"/>
        <v>167.03332995970402</v>
      </c>
      <c r="AG65">
        <v>0.16788496106740014</v>
      </c>
      <c r="AI65">
        <v>5.0000000000000001E-3</v>
      </c>
      <c r="AJ65">
        <v>0.3125</v>
      </c>
      <c r="AK65">
        <v>19466.966609470252</v>
      </c>
      <c r="AL65">
        <v>0.37699111843077526</v>
      </c>
      <c r="AM65">
        <v>7338.873514558747</v>
      </c>
      <c r="AN65">
        <v>59140.15172497293</v>
      </c>
    </row>
    <row r="66" spans="1:40" x14ac:dyDescent="0.25">
      <c r="A66" t="s">
        <v>91</v>
      </c>
      <c r="B66">
        <v>370</v>
      </c>
      <c r="C66">
        <v>3</v>
      </c>
      <c r="D66">
        <v>4148</v>
      </c>
      <c r="E66">
        <v>0.5</v>
      </c>
      <c r="F66">
        <v>35</v>
      </c>
      <c r="G66">
        <v>2.867143</v>
      </c>
      <c r="H66">
        <f t="shared" si="3"/>
        <v>100.350005</v>
      </c>
      <c r="I66">
        <v>0.5</v>
      </c>
      <c r="J66">
        <v>100</v>
      </c>
      <c r="K66">
        <f t="shared" si="4"/>
        <v>0.48814678552674035</v>
      </c>
      <c r="N66">
        <f t="shared" si="5"/>
        <v>3.6826077812924089E-5</v>
      </c>
      <c r="S66">
        <f t="shared" si="6"/>
        <v>0</v>
      </c>
      <c r="T66">
        <f t="shared" ref="T66:T82" si="17">D66*J66/3600/I66/K66/B66</f>
        <v>1.2758925005534119</v>
      </c>
      <c r="V66">
        <f t="shared" si="7"/>
        <v>0</v>
      </c>
      <c r="W66">
        <v>0.14229178162792319</v>
      </c>
      <c r="X66">
        <f t="shared" ref="X66:X82" si="18">(H66)^2*I66/10^6/(B66*C66)</f>
        <v>4.5360916682432547E-6</v>
      </c>
      <c r="Y66">
        <f t="shared" ref="Y66:Y82" si="19">F66^2*I66/1000/(B66*C66)</f>
        <v>5.518018018018018E-4</v>
      </c>
      <c r="Z66">
        <f>[1]!Convection(F66,J66/3600,1000,9*10^-4,E66/1000,0.6,0.36,7)</f>
        <v>19466.904705627509</v>
      </c>
      <c r="AA66">
        <f>[1]!HeatTransferArea(F66/1000,H66/1000,0.36,E66/1000)</f>
        <v>0.74148878814188413</v>
      </c>
      <c r="AB66">
        <f t="shared" si="9"/>
        <v>14434.491579049283</v>
      </c>
      <c r="AC66">
        <f t="shared" ref="AC66:AC97" si="20">AB66/(K66*I66*B66)</f>
        <v>159.83773962882665</v>
      </c>
      <c r="AD66">
        <f t="shared" si="10"/>
        <v>125.27524031961771</v>
      </c>
      <c r="AE66">
        <f t="shared" si="11"/>
        <v>0</v>
      </c>
      <c r="AF66">
        <f t="shared" si="12"/>
        <v>125.27524031961771</v>
      </c>
      <c r="AG66">
        <v>0.22384661475653353</v>
      </c>
      <c r="AI66">
        <v>5.0000000000000001E-3</v>
      </c>
      <c r="AJ66">
        <v>0.3125</v>
      </c>
      <c r="AK66">
        <v>19467.023119185946</v>
      </c>
      <c r="AL66">
        <v>0.37699111843077526</v>
      </c>
      <c r="AM66">
        <v>7338.8948182196691</v>
      </c>
      <c r="AN66">
        <v>59140.323400058587</v>
      </c>
    </row>
    <row r="67" spans="1:40" x14ac:dyDescent="0.25">
      <c r="A67" t="s">
        <v>92</v>
      </c>
      <c r="B67">
        <v>370</v>
      </c>
      <c r="C67">
        <v>3</v>
      </c>
      <c r="D67">
        <v>4148</v>
      </c>
      <c r="E67">
        <v>0.5</v>
      </c>
      <c r="F67">
        <v>35</v>
      </c>
      <c r="G67">
        <v>2.867143</v>
      </c>
      <c r="H67">
        <f t="shared" ref="H67:H82" si="21">G67*F67</f>
        <v>100.350005</v>
      </c>
      <c r="I67">
        <v>0.5</v>
      </c>
      <c r="J67">
        <v>125</v>
      </c>
      <c r="K67">
        <f t="shared" ref="K67:K82" si="22">PI()*F67^2*H67*(1-0.36)/4*7900*10^-9</f>
        <v>0.48814678552674035</v>
      </c>
      <c r="N67">
        <f t="shared" ref="N67:N82" si="23">J67/(3600*1000*(1-0.36)*PI()*F67^4/4*10^-6)</f>
        <v>4.6032597266155115E-5</v>
      </c>
      <c r="S67">
        <f t="shared" ref="S67:S82" si="24">Q67/K67/I67/B67/C67</f>
        <v>0</v>
      </c>
      <c r="T67">
        <f t="shared" si="17"/>
        <v>1.594865625691765</v>
      </c>
      <c r="V67">
        <f t="shared" ref="V67:V82" si="25">S67+U67</f>
        <v>0</v>
      </c>
      <c r="W67">
        <v>0.14229178162792319</v>
      </c>
      <c r="X67">
        <f t="shared" si="18"/>
        <v>4.5360916682432547E-6</v>
      </c>
      <c r="Y67">
        <f t="shared" si="19"/>
        <v>5.518018018018018E-4</v>
      </c>
      <c r="Z67">
        <f>[1]!Convection(F67,J67/3600,1000,9*10^-4,E67/1000,0.6,0.36,7)</f>
        <v>19466.938807715036</v>
      </c>
      <c r="AA67">
        <f>[1]!HeatTransferArea(F67/1000,H67/1000,0.36,E67/1000)</f>
        <v>0.74148878814188413</v>
      </c>
      <c r="AB67">
        <f t="shared" ref="AB67:AB82" si="26">AA67*Z67</f>
        <v>14434.516865364836</v>
      </c>
      <c r="AC67">
        <f t="shared" si="20"/>
        <v>159.8380196322822</v>
      </c>
      <c r="AD67">
        <f t="shared" ref="AD67:AD82" si="27">AB67/(J67/3600*D67)</f>
        <v>100.22036782124091</v>
      </c>
      <c r="AE67">
        <f t="shared" ref="AE67:AE82" si="28">O67/(I67*K67*B67*C67)</f>
        <v>0</v>
      </c>
      <c r="AF67">
        <f t="shared" ref="AF67:AF82" si="29">AB67/(J67/3600*D67)</f>
        <v>100.22036782124091</v>
      </c>
      <c r="AG67">
        <v>0.27980826844566692</v>
      </c>
      <c r="AI67">
        <v>5.0000000000000001E-3</v>
      </c>
      <c r="AJ67">
        <v>0.3125</v>
      </c>
      <c r="AK67">
        <v>19467.074185511268</v>
      </c>
      <c r="AL67">
        <v>0.37699111843077526</v>
      </c>
      <c r="AM67">
        <v>7338.9140697707662</v>
      </c>
      <c r="AN67">
        <v>59140.478538262098</v>
      </c>
    </row>
    <row r="68" spans="1:40" x14ac:dyDescent="0.25">
      <c r="A68" t="s">
        <v>93</v>
      </c>
      <c r="B68">
        <v>370</v>
      </c>
      <c r="C68">
        <v>3</v>
      </c>
      <c r="D68">
        <v>4148</v>
      </c>
      <c r="E68">
        <v>0.5</v>
      </c>
      <c r="F68">
        <v>35</v>
      </c>
      <c r="G68">
        <v>2.867143</v>
      </c>
      <c r="H68">
        <f t="shared" si="21"/>
        <v>100.350005</v>
      </c>
      <c r="I68">
        <v>1</v>
      </c>
      <c r="J68">
        <v>75</v>
      </c>
      <c r="K68">
        <f t="shared" si="22"/>
        <v>0.48814678552674035</v>
      </c>
      <c r="N68">
        <f t="shared" si="23"/>
        <v>2.761955835969307E-5</v>
      </c>
      <c r="S68">
        <f>Q68/K68/I68/B68/C68</f>
        <v>0</v>
      </c>
      <c r="T68">
        <f t="shared" si="17"/>
        <v>0.4784596877075295</v>
      </c>
      <c r="V68">
        <f t="shared" si="25"/>
        <v>0</v>
      </c>
      <c r="W68">
        <v>0.14229178162792319</v>
      </c>
      <c r="X68">
        <f t="shared" si="18"/>
        <v>9.0721833364865093E-6</v>
      </c>
      <c r="Y68">
        <f t="shared" si="19"/>
        <v>1.1036036036036036E-3</v>
      </c>
      <c r="Z68">
        <f>[1]!Convection(F68,J68/3600,1000,9*10^-4,E68/1000,0.6,0.36,7)</f>
        <v>19466.866968444367</v>
      </c>
      <c r="AA68">
        <f>[1]!HeatTransferArea(F68/1000,H68/1000,0.36,E68/1000)</f>
        <v>0.74148878814188413</v>
      </c>
      <c r="AB68">
        <f t="shared" si="26"/>
        <v>14434.463597351087</v>
      </c>
      <c r="AC68">
        <f t="shared" si="20"/>
        <v>79.918714889268699</v>
      </c>
      <c r="AD68">
        <f t="shared" si="27"/>
        <v>167.03332995970402</v>
      </c>
      <c r="AE68">
        <f t="shared" si="28"/>
        <v>0</v>
      </c>
      <c r="AF68">
        <f t="shared" si="29"/>
        <v>167.03332995970402</v>
      </c>
      <c r="AG68">
        <v>8.394248053370007E-2</v>
      </c>
      <c r="AI68">
        <v>0.01</v>
      </c>
      <c r="AJ68">
        <v>0.625</v>
      </c>
      <c r="AK68">
        <v>19466.966609470252</v>
      </c>
      <c r="AL68">
        <v>0.37699111843077526</v>
      </c>
      <c r="AM68">
        <v>7338.873514558747</v>
      </c>
      <c r="AN68">
        <v>29570.075862486465</v>
      </c>
    </row>
    <row r="69" spans="1:40" x14ac:dyDescent="0.25">
      <c r="A69" t="s">
        <v>94</v>
      </c>
      <c r="B69">
        <v>370</v>
      </c>
      <c r="C69">
        <v>3</v>
      </c>
      <c r="D69">
        <v>4148</v>
      </c>
      <c r="E69">
        <v>0.5</v>
      </c>
      <c r="F69">
        <v>35</v>
      </c>
      <c r="G69">
        <v>2.867143</v>
      </c>
      <c r="H69">
        <f t="shared" si="21"/>
        <v>100.350005</v>
      </c>
      <c r="I69">
        <v>1</v>
      </c>
      <c r="J69">
        <v>100</v>
      </c>
      <c r="K69">
        <f t="shared" si="22"/>
        <v>0.48814678552674035</v>
      </c>
      <c r="N69">
        <f t="shared" si="23"/>
        <v>3.6826077812924089E-5</v>
      </c>
      <c r="S69">
        <f t="shared" si="24"/>
        <v>0</v>
      </c>
      <c r="T69">
        <f t="shared" si="17"/>
        <v>0.63794625027670593</v>
      </c>
      <c r="V69">
        <f t="shared" si="25"/>
        <v>0</v>
      </c>
      <c r="W69">
        <v>0.14229178162792319</v>
      </c>
      <c r="X69">
        <f t="shared" si="18"/>
        <v>9.0721833364865093E-6</v>
      </c>
      <c r="Y69">
        <f t="shared" si="19"/>
        <v>1.1036036036036036E-3</v>
      </c>
      <c r="Z69">
        <f>[1]!Convection(F69,J69/3600,1000,9*10^-4,E69/1000,0.6,0.36,7)</f>
        <v>19466.904705627509</v>
      </c>
      <c r="AA69">
        <f>[1]!HeatTransferArea(F69/1000,H69/1000,0.36,E69/1000)</f>
        <v>0.74148878814188413</v>
      </c>
      <c r="AB69">
        <f t="shared" si="26"/>
        <v>14434.491579049283</v>
      </c>
      <c r="AC69">
        <f t="shared" si="20"/>
        <v>79.918869814413327</v>
      </c>
      <c r="AD69">
        <f t="shared" si="27"/>
        <v>125.27524031961771</v>
      </c>
      <c r="AE69">
        <f t="shared" si="28"/>
        <v>0</v>
      </c>
      <c r="AF69">
        <f t="shared" si="29"/>
        <v>125.27524031961771</v>
      </c>
      <c r="AG69">
        <v>0.11192330737826676</v>
      </c>
      <c r="AI69">
        <v>0.01</v>
      </c>
      <c r="AJ69">
        <v>0.625</v>
      </c>
      <c r="AK69">
        <v>19467.023119185946</v>
      </c>
      <c r="AL69">
        <v>0.37699111843077526</v>
      </c>
      <c r="AM69">
        <v>7338.8948182196691</v>
      </c>
      <c r="AN69">
        <v>29570.161700029294</v>
      </c>
    </row>
    <row r="70" spans="1:40" x14ac:dyDescent="0.25">
      <c r="A70" t="s">
        <v>95</v>
      </c>
      <c r="B70">
        <v>370</v>
      </c>
      <c r="C70">
        <v>3</v>
      </c>
      <c r="D70">
        <v>4148</v>
      </c>
      <c r="E70">
        <v>0.5</v>
      </c>
      <c r="F70">
        <v>35</v>
      </c>
      <c r="G70">
        <v>2.867143</v>
      </c>
      <c r="H70">
        <f t="shared" si="21"/>
        <v>100.350005</v>
      </c>
      <c r="I70">
        <v>1</v>
      </c>
      <c r="J70">
        <v>125</v>
      </c>
      <c r="K70">
        <f t="shared" si="22"/>
        <v>0.48814678552674035</v>
      </c>
      <c r="N70">
        <f t="shared" si="23"/>
        <v>4.6032597266155115E-5</v>
      </c>
      <c r="S70">
        <f t="shared" si="24"/>
        <v>0</v>
      </c>
      <c r="T70">
        <f t="shared" si="17"/>
        <v>0.79743281284588252</v>
      </c>
      <c r="V70">
        <f t="shared" si="25"/>
        <v>0</v>
      </c>
      <c r="W70">
        <v>0.14229178162792319</v>
      </c>
      <c r="X70">
        <f t="shared" si="18"/>
        <v>9.0721833364865093E-6</v>
      </c>
      <c r="Y70">
        <f t="shared" si="19"/>
        <v>1.1036036036036036E-3</v>
      </c>
      <c r="Z70">
        <f>[1]!Convection(F70,J70/3600,1000,9*10^-4,E70/1000,0.6,0.36,7)</f>
        <v>19466.938807715036</v>
      </c>
      <c r="AA70">
        <f>[1]!HeatTransferArea(F70/1000,H70/1000,0.36,E70/1000)</f>
        <v>0.74148878814188413</v>
      </c>
      <c r="AB70">
        <f t="shared" si="26"/>
        <v>14434.516865364836</v>
      </c>
      <c r="AC70">
        <f t="shared" si="20"/>
        <v>79.919009816141099</v>
      </c>
      <c r="AD70">
        <f t="shared" si="27"/>
        <v>100.22036782124091</v>
      </c>
      <c r="AE70">
        <f t="shared" si="28"/>
        <v>0</v>
      </c>
      <c r="AF70">
        <f t="shared" si="29"/>
        <v>100.22036782124091</v>
      </c>
      <c r="AG70">
        <v>0.13990413422283346</v>
      </c>
      <c r="AI70">
        <v>0.01</v>
      </c>
      <c r="AJ70">
        <v>0.625</v>
      </c>
      <c r="AK70">
        <v>19467.074185511268</v>
      </c>
      <c r="AL70">
        <v>0.37699111843077526</v>
      </c>
      <c r="AM70">
        <v>7338.9140697707662</v>
      </c>
      <c r="AN70">
        <v>29570.239269131049</v>
      </c>
    </row>
    <row r="71" spans="1:40" x14ac:dyDescent="0.25">
      <c r="A71" t="s">
        <v>96</v>
      </c>
      <c r="B71">
        <v>370</v>
      </c>
      <c r="C71">
        <v>3</v>
      </c>
      <c r="D71">
        <v>4148</v>
      </c>
      <c r="E71">
        <v>0.5</v>
      </c>
      <c r="F71">
        <v>35</v>
      </c>
      <c r="G71">
        <v>2.867143</v>
      </c>
      <c r="H71">
        <f t="shared" si="21"/>
        <v>100.350005</v>
      </c>
      <c r="I71">
        <v>1.5</v>
      </c>
      <c r="J71">
        <v>75</v>
      </c>
      <c r="K71">
        <f t="shared" si="22"/>
        <v>0.48814678552674035</v>
      </c>
      <c r="N71">
        <f t="shared" si="23"/>
        <v>2.761955835969307E-5</v>
      </c>
      <c r="S71">
        <f t="shared" si="24"/>
        <v>0</v>
      </c>
      <c r="T71">
        <f t="shared" si="17"/>
        <v>0.31897312513835296</v>
      </c>
      <c r="V71">
        <f t="shared" si="25"/>
        <v>0</v>
      </c>
      <c r="W71">
        <v>0.14229178162792319</v>
      </c>
      <c r="X71">
        <f t="shared" si="18"/>
        <v>1.3608275004729762E-5</v>
      </c>
      <c r="Y71">
        <f t="shared" si="19"/>
        <v>1.6554054054054054E-3</v>
      </c>
      <c r="Z71">
        <f>[1]!Convection(F71,J71/3600,1000,9*10^-4,E71/1000,0.6,0.36,7)</f>
        <v>19466.866968444367</v>
      </c>
      <c r="AA71">
        <f>[1]!HeatTransferArea(F71/1000,H71/1000,0.36,E71/1000)</f>
        <v>0.74148878814188413</v>
      </c>
      <c r="AB71">
        <f t="shared" si="26"/>
        <v>14434.463597351087</v>
      </c>
      <c r="AC71">
        <f t="shared" si="20"/>
        <v>53.279143259512466</v>
      </c>
      <c r="AD71">
        <f t="shared" si="27"/>
        <v>167.03332995970402</v>
      </c>
      <c r="AE71">
        <f t="shared" si="28"/>
        <v>0</v>
      </c>
      <c r="AF71">
        <f t="shared" si="29"/>
        <v>167.03332995970402</v>
      </c>
      <c r="AG71">
        <v>5.5961653689133382E-2</v>
      </c>
      <c r="AI71">
        <v>1.4999999999999999E-2</v>
      </c>
      <c r="AJ71">
        <v>0.9375</v>
      </c>
      <c r="AK71">
        <v>19466.966609470252</v>
      </c>
      <c r="AL71">
        <v>0.37699111843077526</v>
      </c>
      <c r="AM71">
        <v>7338.873514558747</v>
      </c>
      <c r="AN71">
        <v>19713.383908324311</v>
      </c>
    </row>
    <row r="72" spans="1:40" x14ac:dyDescent="0.25">
      <c r="A72" t="s">
        <v>97</v>
      </c>
      <c r="B72">
        <v>370</v>
      </c>
      <c r="C72">
        <v>3</v>
      </c>
      <c r="D72">
        <v>4148</v>
      </c>
      <c r="E72">
        <v>0.5</v>
      </c>
      <c r="F72">
        <v>35</v>
      </c>
      <c r="G72">
        <v>2.867143</v>
      </c>
      <c r="H72">
        <f t="shared" si="21"/>
        <v>100.350005</v>
      </c>
      <c r="I72">
        <v>1.5</v>
      </c>
      <c r="J72">
        <v>100</v>
      </c>
      <c r="K72">
        <f t="shared" si="22"/>
        <v>0.48814678552674035</v>
      </c>
      <c r="N72">
        <f t="shared" si="23"/>
        <v>3.6826077812924089E-5</v>
      </c>
      <c r="S72">
        <f t="shared" si="24"/>
        <v>0</v>
      </c>
      <c r="T72">
        <f t="shared" si="17"/>
        <v>0.42529750018447071</v>
      </c>
      <c r="V72">
        <f t="shared" si="25"/>
        <v>0</v>
      </c>
      <c r="W72">
        <v>0.14229178162792319</v>
      </c>
      <c r="X72">
        <f t="shared" si="18"/>
        <v>1.3608275004729762E-5</v>
      </c>
      <c r="Y72">
        <f t="shared" si="19"/>
        <v>1.6554054054054054E-3</v>
      </c>
      <c r="Z72">
        <f>[1]!Convection(F72,J72/3600,1000,9*10^-4,E72/1000,0.6,0.36,7)</f>
        <v>19466.904705627509</v>
      </c>
      <c r="AA72">
        <f>[1]!HeatTransferArea(F72/1000,H72/1000,0.36,E72/1000)</f>
        <v>0.74148878814188413</v>
      </c>
      <c r="AB72">
        <f t="shared" si="26"/>
        <v>14434.491579049283</v>
      </c>
      <c r="AC72">
        <f t="shared" si="20"/>
        <v>53.279246542942211</v>
      </c>
      <c r="AD72">
        <f t="shared" si="27"/>
        <v>125.27524031961771</v>
      </c>
      <c r="AE72">
        <f t="shared" si="28"/>
        <v>0</v>
      </c>
      <c r="AF72">
        <f t="shared" si="29"/>
        <v>125.27524031961771</v>
      </c>
      <c r="AG72">
        <v>7.4615538252177843E-2</v>
      </c>
      <c r="AI72">
        <v>1.4999999999999999E-2</v>
      </c>
      <c r="AJ72">
        <v>0.9375</v>
      </c>
      <c r="AK72">
        <v>19467.023119185946</v>
      </c>
      <c r="AL72">
        <v>0.37699111843077526</v>
      </c>
      <c r="AM72">
        <v>7338.8948182196691</v>
      </c>
      <c r="AN72">
        <v>19713.441133352862</v>
      </c>
    </row>
    <row r="73" spans="1:40" x14ac:dyDescent="0.25">
      <c r="A73" t="s">
        <v>98</v>
      </c>
      <c r="B73">
        <v>370</v>
      </c>
      <c r="C73">
        <v>3</v>
      </c>
      <c r="D73">
        <v>4148</v>
      </c>
      <c r="E73">
        <v>0.5</v>
      </c>
      <c r="F73">
        <v>35</v>
      </c>
      <c r="G73">
        <v>2.867143</v>
      </c>
      <c r="H73">
        <f t="shared" si="21"/>
        <v>100.350005</v>
      </c>
      <c r="I73">
        <v>1.5</v>
      </c>
      <c r="J73">
        <v>125</v>
      </c>
      <c r="K73">
        <f t="shared" si="22"/>
        <v>0.48814678552674035</v>
      </c>
      <c r="N73">
        <f t="shared" si="23"/>
        <v>4.6032597266155115E-5</v>
      </c>
      <c r="S73">
        <f t="shared" si="24"/>
        <v>0</v>
      </c>
      <c r="T73">
        <f t="shared" si="17"/>
        <v>0.53162187523058835</v>
      </c>
      <c r="V73">
        <f t="shared" si="25"/>
        <v>0</v>
      </c>
      <c r="W73">
        <v>0.14229178162792319</v>
      </c>
      <c r="X73">
        <f t="shared" si="18"/>
        <v>1.3608275004729762E-5</v>
      </c>
      <c r="Y73">
        <f t="shared" si="19"/>
        <v>1.6554054054054054E-3</v>
      </c>
      <c r="Z73">
        <f>[1]!Convection(F73,J73/3600,1000,9*10^-4,E73/1000,0.6,0.36,7)</f>
        <v>19466.938807715036</v>
      </c>
      <c r="AA73">
        <f>[1]!HeatTransferArea(F73/1000,H73/1000,0.36,E73/1000)</f>
        <v>0.74148878814188413</v>
      </c>
      <c r="AB73">
        <f t="shared" si="26"/>
        <v>14434.516865364836</v>
      </c>
      <c r="AC73">
        <f t="shared" si="20"/>
        <v>53.279339877427397</v>
      </c>
      <c r="AD73">
        <f t="shared" si="27"/>
        <v>100.22036782124091</v>
      </c>
      <c r="AE73">
        <f t="shared" si="28"/>
        <v>0</v>
      </c>
      <c r="AF73">
        <f t="shared" si="29"/>
        <v>100.22036782124091</v>
      </c>
      <c r="AG73">
        <v>9.3269422815222311E-2</v>
      </c>
      <c r="AI73">
        <v>1.4999999999999999E-2</v>
      </c>
      <c r="AJ73">
        <v>0.9375</v>
      </c>
      <c r="AK73">
        <v>19467.074185511268</v>
      </c>
      <c r="AL73">
        <v>0.37699111843077526</v>
      </c>
      <c r="AM73">
        <v>7338.9140697707662</v>
      </c>
      <c r="AN73">
        <v>19713.492846087363</v>
      </c>
    </row>
    <row r="74" spans="1:40" x14ac:dyDescent="0.25">
      <c r="A74" t="s">
        <v>99</v>
      </c>
      <c r="B74">
        <v>370</v>
      </c>
      <c r="C74">
        <v>3</v>
      </c>
      <c r="D74">
        <v>4148</v>
      </c>
      <c r="E74">
        <v>0.5</v>
      </c>
      <c r="F74">
        <v>35</v>
      </c>
      <c r="G74">
        <v>3.581429</v>
      </c>
      <c r="H74">
        <f t="shared" si="21"/>
        <v>125.350015</v>
      </c>
      <c r="I74">
        <v>0.5</v>
      </c>
      <c r="J74">
        <v>75</v>
      </c>
      <c r="K74">
        <f t="shared" si="22"/>
        <v>0.60975788579162182</v>
      </c>
      <c r="N74">
        <f t="shared" si="23"/>
        <v>2.761955835969307E-5</v>
      </c>
      <c r="S74">
        <f t="shared" si="24"/>
        <v>0</v>
      </c>
      <c r="T74">
        <f t="shared" si="17"/>
        <v>0.76606982542042823</v>
      </c>
      <c r="V74">
        <f t="shared" si="25"/>
        <v>0</v>
      </c>
      <c r="W74">
        <v>0.14229178162792319</v>
      </c>
      <c r="X74">
        <f t="shared" si="18"/>
        <v>7.0777595768019032E-6</v>
      </c>
      <c r="Y74">
        <f t="shared" si="19"/>
        <v>5.518018018018018E-4</v>
      </c>
      <c r="Z74">
        <f>[1]!Convection(F74,J74/3600,1000,9*10^-4,E74/1000,0.6,0.36,7)</f>
        <v>19466.866968444367</v>
      </c>
      <c r="AA74">
        <f>[1]!HeatTransferArea(F74/1000,H74/1000,0.36,E74/1000)</f>
        <v>0.92621451006322331</v>
      </c>
      <c r="AB74">
        <f t="shared" si="26"/>
        <v>18030.494651643643</v>
      </c>
      <c r="AC74">
        <f t="shared" si="20"/>
        <v>159.83742977853743</v>
      </c>
      <c r="AD74">
        <f t="shared" si="27"/>
        <v>208.64603261304123</v>
      </c>
      <c r="AE74">
        <f t="shared" si="28"/>
        <v>0</v>
      </c>
      <c r="AF74">
        <f t="shared" si="29"/>
        <v>208.64603261304123</v>
      </c>
      <c r="AG74">
        <v>0.13430796885392007</v>
      </c>
      <c r="AI74">
        <v>7.8125E-3</v>
      </c>
      <c r="AJ74">
        <v>0.3125</v>
      </c>
      <c r="AK74">
        <v>19466.966609470252</v>
      </c>
      <c r="AL74">
        <v>0.47123889803846908</v>
      </c>
      <c r="AM74">
        <v>9173.5918931984343</v>
      </c>
      <c r="AN74">
        <v>59140.151724972915</v>
      </c>
    </row>
    <row r="75" spans="1:40" x14ac:dyDescent="0.25">
      <c r="A75" t="s">
        <v>100</v>
      </c>
      <c r="B75">
        <v>370</v>
      </c>
      <c r="C75">
        <v>3</v>
      </c>
      <c r="D75">
        <v>4148</v>
      </c>
      <c r="E75">
        <v>0.5</v>
      </c>
      <c r="F75">
        <v>35</v>
      </c>
      <c r="G75">
        <v>3.581429</v>
      </c>
      <c r="H75">
        <f t="shared" si="21"/>
        <v>125.350015</v>
      </c>
      <c r="I75">
        <v>0.5</v>
      </c>
      <c r="J75">
        <v>100</v>
      </c>
      <c r="K75">
        <f t="shared" si="22"/>
        <v>0.60975788579162182</v>
      </c>
      <c r="N75">
        <f t="shared" si="23"/>
        <v>3.6826077812924089E-5</v>
      </c>
      <c r="S75">
        <f t="shared" si="24"/>
        <v>0</v>
      </c>
      <c r="T75">
        <f t="shared" si="17"/>
        <v>1.0214264338939043</v>
      </c>
      <c r="V75">
        <f t="shared" si="25"/>
        <v>0</v>
      </c>
      <c r="W75">
        <v>0.14229178162792319</v>
      </c>
      <c r="X75">
        <f t="shared" si="18"/>
        <v>7.0777595768019032E-6</v>
      </c>
      <c r="Y75">
        <f t="shared" si="19"/>
        <v>5.518018018018018E-4</v>
      </c>
      <c r="Z75">
        <f>[1]!Convection(F75,J75/3600,1000,9*10^-4,E75/1000,0.6,0.36,7)</f>
        <v>19466.904705627509</v>
      </c>
      <c r="AA75">
        <f>[1]!HeatTransferArea(F75/1000,H75/1000,0.36,E75/1000)</f>
        <v>0.92621451006322331</v>
      </c>
      <c r="AB75">
        <f t="shared" si="26"/>
        <v>18030.52960437024</v>
      </c>
      <c r="AC75">
        <f t="shared" si="20"/>
        <v>159.83773962882668</v>
      </c>
      <c r="AD75">
        <f t="shared" si="27"/>
        <v>156.48482781034926</v>
      </c>
      <c r="AE75">
        <f t="shared" si="28"/>
        <v>0</v>
      </c>
      <c r="AF75">
        <f t="shared" si="29"/>
        <v>156.48482781034926</v>
      </c>
      <c r="AG75">
        <v>0.17907729180522677</v>
      </c>
      <c r="AI75">
        <v>7.8125E-3</v>
      </c>
      <c r="AJ75">
        <v>0.3125</v>
      </c>
      <c r="AK75">
        <v>19467.023119185946</v>
      </c>
      <c r="AL75">
        <v>0.47123889803846908</v>
      </c>
      <c r="AM75">
        <v>9173.6185227745864</v>
      </c>
      <c r="AN75">
        <v>59140.323400058573</v>
      </c>
    </row>
    <row r="76" spans="1:40" x14ac:dyDescent="0.25">
      <c r="A76" t="s">
        <v>101</v>
      </c>
      <c r="B76">
        <v>370</v>
      </c>
      <c r="C76">
        <v>3</v>
      </c>
      <c r="D76">
        <v>4148</v>
      </c>
      <c r="E76">
        <v>0.5</v>
      </c>
      <c r="F76">
        <v>35</v>
      </c>
      <c r="G76">
        <v>3.581429</v>
      </c>
      <c r="H76">
        <f t="shared" si="21"/>
        <v>125.350015</v>
      </c>
      <c r="I76">
        <v>0.5</v>
      </c>
      <c r="J76">
        <v>125</v>
      </c>
      <c r="K76">
        <f t="shared" si="22"/>
        <v>0.60975788579162182</v>
      </c>
      <c r="N76">
        <f t="shared" si="23"/>
        <v>4.6032597266155115E-5</v>
      </c>
      <c r="S76">
        <f t="shared" si="24"/>
        <v>0</v>
      </c>
      <c r="T76">
        <f t="shared" si="17"/>
        <v>1.2767830423673803</v>
      </c>
      <c r="V76">
        <f t="shared" si="25"/>
        <v>0</v>
      </c>
      <c r="W76">
        <v>0.14229178162792319</v>
      </c>
      <c r="X76">
        <f t="shared" si="18"/>
        <v>7.0777595768019032E-6</v>
      </c>
      <c r="Y76">
        <f t="shared" si="19"/>
        <v>5.518018018018018E-4</v>
      </c>
      <c r="Z76">
        <f>[1]!Convection(F76,J76/3600,1000,9*10^-4,E76/1000,0.6,0.36,7)</f>
        <v>19466.938807715036</v>
      </c>
      <c r="AA76">
        <f>[1]!HeatTransferArea(F76/1000,H76/1000,0.36,E76/1000)</f>
        <v>0.92621451006322331</v>
      </c>
      <c r="AB76">
        <f t="shared" si="26"/>
        <v>18030.56119021853</v>
      </c>
      <c r="AC76">
        <f t="shared" si="20"/>
        <v>159.83801963228225</v>
      </c>
      <c r="AD76">
        <f t="shared" si="27"/>
        <v>125.1880815521441</v>
      </c>
      <c r="AE76">
        <f t="shared" si="28"/>
        <v>0</v>
      </c>
      <c r="AF76">
        <f t="shared" si="29"/>
        <v>125.1880815521441</v>
      </c>
      <c r="AG76">
        <v>0.22384661475653347</v>
      </c>
      <c r="AI76">
        <v>7.8125E-3</v>
      </c>
      <c r="AJ76">
        <v>0.3125</v>
      </c>
      <c r="AK76">
        <v>19467.074185511268</v>
      </c>
      <c r="AL76">
        <v>0.47123889803846908</v>
      </c>
      <c r="AM76">
        <v>9173.6425872134587</v>
      </c>
      <c r="AN76">
        <v>59140.478538262083</v>
      </c>
    </row>
    <row r="77" spans="1:40" x14ac:dyDescent="0.25">
      <c r="A77" t="s">
        <v>102</v>
      </c>
      <c r="B77">
        <v>370</v>
      </c>
      <c r="C77">
        <v>3</v>
      </c>
      <c r="D77">
        <v>4148</v>
      </c>
      <c r="E77">
        <v>0.5</v>
      </c>
      <c r="F77">
        <v>35</v>
      </c>
      <c r="G77">
        <v>3.581429</v>
      </c>
      <c r="H77">
        <f t="shared" si="21"/>
        <v>125.350015</v>
      </c>
      <c r="I77">
        <v>1</v>
      </c>
      <c r="J77">
        <v>75</v>
      </c>
      <c r="K77">
        <f t="shared" si="22"/>
        <v>0.60975788579162182</v>
      </c>
      <c r="N77">
        <f t="shared" si="23"/>
        <v>2.761955835969307E-5</v>
      </c>
      <c r="S77">
        <f t="shared" si="24"/>
        <v>0</v>
      </c>
      <c r="T77">
        <f t="shared" si="17"/>
        <v>0.38303491271021411</v>
      </c>
      <c r="V77">
        <f t="shared" si="25"/>
        <v>0</v>
      </c>
      <c r="W77">
        <v>0.14229178162792319</v>
      </c>
      <c r="X77">
        <f t="shared" si="18"/>
        <v>1.4155519153603806E-5</v>
      </c>
      <c r="Y77">
        <f t="shared" si="19"/>
        <v>1.1036036036036036E-3</v>
      </c>
      <c r="Z77">
        <f>[1]!Convection(F77,J77/3600,1000,9*10^-4,E77/1000,0.6,0.36,7)</f>
        <v>19466.866968444367</v>
      </c>
      <c r="AA77">
        <f>[1]!HeatTransferArea(F77/1000,H77/1000,0.36,E77/1000)</f>
        <v>0.92621451006322331</v>
      </c>
      <c r="AB77">
        <f t="shared" si="26"/>
        <v>18030.494651643643</v>
      </c>
      <c r="AC77">
        <f t="shared" si="20"/>
        <v>79.918714889268713</v>
      </c>
      <c r="AD77">
        <f t="shared" si="27"/>
        <v>208.64603261304123</v>
      </c>
      <c r="AE77">
        <f t="shared" si="28"/>
        <v>0</v>
      </c>
      <c r="AF77">
        <f t="shared" si="29"/>
        <v>208.64603261304123</v>
      </c>
      <c r="AG77">
        <v>6.7153984426960037E-2</v>
      </c>
      <c r="AI77">
        <v>1.5625E-2</v>
      </c>
      <c r="AJ77">
        <v>0.625</v>
      </c>
      <c r="AK77">
        <v>19466.966609470252</v>
      </c>
      <c r="AL77">
        <v>0.47123889803846908</v>
      </c>
      <c r="AM77">
        <v>9173.5918931984343</v>
      </c>
      <c r="AN77">
        <v>29570.075862486457</v>
      </c>
    </row>
    <row r="78" spans="1:40" x14ac:dyDescent="0.25">
      <c r="A78" t="s">
        <v>103</v>
      </c>
      <c r="B78">
        <v>370</v>
      </c>
      <c r="C78">
        <v>3</v>
      </c>
      <c r="D78">
        <v>4148</v>
      </c>
      <c r="E78">
        <v>0.5</v>
      </c>
      <c r="F78">
        <v>35</v>
      </c>
      <c r="G78">
        <v>3.581429</v>
      </c>
      <c r="H78">
        <f t="shared" si="21"/>
        <v>125.350015</v>
      </c>
      <c r="I78">
        <v>1</v>
      </c>
      <c r="J78">
        <v>100</v>
      </c>
      <c r="K78">
        <f t="shared" si="22"/>
        <v>0.60975788579162182</v>
      </c>
      <c r="N78">
        <f t="shared" si="23"/>
        <v>3.6826077812924089E-5</v>
      </c>
      <c r="S78">
        <f t="shared" si="24"/>
        <v>0</v>
      </c>
      <c r="T78">
        <f t="shared" si="17"/>
        <v>0.51071321694695215</v>
      </c>
      <c r="V78">
        <f t="shared" si="25"/>
        <v>0</v>
      </c>
      <c r="W78">
        <v>0.14229178162792319</v>
      </c>
      <c r="X78">
        <f t="shared" si="18"/>
        <v>1.4155519153603806E-5</v>
      </c>
      <c r="Y78">
        <f t="shared" si="19"/>
        <v>1.1036036036036036E-3</v>
      </c>
      <c r="Z78">
        <f>[1]!Convection(F78,J78/3600,1000,9*10^-4,E78/1000,0.6,0.36,7)</f>
        <v>19466.904705627509</v>
      </c>
      <c r="AA78">
        <f>[1]!HeatTransferArea(F78/1000,H78/1000,0.36,E78/1000)</f>
        <v>0.92621451006322331</v>
      </c>
      <c r="AB78">
        <f t="shared" si="26"/>
        <v>18030.52960437024</v>
      </c>
      <c r="AC78">
        <f t="shared" si="20"/>
        <v>79.918869814413341</v>
      </c>
      <c r="AD78">
        <f t="shared" si="27"/>
        <v>156.48482781034926</v>
      </c>
      <c r="AE78">
        <f t="shared" si="28"/>
        <v>0</v>
      </c>
      <c r="AF78">
        <f t="shared" si="29"/>
        <v>156.48482781034926</v>
      </c>
      <c r="AG78">
        <v>8.9538645902613387E-2</v>
      </c>
      <c r="AI78">
        <v>1.5625E-2</v>
      </c>
      <c r="AJ78">
        <v>0.625</v>
      </c>
      <c r="AK78">
        <v>19467.023119185946</v>
      </c>
      <c r="AL78">
        <v>0.47123889803846908</v>
      </c>
      <c r="AM78">
        <v>9173.6185227745864</v>
      </c>
      <c r="AN78">
        <v>29570.161700029286</v>
      </c>
    </row>
    <row r="79" spans="1:40" x14ac:dyDescent="0.25">
      <c r="A79" t="s">
        <v>104</v>
      </c>
      <c r="B79">
        <v>370</v>
      </c>
      <c r="C79">
        <v>3</v>
      </c>
      <c r="D79">
        <v>4148</v>
      </c>
      <c r="E79">
        <v>0.5</v>
      </c>
      <c r="F79">
        <v>35</v>
      </c>
      <c r="G79">
        <v>3.581429</v>
      </c>
      <c r="H79">
        <f t="shared" si="21"/>
        <v>125.350015</v>
      </c>
      <c r="I79">
        <v>1</v>
      </c>
      <c r="J79">
        <v>125</v>
      </c>
      <c r="K79">
        <f t="shared" si="22"/>
        <v>0.60975788579162182</v>
      </c>
      <c r="N79">
        <f t="shared" si="23"/>
        <v>4.6032597266155115E-5</v>
      </c>
      <c r="S79">
        <f t="shared" si="24"/>
        <v>0</v>
      </c>
      <c r="T79">
        <f t="shared" si="17"/>
        <v>0.63839152118369014</v>
      </c>
      <c r="V79">
        <f t="shared" si="25"/>
        <v>0</v>
      </c>
      <c r="W79">
        <v>0.14229178162792319</v>
      </c>
      <c r="X79">
        <f t="shared" si="18"/>
        <v>1.4155519153603806E-5</v>
      </c>
      <c r="Y79">
        <f t="shared" si="19"/>
        <v>1.1036036036036036E-3</v>
      </c>
      <c r="Z79">
        <f>[1]!Convection(F79,J79/3600,1000,9*10^-4,E79/1000,0.6,0.36,7)</f>
        <v>19466.938807715036</v>
      </c>
      <c r="AA79">
        <f>[1]!HeatTransferArea(F79/1000,H79/1000,0.36,E79/1000)</f>
        <v>0.92621451006322331</v>
      </c>
      <c r="AB79">
        <f t="shared" si="26"/>
        <v>18030.56119021853</v>
      </c>
      <c r="AC79">
        <f t="shared" si="20"/>
        <v>79.919009816141127</v>
      </c>
      <c r="AD79">
        <f t="shared" si="27"/>
        <v>125.1880815521441</v>
      </c>
      <c r="AE79">
        <f t="shared" si="28"/>
        <v>0</v>
      </c>
      <c r="AF79">
        <f t="shared" si="29"/>
        <v>125.1880815521441</v>
      </c>
      <c r="AG79">
        <v>0.11192330737826674</v>
      </c>
      <c r="AI79">
        <v>1.5625E-2</v>
      </c>
      <c r="AJ79">
        <v>0.625</v>
      </c>
      <c r="AK79">
        <v>19467.074185511268</v>
      </c>
      <c r="AL79">
        <v>0.47123889803846908</v>
      </c>
      <c r="AM79">
        <v>9173.6425872134587</v>
      </c>
      <c r="AN79">
        <v>29570.239269131042</v>
      </c>
    </row>
    <row r="80" spans="1:40" x14ac:dyDescent="0.25">
      <c r="A80" t="s">
        <v>105</v>
      </c>
      <c r="B80">
        <v>370</v>
      </c>
      <c r="C80">
        <v>3</v>
      </c>
      <c r="D80">
        <v>4148</v>
      </c>
      <c r="E80">
        <v>0.5</v>
      </c>
      <c r="F80">
        <v>35</v>
      </c>
      <c r="G80">
        <v>3.581429</v>
      </c>
      <c r="H80">
        <f t="shared" si="21"/>
        <v>125.350015</v>
      </c>
      <c r="I80">
        <v>1.5</v>
      </c>
      <c r="J80">
        <v>75</v>
      </c>
      <c r="K80">
        <f t="shared" si="22"/>
        <v>0.60975788579162182</v>
      </c>
      <c r="N80">
        <f t="shared" si="23"/>
        <v>2.761955835969307E-5</v>
      </c>
      <c r="S80">
        <f t="shared" si="24"/>
        <v>0</v>
      </c>
      <c r="T80">
        <f t="shared" si="17"/>
        <v>0.25535660847347608</v>
      </c>
      <c r="V80">
        <f t="shared" si="25"/>
        <v>0</v>
      </c>
      <c r="W80">
        <v>0.14229178162792319</v>
      </c>
      <c r="X80">
        <f t="shared" si="18"/>
        <v>2.1233278730405708E-5</v>
      </c>
      <c r="Y80">
        <f t="shared" si="19"/>
        <v>1.6554054054054054E-3</v>
      </c>
      <c r="Z80">
        <f>[1]!Convection(F80,J80/3600,1000,9*10^-4,E80/1000,0.6,0.36,7)</f>
        <v>19466.866968444367</v>
      </c>
      <c r="AA80">
        <f>[1]!HeatTransferArea(F80/1000,H80/1000,0.36,E80/1000)</f>
        <v>0.92621451006322331</v>
      </c>
      <c r="AB80">
        <f t="shared" si="26"/>
        <v>18030.494651643643</v>
      </c>
      <c r="AC80">
        <f t="shared" si="20"/>
        <v>53.279143259512473</v>
      </c>
      <c r="AD80">
        <f t="shared" si="27"/>
        <v>208.64603261304123</v>
      </c>
      <c r="AE80">
        <f t="shared" si="28"/>
        <v>0</v>
      </c>
      <c r="AF80">
        <f t="shared" si="29"/>
        <v>208.64603261304123</v>
      </c>
      <c r="AG80">
        <v>4.4769322951306693E-2</v>
      </c>
      <c r="AI80">
        <v>2.34375E-2</v>
      </c>
      <c r="AJ80">
        <v>0.9375</v>
      </c>
      <c r="AK80">
        <v>19466.966609470252</v>
      </c>
      <c r="AL80">
        <v>0.47123889803846908</v>
      </c>
      <c r="AM80">
        <v>9173.5918931984343</v>
      </c>
      <c r="AN80">
        <v>19713.383908324304</v>
      </c>
    </row>
    <row r="81" spans="1:40" x14ac:dyDescent="0.25">
      <c r="A81" t="s">
        <v>106</v>
      </c>
      <c r="B81">
        <v>370</v>
      </c>
      <c r="C81">
        <v>3</v>
      </c>
      <c r="D81">
        <v>4148</v>
      </c>
      <c r="E81">
        <v>0.5</v>
      </c>
      <c r="F81">
        <v>35</v>
      </c>
      <c r="G81">
        <v>3.581429</v>
      </c>
      <c r="H81">
        <f t="shared" si="21"/>
        <v>125.350015</v>
      </c>
      <c r="I81">
        <v>1.5</v>
      </c>
      <c r="J81">
        <v>100</v>
      </c>
      <c r="K81">
        <f t="shared" si="22"/>
        <v>0.60975788579162182</v>
      </c>
      <c r="N81">
        <f t="shared" si="23"/>
        <v>3.6826077812924089E-5</v>
      </c>
      <c r="S81">
        <f t="shared" si="24"/>
        <v>0</v>
      </c>
      <c r="T81">
        <f t="shared" si="17"/>
        <v>0.34047547796463479</v>
      </c>
      <c r="V81">
        <f t="shared" si="25"/>
        <v>0</v>
      </c>
      <c r="W81">
        <v>0.14229178162792319</v>
      </c>
      <c r="X81">
        <f t="shared" si="18"/>
        <v>2.1233278730405708E-5</v>
      </c>
      <c r="Y81">
        <f t="shared" si="19"/>
        <v>1.6554054054054054E-3</v>
      </c>
      <c r="Z81">
        <f>[1]!Convection(F81,J81/3600,1000,9*10^-4,E81/1000,0.6,0.36,7)</f>
        <v>19466.904705627509</v>
      </c>
      <c r="AA81">
        <f>[1]!HeatTransferArea(F81/1000,H81/1000,0.36,E81/1000)</f>
        <v>0.92621451006322331</v>
      </c>
      <c r="AB81">
        <f t="shared" si="26"/>
        <v>18030.52960437024</v>
      </c>
      <c r="AC81">
        <f t="shared" si="20"/>
        <v>53.279246542942225</v>
      </c>
      <c r="AD81">
        <f t="shared" si="27"/>
        <v>156.48482781034926</v>
      </c>
      <c r="AE81">
        <f t="shared" si="28"/>
        <v>0</v>
      </c>
      <c r="AF81">
        <f t="shared" si="29"/>
        <v>156.48482781034926</v>
      </c>
      <c r="AG81">
        <v>5.9692430601742258E-2</v>
      </c>
      <c r="AI81">
        <v>2.34375E-2</v>
      </c>
      <c r="AJ81">
        <v>0.9375</v>
      </c>
      <c r="AK81">
        <v>19467.023119185946</v>
      </c>
      <c r="AL81">
        <v>0.47123889803846908</v>
      </c>
      <c r="AM81">
        <v>9173.6185227745864</v>
      </c>
      <c r="AN81">
        <v>19713.441133352855</v>
      </c>
    </row>
    <row r="82" spans="1:40" x14ac:dyDescent="0.25">
      <c r="A82" t="s">
        <v>107</v>
      </c>
      <c r="B82">
        <v>370</v>
      </c>
      <c r="C82">
        <v>3</v>
      </c>
      <c r="D82">
        <v>4148</v>
      </c>
      <c r="E82">
        <v>0.5</v>
      </c>
      <c r="F82">
        <v>35</v>
      </c>
      <c r="G82">
        <v>3.581429</v>
      </c>
      <c r="H82">
        <f t="shared" si="21"/>
        <v>125.350015</v>
      </c>
      <c r="I82">
        <v>1.5</v>
      </c>
      <c r="J82">
        <v>125</v>
      </c>
      <c r="K82">
        <f t="shared" si="22"/>
        <v>0.60975788579162182</v>
      </c>
      <c r="N82">
        <f t="shared" si="23"/>
        <v>4.6032597266155115E-5</v>
      </c>
      <c r="S82">
        <f t="shared" si="24"/>
        <v>0</v>
      </c>
      <c r="T82">
        <f t="shared" si="17"/>
        <v>0.42559434745579344</v>
      </c>
      <c r="V82">
        <f t="shared" si="25"/>
        <v>0</v>
      </c>
      <c r="W82">
        <v>0.14229178162792319</v>
      </c>
      <c r="X82">
        <f t="shared" si="18"/>
        <v>2.1233278730405708E-5</v>
      </c>
      <c r="Y82">
        <f t="shared" si="19"/>
        <v>1.6554054054054054E-3</v>
      </c>
      <c r="Z82">
        <f>[1]!Convection(F82,J82/3600,1000,9*10^-4,E82/1000,0.6,0.36,7)</f>
        <v>19466.938807715036</v>
      </c>
      <c r="AA82">
        <f>[1]!HeatTransferArea(F82/1000,H82/1000,0.36,E82/1000)</f>
        <v>0.92621451006322331</v>
      </c>
      <c r="AB82">
        <f t="shared" si="26"/>
        <v>18030.56119021853</v>
      </c>
      <c r="AC82">
        <f t="shared" si="20"/>
        <v>53.279339877427411</v>
      </c>
      <c r="AD82">
        <f t="shared" si="27"/>
        <v>125.1880815521441</v>
      </c>
      <c r="AE82">
        <f t="shared" si="28"/>
        <v>0</v>
      </c>
      <c r="AF82">
        <f t="shared" si="29"/>
        <v>125.1880815521441</v>
      </c>
      <c r="AG82">
        <v>7.4615538252177829E-2</v>
      </c>
      <c r="AI82">
        <v>2.34375E-2</v>
      </c>
      <c r="AJ82">
        <v>0.9375</v>
      </c>
      <c r="AK82">
        <v>19467.074185511268</v>
      </c>
      <c r="AL82">
        <v>0.47123889803846908</v>
      </c>
      <c r="AM82">
        <v>9173.6425872134587</v>
      </c>
      <c r="AN82">
        <v>19713.49284608736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Planilha1</vt:lpstr>
      <vt:lpstr>Planilha2</vt:lpstr>
      <vt:lpstr>Planilha3</vt:lpstr>
      <vt:lpstr>Planilha4</vt:lpstr>
      <vt:lpstr>Planilha6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2018-09-26T13:24:25Z</dcterms:created>
  <dcterms:modified xsi:type="dcterms:W3CDTF">2018-10-01T17:07:34Z</dcterms:modified>
</cp:coreProperties>
</file>