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FNPS\FNPS 2022\"/>
    </mc:Choice>
  </mc:AlternateContent>
  <xr:revisionPtr revIDLastSave="683" documentId="13_ncr:1_{B1679974-D62E-4A65-898D-57868A9B0FA6}" xr6:coauthVersionLast="36" xr6:coauthVersionMax="36" xr10:uidLastSave="{ECDFCA0A-D6B4-4B9B-A31F-3D821338F5AA}"/>
  <bookViews>
    <workbookView xWindow="0" yWindow="0" windowWidth="23040" windowHeight="8484" xr2:uid="{8DDF182A-06DB-4D64-8956-747B615F9B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6" i="1" l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B26" i="1"/>
  <c r="AS26" i="1"/>
  <c r="X26" i="1" l="1"/>
  <c r="AG26" i="1"/>
  <c r="O26" i="1"/>
  <c r="BK26" i="1"/>
  <c r="E26" i="1" l="1"/>
</calcChain>
</file>

<file path=xl/sharedStrings.xml><?xml version="1.0" encoding="utf-8"?>
<sst xmlns="http://schemas.openxmlformats.org/spreadsheetml/2006/main" count="216" uniqueCount="106">
  <si>
    <t>ELENCO ATS</t>
  </si>
  <si>
    <t>CAPITOLO</t>
  </si>
  <si>
    <t>IMPEGNO</t>
  </si>
  <si>
    <t>SUB-IMPEGNO</t>
  </si>
  <si>
    <t>MANDATO</t>
  </si>
  <si>
    <t>IMPORTO</t>
  </si>
  <si>
    <t>QUIETANZA</t>
  </si>
  <si>
    <t>DATA QUIETANZA</t>
  </si>
  <si>
    <t xml:space="preserve">MANDATO </t>
  </si>
  <si>
    <t>DATA MANDATO</t>
  </si>
  <si>
    <t>IMPORTO LIQUIDATO</t>
  </si>
  <si>
    <t>IMPORTO DA LIQUIDARE</t>
  </si>
  <si>
    <t>TOTALE ASSEGNATO</t>
  </si>
  <si>
    <t>TOTALE LIQUIDATO</t>
  </si>
  <si>
    <t>ATS 1</t>
  </si>
  <si>
    <t>ATS 3</t>
  </si>
  <si>
    <t>ATS 4</t>
  </si>
  <si>
    <t>ATS 5</t>
  </si>
  <si>
    <t>ATS 6</t>
  </si>
  <si>
    <t>ATS 7</t>
  </si>
  <si>
    <t>ATS 8</t>
  </si>
  <si>
    <t>ATS 9</t>
  </si>
  <si>
    <t>ATS 10</t>
  </si>
  <si>
    <t>ATS 11</t>
  </si>
  <si>
    <t>ATS 12</t>
  </si>
  <si>
    <t>ATS 13</t>
  </si>
  <si>
    <t>ATS 14</t>
  </si>
  <si>
    <t>ATS 15</t>
  </si>
  <si>
    <t>ATS 16</t>
  </si>
  <si>
    <t>ATS 17</t>
  </si>
  <si>
    <t>ATS 18</t>
  </si>
  <si>
    <t>ATS 19</t>
  </si>
  <si>
    <t>ATS 20</t>
  </si>
  <si>
    <t>ATS 21</t>
  </si>
  <si>
    <t>ATS 22</t>
  </si>
  <si>
    <t>ATS 23</t>
  </si>
  <si>
    <t>ATS 24</t>
  </si>
  <si>
    <t>TOTALE</t>
  </si>
  <si>
    <t>12759/2023</t>
  </si>
  <si>
    <t>X</t>
  </si>
  <si>
    <t>12757/2023</t>
  </si>
  <si>
    <t>PIPPI 11 125k (LIQUIDATO)</t>
  </si>
  <si>
    <t>AFFIDO-COMUNITà 6.487.400,74 (LIQUIDATO)</t>
  </si>
  <si>
    <t>Multiutenza 1.900.000 (LIQUIDATO)</t>
  </si>
  <si>
    <t>12669/2023</t>
  </si>
  <si>
    <t>12672/2023</t>
  </si>
  <si>
    <t>12673/2023</t>
  </si>
  <si>
    <t>0034890</t>
  </si>
  <si>
    <t>0034891</t>
  </si>
  <si>
    <t>0034892</t>
  </si>
  <si>
    <t>0034893</t>
  </si>
  <si>
    <t>0034894</t>
  </si>
  <si>
    <t>0034895</t>
  </si>
  <si>
    <t>0034896</t>
  </si>
  <si>
    <t>0034897</t>
  </si>
  <si>
    <t>0034898</t>
  </si>
  <si>
    <t>0034876</t>
  </si>
  <si>
    <t>0034878</t>
  </si>
  <si>
    <t>0034879</t>
  </si>
  <si>
    <t>0034880</t>
  </si>
  <si>
    <t>0034881</t>
  </si>
  <si>
    <t>0034882</t>
  </si>
  <si>
    <t>0034883</t>
  </si>
  <si>
    <t>0034884</t>
  </si>
  <si>
    <t>0034885</t>
  </si>
  <si>
    <t>0034886</t>
  </si>
  <si>
    <t>0034887</t>
  </si>
  <si>
    <t>0034888</t>
  </si>
  <si>
    <t>0034889</t>
  </si>
  <si>
    <t>0034899</t>
  </si>
  <si>
    <t>se aggiungiamo le azioni di sistema diventano 10.381.400,74</t>
  </si>
  <si>
    <t>INTERVENTO DETENUTI IVANA 500K (NON LIQUIDATO)</t>
  </si>
  <si>
    <t>LEPS Supervisione assistenti sociali BEA 269 k (NON LIQUIDATO)</t>
  </si>
  <si>
    <t>LEPS Dimissioni protette Gianluca 269 k (NON LIQUIDATO)</t>
  </si>
  <si>
    <t>0032868</t>
  </si>
  <si>
    <t>12246/2023</t>
  </si>
  <si>
    <t>12247/2023</t>
  </si>
  <si>
    <t>12248/202</t>
  </si>
  <si>
    <t>0032869</t>
  </si>
  <si>
    <t>0032870</t>
  </si>
  <si>
    <t>0032871</t>
  </si>
  <si>
    <t>0032872</t>
  </si>
  <si>
    <t>0032873</t>
  </si>
  <si>
    <t>0032874</t>
  </si>
  <si>
    <t>0032875</t>
  </si>
  <si>
    <t>0032876</t>
  </si>
  <si>
    <t>0032877</t>
  </si>
  <si>
    <t>0032878</t>
  </si>
  <si>
    <t>0032879</t>
  </si>
  <si>
    <t>0032880</t>
  </si>
  <si>
    <t>0032890</t>
  </si>
  <si>
    <t>0032881</t>
  </si>
  <si>
    <t>0032882</t>
  </si>
  <si>
    <t>0032883</t>
  </si>
  <si>
    <t>0032884</t>
  </si>
  <si>
    <t>0032885</t>
  </si>
  <si>
    <t>0032886</t>
  </si>
  <si>
    <t>0032887</t>
  </si>
  <si>
    <t>0032888</t>
  </si>
  <si>
    <t>0032889</t>
  </si>
  <si>
    <t>0034458</t>
  </si>
  <si>
    <t>0034459</t>
  </si>
  <si>
    <t>12970/2023</t>
  </si>
  <si>
    <t>12971/2023</t>
  </si>
  <si>
    <t>12972/2023</t>
  </si>
  <si>
    <t xml:space="preserve">Interventi a favore delle famiglie  731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</si>
</sst>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44" fontId="0" fillId="0" borderId="1" xfId="1" applyFont="1" applyBorder="1"/>
    <xf numFmtId="44" fontId="0" fillId="0" borderId="0" xfId="1" applyFont="1"/>
    <xf numFmtId="49" fontId="0" fillId="0" borderId="0" xfId="0" applyNumberFormat="1"/>
    <xf numFmtId="0" fontId="2" fillId="2" borderId="1" xfId="0" applyFont="1" applyFill="1" applyBorder="1" applyAlignment="1"/>
    <xf numFmtId="0" fontId="2" fillId="2" borderId="1" xfId="0" applyFont="1" applyFill="1" applyBorder="1"/>
    <xf numFmtId="164" fontId="2" fillId="2" borderId="1" xfId="0" applyNumberFormat="1" applyFont="1" applyFill="1" applyBorder="1"/>
    <xf numFmtId="44" fontId="2" fillId="2" borderId="1" xfId="1" applyFont="1" applyFill="1" applyBorder="1"/>
    <xf numFmtId="0" fontId="2" fillId="2" borderId="1" xfId="0" applyFont="1" applyFill="1" applyBorder="1" applyAlignment="1">
      <alignment wrapText="1"/>
    </xf>
    <xf numFmtId="49" fontId="2" fillId="2" borderId="2" xfId="0" applyNumberFormat="1" applyFont="1" applyFill="1" applyBorder="1"/>
    <xf numFmtId="49" fontId="2" fillId="2" borderId="1" xfId="0" applyNumberFormat="1" applyFont="1" applyFill="1" applyBorder="1"/>
    <xf numFmtId="49" fontId="0" fillId="0" borderId="1" xfId="0" applyNumberFormat="1" applyBorder="1"/>
    <xf numFmtId="49" fontId="2" fillId="2" borderId="2" xfId="0" applyNumberFormat="1" applyFont="1" applyFill="1" applyBorder="1" applyAlignment="1">
      <alignment horizontal="right"/>
    </xf>
    <xf numFmtId="49" fontId="0" fillId="0" borderId="0" xfId="0" applyNumberFormat="1" applyAlignment="1">
      <alignment horizontal="right"/>
    </xf>
    <xf numFmtId="44" fontId="2" fillId="2" borderId="1" xfId="0" applyNumberFormat="1" applyFont="1" applyFill="1" applyBorder="1" applyAlignment="1">
      <alignment wrapText="1"/>
    </xf>
    <xf numFmtId="44" fontId="0" fillId="0" borderId="0" xfId="0" applyNumberFormat="1"/>
    <xf numFmtId="164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0" fillId="0" borderId="1" xfId="0" applyNumberFormat="1" applyBorder="1"/>
    <xf numFmtId="0" fontId="0" fillId="0" borderId="0" xfId="0" applyNumberFormat="1"/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4" fontId="0" fillId="0" borderId="1" xfId="0" applyNumberFormat="1" applyBorder="1"/>
    <xf numFmtId="44" fontId="2" fillId="2" borderId="1" xfId="1" applyFont="1" applyFill="1" applyBorder="1" applyAlignment="1"/>
    <xf numFmtId="44" fontId="1" fillId="0" borderId="1" xfId="1" applyFont="1" applyBorder="1"/>
    <xf numFmtId="164" fontId="1" fillId="0" borderId="1" xfId="0" applyNumberFormat="1" applyFont="1" applyBorder="1"/>
    <xf numFmtId="164" fontId="0" fillId="0" borderId="1" xfId="1" applyNumberFormat="1" applyFont="1" applyBorder="1"/>
    <xf numFmtId="164" fontId="2" fillId="2" borderId="1" xfId="1" applyNumberFormat="1" applyFont="1" applyFill="1" applyBorder="1"/>
    <xf numFmtId="164" fontId="0" fillId="0" borderId="0" xfId="1" applyNumberFormat="1" applyFont="1"/>
    <xf numFmtId="164" fontId="1" fillId="0" borderId="1" xfId="1" applyNumberFormat="1" applyFont="1" applyBorder="1"/>
    <xf numFmtId="0" fontId="0" fillId="0" borderId="1" xfId="1" applyNumberFormat="1" applyFont="1" applyBorder="1"/>
    <xf numFmtId="44" fontId="0" fillId="0" borderId="1" xfId="0" applyNumberFormat="1" applyBorder="1" applyAlignment="1">
      <alignment horizontal="right"/>
    </xf>
    <xf numFmtId="14" fontId="0" fillId="0" borderId="1" xfId="0" applyNumberFormat="1" applyBorder="1"/>
    <xf numFmtId="44" fontId="3" fillId="0" borderId="1" xfId="1" applyFont="1" applyBorder="1"/>
    <xf numFmtId="0" fontId="3" fillId="0" borderId="1" xfId="0" applyFont="1" applyBorder="1"/>
    <xf numFmtId="0" fontId="4" fillId="0" borderId="1" xfId="0" applyFont="1" applyBorder="1"/>
    <xf numFmtId="44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AC33-31D0-4F86-B75D-A2B6D067C7B9}">
  <dimension ref="A1:BR28"/>
  <sheetViews>
    <sheetView tabSelected="1" zoomScale="82" zoomScaleNormal="82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A18" sqref="A18:XFD18"/>
    </sheetView>
  </sheetViews>
  <sheetFormatPr defaultRowHeight="14.4" x14ac:dyDescent="0.3"/>
  <cols>
    <col min="1" max="1" width="15.44140625" style="26" bestFit="1" customWidth="1"/>
    <col min="2" max="3" width="37.109375" style="25" customWidth="1"/>
    <col min="4" max="4" width="37.109375" customWidth="1"/>
    <col min="5" max="5" width="21.44140625" style="5" customWidth="1"/>
    <col min="6" max="6" width="12" bestFit="1" customWidth="1"/>
    <col min="7" max="7" width="13.44140625" bestFit="1" customWidth="1"/>
    <col min="8" max="8" width="13.44140625" customWidth="1"/>
    <col min="9" max="9" width="16.21875" bestFit="1" customWidth="1"/>
    <col min="10" max="10" width="17.33203125" bestFit="1" customWidth="1"/>
    <col min="11" max="11" width="14.109375" style="6" bestFit="1" customWidth="1"/>
    <col min="12" max="12" width="13.88671875" customWidth="1"/>
    <col min="14" max="14" width="1.5546875" customWidth="1"/>
    <col min="15" max="15" width="13.77734375" style="38" hidden="1" customWidth="1"/>
    <col min="16" max="16" width="12" hidden="1" customWidth="1"/>
    <col min="17" max="18" width="13.77734375" hidden="1" customWidth="1"/>
    <col min="19" max="19" width="11.5546875" hidden="1" customWidth="1"/>
    <col min="20" max="20" width="17.33203125" hidden="1" customWidth="1"/>
    <col min="21" max="21" width="14.109375" style="16" hidden="1" customWidth="1"/>
    <col min="22" max="22" width="15" hidden="1" customWidth="1"/>
    <col min="24" max="24" width="18" style="2" bestFit="1" customWidth="1"/>
    <col min="25" max="25" width="12" bestFit="1" customWidth="1"/>
    <col min="26" max="26" width="13.77734375" bestFit="1" customWidth="1"/>
    <col min="27" max="27" width="13.77734375" customWidth="1"/>
    <col min="28" max="28" width="11.88671875" bestFit="1" customWidth="1"/>
    <col min="29" max="29" width="17.33203125" bestFit="1" customWidth="1"/>
    <col min="30" max="30" width="14.109375" style="6" bestFit="1" customWidth="1"/>
    <col min="31" max="31" width="21" bestFit="1" customWidth="1"/>
    <col min="33" max="33" width="19.44140625" style="5" bestFit="1" customWidth="1"/>
    <col min="34" max="34" width="19.44140625" style="22" bestFit="1" customWidth="1"/>
    <col min="35" max="35" width="15.6640625" style="2" bestFit="1" customWidth="1"/>
    <col min="36" max="37" width="16.88671875" style="18" customWidth="1"/>
    <col min="38" max="38" width="13.77734375" bestFit="1" customWidth="1"/>
    <col min="39" max="39" width="13.77734375" customWidth="1"/>
    <col min="40" max="40" width="11.88671875" bestFit="1" customWidth="1"/>
    <col min="41" max="41" width="17.33203125" bestFit="1" customWidth="1"/>
    <col min="42" max="42" width="14.109375" style="6" bestFit="1" customWidth="1"/>
    <col min="43" max="43" width="21" bestFit="1" customWidth="1"/>
    <col min="45" max="45" width="12.77734375" style="5" bestFit="1" customWidth="1"/>
    <col min="46" max="46" width="12" bestFit="1" customWidth="1"/>
    <col min="47" max="47" width="13.77734375" bestFit="1" customWidth="1"/>
    <col min="48" max="48" width="15" customWidth="1"/>
    <col min="49" max="49" width="11.88671875" bestFit="1" customWidth="1"/>
    <col min="50" max="50" width="17.33203125" bestFit="1" customWidth="1"/>
    <col min="51" max="51" width="14.109375" style="6" bestFit="1" customWidth="1"/>
    <col min="52" max="52" width="15" customWidth="1"/>
    <col min="54" max="54" width="12.77734375" style="5" bestFit="1" customWidth="1"/>
    <col min="55" max="55" width="12" bestFit="1" customWidth="1"/>
    <col min="56" max="56" width="13.77734375" bestFit="1" customWidth="1"/>
    <col min="57" max="57" width="13.77734375" customWidth="1"/>
    <col min="58" max="58" width="11.88671875" bestFit="1" customWidth="1"/>
    <col min="59" max="59" width="17.33203125" bestFit="1" customWidth="1"/>
    <col min="60" max="60" width="14.109375" style="6" bestFit="1" customWidth="1"/>
    <col min="61" max="61" width="14.88671875" customWidth="1"/>
    <col min="63" max="63" width="13.77734375" style="2" bestFit="1" customWidth="1"/>
    <col min="64" max="64" width="12" bestFit="1" customWidth="1"/>
    <col min="65" max="65" width="13.77734375" bestFit="1" customWidth="1"/>
    <col min="66" max="66" width="13.77734375" customWidth="1"/>
    <col min="67" max="67" width="11.88671875" style="22" bestFit="1" customWidth="1"/>
    <col min="68" max="68" width="17.33203125" style="25" bestFit="1" customWidth="1"/>
    <col min="69" max="69" width="14.109375" style="6" bestFit="1" customWidth="1"/>
    <col min="70" max="70" width="13.21875" customWidth="1"/>
  </cols>
  <sheetData>
    <row r="1" spans="1:70" ht="14.4" customHeight="1" x14ac:dyDescent="0.35">
      <c r="D1" s="48"/>
      <c r="E1" s="49" t="s">
        <v>43</v>
      </c>
      <c r="F1" s="50"/>
      <c r="G1" s="50"/>
      <c r="H1" s="50"/>
      <c r="I1" s="50"/>
      <c r="J1" s="50"/>
      <c r="K1" s="50"/>
      <c r="L1" s="51"/>
      <c r="O1" s="52" t="s">
        <v>105</v>
      </c>
      <c r="P1" s="53"/>
      <c r="Q1" s="53"/>
      <c r="R1" s="53"/>
      <c r="S1" s="53"/>
      <c r="T1" s="53"/>
      <c r="U1" s="53"/>
      <c r="V1" s="54"/>
      <c r="X1" s="52" t="s">
        <v>42</v>
      </c>
      <c r="Y1" s="53"/>
      <c r="Z1" s="53"/>
      <c r="AA1" s="53"/>
      <c r="AB1" s="53"/>
      <c r="AC1" s="53"/>
      <c r="AD1" s="53"/>
      <c r="AE1" s="54"/>
      <c r="AG1" s="52" t="s">
        <v>71</v>
      </c>
      <c r="AH1" s="53"/>
      <c r="AI1" s="53"/>
      <c r="AJ1" s="53"/>
      <c r="AK1" s="53"/>
      <c r="AL1" s="53"/>
      <c r="AM1" s="53"/>
      <c r="AN1" s="53"/>
      <c r="AO1" s="53"/>
      <c r="AP1" s="53"/>
      <c r="AQ1" s="54"/>
      <c r="AS1" s="52" t="s">
        <v>72</v>
      </c>
      <c r="AT1" s="53"/>
      <c r="AU1" s="53"/>
      <c r="AV1" s="53"/>
      <c r="AW1" s="53"/>
      <c r="AX1" s="53"/>
      <c r="AY1" s="53"/>
      <c r="AZ1" s="54"/>
      <c r="BB1" s="52" t="s">
        <v>73</v>
      </c>
      <c r="BC1" s="53"/>
      <c r="BD1" s="53"/>
      <c r="BE1" s="53"/>
      <c r="BF1" s="53"/>
      <c r="BG1" s="53"/>
      <c r="BH1" s="53"/>
      <c r="BI1" s="54"/>
      <c r="BK1" s="52" t="s">
        <v>41</v>
      </c>
      <c r="BL1" s="53"/>
      <c r="BM1" s="53"/>
      <c r="BN1" s="53"/>
      <c r="BO1" s="53"/>
      <c r="BP1" s="53"/>
      <c r="BQ1" s="53"/>
      <c r="BR1" s="54"/>
    </row>
    <row r="2" spans="1:70" ht="54" x14ac:dyDescent="0.35">
      <c r="A2" s="27" t="s">
        <v>0</v>
      </c>
      <c r="B2" s="28" t="s">
        <v>12</v>
      </c>
      <c r="C2" s="28" t="s">
        <v>13</v>
      </c>
      <c r="D2" s="48"/>
      <c r="E2" s="33" t="s">
        <v>5</v>
      </c>
      <c r="F2" s="7" t="s">
        <v>1</v>
      </c>
      <c r="G2" s="7" t="s">
        <v>4</v>
      </c>
      <c r="H2" s="11" t="s">
        <v>9</v>
      </c>
      <c r="I2" s="7" t="s">
        <v>2</v>
      </c>
      <c r="J2" s="7" t="s">
        <v>3</v>
      </c>
      <c r="K2" s="13" t="s">
        <v>6</v>
      </c>
      <c r="L2" s="11" t="s">
        <v>7</v>
      </c>
      <c r="O2" s="37" t="s">
        <v>5</v>
      </c>
      <c r="P2" s="8" t="s">
        <v>1</v>
      </c>
      <c r="Q2" s="8" t="s">
        <v>8</v>
      </c>
      <c r="R2" s="11" t="s">
        <v>9</v>
      </c>
      <c r="S2" s="8" t="s">
        <v>2</v>
      </c>
      <c r="T2" s="8" t="s">
        <v>3</v>
      </c>
      <c r="U2" s="15" t="s">
        <v>6</v>
      </c>
      <c r="V2" s="11" t="s">
        <v>7</v>
      </c>
      <c r="X2" s="9" t="s">
        <v>5</v>
      </c>
      <c r="Y2" s="8" t="s">
        <v>1</v>
      </c>
      <c r="Z2" s="8" t="s">
        <v>8</v>
      </c>
      <c r="AA2" s="11" t="s">
        <v>9</v>
      </c>
      <c r="AB2" s="8" t="s">
        <v>2</v>
      </c>
      <c r="AC2" s="8" t="s">
        <v>3</v>
      </c>
      <c r="AD2" s="12" t="s">
        <v>6</v>
      </c>
      <c r="AE2" s="8" t="s">
        <v>7</v>
      </c>
      <c r="AG2" s="10" t="s">
        <v>5</v>
      </c>
      <c r="AH2" s="20" t="s">
        <v>1</v>
      </c>
      <c r="AI2" s="19" t="s">
        <v>11</v>
      </c>
      <c r="AJ2" s="17" t="s">
        <v>10</v>
      </c>
      <c r="AK2" s="17"/>
      <c r="AL2" s="8" t="s">
        <v>8</v>
      </c>
      <c r="AM2" s="11" t="s">
        <v>9</v>
      </c>
      <c r="AN2" s="8" t="s">
        <v>2</v>
      </c>
      <c r="AO2" s="8" t="s">
        <v>3</v>
      </c>
      <c r="AP2" s="12" t="s">
        <v>6</v>
      </c>
      <c r="AQ2" s="8" t="s">
        <v>7</v>
      </c>
      <c r="AS2" s="10" t="s">
        <v>5</v>
      </c>
      <c r="AT2" s="8" t="s">
        <v>1</v>
      </c>
      <c r="AU2" s="8" t="s">
        <v>8</v>
      </c>
      <c r="AV2" s="11" t="s">
        <v>9</v>
      </c>
      <c r="AW2" s="8" t="s">
        <v>2</v>
      </c>
      <c r="AX2" s="8" t="s">
        <v>3</v>
      </c>
      <c r="AY2" s="12" t="s">
        <v>6</v>
      </c>
      <c r="AZ2" s="11" t="s">
        <v>7</v>
      </c>
      <c r="BB2" s="10" t="s">
        <v>5</v>
      </c>
      <c r="BC2" s="8" t="s">
        <v>1</v>
      </c>
      <c r="BD2" s="8" t="s">
        <v>8</v>
      </c>
      <c r="BE2" s="11" t="s">
        <v>9</v>
      </c>
      <c r="BF2" s="8" t="s">
        <v>2</v>
      </c>
      <c r="BG2" s="8" t="s">
        <v>3</v>
      </c>
      <c r="BH2" s="12" t="s">
        <v>6</v>
      </c>
      <c r="BI2" s="11" t="s">
        <v>7</v>
      </c>
      <c r="BK2" s="9" t="s">
        <v>5</v>
      </c>
      <c r="BL2" s="8" t="s">
        <v>1</v>
      </c>
      <c r="BM2" s="8" t="s">
        <v>8</v>
      </c>
      <c r="BN2" s="11" t="s">
        <v>9</v>
      </c>
      <c r="BO2" s="20" t="s">
        <v>2</v>
      </c>
      <c r="BP2" s="23" t="s">
        <v>3</v>
      </c>
      <c r="BQ2" s="12" t="s">
        <v>6</v>
      </c>
      <c r="BR2" s="11" t="s">
        <v>7</v>
      </c>
    </row>
    <row r="3" spans="1:70" x14ac:dyDescent="0.3">
      <c r="A3" s="29" t="s">
        <v>14</v>
      </c>
      <c r="B3" s="41">
        <f>SUM(E3,O3,X3,AG3,BB3)</f>
        <v>779010.23</v>
      </c>
      <c r="C3" s="41">
        <f t="shared" ref="C3:C10" si="0">SUM(E3,X3)</f>
        <v>507804</v>
      </c>
      <c r="E3" s="43">
        <v>142019</v>
      </c>
      <c r="F3" s="44">
        <v>2120710042</v>
      </c>
      <c r="G3" s="1">
        <v>36555</v>
      </c>
      <c r="H3" s="1">
        <v>2023</v>
      </c>
      <c r="I3" s="1" t="s">
        <v>75</v>
      </c>
      <c r="J3" s="1">
        <v>17802</v>
      </c>
      <c r="K3" s="14" t="s">
        <v>74</v>
      </c>
      <c r="L3" s="42">
        <v>45273</v>
      </c>
      <c r="O3" s="36">
        <v>53614.43</v>
      </c>
      <c r="P3" s="1">
        <v>2120510051</v>
      </c>
      <c r="Q3" s="1"/>
      <c r="R3" s="1"/>
      <c r="S3" s="1" t="s">
        <v>102</v>
      </c>
      <c r="T3" s="1"/>
      <c r="U3" s="31"/>
      <c r="V3" s="1"/>
      <c r="X3" s="3">
        <v>365785</v>
      </c>
      <c r="Y3" s="1">
        <v>2120110074</v>
      </c>
      <c r="Z3" s="1">
        <v>38397</v>
      </c>
      <c r="AA3" s="1">
        <v>2023</v>
      </c>
      <c r="AB3" s="1" t="s">
        <v>44</v>
      </c>
      <c r="AC3" s="1">
        <v>18307</v>
      </c>
      <c r="AD3" s="14" t="s">
        <v>56</v>
      </c>
      <c r="AE3" s="42">
        <v>45278</v>
      </c>
      <c r="AG3" s="4">
        <v>150292</v>
      </c>
      <c r="AH3" s="40">
        <v>2120410177</v>
      </c>
      <c r="AI3" s="3"/>
      <c r="AJ3" s="32"/>
      <c r="AK3" s="32"/>
      <c r="AL3" s="1"/>
      <c r="AM3" s="1"/>
      <c r="AN3" s="1"/>
      <c r="AO3" s="1"/>
      <c r="AP3" s="14"/>
      <c r="AQ3" s="1"/>
      <c r="AS3" s="4"/>
      <c r="AT3" s="1"/>
      <c r="AU3" s="1"/>
      <c r="AV3" s="1"/>
      <c r="AW3" s="1"/>
      <c r="AX3" s="1"/>
      <c r="AY3" s="14"/>
      <c r="AZ3" s="1"/>
      <c r="BB3" s="4">
        <v>67299.8</v>
      </c>
      <c r="BC3" s="1"/>
      <c r="BD3" s="1"/>
      <c r="BE3" s="1"/>
      <c r="BF3" s="1"/>
      <c r="BG3" s="1"/>
      <c r="BH3" s="14"/>
      <c r="BI3" s="1"/>
      <c r="BK3" s="3"/>
      <c r="BL3" s="1"/>
      <c r="BM3" s="1"/>
      <c r="BN3" s="1"/>
      <c r="BO3" s="21"/>
      <c r="BP3" s="24"/>
      <c r="BQ3" s="14"/>
      <c r="BR3" s="1"/>
    </row>
    <row r="4" spans="1:70" x14ac:dyDescent="0.3">
      <c r="A4" s="29" t="s">
        <v>15</v>
      </c>
      <c r="B4" s="41">
        <f>SUM(E4,O4,X4)</f>
        <v>130882.54000000001</v>
      </c>
      <c r="C4" s="41">
        <f t="shared" si="0"/>
        <v>111442</v>
      </c>
      <c r="E4" s="43">
        <v>53275</v>
      </c>
      <c r="F4" s="44">
        <v>2120710048</v>
      </c>
      <c r="G4" s="1">
        <v>36568</v>
      </c>
      <c r="H4" s="1">
        <v>2023</v>
      </c>
      <c r="I4" s="1" t="s">
        <v>76</v>
      </c>
      <c r="J4" s="1">
        <v>17824</v>
      </c>
      <c r="K4" s="14" t="s">
        <v>91</v>
      </c>
      <c r="L4" s="42">
        <v>45273</v>
      </c>
      <c r="O4" s="36">
        <v>19440.54</v>
      </c>
      <c r="P4" s="1">
        <v>2120510071</v>
      </c>
      <c r="Q4" s="1"/>
      <c r="R4" s="1"/>
      <c r="S4" s="1" t="s">
        <v>103</v>
      </c>
      <c r="T4" s="1"/>
      <c r="U4" s="31"/>
      <c r="V4" s="1"/>
      <c r="X4" s="3">
        <v>58167</v>
      </c>
      <c r="Y4" s="1">
        <v>2120110077</v>
      </c>
      <c r="Z4" s="1">
        <v>38427</v>
      </c>
      <c r="AA4" s="1">
        <v>2023</v>
      </c>
      <c r="AB4" s="1" t="s">
        <v>45</v>
      </c>
      <c r="AC4" s="1">
        <v>18320</v>
      </c>
      <c r="AD4" s="14" t="s">
        <v>47</v>
      </c>
      <c r="AE4" s="42">
        <v>45278</v>
      </c>
      <c r="AG4" s="4"/>
      <c r="AH4" s="21"/>
      <c r="AI4" s="3"/>
      <c r="AJ4" s="32"/>
      <c r="AK4" s="32"/>
      <c r="AL4" s="1"/>
      <c r="AM4" s="1"/>
      <c r="AN4" s="1"/>
      <c r="AO4" s="1"/>
      <c r="AP4" s="14"/>
      <c r="AQ4" s="1"/>
      <c r="AS4" s="4"/>
      <c r="AT4" s="1"/>
      <c r="AU4" s="1"/>
      <c r="AV4" s="1"/>
      <c r="AW4" s="1"/>
      <c r="AX4" s="1"/>
      <c r="AY4" s="14"/>
      <c r="AZ4" s="1"/>
      <c r="BB4" s="4"/>
      <c r="BC4" s="1"/>
      <c r="BD4" s="1"/>
      <c r="BE4" s="1"/>
      <c r="BF4" s="1"/>
      <c r="BG4" s="1"/>
      <c r="BH4" s="14"/>
      <c r="BI4" s="1"/>
      <c r="BK4" s="3"/>
      <c r="BL4" s="1"/>
      <c r="BM4" s="1"/>
      <c r="BN4" s="1"/>
      <c r="BO4" s="21"/>
      <c r="BP4" s="24"/>
      <c r="BQ4" s="14"/>
      <c r="BR4" s="1"/>
    </row>
    <row r="5" spans="1:70" x14ac:dyDescent="0.3">
      <c r="A5" s="29" t="s">
        <v>16</v>
      </c>
      <c r="B5" s="41">
        <f>SUM(E5,O5,X5)</f>
        <v>303413.02</v>
      </c>
      <c r="C5" s="41">
        <f t="shared" si="0"/>
        <v>276894</v>
      </c>
      <c r="E5" s="43">
        <v>72483</v>
      </c>
      <c r="F5" s="44">
        <v>2120710042</v>
      </c>
      <c r="G5" s="1">
        <v>36556</v>
      </c>
      <c r="H5" s="1">
        <v>2023</v>
      </c>
      <c r="I5" s="1" t="s">
        <v>75</v>
      </c>
      <c r="J5" s="1">
        <v>17803</v>
      </c>
      <c r="K5" s="14" t="s">
        <v>78</v>
      </c>
      <c r="L5" s="42">
        <v>45273</v>
      </c>
      <c r="O5" s="36">
        <v>26519.02</v>
      </c>
      <c r="P5" s="1">
        <v>2120510051</v>
      </c>
      <c r="Q5" s="1"/>
      <c r="R5" s="1"/>
      <c r="S5" s="1" t="s">
        <v>102</v>
      </c>
      <c r="T5" s="1"/>
      <c r="U5" s="31"/>
      <c r="V5" s="1"/>
      <c r="X5" s="3">
        <v>204411</v>
      </c>
      <c r="Y5" s="1">
        <v>2120110074</v>
      </c>
      <c r="Z5" s="1">
        <v>38407</v>
      </c>
      <c r="AA5" s="1">
        <v>2023</v>
      </c>
      <c r="AB5" s="1" t="s">
        <v>44</v>
      </c>
      <c r="AC5" s="1">
        <v>18308</v>
      </c>
      <c r="AD5" s="14" t="s">
        <v>57</v>
      </c>
      <c r="AE5" s="42">
        <v>45278</v>
      </c>
      <c r="AG5" s="4"/>
      <c r="AH5" s="21"/>
      <c r="AI5" s="3"/>
      <c r="AJ5" s="32"/>
      <c r="AK5" s="32"/>
      <c r="AL5" s="1"/>
      <c r="AM5" s="1"/>
      <c r="AN5" s="1"/>
      <c r="AO5" s="1"/>
      <c r="AP5" s="14"/>
      <c r="AQ5" s="1"/>
      <c r="AS5" s="4"/>
      <c r="AT5" s="1"/>
      <c r="AU5" s="1"/>
      <c r="AV5" s="1"/>
      <c r="AW5" s="1"/>
      <c r="AX5" s="1"/>
      <c r="AY5" s="14"/>
      <c r="AZ5" s="1"/>
      <c r="BB5" s="4"/>
      <c r="BC5" s="1"/>
      <c r="BD5" s="1"/>
      <c r="BE5" s="1"/>
      <c r="BF5" s="1"/>
      <c r="BG5" s="1"/>
      <c r="BH5" s="14"/>
      <c r="BI5" s="1"/>
      <c r="BK5" s="3"/>
      <c r="BL5" s="1"/>
      <c r="BM5" s="1"/>
      <c r="BN5" s="1"/>
      <c r="BO5" s="21"/>
      <c r="BP5" s="24"/>
      <c r="BQ5" s="14"/>
      <c r="BR5" s="1"/>
    </row>
    <row r="6" spans="1:70" x14ac:dyDescent="0.3">
      <c r="A6" s="29" t="s">
        <v>17</v>
      </c>
      <c r="B6" s="30">
        <f>SUM(E6,O6,X6)</f>
        <v>143320.4</v>
      </c>
      <c r="C6" s="30">
        <f t="shared" si="0"/>
        <v>126041.42</v>
      </c>
      <c r="D6" s="2"/>
      <c r="E6" s="43">
        <v>34561</v>
      </c>
      <c r="F6" s="44">
        <v>2120710048</v>
      </c>
      <c r="G6" s="1">
        <v>36569</v>
      </c>
      <c r="H6" s="1">
        <v>2023</v>
      </c>
      <c r="I6" s="1" t="s">
        <v>76</v>
      </c>
      <c r="J6" s="1">
        <v>17825</v>
      </c>
      <c r="K6" s="14" t="s">
        <v>92</v>
      </c>
      <c r="L6" s="42">
        <v>45273</v>
      </c>
      <c r="O6" s="36">
        <v>17278.98</v>
      </c>
      <c r="P6" s="1">
        <v>2120510071</v>
      </c>
      <c r="Q6" s="1"/>
      <c r="R6" s="1"/>
      <c r="S6" s="1" t="s">
        <v>103</v>
      </c>
      <c r="T6" s="1"/>
      <c r="U6" s="31"/>
      <c r="V6" s="1"/>
      <c r="X6" s="3">
        <v>91480.42</v>
      </c>
      <c r="Y6" s="1">
        <v>2120110077</v>
      </c>
      <c r="Z6" s="1">
        <v>38428</v>
      </c>
      <c r="AA6" s="1">
        <v>2023</v>
      </c>
      <c r="AB6" s="1" t="s">
        <v>45</v>
      </c>
      <c r="AC6" s="1">
        <v>18321</v>
      </c>
      <c r="AD6" s="14" t="s">
        <v>48</v>
      </c>
      <c r="AE6" s="42">
        <v>45278</v>
      </c>
      <c r="AG6" s="4"/>
      <c r="AH6" s="21"/>
      <c r="AI6" s="3"/>
      <c r="AJ6" s="32"/>
      <c r="AK6" s="32"/>
      <c r="AL6" s="1"/>
      <c r="AM6" s="1"/>
      <c r="AN6" s="1"/>
      <c r="AO6" s="1"/>
      <c r="AP6" s="14"/>
      <c r="AQ6" s="1"/>
      <c r="AS6" s="4"/>
      <c r="AT6" s="1"/>
      <c r="AU6" s="1"/>
      <c r="AV6" s="1"/>
      <c r="AW6" s="1"/>
      <c r="AX6" s="1"/>
      <c r="AY6" s="14"/>
      <c r="AZ6" s="1"/>
      <c r="BB6" s="4"/>
      <c r="BC6" s="1"/>
      <c r="BD6" s="1"/>
      <c r="BE6" s="1"/>
      <c r="BF6" s="1"/>
      <c r="BG6" s="1"/>
      <c r="BH6" s="14"/>
      <c r="BI6" s="1"/>
      <c r="BK6" s="3"/>
      <c r="BL6" s="1"/>
      <c r="BM6" s="1"/>
      <c r="BN6" s="1"/>
      <c r="BO6" s="21"/>
      <c r="BP6" s="24"/>
      <c r="BQ6" s="14"/>
      <c r="BR6" s="1"/>
    </row>
    <row r="7" spans="1:70" x14ac:dyDescent="0.3">
      <c r="A7" s="29" t="s">
        <v>18</v>
      </c>
      <c r="B7" s="41">
        <f>SUM(E7,O7,X7,AS7)</f>
        <v>563713.81000000006</v>
      </c>
      <c r="C7" s="41">
        <f t="shared" si="0"/>
        <v>453919</v>
      </c>
      <c r="E7" s="43">
        <v>117248</v>
      </c>
      <c r="F7" s="44">
        <v>2120710042</v>
      </c>
      <c r="G7" s="1">
        <v>36557</v>
      </c>
      <c r="H7" s="1">
        <v>2023</v>
      </c>
      <c r="I7" s="1" t="s">
        <v>75</v>
      </c>
      <c r="J7" s="1">
        <v>17804</v>
      </c>
      <c r="K7" s="14" t="s">
        <v>79</v>
      </c>
      <c r="L7" s="42">
        <v>45273</v>
      </c>
      <c r="O7" s="36">
        <v>42668.54</v>
      </c>
      <c r="P7" s="1">
        <v>2120510051</v>
      </c>
      <c r="Q7" s="1"/>
      <c r="R7" s="1"/>
      <c r="S7" s="1" t="s">
        <v>102</v>
      </c>
      <c r="T7" s="1"/>
      <c r="U7" s="31"/>
      <c r="V7" s="1"/>
      <c r="X7" s="3">
        <v>336671</v>
      </c>
      <c r="Y7" s="1">
        <v>2120110074</v>
      </c>
      <c r="Z7" s="1">
        <v>38408</v>
      </c>
      <c r="AA7" s="1">
        <v>2023</v>
      </c>
      <c r="AB7" s="1" t="s">
        <v>44</v>
      </c>
      <c r="AC7" s="1">
        <v>18309</v>
      </c>
      <c r="AD7" s="14" t="s">
        <v>58</v>
      </c>
      <c r="AE7" s="42">
        <v>45278</v>
      </c>
      <c r="AG7" s="4"/>
      <c r="AH7" s="21"/>
      <c r="AI7" s="3"/>
      <c r="AJ7" s="32"/>
      <c r="AK7" s="32"/>
      <c r="AL7" s="1"/>
      <c r="AM7" s="1"/>
      <c r="AN7" s="1"/>
      <c r="AO7" s="1"/>
      <c r="AP7" s="14"/>
      <c r="AQ7" s="1"/>
      <c r="AS7" s="4">
        <v>67126.27</v>
      </c>
      <c r="AT7" s="1"/>
      <c r="AU7" s="1"/>
      <c r="AV7" s="1"/>
      <c r="AW7" s="1"/>
      <c r="AX7" s="1"/>
      <c r="AY7" s="14"/>
      <c r="AZ7" s="1"/>
      <c r="BB7" s="4"/>
      <c r="BC7" s="1"/>
      <c r="BD7" s="1"/>
      <c r="BE7" s="1"/>
      <c r="BF7" s="1"/>
      <c r="BG7" s="1"/>
      <c r="BH7" s="14"/>
      <c r="BI7" s="1"/>
      <c r="BK7" s="3"/>
      <c r="BL7" s="1"/>
      <c r="BM7" s="1"/>
      <c r="BN7" s="1"/>
      <c r="BO7" s="21"/>
      <c r="BP7" s="24"/>
      <c r="BQ7" s="14"/>
      <c r="BR7" s="1"/>
    </row>
    <row r="8" spans="1:70" x14ac:dyDescent="0.3">
      <c r="A8" s="29" t="s">
        <v>19</v>
      </c>
      <c r="B8" s="41">
        <f>SUM(E8,O8,X8,AG8)</f>
        <v>253284.78</v>
      </c>
      <c r="C8" s="41">
        <f t="shared" si="0"/>
        <v>200117</v>
      </c>
      <c r="E8" s="43">
        <v>46021</v>
      </c>
      <c r="F8" s="44">
        <v>2120710042</v>
      </c>
      <c r="G8" s="1">
        <v>36558</v>
      </c>
      <c r="H8" s="1">
        <v>2023</v>
      </c>
      <c r="I8" s="1" t="s">
        <v>75</v>
      </c>
      <c r="J8" s="1">
        <v>17805</v>
      </c>
      <c r="K8" s="14" t="s">
        <v>80</v>
      </c>
      <c r="L8" s="42">
        <v>45273</v>
      </c>
      <c r="O8" s="36">
        <v>22458.78</v>
      </c>
      <c r="P8" s="1">
        <v>2120510051</v>
      </c>
      <c r="Q8" s="1"/>
      <c r="R8" s="1"/>
      <c r="S8" s="1" t="s">
        <v>102</v>
      </c>
      <c r="T8" s="1"/>
      <c r="U8" s="31"/>
      <c r="V8" s="1"/>
      <c r="X8" s="3">
        <v>154096</v>
      </c>
      <c r="Y8" s="1">
        <v>2120110074</v>
      </c>
      <c r="Z8" s="1">
        <v>38409</v>
      </c>
      <c r="AA8" s="1">
        <v>2023</v>
      </c>
      <c r="AB8" s="1" t="s">
        <v>44</v>
      </c>
      <c r="AC8" s="1">
        <v>18310</v>
      </c>
      <c r="AD8" s="14" t="s">
        <v>59</v>
      </c>
      <c r="AE8" s="42">
        <v>45278</v>
      </c>
      <c r="AG8" s="4">
        <v>30709</v>
      </c>
      <c r="AH8" s="40">
        <v>2120410177</v>
      </c>
      <c r="AI8" s="3"/>
      <c r="AJ8" s="32"/>
      <c r="AK8" s="32"/>
      <c r="AL8" s="1"/>
      <c r="AM8" s="1"/>
      <c r="AN8" s="1"/>
      <c r="AO8" s="1"/>
      <c r="AP8" s="14"/>
      <c r="AQ8" s="1"/>
      <c r="AS8" s="4"/>
      <c r="AT8" s="1"/>
      <c r="AU8" s="1"/>
      <c r="AV8" s="1"/>
      <c r="AW8" s="1"/>
      <c r="AX8" s="1"/>
      <c r="AY8" s="14"/>
      <c r="AZ8" s="1"/>
      <c r="BB8" s="4"/>
      <c r="BC8" s="1"/>
      <c r="BD8" s="1"/>
      <c r="BE8" s="1"/>
      <c r="BF8" s="1"/>
      <c r="BG8" s="1"/>
      <c r="BH8" s="14"/>
      <c r="BI8" s="1"/>
      <c r="BK8" s="3"/>
      <c r="BL8" s="1"/>
      <c r="BM8" s="1"/>
      <c r="BN8" s="1"/>
      <c r="BO8" s="21"/>
      <c r="BP8" s="24"/>
      <c r="BQ8" s="14"/>
      <c r="BR8" s="1"/>
    </row>
    <row r="9" spans="1:70" x14ac:dyDescent="0.3">
      <c r="A9" s="29" t="s">
        <v>20</v>
      </c>
      <c r="B9" s="41">
        <f>SUM(E9,O9,X9)</f>
        <v>573745</v>
      </c>
      <c r="C9" s="41">
        <f t="shared" si="0"/>
        <v>538548.31000000006</v>
      </c>
      <c r="E9" s="43">
        <v>96906</v>
      </c>
      <c r="F9" s="44">
        <v>2120710048</v>
      </c>
      <c r="G9" s="1">
        <v>36570</v>
      </c>
      <c r="H9" s="1">
        <v>2023</v>
      </c>
      <c r="I9" s="1" t="s">
        <v>76</v>
      </c>
      <c r="J9" s="1">
        <v>17826</v>
      </c>
      <c r="K9" s="14" t="s">
        <v>93</v>
      </c>
      <c r="L9" s="42">
        <v>45273</v>
      </c>
      <c r="O9" s="36">
        <v>35196.69</v>
      </c>
      <c r="P9" s="1">
        <v>2120510071</v>
      </c>
      <c r="Q9" s="1"/>
      <c r="R9" s="1"/>
      <c r="S9" s="1" t="s">
        <v>103</v>
      </c>
      <c r="T9" s="1"/>
      <c r="U9" s="31"/>
      <c r="V9" s="1"/>
      <c r="X9" s="3">
        <v>441642.31</v>
      </c>
      <c r="Y9" s="1">
        <v>2120110077</v>
      </c>
      <c r="Z9" s="1">
        <v>38429</v>
      </c>
      <c r="AA9" s="1">
        <v>2023</v>
      </c>
      <c r="AB9" s="1" t="s">
        <v>45</v>
      </c>
      <c r="AC9" s="1">
        <v>18322</v>
      </c>
      <c r="AD9" s="14" t="s">
        <v>49</v>
      </c>
      <c r="AE9" s="42">
        <v>45278</v>
      </c>
      <c r="AG9" s="4"/>
      <c r="AH9" s="21"/>
      <c r="AI9" s="3"/>
      <c r="AJ9" s="32"/>
      <c r="AK9" s="32"/>
      <c r="AL9" s="1"/>
      <c r="AM9" s="1"/>
      <c r="AN9" s="1"/>
      <c r="AO9" s="1"/>
      <c r="AP9" s="14"/>
      <c r="AQ9" s="1"/>
      <c r="AS9" s="4"/>
      <c r="AT9" s="1"/>
      <c r="AU9" s="1"/>
      <c r="AV9" s="1"/>
      <c r="AW9" s="1"/>
      <c r="AX9" s="1"/>
      <c r="AY9" s="14"/>
      <c r="AZ9" s="1"/>
      <c r="BB9" s="4"/>
      <c r="BC9" s="1"/>
      <c r="BD9" s="1"/>
      <c r="BE9" s="1"/>
      <c r="BF9" s="1"/>
      <c r="BG9" s="1"/>
      <c r="BH9" s="14"/>
      <c r="BI9" s="1"/>
      <c r="BK9" s="3"/>
      <c r="BL9" s="1"/>
      <c r="BM9" s="1"/>
      <c r="BN9" s="1"/>
      <c r="BO9" s="21"/>
      <c r="BP9" s="24"/>
      <c r="BQ9" s="14"/>
      <c r="BR9" s="1"/>
    </row>
    <row r="10" spans="1:70" x14ac:dyDescent="0.3">
      <c r="A10" s="29" t="s">
        <v>21</v>
      </c>
      <c r="B10" s="41">
        <f>SUM(E10,O10,X10,AG10,AS10,BB10)</f>
        <v>816642.46000000008</v>
      </c>
      <c r="C10" s="41">
        <f t="shared" si="0"/>
        <v>491001</v>
      </c>
      <c r="E10" s="43">
        <v>134173</v>
      </c>
      <c r="F10" s="45">
        <v>2120710049</v>
      </c>
      <c r="G10" s="1">
        <v>36577</v>
      </c>
      <c r="H10" s="1">
        <v>2023</v>
      </c>
      <c r="I10" s="1" t="s">
        <v>77</v>
      </c>
      <c r="J10" s="24" t="s">
        <v>39</v>
      </c>
      <c r="K10" s="14" t="s">
        <v>90</v>
      </c>
      <c r="L10" s="42">
        <v>45273</v>
      </c>
      <c r="O10" s="36">
        <v>45692.639999999999</v>
      </c>
      <c r="P10" s="1">
        <v>2120510072</v>
      </c>
      <c r="Q10" s="1"/>
      <c r="R10" s="1"/>
      <c r="S10" s="1" t="s">
        <v>104</v>
      </c>
      <c r="T10" s="1"/>
      <c r="U10" s="31"/>
      <c r="V10" s="1"/>
      <c r="X10" s="3">
        <v>356828</v>
      </c>
      <c r="Y10" s="1">
        <v>2120110080</v>
      </c>
      <c r="Z10" s="1">
        <v>38436</v>
      </c>
      <c r="AA10" s="1">
        <v>2023</v>
      </c>
      <c r="AB10" s="1" t="s">
        <v>46</v>
      </c>
      <c r="AC10" s="24" t="s">
        <v>39</v>
      </c>
      <c r="AD10" s="14" t="s">
        <v>69</v>
      </c>
      <c r="AE10" s="42">
        <v>45278</v>
      </c>
      <c r="AG10" s="4">
        <v>79741</v>
      </c>
      <c r="AH10" s="21">
        <v>2120410202</v>
      </c>
      <c r="AI10" s="3"/>
      <c r="AJ10" s="32"/>
      <c r="AK10" s="32"/>
      <c r="AL10" s="1"/>
      <c r="AM10" s="1"/>
      <c r="AN10" s="1"/>
      <c r="AO10" s="1"/>
      <c r="AP10" s="14"/>
      <c r="AQ10" s="1"/>
      <c r="AS10" s="4">
        <v>99976.69</v>
      </c>
      <c r="AT10" s="1"/>
      <c r="AU10" s="1"/>
      <c r="AV10" s="1"/>
      <c r="AW10" s="1"/>
      <c r="AX10" s="1"/>
      <c r="AY10" s="14"/>
      <c r="AZ10" s="1"/>
      <c r="BB10" s="36">
        <v>100231.13</v>
      </c>
      <c r="BC10" s="1"/>
      <c r="BD10" s="1"/>
      <c r="BE10" s="1"/>
      <c r="BF10" s="1"/>
      <c r="BG10" s="1"/>
      <c r="BH10" s="14"/>
      <c r="BI10" s="1"/>
      <c r="BK10" s="3"/>
      <c r="BL10" s="1"/>
      <c r="BM10" s="1"/>
      <c r="BN10" s="1"/>
      <c r="BO10" s="21"/>
      <c r="BP10" s="24"/>
      <c r="BQ10" s="14"/>
      <c r="BR10" s="1"/>
    </row>
    <row r="11" spans="1:70" x14ac:dyDescent="0.3">
      <c r="A11" s="29" t="s">
        <v>22</v>
      </c>
      <c r="B11" s="41">
        <f>SUM(E11,O11,X11,BK11)</f>
        <v>538797.58000000007</v>
      </c>
      <c r="C11" s="41">
        <f>SUM(E11,X11,BK11)</f>
        <v>512457</v>
      </c>
      <c r="E11" s="43">
        <v>72475</v>
      </c>
      <c r="F11" s="44">
        <v>2120710048</v>
      </c>
      <c r="G11" s="1">
        <v>36571</v>
      </c>
      <c r="H11" s="1">
        <v>2023</v>
      </c>
      <c r="I11" s="1" t="s">
        <v>76</v>
      </c>
      <c r="J11" s="1">
        <v>17827</v>
      </c>
      <c r="K11" s="14" t="s">
        <v>94</v>
      </c>
      <c r="L11" s="42">
        <v>45273</v>
      </c>
      <c r="O11" s="36">
        <v>26340.58</v>
      </c>
      <c r="P11" s="1">
        <v>2120510071</v>
      </c>
      <c r="Q11" s="1"/>
      <c r="R11" s="1"/>
      <c r="S11" s="1" t="s">
        <v>103</v>
      </c>
      <c r="T11" s="1"/>
      <c r="U11" s="31"/>
      <c r="V11" s="1"/>
      <c r="X11" s="3">
        <v>377482</v>
      </c>
      <c r="Y11" s="1">
        <v>2120110077</v>
      </c>
      <c r="Z11" s="1">
        <v>38430</v>
      </c>
      <c r="AA11" s="1">
        <v>2023</v>
      </c>
      <c r="AB11" s="1" t="s">
        <v>45</v>
      </c>
      <c r="AC11" s="1">
        <v>18323</v>
      </c>
      <c r="AD11" s="14" t="s">
        <v>50</v>
      </c>
      <c r="AE11" s="42">
        <v>45278</v>
      </c>
      <c r="AG11" s="4"/>
      <c r="AH11" s="21"/>
      <c r="AI11" s="3"/>
      <c r="AJ11" s="32"/>
      <c r="AK11" s="32"/>
      <c r="AL11" s="1"/>
      <c r="AM11" s="1"/>
      <c r="AN11" s="1"/>
      <c r="AO11" s="1"/>
      <c r="AP11" s="14"/>
      <c r="AQ11" s="1"/>
      <c r="AS11" s="4"/>
      <c r="AT11" s="1"/>
      <c r="AU11" s="1"/>
      <c r="AV11" s="1"/>
      <c r="AW11" s="1"/>
      <c r="AX11" s="1"/>
      <c r="AY11" s="14"/>
      <c r="AZ11" s="1"/>
      <c r="BB11" s="4"/>
      <c r="BC11" s="1"/>
      <c r="BD11" s="1"/>
      <c r="BE11" s="1"/>
      <c r="BF11" s="1"/>
      <c r="BG11" s="1"/>
      <c r="BH11" s="14"/>
      <c r="BI11" s="1"/>
      <c r="BK11" s="3">
        <v>62500</v>
      </c>
      <c r="BL11" s="1">
        <v>2120110095</v>
      </c>
      <c r="BM11" s="1">
        <v>38199</v>
      </c>
      <c r="BN11" s="1">
        <v>2023</v>
      </c>
      <c r="BO11" s="21" t="s">
        <v>38</v>
      </c>
      <c r="BP11" s="24" t="s">
        <v>39</v>
      </c>
      <c r="BQ11" s="14" t="s">
        <v>100</v>
      </c>
      <c r="BR11" s="42">
        <v>45275</v>
      </c>
    </row>
    <row r="12" spans="1:70" x14ac:dyDescent="0.3">
      <c r="A12" s="29" t="s">
        <v>23</v>
      </c>
      <c r="B12" s="41">
        <f>SUM(E12,O12,X12,AG12)</f>
        <v>1333617.83</v>
      </c>
      <c r="C12" s="41">
        <f t="shared" ref="C12:C21" si="1">SUM(E12,X12)</f>
        <v>1168754</v>
      </c>
      <c r="E12" s="43">
        <v>95626</v>
      </c>
      <c r="F12" s="44">
        <v>2120710042</v>
      </c>
      <c r="G12" s="1">
        <v>36559</v>
      </c>
      <c r="H12" s="1">
        <v>2023</v>
      </c>
      <c r="I12" s="1" t="s">
        <v>75</v>
      </c>
      <c r="J12" s="1">
        <v>17806</v>
      </c>
      <c r="K12" s="14" t="s">
        <v>81</v>
      </c>
      <c r="L12" s="42">
        <v>45273</v>
      </c>
      <c r="O12" s="36">
        <v>39139.83</v>
      </c>
      <c r="P12" s="1">
        <v>2120510051</v>
      </c>
      <c r="Q12" s="1"/>
      <c r="R12" s="1"/>
      <c r="S12" s="1" t="s">
        <v>102</v>
      </c>
      <c r="T12" s="1"/>
      <c r="U12" s="31"/>
      <c r="V12" s="1"/>
      <c r="X12" s="3">
        <v>1073128</v>
      </c>
      <c r="Y12" s="1">
        <v>2120110074</v>
      </c>
      <c r="Z12" s="1">
        <v>38410</v>
      </c>
      <c r="AA12" s="1">
        <v>2023</v>
      </c>
      <c r="AB12" s="1" t="s">
        <v>44</v>
      </c>
      <c r="AC12" s="1">
        <v>18311</v>
      </c>
      <c r="AD12" s="14" t="s">
        <v>60</v>
      </c>
      <c r="AE12" s="42">
        <v>45278</v>
      </c>
      <c r="AG12" s="4">
        <v>125724</v>
      </c>
      <c r="AH12" s="40">
        <v>2120410177</v>
      </c>
      <c r="AI12" s="3"/>
      <c r="AJ12" s="32"/>
      <c r="AK12" s="32"/>
      <c r="AL12" s="1"/>
      <c r="AM12" s="1"/>
      <c r="AN12" s="1"/>
      <c r="AO12" s="1"/>
      <c r="AP12" s="14"/>
      <c r="AQ12" s="1"/>
      <c r="AS12" s="4"/>
      <c r="AT12" s="1"/>
      <c r="AU12" s="1"/>
      <c r="AV12" s="1"/>
      <c r="AW12" s="1"/>
      <c r="AX12" s="1"/>
      <c r="AY12" s="14"/>
      <c r="AZ12" s="1"/>
      <c r="BB12" s="4"/>
      <c r="BC12" s="1"/>
      <c r="BD12" s="1"/>
      <c r="BE12" s="1"/>
      <c r="BF12" s="1"/>
      <c r="BG12" s="1"/>
      <c r="BH12" s="14"/>
      <c r="BI12" s="1"/>
      <c r="BK12" s="3"/>
      <c r="BL12" s="1"/>
      <c r="BM12" s="1"/>
      <c r="BN12" s="1"/>
      <c r="BO12" s="21"/>
      <c r="BP12" s="24"/>
      <c r="BQ12" s="14"/>
      <c r="BR12" s="1"/>
    </row>
    <row r="13" spans="1:70" x14ac:dyDescent="0.3">
      <c r="A13" s="29" t="s">
        <v>24</v>
      </c>
      <c r="B13" s="41">
        <f>SUM(E13,O13,X13)</f>
        <v>626635.1</v>
      </c>
      <c r="C13" s="41">
        <f t="shared" si="1"/>
        <v>595778</v>
      </c>
      <c r="E13" s="43">
        <v>69885</v>
      </c>
      <c r="F13" s="44">
        <v>2120710042</v>
      </c>
      <c r="G13" s="1">
        <v>36560</v>
      </c>
      <c r="H13" s="1">
        <v>2023</v>
      </c>
      <c r="I13" s="1" t="s">
        <v>75</v>
      </c>
      <c r="J13" s="1">
        <v>17807</v>
      </c>
      <c r="K13" s="14" t="s">
        <v>82</v>
      </c>
      <c r="L13" s="42">
        <v>45273</v>
      </c>
      <c r="O13" s="36">
        <v>30857.1</v>
      </c>
      <c r="P13" s="1">
        <v>2120510051</v>
      </c>
      <c r="Q13" s="1"/>
      <c r="R13" s="1"/>
      <c r="S13" s="1" t="s">
        <v>102</v>
      </c>
      <c r="T13" s="1"/>
      <c r="U13" s="31"/>
      <c r="V13" s="1"/>
      <c r="X13" s="3">
        <v>525893</v>
      </c>
      <c r="Y13" s="1">
        <v>2120110074</v>
      </c>
      <c r="Z13" s="1">
        <v>38411</v>
      </c>
      <c r="AA13" s="1">
        <v>2023</v>
      </c>
      <c r="AB13" s="1" t="s">
        <v>44</v>
      </c>
      <c r="AC13" s="1">
        <v>18312</v>
      </c>
      <c r="AD13" s="14" t="s">
        <v>61</v>
      </c>
      <c r="AE13" s="42">
        <v>45278</v>
      </c>
      <c r="AG13" s="4"/>
      <c r="AH13" s="21"/>
      <c r="AI13" s="3"/>
      <c r="AJ13" s="32"/>
      <c r="AK13" s="32"/>
      <c r="AL13" s="1"/>
      <c r="AM13" s="1"/>
      <c r="AN13" s="1"/>
      <c r="AO13" s="1"/>
      <c r="AP13" s="14"/>
      <c r="AQ13" s="1"/>
      <c r="AS13" s="4"/>
      <c r="AT13" s="1"/>
      <c r="AU13" s="1"/>
      <c r="AV13" s="1"/>
      <c r="AW13" s="1"/>
      <c r="AX13" s="1"/>
      <c r="AY13" s="14"/>
      <c r="AZ13" s="1"/>
      <c r="BB13" s="4"/>
      <c r="BC13" s="1"/>
      <c r="BD13" s="1"/>
      <c r="BE13" s="1"/>
      <c r="BF13" s="1"/>
      <c r="BG13" s="1"/>
      <c r="BH13" s="14"/>
      <c r="BI13" s="1"/>
      <c r="BK13" s="3"/>
      <c r="BL13" s="1"/>
      <c r="BM13" s="1"/>
      <c r="BN13" s="1"/>
      <c r="BO13" s="21"/>
      <c r="BP13" s="24"/>
      <c r="BQ13" s="14"/>
      <c r="BR13" s="1"/>
    </row>
    <row r="14" spans="1:70" x14ac:dyDescent="0.3">
      <c r="A14" s="29" t="s">
        <v>25</v>
      </c>
      <c r="B14" s="41">
        <f>SUM(E14,O14,X14)</f>
        <v>334821.70999999996</v>
      </c>
      <c r="C14" s="41">
        <f t="shared" si="1"/>
        <v>297519</v>
      </c>
      <c r="E14" s="43">
        <v>87524</v>
      </c>
      <c r="F14" s="44">
        <v>2120710042</v>
      </c>
      <c r="G14" s="1">
        <v>36561</v>
      </c>
      <c r="H14" s="1">
        <v>2023</v>
      </c>
      <c r="I14" s="1" t="s">
        <v>75</v>
      </c>
      <c r="J14" s="1">
        <v>17808</v>
      </c>
      <c r="K14" s="14" t="s">
        <v>83</v>
      </c>
      <c r="L14" s="42">
        <v>45273</v>
      </c>
      <c r="O14" s="36">
        <v>37302.71</v>
      </c>
      <c r="P14" s="1">
        <v>2120510051</v>
      </c>
      <c r="Q14" s="1"/>
      <c r="R14" s="1"/>
      <c r="S14" s="1" t="s">
        <v>102</v>
      </c>
      <c r="T14" s="1"/>
      <c r="U14" s="31"/>
      <c r="V14" s="1"/>
      <c r="X14" s="3">
        <v>209995</v>
      </c>
      <c r="Y14" s="1">
        <v>2120110074</v>
      </c>
      <c r="Z14" s="1">
        <v>38412</v>
      </c>
      <c r="AA14" s="1">
        <v>2023</v>
      </c>
      <c r="AB14" s="1" t="s">
        <v>44</v>
      </c>
      <c r="AC14" s="1">
        <v>18313</v>
      </c>
      <c r="AD14" s="14" t="s">
        <v>62</v>
      </c>
      <c r="AE14" s="42">
        <v>45278</v>
      </c>
      <c r="AG14" s="4"/>
      <c r="AH14" s="21"/>
      <c r="AI14" s="3"/>
      <c r="AJ14" s="32"/>
      <c r="AK14" s="32"/>
      <c r="AL14" s="1"/>
      <c r="AM14" s="1"/>
      <c r="AN14" s="1"/>
      <c r="AO14" s="1"/>
      <c r="AP14" s="14"/>
      <c r="AQ14" s="1"/>
      <c r="AS14" s="4"/>
      <c r="AT14" s="1"/>
      <c r="AU14" s="1"/>
      <c r="AV14" s="1"/>
      <c r="AW14" s="1"/>
      <c r="AX14" s="1"/>
      <c r="AY14" s="14"/>
      <c r="AZ14" s="1"/>
      <c r="BB14" s="4"/>
      <c r="BC14" s="1"/>
      <c r="BD14" s="1"/>
      <c r="BE14" s="1"/>
      <c r="BF14" s="1"/>
      <c r="BG14" s="1"/>
      <c r="BH14" s="14"/>
      <c r="BI14" s="1"/>
      <c r="BK14" s="3"/>
      <c r="BL14" s="1"/>
      <c r="BM14" s="1"/>
      <c r="BN14" s="1"/>
      <c r="BO14" s="21"/>
      <c r="BP14" s="24"/>
      <c r="BQ14" s="14"/>
      <c r="BR14" s="1"/>
    </row>
    <row r="15" spans="1:70" x14ac:dyDescent="0.3">
      <c r="A15" s="29" t="s">
        <v>26</v>
      </c>
      <c r="B15" s="41">
        <f>SUM(E15,O15,X15)</f>
        <v>540473.12</v>
      </c>
      <c r="C15" s="41">
        <f t="shared" si="1"/>
        <v>489995</v>
      </c>
      <c r="E15" s="43">
        <v>131225</v>
      </c>
      <c r="F15" s="44">
        <v>2120710042</v>
      </c>
      <c r="G15" s="1">
        <v>36562</v>
      </c>
      <c r="H15" s="1">
        <v>2023</v>
      </c>
      <c r="I15" s="1" t="s">
        <v>75</v>
      </c>
      <c r="J15" s="1">
        <v>17809</v>
      </c>
      <c r="K15" s="14" t="s">
        <v>84</v>
      </c>
      <c r="L15" s="42">
        <v>45273</v>
      </c>
      <c r="O15" s="36">
        <v>50478.12</v>
      </c>
      <c r="P15" s="1">
        <v>2120510051</v>
      </c>
      <c r="Q15" s="1"/>
      <c r="R15" s="1"/>
      <c r="S15" s="1" t="s">
        <v>102</v>
      </c>
      <c r="T15" s="1"/>
      <c r="U15" s="31"/>
      <c r="V15" s="1"/>
      <c r="X15" s="3">
        <v>358770</v>
      </c>
      <c r="Y15" s="1">
        <v>2120110074</v>
      </c>
      <c r="Z15" s="1">
        <v>38413</v>
      </c>
      <c r="AA15" s="1">
        <v>2023</v>
      </c>
      <c r="AB15" s="1" t="s">
        <v>44</v>
      </c>
      <c r="AC15" s="1">
        <v>18314</v>
      </c>
      <c r="AD15" s="14" t="s">
        <v>63</v>
      </c>
      <c r="AE15" s="42">
        <v>45278</v>
      </c>
      <c r="AG15" s="4"/>
      <c r="AH15" s="21"/>
      <c r="AI15" s="3"/>
      <c r="AJ15" s="32"/>
      <c r="AK15" s="32"/>
      <c r="AL15" s="1"/>
      <c r="AM15" s="1"/>
      <c r="AN15" s="1"/>
      <c r="AO15" s="1"/>
      <c r="AP15" s="14"/>
      <c r="AQ15" s="1"/>
      <c r="AS15" s="4"/>
      <c r="AT15" s="1"/>
      <c r="AU15" s="1"/>
      <c r="AV15" s="1"/>
      <c r="AW15" s="1"/>
      <c r="AX15" s="1"/>
      <c r="AY15" s="14"/>
      <c r="AZ15" s="1"/>
      <c r="BB15" s="4"/>
      <c r="BC15" s="1"/>
      <c r="BD15" s="1"/>
      <c r="BE15" s="1"/>
      <c r="BF15" s="1"/>
      <c r="BG15" s="1"/>
      <c r="BH15" s="14"/>
      <c r="BI15" s="1"/>
      <c r="BK15" s="3"/>
      <c r="BL15" s="1"/>
      <c r="BM15" s="1"/>
      <c r="BN15" s="1"/>
      <c r="BO15" s="21"/>
      <c r="BP15" s="24"/>
      <c r="BQ15" s="14"/>
      <c r="BR15" s="1"/>
    </row>
    <row r="16" spans="1:70" x14ac:dyDescent="0.3">
      <c r="A16" s="29" t="s">
        <v>27</v>
      </c>
      <c r="B16" s="41">
        <f>SUM(E16,O16,X16,AG16,BB16)</f>
        <v>686613.97</v>
      </c>
      <c r="C16" s="41">
        <f t="shared" si="1"/>
        <v>572241</v>
      </c>
      <c r="E16" s="43">
        <v>105863</v>
      </c>
      <c r="F16" s="44">
        <v>2120710042</v>
      </c>
      <c r="G16" s="1">
        <v>36563</v>
      </c>
      <c r="H16" s="1">
        <v>2023</v>
      </c>
      <c r="I16" s="1" t="s">
        <v>75</v>
      </c>
      <c r="J16" s="1">
        <v>17810</v>
      </c>
      <c r="K16" s="14" t="s">
        <v>85</v>
      </c>
      <c r="L16" s="42">
        <v>45273</v>
      </c>
      <c r="O16" s="36">
        <v>39500.370000000003</v>
      </c>
      <c r="P16" s="1">
        <v>2120510051</v>
      </c>
      <c r="Q16" s="1"/>
      <c r="R16" s="1"/>
      <c r="S16" s="1" t="s">
        <v>102</v>
      </c>
      <c r="T16" s="1"/>
      <c r="U16" s="31"/>
      <c r="V16" s="1"/>
      <c r="X16" s="3">
        <v>466378</v>
      </c>
      <c r="Y16" s="1">
        <v>2120110074</v>
      </c>
      <c r="Z16" s="1">
        <v>38414</v>
      </c>
      <c r="AA16" s="1">
        <v>2023</v>
      </c>
      <c r="AB16" s="1" t="s">
        <v>44</v>
      </c>
      <c r="AC16" s="1">
        <v>18315</v>
      </c>
      <c r="AD16" s="14" t="s">
        <v>64</v>
      </c>
      <c r="AE16" s="42">
        <v>45278</v>
      </c>
      <c r="AG16" s="4">
        <v>22198</v>
      </c>
      <c r="AH16" s="40">
        <v>2120410177</v>
      </c>
      <c r="AI16" s="3"/>
      <c r="AJ16" s="32"/>
      <c r="AK16" s="32"/>
      <c r="AL16" s="1"/>
      <c r="AM16" s="1"/>
      <c r="AN16" s="1"/>
      <c r="AO16" s="1"/>
      <c r="AP16" s="14"/>
      <c r="AQ16" s="1"/>
      <c r="AS16" s="4"/>
      <c r="AT16" s="1"/>
      <c r="AU16" s="1"/>
      <c r="AV16" s="1"/>
      <c r="AW16" s="1"/>
      <c r="AX16" s="1"/>
      <c r="AY16" s="14"/>
      <c r="AZ16" s="1"/>
      <c r="BB16" s="4">
        <v>52674.6</v>
      </c>
      <c r="BC16" s="1"/>
      <c r="BD16" s="1"/>
      <c r="BE16" s="1"/>
      <c r="BF16" s="1"/>
      <c r="BG16" s="1"/>
      <c r="BH16" s="14"/>
      <c r="BI16" s="1"/>
      <c r="BK16" s="3"/>
      <c r="BL16" s="1"/>
      <c r="BM16" s="1"/>
      <c r="BN16" s="1"/>
      <c r="BO16" s="21"/>
      <c r="BP16" s="24"/>
      <c r="BQ16" s="14"/>
      <c r="BR16" s="1"/>
    </row>
    <row r="17" spans="1:70" x14ac:dyDescent="0.3">
      <c r="A17" s="29" t="s">
        <v>28</v>
      </c>
      <c r="B17" s="41">
        <f>SUM(E17,O17,X17)</f>
        <v>184897.89</v>
      </c>
      <c r="C17" s="41">
        <f t="shared" si="1"/>
        <v>160976</v>
      </c>
      <c r="E17" s="43">
        <v>64375</v>
      </c>
      <c r="F17" s="44">
        <v>2120710048</v>
      </c>
      <c r="G17" s="1">
        <v>36572</v>
      </c>
      <c r="H17" s="1">
        <v>2023</v>
      </c>
      <c r="I17" s="1" t="s">
        <v>76</v>
      </c>
      <c r="J17" s="1">
        <v>17828</v>
      </c>
      <c r="K17" s="14" t="s">
        <v>95</v>
      </c>
      <c r="L17" s="42">
        <v>45273</v>
      </c>
      <c r="O17" s="36">
        <v>23921.89</v>
      </c>
      <c r="P17" s="1">
        <v>2120510071</v>
      </c>
      <c r="Q17" s="1"/>
      <c r="R17" s="1"/>
      <c r="S17" s="1" t="s">
        <v>103</v>
      </c>
      <c r="T17" s="1"/>
      <c r="U17" s="31"/>
      <c r="V17" s="1"/>
      <c r="X17" s="3">
        <v>96601</v>
      </c>
      <c r="Y17" s="1">
        <v>2120110077</v>
      </c>
      <c r="Z17" s="1">
        <v>38431</v>
      </c>
      <c r="AA17" s="1">
        <v>2023</v>
      </c>
      <c r="AB17" s="1" t="s">
        <v>45</v>
      </c>
      <c r="AC17" s="1">
        <v>18324</v>
      </c>
      <c r="AD17" s="14" t="s">
        <v>51</v>
      </c>
      <c r="AE17" s="42">
        <v>45278</v>
      </c>
      <c r="AG17" s="4"/>
      <c r="AH17" s="21"/>
      <c r="AI17" s="3"/>
      <c r="AJ17" s="32"/>
      <c r="AK17" s="32"/>
      <c r="AL17" s="1"/>
      <c r="AM17" s="1"/>
      <c r="AN17" s="1"/>
      <c r="AO17" s="1"/>
      <c r="AP17" s="14"/>
      <c r="AQ17" s="1"/>
      <c r="AS17" s="4"/>
      <c r="AT17" s="1"/>
      <c r="AU17" s="1"/>
      <c r="AV17" s="1"/>
      <c r="AW17" s="1"/>
      <c r="AX17" s="1"/>
      <c r="AY17" s="14"/>
      <c r="AZ17" s="1"/>
      <c r="BB17" s="4"/>
      <c r="BC17" s="1"/>
      <c r="BD17" s="1"/>
      <c r="BE17" s="1"/>
      <c r="BF17" s="1"/>
      <c r="BG17" s="1"/>
      <c r="BH17" s="14"/>
      <c r="BI17" s="1"/>
      <c r="BK17" s="3"/>
      <c r="BL17" s="1"/>
      <c r="BM17" s="1"/>
      <c r="BN17" s="1"/>
      <c r="BO17" s="21"/>
      <c r="BP17" s="24"/>
      <c r="BQ17" s="14"/>
      <c r="BR17" s="1"/>
    </row>
    <row r="18" spans="1:70" x14ac:dyDescent="0.3">
      <c r="A18" s="29" t="s">
        <v>29</v>
      </c>
      <c r="B18" s="41">
        <f>SUM(E18,O18,X18)</f>
        <v>124334.58</v>
      </c>
      <c r="C18" s="41">
        <f t="shared" si="1"/>
        <v>102119</v>
      </c>
      <c r="E18" s="43">
        <v>59899</v>
      </c>
      <c r="F18" s="44">
        <v>2120710048</v>
      </c>
      <c r="G18" s="1">
        <v>36573</v>
      </c>
      <c r="H18" s="1">
        <v>2023</v>
      </c>
      <c r="I18" s="1" t="s">
        <v>76</v>
      </c>
      <c r="J18" s="1">
        <v>17829</v>
      </c>
      <c r="K18" s="14" t="s">
        <v>96</v>
      </c>
      <c r="L18" s="42">
        <v>45273</v>
      </c>
      <c r="O18" s="36">
        <v>22215.58</v>
      </c>
      <c r="P18" s="1">
        <v>2120510071</v>
      </c>
      <c r="Q18" s="1"/>
      <c r="R18" s="1"/>
      <c r="S18" s="1" t="s">
        <v>103</v>
      </c>
      <c r="T18" s="1"/>
      <c r="U18" s="31"/>
      <c r="V18" s="1"/>
      <c r="X18" s="3">
        <v>42220</v>
      </c>
      <c r="Y18" s="1">
        <v>2120110077</v>
      </c>
      <c r="Z18" s="1">
        <v>38432</v>
      </c>
      <c r="AA18" s="1">
        <v>2023</v>
      </c>
      <c r="AB18" s="1" t="s">
        <v>45</v>
      </c>
      <c r="AC18" s="1">
        <v>18325</v>
      </c>
      <c r="AD18" s="14" t="s">
        <v>52</v>
      </c>
      <c r="AE18" s="42">
        <v>45278</v>
      </c>
      <c r="AG18" s="4"/>
      <c r="AH18" s="21"/>
      <c r="AI18" s="3"/>
      <c r="AJ18" s="32"/>
      <c r="AK18" s="32"/>
      <c r="AL18" s="1"/>
      <c r="AM18" s="1"/>
      <c r="AN18" s="1"/>
      <c r="AO18" s="1"/>
      <c r="AP18" s="14"/>
      <c r="AQ18" s="1"/>
      <c r="AS18" s="4"/>
      <c r="AT18" s="1"/>
      <c r="AU18" s="1"/>
      <c r="AV18" s="1"/>
      <c r="AW18" s="1"/>
      <c r="AX18" s="1"/>
      <c r="AY18" s="14"/>
      <c r="AZ18" s="1"/>
      <c r="BB18" s="4"/>
      <c r="BC18" s="1"/>
      <c r="BD18" s="1"/>
      <c r="BE18" s="1"/>
      <c r="BF18" s="1"/>
      <c r="BG18" s="1"/>
      <c r="BH18" s="14"/>
      <c r="BI18" s="1"/>
      <c r="BK18" s="3"/>
      <c r="BL18" s="1"/>
      <c r="BM18" s="1"/>
      <c r="BN18" s="1"/>
      <c r="BO18" s="21"/>
      <c r="BP18" s="24"/>
      <c r="BQ18" s="14"/>
      <c r="BR18" s="1"/>
    </row>
    <row r="19" spans="1:70" x14ac:dyDescent="0.3">
      <c r="A19" s="29" t="s">
        <v>30</v>
      </c>
      <c r="B19" s="41">
        <f>SUM(E19,O19,X19,AG19,AS19)</f>
        <v>192827.74</v>
      </c>
      <c r="C19" s="41">
        <f t="shared" si="1"/>
        <v>101332</v>
      </c>
      <c r="E19" s="43">
        <v>57276</v>
      </c>
      <c r="F19" s="44">
        <v>2120710048</v>
      </c>
      <c r="G19" s="1">
        <v>36574</v>
      </c>
      <c r="H19" s="1">
        <v>2023</v>
      </c>
      <c r="I19" s="1" t="s">
        <v>76</v>
      </c>
      <c r="J19" s="1">
        <v>17830</v>
      </c>
      <c r="K19" s="14" t="s">
        <v>97</v>
      </c>
      <c r="L19" s="42">
        <v>45273</v>
      </c>
      <c r="O19" s="36">
        <v>18626.150000000001</v>
      </c>
      <c r="P19" s="1">
        <v>2120510071</v>
      </c>
      <c r="Q19" s="1"/>
      <c r="R19" s="1"/>
      <c r="S19" s="1" t="s">
        <v>103</v>
      </c>
      <c r="T19" s="1"/>
      <c r="U19" s="31"/>
      <c r="V19" s="1"/>
      <c r="X19" s="3">
        <v>44056</v>
      </c>
      <c r="Y19" s="1">
        <v>2120110077</v>
      </c>
      <c r="Z19" s="1">
        <v>38433</v>
      </c>
      <c r="AA19" s="1">
        <v>2023</v>
      </c>
      <c r="AB19" s="1" t="s">
        <v>45</v>
      </c>
      <c r="AC19" s="1">
        <v>18326</v>
      </c>
      <c r="AD19" s="14" t="s">
        <v>53</v>
      </c>
      <c r="AE19" s="42">
        <v>45278</v>
      </c>
      <c r="AG19" s="4">
        <v>20000</v>
      </c>
      <c r="AH19" s="21">
        <v>2120410201</v>
      </c>
      <c r="AI19" s="3"/>
      <c r="AJ19" s="32"/>
      <c r="AK19" s="32"/>
      <c r="AL19" s="1"/>
      <c r="AM19" s="1"/>
      <c r="AN19" s="1"/>
      <c r="AO19" s="1"/>
      <c r="AP19" s="14"/>
      <c r="AQ19" s="1"/>
      <c r="AS19" s="4">
        <v>52869.59</v>
      </c>
      <c r="AT19" s="1"/>
      <c r="AU19" s="1"/>
      <c r="AV19" s="1"/>
      <c r="AW19" s="1"/>
      <c r="AX19" s="1"/>
      <c r="AY19" s="14"/>
      <c r="AZ19" s="1"/>
      <c r="BB19" s="4"/>
      <c r="BC19" s="1"/>
      <c r="BD19" s="1"/>
      <c r="BE19" s="1"/>
      <c r="BF19" s="1"/>
      <c r="BG19" s="1"/>
      <c r="BH19" s="14"/>
      <c r="BI19" s="1"/>
      <c r="BK19" s="3"/>
      <c r="BL19" s="1"/>
      <c r="BM19" s="1"/>
      <c r="BN19" s="1"/>
      <c r="BO19" s="21"/>
      <c r="BP19" s="24"/>
      <c r="BQ19" s="14"/>
      <c r="BR19" s="1"/>
    </row>
    <row r="20" spans="1:70" x14ac:dyDescent="0.3">
      <c r="A20" s="29" t="s">
        <v>31</v>
      </c>
      <c r="B20" s="41">
        <f>SUM(E20,O20,X20,AG20,BB20)</f>
        <v>702478.65</v>
      </c>
      <c r="C20" s="41">
        <f t="shared" si="1"/>
        <v>600716</v>
      </c>
      <c r="E20" s="43">
        <v>133177</v>
      </c>
      <c r="F20" s="44">
        <v>2120710042</v>
      </c>
      <c r="G20" s="1">
        <v>36564</v>
      </c>
      <c r="H20" s="1">
        <v>2023</v>
      </c>
      <c r="I20" s="1" t="s">
        <v>75</v>
      </c>
      <c r="J20" s="1">
        <v>17811</v>
      </c>
      <c r="K20" s="14" t="s">
        <v>86</v>
      </c>
      <c r="L20" s="42">
        <v>45273</v>
      </c>
      <c r="O20" s="36">
        <v>45672.65</v>
      </c>
      <c r="P20" s="1">
        <v>2120510051</v>
      </c>
      <c r="Q20" s="1"/>
      <c r="R20" s="1"/>
      <c r="S20" s="1" t="s">
        <v>102</v>
      </c>
      <c r="T20" s="1"/>
      <c r="U20" s="31"/>
      <c r="V20" s="1"/>
      <c r="X20" s="3">
        <v>467539</v>
      </c>
      <c r="Y20" s="1">
        <v>2120110074</v>
      </c>
      <c r="Z20" s="1">
        <v>38415</v>
      </c>
      <c r="AA20" s="1">
        <v>2023</v>
      </c>
      <c r="AB20" s="1" t="s">
        <v>44</v>
      </c>
      <c r="AC20" s="1">
        <v>18316</v>
      </c>
      <c r="AD20" s="14" t="s">
        <v>65</v>
      </c>
      <c r="AE20" s="42">
        <v>45278</v>
      </c>
      <c r="AG20" s="4">
        <v>34570</v>
      </c>
      <c r="AH20" s="40">
        <v>2120410177</v>
      </c>
      <c r="AI20" s="3"/>
      <c r="AJ20" s="32"/>
      <c r="AK20" s="32"/>
      <c r="AL20" s="1"/>
      <c r="AM20" s="1"/>
      <c r="AN20" s="1"/>
      <c r="AO20" s="1"/>
      <c r="AP20" s="14"/>
      <c r="AQ20" s="1"/>
      <c r="AS20" s="4"/>
      <c r="AT20" s="1"/>
      <c r="AU20" s="1"/>
      <c r="AV20" s="1"/>
      <c r="AW20" s="1"/>
      <c r="AX20" s="1"/>
      <c r="AY20" s="14"/>
      <c r="AZ20" s="1"/>
      <c r="BB20" s="4">
        <v>21520</v>
      </c>
      <c r="BC20" s="1"/>
      <c r="BD20" s="1"/>
      <c r="BE20" s="1"/>
      <c r="BF20" s="1"/>
      <c r="BG20" s="1"/>
      <c r="BH20" s="14"/>
      <c r="BI20" s="1"/>
      <c r="BK20" s="3"/>
      <c r="BL20" s="1"/>
      <c r="BM20" s="1"/>
      <c r="BN20" s="1"/>
      <c r="BO20" s="21"/>
      <c r="BP20" s="24"/>
      <c r="BQ20" s="14"/>
      <c r="BR20" s="1"/>
    </row>
    <row r="21" spans="1:70" x14ac:dyDescent="0.3">
      <c r="A21" s="29" t="s">
        <v>32</v>
      </c>
      <c r="B21" s="41">
        <f>SUM(E21,O21,X21,AS21)</f>
        <v>306509.91000000003</v>
      </c>
      <c r="C21" s="41">
        <f t="shared" si="1"/>
        <v>259538</v>
      </c>
      <c r="E21" s="43">
        <v>50096</v>
      </c>
      <c r="F21" s="44">
        <v>2120710042</v>
      </c>
      <c r="G21" s="1">
        <v>36565</v>
      </c>
      <c r="H21" s="1">
        <v>2023</v>
      </c>
      <c r="I21" s="1" t="s">
        <v>75</v>
      </c>
      <c r="J21" s="1">
        <v>17821</v>
      </c>
      <c r="K21" s="14" t="s">
        <v>87</v>
      </c>
      <c r="L21" s="42">
        <v>45273</v>
      </c>
      <c r="O21" s="36">
        <v>25451.91</v>
      </c>
      <c r="P21" s="1">
        <v>2120510051</v>
      </c>
      <c r="Q21" s="1"/>
      <c r="R21" s="1"/>
      <c r="S21" s="1" t="s">
        <v>102</v>
      </c>
      <c r="T21" s="1"/>
      <c r="U21" s="31"/>
      <c r="V21" s="1"/>
      <c r="X21" s="3">
        <v>209442</v>
      </c>
      <c r="Y21" s="1">
        <v>2120110074</v>
      </c>
      <c r="Z21" s="1">
        <v>38416</v>
      </c>
      <c r="AA21" s="1">
        <v>2023</v>
      </c>
      <c r="AB21" s="1" t="s">
        <v>44</v>
      </c>
      <c r="AC21" s="1">
        <v>18317</v>
      </c>
      <c r="AD21" s="14" t="s">
        <v>66</v>
      </c>
      <c r="AE21" s="42">
        <v>45278</v>
      </c>
      <c r="AG21" s="4"/>
      <c r="AH21" s="21"/>
      <c r="AI21" s="3"/>
      <c r="AJ21" s="32"/>
      <c r="AK21" s="32"/>
      <c r="AL21" s="1"/>
      <c r="AM21" s="1"/>
      <c r="AN21" s="1"/>
      <c r="AO21" s="1"/>
      <c r="AP21" s="14"/>
      <c r="AQ21" s="1"/>
      <c r="AS21" s="4">
        <v>21520</v>
      </c>
      <c r="AT21" s="1"/>
      <c r="AU21" s="1"/>
      <c r="AV21" s="1"/>
      <c r="AW21" s="1"/>
      <c r="AX21" s="1"/>
      <c r="AY21" s="14"/>
      <c r="AZ21" s="1"/>
      <c r="BB21" s="4"/>
      <c r="BC21" s="1"/>
      <c r="BD21" s="1"/>
      <c r="BE21" s="1"/>
      <c r="BF21" s="1"/>
      <c r="BG21" s="1"/>
      <c r="BH21" s="14"/>
      <c r="BI21" s="1"/>
      <c r="BK21" s="3"/>
      <c r="BL21" s="1"/>
      <c r="BM21" s="1"/>
      <c r="BN21" s="1"/>
      <c r="BO21" s="21"/>
      <c r="BP21" s="24"/>
      <c r="BQ21" s="14"/>
      <c r="BR21" s="1"/>
    </row>
    <row r="22" spans="1:70" x14ac:dyDescent="0.3">
      <c r="A22" s="29" t="s">
        <v>33</v>
      </c>
      <c r="B22" s="41">
        <f>SUM(E22,O22,X22,BK22)</f>
        <v>508881.32</v>
      </c>
      <c r="C22" s="41">
        <f>SUM(E22,X22,BK22)</f>
        <v>467165</v>
      </c>
      <c r="E22" s="43">
        <v>109269</v>
      </c>
      <c r="F22" s="44">
        <v>2120710042</v>
      </c>
      <c r="G22" s="1">
        <v>36566</v>
      </c>
      <c r="H22" s="1">
        <v>2023</v>
      </c>
      <c r="I22" s="1" t="s">
        <v>75</v>
      </c>
      <c r="J22" s="1">
        <v>17822</v>
      </c>
      <c r="K22" s="14" t="s">
        <v>88</v>
      </c>
      <c r="L22" s="42">
        <v>45273</v>
      </c>
      <c r="O22" s="36">
        <v>41716.32</v>
      </c>
      <c r="P22" s="1">
        <v>2120510051</v>
      </c>
      <c r="Q22" s="1"/>
      <c r="R22" s="1"/>
      <c r="S22" s="1" t="s">
        <v>102</v>
      </c>
      <c r="T22" s="1"/>
      <c r="U22" s="31"/>
      <c r="V22" s="1"/>
      <c r="X22" s="3">
        <v>295396</v>
      </c>
      <c r="Y22" s="1">
        <v>2120110074</v>
      </c>
      <c r="Z22" s="1">
        <v>38417</v>
      </c>
      <c r="AA22" s="1">
        <v>2023</v>
      </c>
      <c r="AB22" s="1" t="s">
        <v>44</v>
      </c>
      <c r="AC22" s="1">
        <v>18318</v>
      </c>
      <c r="AD22" s="14" t="s">
        <v>67</v>
      </c>
      <c r="AE22" s="42">
        <v>45278</v>
      </c>
      <c r="AG22" s="4"/>
      <c r="AH22" s="21"/>
      <c r="AI22" s="3"/>
      <c r="AJ22" s="32"/>
      <c r="AK22" s="32"/>
      <c r="AL22" s="1"/>
      <c r="AM22" s="1"/>
      <c r="AN22" s="1"/>
      <c r="AO22" s="1"/>
      <c r="AP22" s="14"/>
      <c r="AQ22" s="1"/>
      <c r="AS22" s="4"/>
      <c r="AT22" s="1"/>
      <c r="AU22" s="1"/>
      <c r="AV22" s="1"/>
      <c r="AW22" s="1"/>
      <c r="AX22" s="1"/>
      <c r="AY22" s="14"/>
      <c r="AZ22" s="1"/>
      <c r="BB22" s="4"/>
      <c r="BC22" s="1"/>
      <c r="BD22" s="1"/>
      <c r="BE22" s="1"/>
      <c r="BF22" s="1"/>
      <c r="BG22" s="1"/>
      <c r="BH22" s="14"/>
      <c r="BI22" s="1"/>
      <c r="BK22" s="3">
        <v>62500</v>
      </c>
      <c r="BL22" s="1">
        <v>2120110071</v>
      </c>
      <c r="BM22" s="1">
        <v>38200</v>
      </c>
      <c r="BN22" s="1">
        <v>2023</v>
      </c>
      <c r="BO22" s="1" t="s">
        <v>40</v>
      </c>
      <c r="BP22" s="24" t="s">
        <v>39</v>
      </c>
      <c r="BQ22" s="14" t="s">
        <v>101</v>
      </c>
      <c r="BR22" s="42">
        <v>45275</v>
      </c>
    </row>
    <row r="23" spans="1:70" x14ac:dyDescent="0.3">
      <c r="A23" s="29" t="s">
        <v>34</v>
      </c>
      <c r="B23" s="41">
        <f>SUM(E23,O23,X23,AG23,AS23,BB23)</f>
        <v>445844.64</v>
      </c>
      <c r="C23" s="41">
        <f>SUM(E23,X23)</f>
        <v>323192</v>
      </c>
      <c r="E23" s="43">
        <v>92717</v>
      </c>
      <c r="F23" s="44">
        <v>2120710042</v>
      </c>
      <c r="G23" s="1">
        <v>36567</v>
      </c>
      <c r="H23" s="1">
        <v>2023</v>
      </c>
      <c r="I23" s="1" t="s">
        <v>75</v>
      </c>
      <c r="J23" s="1">
        <v>17823</v>
      </c>
      <c r="K23" s="14" t="s">
        <v>89</v>
      </c>
      <c r="L23" s="42">
        <v>45273</v>
      </c>
      <c r="O23" s="36">
        <v>31104.720000000001</v>
      </c>
      <c r="P23" s="1">
        <v>2120510051</v>
      </c>
      <c r="Q23" s="1"/>
      <c r="R23" s="1"/>
      <c r="S23" s="1" t="s">
        <v>102</v>
      </c>
      <c r="T23" s="1"/>
      <c r="U23" s="31"/>
      <c r="V23" s="1"/>
      <c r="X23" s="3">
        <v>230475</v>
      </c>
      <c r="Y23" s="1">
        <v>2120110074</v>
      </c>
      <c r="Z23" s="1">
        <v>38418</v>
      </c>
      <c r="AA23" s="1">
        <v>2023</v>
      </c>
      <c r="AB23" s="1" t="s">
        <v>44</v>
      </c>
      <c r="AC23" s="1">
        <v>18319</v>
      </c>
      <c r="AD23" s="14" t="s">
        <v>68</v>
      </c>
      <c r="AE23" s="42">
        <v>45278</v>
      </c>
      <c r="AG23" s="4">
        <v>36766</v>
      </c>
      <c r="AH23" s="40">
        <v>2120410177</v>
      </c>
      <c r="AI23" s="3"/>
      <c r="AJ23" s="32"/>
      <c r="AK23" s="32"/>
      <c r="AL23" s="1"/>
      <c r="AM23" s="1"/>
      <c r="AN23" s="1"/>
      <c r="AO23" s="1"/>
      <c r="AP23" s="14"/>
      <c r="AQ23" s="1"/>
      <c r="AS23" s="4">
        <v>27507.45</v>
      </c>
      <c r="AT23" s="1"/>
      <c r="AU23" s="1"/>
      <c r="AV23" s="1"/>
      <c r="AW23" s="1"/>
      <c r="AX23" s="1"/>
      <c r="AY23" s="14"/>
      <c r="AZ23" s="1"/>
      <c r="BB23" s="4">
        <v>27274.47</v>
      </c>
      <c r="BC23" s="1"/>
      <c r="BD23" s="1"/>
      <c r="BE23" s="1"/>
      <c r="BF23" s="1"/>
      <c r="BG23" s="1"/>
      <c r="BH23" s="14"/>
      <c r="BI23" s="1"/>
      <c r="BK23" s="3"/>
      <c r="BL23" s="1"/>
      <c r="BM23" s="1"/>
      <c r="BN23" s="1"/>
      <c r="BO23" s="21"/>
      <c r="BP23" s="24"/>
      <c r="BQ23" s="14"/>
      <c r="BR23" s="1"/>
    </row>
    <row r="24" spans="1:70" x14ac:dyDescent="0.3">
      <c r="A24" s="29" t="s">
        <v>35</v>
      </c>
      <c r="B24" s="41">
        <f>SUM(E24,O24,X24)</f>
        <v>121319.99</v>
      </c>
      <c r="C24" s="41">
        <f>SUM(E24,X24)</f>
        <v>101497</v>
      </c>
      <c r="E24" s="43">
        <v>36739</v>
      </c>
      <c r="F24" s="44">
        <v>2120710048</v>
      </c>
      <c r="G24" s="1">
        <v>36575</v>
      </c>
      <c r="H24" s="1">
        <v>2023</v>
      </c>
      <c r="I24" s="1" t="s">
        <v>76</v>
      </c>
      <c r="J24" s="1">
        <v>17831</v>
      </c>
      <c r="K24" s="14" t="s">
        <v>98</v>
      </c>
      <c r="L24" s="42">
        <v>45273</v>
      </c>
      <c r="O24" s="36">
        <v>19822.990000000002</v>
      </c>
      <c r="P24" s="1">
        <v>2120510071</v>
      </c>
      <c r="Q24" s="1"/>
      <c r="R24" s="1"/>
      <c r="S24" s="1" t="s">
        <v>103</v>
      </c>
      <c r="T24" s="1"/>
      <c r="U24" s="31"/>
      <c r="V24" s="1"/>
      <c r="X24" s="3">
        <v>64758</v>
      </c>
      <c r="Y24" s="1">
        <v>2120110077</v>
      </c>
      <c r="Z24" s="1">
        <v>38434</v>
      </c>
      <c r="AA24" s="1">
        <v>2023</v>
      </c>
      <c r="AB24" s="1" t="s">
        <v>45</v>
      </c>
      <c r="AC24" s="1">
        <v>18327</v>
      </c>
      <c r="AD24" s="14" t="s">
        <v>54</v>
      </c>
      <c r="AE24" s="42">
        <v>45278</v>
      </c>
      <c r="AG24" s="4"/>
      <c r="AH24" s="21"/>
      <c r="AI24" s="3"/>
      <c r="AJ24" s="32"/>
      <c r="AK24" s="32"/>
      <c r="AL24" s="1"/>
      <c r="AM24" s="1"/>
      <c r="AN24" s="1"/>
      <c r="AO24" s="1"/>
      <c r="AP24" s="14"/>
      <c r="AQ24" s="1"/>
      <c r="AS24" s="4"/>
      <c r="AT24" s="1"/>
      <c r="AU24" s="1"/>
      <c r="AV24" s="1"/>
      <c r="AW24" s="1"/>
      <c r="AX24" s="1"/>
      <c r="AY24" s="14"/>
      <c r="AZ24" s="1"/>
      <c r="BB24" s="4"/>
      <c r="BC24" s="1"/>
      <c r="BD24" s="1"/>
      <c r="BE24" s="1"/>
      <c r="BF24" s="1"/>
      <c r="BG24" s="1"/>
      <c r="BH24" s="14"/>
      <c r="BI24" s="1"/>
      <c r="BK24" s="3"/>
      <c r="BL24" s="1"/>
      <c r="BM24" s="1"/>
      <c r="BN24" s="1"/>
      <c r="BO24" s="21"/>
      <c r="BP24" s="24"/>
      <c r="BQ24" s="14"/>
      <c r="BR24" s="1"/>
    </row>
    <row r="25" spans="1:70" x14ac:dyDescent="0.3">
      <c r="A25" s="29" t="s">
        <v>36</v>
      </c>
      <c r="B25" s="41">
        <f>SUM(E25,O25,X25)</f>
        <v>69334.459999999992</v>
      </c>
      <c r="C25" s="41">
        <f>SUM(E25,X25)</f>
        <v>53355</v>
      </c>
      <c r="E25" s="43">
        <v>37168</v>
      </c>
      <c r="F25" s="44">
        <v>2120710048</v>
      </c>
      <c r="G25" s="1">
        <v>36576</v>
      </c>
      <c r="H25" s="1">
        <v>2023</v>
      </c>
      <c r="I25" s="1" t="s">
        <v>76</v>
      </c>
      <c r="J25" s="1">
        <v>17832</v>
      </c>
      <c r="K25" s="14" t="s">
        <v>99</v>
      </c>
      <c r="L25" s="42">
        <v>45273</v>
      </c>
      <c r="O25" s="36">
        <v>15979.46</v>
      </c>
      <c r="P25" s="1">
        <v>2120510071</v>
      </c>
      <c r="Q25" s="1"/>
      <c r="R25" s="1"/>
      <c r="S25" s="1" t="s">
        <v>103</v>
      </c>
      <c r="T25" s="1"/>
      <c r="U25" s="31"/>
      <c r="V25" s="1"/>
      <c r="X25" s="3">
        <v>16187</v>
      </c>
      <c r="Y25" s="1">
        <v>2120110077</v>
      </c>
      <c r="Z25" s="1">
        <v>38435</v>
      </c>
      <c r="AA25" s="1">
        <v>2023</v>
      </c>
      <c r="AB25" s="1" t="s">
        <v>45</v>
      </c>
      <c r="AC25" s="1">
        <v>18328</v>
      </c>
      <c r="AD25" s="14" t="s">
        <v>55</v>
      </c>
      <c r="AE25" s="42">
        <v>45278</v>
      </c>
      <c r="AG25" s="4"/>
      <c r="AH25" s="21"/>
      <c r="AI25" s="3"/>
      <c r="AJ25" s="32"/>
      <c r="AK25" s="32"/>
      <c r="AL25" s="1"/>
      <c r="AM25" s="1"/>
      <c r="AN25" s="1"/>
      <c r="AO25" s="1"/>
      <c r="AP25" s="14"/>
      <c r="AQ25" s="1"/>
      <c r="AS25" s="4"/>
      <c r="AT25" s="1"/>
      <c r="AU25" s="1"/>
      <c r="AV25" s="1"/>
      <c r="AW25" s="1"/>
      <c r="AX25" s="1"/>
      <c r="AY25" s="14"/>
      <c r="AZ25" s="1"/>
      <c r="BB25" s="4"/>
      <c r="BC25" s="1"/>
      <c r="BD25" s="1"/>
      <c r="BE25" s="1"/>
      <c r="BF25" s="1"/>
      <c r="BG25" s="1"/>
      <c r="BH25" s="14"/>
      <c r="BI25" s="1"/>
      <c r="BK25" s="3"/>
      <c r="BL25" s="1"/>
      <c r="BM25" s="1"/>
      <c r="BN25" s="1"/>
      <c r="BO25" s="21"/>
      <c r="BP25" s="24"/>
      <c r="BQ25" s="14"/>
      <c r="BR25" s="1"/>
    </row>
    <row r="26" spans="1:70" x14ac:dyDescent="0.3">
      <c r="A26" s="27" t="s">
        <v>37</v>
      </c>
      <c r="B26" s="46">
        <f>SUM(B3:B25)</f>
        <v>10281400.730000002</v>
      </c>
      <c r="C26" s="46">
        <f>SUM(C3:C25)</f>
        <v>8512400.7300000004</v>
      </c>
      <c r="E26" s="34">
        <f>SUM(E3:E25)</f>
        <v>1900000</v>
      </c>
      <c r="F26" s="1"/>
      <c r="G26" s="1"/>
      <c r="H26" s="1"/>
      <c r="I26" s="1"/>
      <c r="J26" s="1"/>
      <c r="K26" s="14"/>
      <c r="L26" s="1"/>
      <c r="O26" s="39">
        <f>SUM(O3:O25)</f>
        <v>731000</v>
      </c>
      <c r="P26" s="1"/>
      <c r="Q26" s="1"/>
      <c r="R26" s="1"/>
      <c r="S26" s="1"/>
      <c r="T26" s="1"/>
      <c r="U26" s="31"/>
      <c r="V26" s="1"/>
      <c r="X26" s="35">
        <f>SUM(X3:X25)</f>
        <v>6487400.7300000004</v>
      </c>
      <c r="Y26" s="1"/>
      <c r="Z26" s="1"/>
      <c r="AA26" s="1"/>
      <c r="AB26" s="1"/>
      <c r="AC26" s="1"/>
      <c r="AD26" s="14"/>
      <c r="AE26" s="1"/>
      <c r="AG26" s="34">
        <f>SUM(AG3:AG25)</f>
        <v>500000</v>
      </c>
      <c r="AH26" s="21"/>
      <c r="AI26" s="3"/>
      <c r="AJ26" s="32"/>
      <c r="AK26" s="32"/>
      <c r="AL26" s="1"/>
      <c r="AM26" s="1"/>
      <c r="AN26" s="1"/>
      <c r="AO26" s="1"/>
      <c r="AP26" s="14"/>
      <c r="AQ26" s="1"/>
      <c r="AS26" s="39">
        <f>SUM(AS7,AS10,AS19,AS21,AS23)</f>
        <v>269000</v>
      </c>
      <c r="AT26" s="1"/>
      <c r="AU26" s="1"/>
      <c r="AV26" s="1"/>
      <c r="AW26" s="1"/>
      <c r="AX26" s="1"/>
      <c r="AY26" s="14"/>
      <c r="AZ26" s="1"/>
      <c r="BB26" s="39">
        <f>SUM(BB3,BB10,BB16,BB20,BB23)</f>
        <v>269000</v>
      </c>
      <c r="BC26" s="1"/>
      <c r="BD26" s="1"/>
      <c r="BE26" s="1"/>
      <c r="BF26" s="1"/>
      <c r="BG26" s="1"/>
      <c r="BH26" s="14"/>
      <c r="BI26" s="1"/>
      <c r="BK26" s="35">
        <f>SUM(BK3:BK25)</f>
        <v>125000</v>
      </c>
      <c r="BL26" s="1"/>
      <c r="BM26" s="1"/>
      <c r="BN26" s="1"/>
      <c r="BO26" s="21"/>
      <c r="BP26" s="24"/>
      <c r="BQ26" s="14"/>
      <c r="BR26" s="1"/>
    </row>
    <row r="28" spans="1:70" ht="28.8" x14ac:dyDescent="0.3">
      <c r="B28" s="47" t="s">
        <v>70</v>
      </c>
    </row>
  </sheetData>
  <mergeCells count="8">
    <mergeCell ref="D1:D2"/>
    <mergeCell ref="E1:L1"/>
    <mergeCell ref="BK1:BR1"/>
    <mergeCell ref="O1:V1"/>
    <mergeCell ref="X1:AE1"/>
    <mergeCell ref="AG1:AQ1"/>
    <mergeCell ref="AS1:AZ1"/>
    <mergeCell ref="BB1:BI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Regione Marche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Romiti</dc:creator>
  <cp:lastModifiedBy>Sofia Romiti</cp:lastModifiedBy>
  <cp:lastPrinted>2023-07-18T10:40:13Z</cp:lastPrinted>
  <dcterms:created xsi:type="dcterms:W3CDTF">2022-06-08T09:13:09Z</dcterms:created>
  <dcterms:modified xsi:type="dcterms:W3CDTF">2024-02-21T15:26:44Z</dcterms:modified>
</cp:coreProperties>
</file>