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8827"/>
  <workbookPr filterPrivacy="1"/>
  <xr:revisionPtr revIDLastSave="208" documentId="A4DDFEE83A72FACF784599E0B8EC59F9AC18308E" xr6:coauthVersionLast="26" xr6:coauthVersionMax="26" xr10:uidLastSave="{35B35D80-9608-4D88-86CD-CBE7194352EB}"/>
  <bookViews>
    <workbookView xWindow="0" yWindow="0" windowWidth="22260" windowHeight="12645" activeTab="1" xr2:uid="{00000000-000D-0000-FFFF-FFFF00000000}"/>
  </bookViews>
  <sheets>
    <sheet name="使用说明" sheetId="5" r:id="rId1"/>
    <sheet name="客户信息登记表" sheetId="1" r:id="rId2"/>
    <sheet name="华东合同展期专用" sheetId="6" r:id="rId3"/>
    <sheet name="华东小贷还款表" sheetId="2" r:id="rId4"/>
    <sheet name="产品明细表" sheetId="4" r:id="rId5"/>
  </sheets>
  <definedNames>
    <definedName name="rpp_ACPI000">产品明细表!$A$12</definedName>
    <definedName name="rpp_ACPI000_I">产品明细表!$B$12</definedName>
    <definedName name="rpp_ACPI000_M">产品明细表!$D$12</definedName>
    <definedName name="rpp_ACPI000_R">产品明细表!$C$12</definedName>
    <definedName name="rpp_ACPI136">产品明细表!$A$8</definedName>
    <definedName name="rpp_ACPI136_I">产品明细表!$B$8</definedName>
    <definedName name="rpp_ACPI136_M">产品明细表!$D$8</definedName>
    <definedName name="rpp_ACPI136_R">产品明细表!$C$8</definedName>
    <definedName name="rpp_ACPI158">产品明细表!$A$9</definedName>
    <definedName name="rpp_ACPI158_I">产品明细表!$B$9</definedName>
    <definedName name="rpp_ACPI158_M">产品明细表!$D$9</definedName>
    <definedName name="rpp_ACPI158_R">产品明细表!$C$9</definedName>
    <definedName name="rpp_BIAC000">产品明细表!$A$11</definedName>
    <definedName name="rpp_BIAC000_I">产品明细表!$B$11</definedName>
    <definedName name="rpp_BIAC000_M">产品明细表!$D$11</definedName>
    <definedName name="rpp_BIAC000_R">产品明细表!$C$11</definedName>
    <definedName name="rpp_BIAC200">产品明细表!$A$6</definedName>
    <definedName name="rpp_BIAC200_I">产品明细表!$B$6</definedName>
    <definedName name="rpp_BIAC200_M">产品明细表!$D$6</definedName>
    <definedName name="rpp_BIAC200_R">产品明细表!$C$6</definedName>
    <definedName name="rpp_BIAC250">产品明细表!$A$7</definedName>
    <definedName name="rpp_BIAC250_I">产品明细表!$B$7</definedName>
    <definedName name="rpp_BIAC250_M">产品明细表!$D$7</definedName>
    <definedName name="rpp_BIAC250_R">产品明细表!$C$7</definedName>
    <definedName name="rpp_EIAI000">产品明细表!$A$10</definedName>
    <definedName name="rpp_EIAI000_I">产品明细表!$B$10</definedName>
    <definedName name="rpp_EIAI000_M">产品明细表!$D$10</definedName>
    <definedName name="rpp_EIAI000_R">产品明细表!$C$10</definedName>
    <definedName name="rpp_EIAI100">产品明细表!$A$2</definedName>
    <definedName name="rpp_EIAI100_I">产品明细表!$B$2</definedName>
    <definedName name="rpp_EIAI100_M">产品明细表!$D$2</definedName>
    <definedName name="rpp_EIAI100_R">产品明细表!$C$2</definedName>
    <definedName name="rpp_EIAI150">产品明细表!$A$3</definedName>
    <definedName name="rpp_EIAI150_I">产品明细表!$B$3</definedName>
    <definedName name="rpp_EIAI150_M">产品明细表!$D$3</definedName>
    <definedName name="rpp_EIAI150_R">产品明细表!$C$3</definedName>
    <definedName name="rpp_EIAI168">产品明细表!$A$4</definedName>
    <definedName name="rpp_EIAI168_I">产品明细表!$B$4</definedName>
    <definedName name="rpp_EIAI168_M">产品明细表!$D$4</definedName>
    <definedName name="rpp_EIAI168_R">产品明细表!$C$4</definedName>
    <definedName name="rpp_EIAI188">产品明细表!$A$5</definedName>
    <definedName name="rpp_EIAI188_I">产品明细表!$B$5</definedName>
    <definedName name="rpp_EIAI188_M">产品明细表!$D$5</definedName>
    <definedName name="rpp_EIAI188_R">产品明细表!$C$5</definedName>
    <definedName name="rpt_AllSalesFee">客户信息登记表!$D$36</definedName>
    <definedName name="rpt_AssessmentAmount">客户信息登记表!$B$28</definedName>
    <definedName name="rpt_BankcardNum">客户信息登记表!$D$7</definedName>
    <definedName name="rpt_BankName">客户信息登记表!$B$7</definedName>
    <definedName name="rpt_ChannelCost">客户信息登记表!$B$37</definedName>
    <definedName name="rpt_CommercialInsuranceDueDate">客户信息登记表!$D$15</definedName>
    <definedName name="rpt_ContractAmount">客户信息登记表!$B$22</definedName>
    <definedName name="rpt_ContractAmountLarge">客户信息登记表!$D$22</definedName>
    <definedName name="rpt_ContractLength">客户信息登记表!$B$23</definedName>
    <definedName name="rpt_ContractLengthYears">客户信息登记表!$D$23</definedName>
    <definedName name="rpt_ContractNum">客户信息登记表!$B$19</definedName>
    <definedName name="rpt_CorporateAddress">客户信息登记表!$D$6</definedName>
    <definedName name="rpt_CorporateName">客户信息登记表!$B$6</definedName>
    <definedName name="rpt_CreditLimit">客户信息登记表!$B$21</definedName>
    <definedName name="rpt_DueDate">客户信息登记表!$D$24</definedName>
    <definedName name="rpt_Education">客户信息登记表!$B$5</definedName>
    <definedName name="rpt_EMContact">客户信息登记表!$B$4</definedName>
    <definedName name="rpt_EMContactNum">客户信息登记表!$D$4</definedName>
    <definedName name="rpt_EngineNum">客户信息登记表!$D$11</definedName>
    <definedName name="rpt_FirstPaymentDay">客户信息登记表!$B$26</definedName>
    <definedName name="rpt_FrameNum">客户信息登记表!$B$11</definedName>
    <definedName name="rpt_fullname">客户信息登记表!$B$2</definedName>
    <definedName name="rpt_HDContractAmount">客户信息登记表!$B$27</definedName>
    <definedName name="rpt_HDContractAmountLarge">客户信息登记表!$D$27</definedName>
    <definedName name="rpt_HDContractLength">客户信息登记表!$D$28</definedName>
    <definedName name="rpt_HDContractNum">客户信息登记表!$D$26</definedName>
    <definedName name="rpt_HDDueDate">客户信息登记表!$D$29</definedName>
    <definedName name="rpt_HDLoanDate">客户信息登记表!$B$29</definedName>
    <definedName name="rpt_HDOldContractAmount">华东合同展期专用!$D$1</definedName>
    <definedName name="rpt_HDOldContractLength">华东合同展期专用!$D$2</definedName>
    <definedName name="rpt_HDOldContractNum">华东合同展期专用!$D$3</definedName>
    <definedName name="rpt_HDOldDueDate">华东合同展期专用!$B$2</definedName>
    <definedName name="rpt_HDOldLoanDate">华东合同展期专用!$B$1</definedName>
    <definedName name="rpt_HDOldPaymentDay">华东合同展期专用!$B$3</definedName>
    <definedName name="rpt_HDPaymentDate">客户信息登记表!$B$30</definedName>
    <definedName name="rpt_IDAddress">客户信息登记表!$D$5</definedName>
    <definedName name="rpt_InsuranceDeposit">客户信息登记表!$B$14</definedName>
    <definedName name="rpt_Interest">客户信息登记表!$D$30</definedName>
    <definedName name="rpt_InterestDiff">客户信息登记表!$D$37</definedName>
    <definedName name="rpt_InterestRate">客户信息登记表!$B$24</definedName>
    <definedName name="rpt_isImport">客户信息登记表!$B$13</definedName>
    <definedName name="rpt_LicensePlate">客户信息登记表!$B$9</definedName>
    <definedName name="rpt_LoanDate">客户信息登记表!$D$20</definedName>
    <definedName name="rpt_MainAddress">客户信息登记表!$D$3</definedName>
    <definedName name="rpt_MandatoryInsuranceDueDate">客户信息登记表!$B$15</definedName>
    <definedName name="rpt_Manufacturer">客户信息登记表!$B$17</definedName>
    <definedName name="rpt_MonthlyPayment.">客户信息登记表!$D$25</definedName>
    <definedName name="rpt_NationalID">客户信息登记表!$D$2</definedName>
    <definedName name="rpt_OtherFee">客户信息登记表!$D$38</definedName>
    <definedName name="rpt_PaymentDate">客户信息登记表!$B$25</definedName>
    <definedName name="rpt_PaymentMethod">客户信息登记表!$D$21</definedName>
    <definedName name="rpt_PhoneNum">客户信息登记表!$B$3</definedName>
    <definedName name="rpt_Product">客户信息登记表!$D$19</definedName>
    <definedName name="rpt_ProductionDate">客户信息登记表!$D$12</definedName>
    <definedName name="rpt_ProductionYear">客户信息登记表!$D$13</definedName>
    <definedName name="rpt_RealInterestRate">客户信息登记表!$B$38</definedName>
    <definedName name="rpt_RebateAmount">客户信息登记表!$D$39</definedName>
    <definedName name="rpt_RebatePer">客户信息登记表!$B$39</definedName>
    <definedName name="rpt_RegistrationDate">客户信息登记表!$B$12</definedName>
    <definedName name="rpt_Representative">客户信息登记表!$B$32</definedName>
    <definedName name="rpt_RepresentativeID">客户信息登记表!$D$32</definedName>
    <definedName name="rpt_Salesman">客户信息登记表!$B$36</definedName>
    <definedName name="rpt_ShareholderNum">客户信息登记表!$B$34</definedName>
    <definedName name="rpt_ShareholderNumA">客户信息登记表!$D$34</definedName>
    <definedName name="rpt_SignDate">客户信息登记表!$B$20</definedName>
    <definedName name="rpt_SponsorAddress">客户信息登记表!#REF!</definedName>
    <definedName name="rpt_SponsorID">客户信息登记表!$D$33</definedName>
    <definedName name="rpt_SponsorName">客户信息登记表!$B$33</definedName>
    <definedName name="rpt_SponsorPhone">客户信息登记表!#REF!</definedName>
    <definedName name="rpt_VehicleBrand">客户信息登记表!$B$10</definedName>
    <definedName name="rpt_VehicleColor">客户信息登记表!$D$9</definedName>
    <definedName name="rpt_VehicleModel">客户信息登记表!$D$10</definedName>
    <definedName name="rpt_ViolationDeposit">客户信息登记表!$D$14</definedName>
    <definedName name="rpt_ViolationFine">客户信息登记表!$D$16</definedName>
    <definedName name="rpt_ViolationNum">客户信息登记表!$D$17</definedName>
    <definedName name="rpt_ViolationPoints">客户信息登记表!$B$16</definedName>
    <definedName name="rpt_X_PaymentHD01">华东小贷还款表!$B$2</definedName>
    <definedName name="rpt_X_PaymentHD02">华东小贷还款表!$B$3</definedName>
    <definedName name="rpt_X_PaymentHD03">华东小贷还款表!$B$4</definedName>
    <definedName name="rpt_X_PaymentHD04">华东小贷还款表!$B$5</definedName>
    <definedName name="rpt_X_PaymentHD05">华东小贷还款表!$B$6</definedName>
    <definedName name="rpt_X_PaymentHD06">华东小贷还款表!$B$7</definedName>
    <definedName name="rpt_X_PaymentHD07">华东小贷还款表!$B$8</definedName>
    <definedName name="rpt_X_PaymentHD08">华东小贷还款表!$B$9</definedName>
    <definedName name="rpt_X_PaymentHD09">华东小贷还款表!$B$10</definedName>
    <definedName name="rpt_X_PaymentHD10">华东小贷还款表!$B$11</definedName>
    <definedName name="rpt_X_PaymentHD11">华东小贷还款表!$B$12</definedName>
    <definedName name="rpt_X_PaymentHD12">华东小贷还款表!$B$13</definedName>
    <definedName name="rpt_X_PaymentHD13">华东小贷还款表!$B$14</definedName>
    <definedName name="rpt_Y_PaymentHD01">华东小贷还款表!$C$2</definedName>
    <definedName name="rpt_Y_PaymentHD02">华东小贷还款表!$C$3</definedName>
    <definedName name="rpt_Y_PaymentHD03">华东小贷还款表!$C$4</definedName>
    <definedName name="rpt_Y_PaymentHD04">华东小贷还款表!$C$5</definedName>
    <definedName name="rpt_Y_PaymentHD05">华东小贷还款表!$C$6</definedName>
    <definedName name="rpt_Y_PaymentHD06">华东小贷还款表!$C$7</definedName>
    <definedName name="rpt_Y_PaymentHD07">华东小贷还款表!$C$8</definedName>
    <definedName name="rpt_Y_PaymentHD08">华东小贷还款表!$C$9</definedName>
    <definedName name="rpt_Y_PaymentHD09">华东小贷还款表!$C$10</definedName>
    <definedName name="rpt_Y_PaymentHD10">华东小贷还款表!$C$11</definedName>
    <definedName name="rpt_Y_PaymentHD11">华东小贷还款表!$C$12</definedName>
    <definedName name="rpt_Y_PaymentHD12">华东小贷还款表!$C$13</definedName>
    <definedName name="rpt_Y_PaymentHD13">华东小贷还款表!$C$14</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 i="1" l="1"/>
  <c r="B3" i="6" l="1"/>
  <c r="B2" i="6"/>
  <c r="B3" i="2" l="1"/>
  <c r="C3" i="2"/>
  <c r="B4" i="2"/>
  <c r="C4" i="2"/>
  <c r="B5" i="2"/>
  <c r="C5" i="2"/>
  <c r="B6" i="2"/>
  <c r="C6" i="2"/>
  <c r="B7" i="2"/>
  <c r="C7" i="2"/>
  <c r="B8" i="2"/>
  <c r="C8" i="2"/>
  <c r="B9" i="2"/>
  <c r="C9" i="2"/>
  <c r="B10" i="2"/>
  <c r="C10" i="2"/>
  <c r="B11" i="2"/>
  <c r="C11" i="2"/>
  <c r="B12" i="2"/>
  <c r="C12" i="2"/>
  <c r="B13" i="2"/>
  <c r="C13" i="2"/>
  <c r="B14" i="2"/>
  <c r="C14" i="2"/>
  <c r="C2" i="2"/>
  <c r="B2" i="2"/>
  <c r="D21" i="1" l="1"/>
  <c r="B26" i="1" s="1"/>
  <c r="B24" i="1"/>
  <c r="B39" i="1"/>
  <c r="D39" i="1" s="1"/>
  <c r="B25" i="1" l="1"/>
  <c r="D37" i="1"/>
  <c r="D38" i="1" s="1"/>
  <c r="D36" i="1" s="1"/>
  <c r="D13" i="1" l="1"/>
  <c r="D14" i="1" l="1"/>
  <c r="B22" i="1" l="1"/>
  <c r="D25" i="1" s="1"/>
  <c r="D22" i="1" l="1"/>
  <c r="D23" i="1"/>
  <c r="D30" i="1" l="1"/>
  <c r="D29" i="1"/>
  <c r="B30" i="1"/>
  <c r="D27"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2" authorId="0" shapeId="0" xr:uid="{49775F56-1FA2-4CD7-A4E7-2EE03BC28247}">
      <text>
        <r>
          <rPr>
            <b/>
            <sz val="9"/>
            <color indexed="81"/>
            <rFont val="宋体"/>
            <family val="3"/>
            <charset val="134"/>
          </rPr>
          <t>来源：客户身份证</t>
        </r>
      </text>
    </comment>
    <comment ref="D2" authorId="0" shapeId="0" xr:uid="{9C7CB9A8-8E89-40F8-BB95-EED21E21CCC4}">
      <text>
        <r>
          <rPr>
            <b/>
            <sz val="9"/>
            <color indexed="81"/>
            <rFont val="宋体"/>
            <family val="3"/>
            <charset val="134"/>
          </rPr>
          <t>来源：客户身份证</t>
        </r>
      </text>
    </comment>
    <comment ref="B3" authorId="0" shapeId="0" xr:uid="{305056FA-8923-4E89-A5F9-FF8E868F9884}">
      <text>
        <r>
          <rPr>
            <b/>
            <sz val="9"/>
            <color indexed="81"/>
            <rFont val="宋体"/>
            <family val="3"/>
            <charset val="134"/>
          </rPr>
          <t>来源：贷款申请表</t>
        </r>
      </text>
    </comment>
    <comment ref="D3" authorId="0" shapeId="0" xr:uid="{ADC7D497-169B-4C74-A88C-8E67DD643BAE}">
      <text>
        <r>
          <rPr>
            <b/>
            <sz val="9"/>
            <color indexed="81"/>
            <rFont val="宋体"/>
            <family val="3"/>
            <charset val="134"/>
          </rPr>
          <t>来源：贷款申请表</t>
        </r>
      </text>
    </comment>
    <comment ref="B4" authorId="0" shapeId="0" xr:uid="{19C6F0A5-9258-4EC9-BDA3-AD4334710C9F}">
      <text>
        <r>
          <rPr>
            <b/>
            <sz val="9"/>
            <color indexed="81"/>
            <rFont val="宋体"/>
            <family val="3"/>
            <charset val="134"/>
          </rPr>
          <t>来源：贷款申请表</t>
        </r>
      </text>
    </comment>
    <comment ref="D4" authorId="0" shapeId="0" xr:uid="{CC39077A-92DB-4ECC-8ADB-F784A2CFBA14}">
      <text>
        <r>
          <rPr>
            <b/>
            <sz val="9"/>
            <color indexed="81"/>
            <rFont val="宋体"/>
            <family val="3"/>
            <charset val="134"/>
          </rPr>
          <t>来源：贷款申请表</t>
        </r>
      </text>
    </comment>
    <comment ref="B5" authorId="0" shapeId="0" xr:uid="{15AA8524-3DED-4F22-B5B0-4B188A6B4B70}">
      <text>
        <r>
          <rPr>
            <b/>
            <sz val="9"/>
            <color indexed="81"/>
            <rFont val="宋体"/>
            <family val="3"/>
            <charset val="134"/>
          </rPr>
          <t>来源：贷款申请表</t>
        </r>
      </text>
    </comment>
    <comment ref="D5" authorId="0" shapeId="0" xr:uid="{193F1DF6-5DB8-4B63-B0EF-45786697C56B}">
      <text>
        <r>
          <rPr>
            <b/>
            <sz val="9"/>
            <color indexed="81"/>
            <rFont val="宋体"/>
            <family val="3"/>
            <charset val="134"/>
          </rPr>
          <t>来源：贷款申请表</t>
        </r>
      </text>
    </comment>
    <comment ref="B6" authorId="0" shapeId="0" xr:uid="{3362DD27-7B7E-458B-86CD-5D2DEF439A2D}">
      <text>
        <r>
          <rPr>
            <b/>
            <sz val="9"/>
            <color indexed="81"/>
            <rFont val="宋体"/>
            <family val="3"/>
            <charset val="134"/>
          </rPr>
          <t>来源：贷款申请表</t>
        </r>
      </text>
    </comment>
    <comment ref="D6" authorId="0" shapeId="0" xr:uid="{3661E04A-4944-4926-BD5A-5B58B1892991}">
      <text>
        <r>
          <rPr>
            <b/>
            <sz val="9"/>
            <color indexed="81"/>
            <rFont val="宋体"/>
            <family val="3"/>
            <charset val="134"/>
          </rPr>
          <t>来源：贷款申请表</t>
        </r>
      </text>
    </comment>
    <comment ref="B7" authorId="0" shapeId="0" xr:uid="{F707D813-546A-4DFC-B4E9-82B50F1BDD05}">
      <text>
        <r>
          <rPr>
            <b/>
            <sz val="9"/>
            <color indexed="81"/>
            <rFont val="宋体"/>
            <family val="3"/>
            <charset val="134"/>
          </rPr>
          <t>来源：询问客户</t>
        </r>
      </text>
    </comment>
    <comment ref="D7" authorId="0" shapeId="0" xr:uid="{59D2B872-8923-412B-AD92-0BB95EC32963}">
      <text>
        <r>
          <rPr>
            <b/>
            <sz val="9"/>
            <color indexed="81"/>
            <rFont val="宋体"/>
            <family val="3"/>
            <charset val="134"/>
          </rPr>
          <t>来源：用户银行卡</t>
        </r>
      </text>
    </comment>
    <comment ref="B9" authorId="0" shapeId="0" xr:uid="{05EA655F-5F6C-49FE-BBD7-2DFED34C4C9B}">
      <text>
        <r>
          <rPr>
            <b/>
            <sz val="9"/>
            <color indexed="81"/>
            <rFont val="宋体"/>
            <family val="3"/>
            <charset val="134"/>
          </rPr>
          <t>来源：车辆行驶证</t>
        </r>
      </text>
    </comment>
    <comment ref="D9" authorId="0" shapeId="0" xr:uid="{1F7878C9-F5F4-4405-9E57-6C257446A7F2}">
      <text>
        <r>
          <rPr>
            <b/>
            <sz val="9"/>
            <color indexed="81"/>
            <rFont val="宋体"/>
            <family val="3"/>
            <charset val="134"/>
          </rPr>
          <t>来源：车辆产证
来源：询问评估师
来源：询问客户</t>
        </r>
      </text>
    </comment>
    <comment ref="B10" authorId="0" shapeId="0" xr:uid="{D5E428E0-BF10-4EE3-97AD-9656ABBF0224}">
      <text>
        <r>
          <rPr>
            <b/>
            <sz val="9"/>
            <color indexed="81"/>
            <rFont val="宋体"/>
            <family val="3"/>
            <charset val="134"/>
          </rPr>
          <t>来源：车辆行驶证
来源：车辆产证</t>
        </r>
      </text>
    </comment>
    <comment ref="D10" authorId="0" shapeId="0" xr:uid="{C7ED635B-0E0B-441C-99DB-64142FF9519A}">
      <text>
        <r>
          <rPr>
            <b/>
            <sz val="9"/>
            <color indexed="81"/>
            <rFont val="宋体"/>
            <family val="3"/>
            <charset val="134"/>
          </rPr>
          <t>来源：车辆行驶证
来源：车辆产证</t>
        </r>
      </text>
    </comment>
    <comment ref="B11" authorId="0" shapeId="0" xr:uid="{BB9E8A45-FF16-4BA9-9C8C-1D9DDB7403C5}">
      <text>
        <r>
          <rPr>
            <b/>
            <sz val="9"/>
            <color indexed="81"/>
            <rFont val="宋体"/>
            <family val="3"/>
            <charset val="134"/>
          </rPr>
          <t>来源：车辆行驶证
来源：车辆产证</t>
        </r>
      </text>
    </comment>
    <comment ref="D11" authorId="0" shapeId="0" xr:uid="{F23A0623-4B0C-417F-99E2-399EDFBEB0A8}">
      <text>
        <r>
          <rPr>
            <b/>
            <sz val="9"/>
            <color indexed="81"/>
            <rFont val="宋体"/>
            <family val="3"/>
            <charset val="134"/>
          </rPr>
          <t>来源：车辆行驶证
来源：车辆产证</t>
        </r>
      </text>
    </comment>
    <comment ref="B12" authorId="0" shapeId="0" xr:uid="{F8168EE3-EC5C-43C6-9F72-D7FA958D4E57}">
      <text>
        <r>
          <rPr>
            <b/>
            <sz val="9"/>
            <color indexed="81"/>
            <rFont val="宋体"/>
            <family val="3"/>
            <charset val="134"/>
          </rPr>
          <t>来源：车辆行驶证
来源：车辆产证</t>
        </r>
      </text>
    </comment>
    <comment ref="D12" authorId="0" shapeId="0" xr:uid="{B3E56C85-3B45-4053-B738-EFF24684FD54}">
      <text>
        <r>
          <rPr>
            <b/>
            <sz val="9"/>
            <color indexed="81"/>
            <rFont val="宋体"/>
            <family val="3"/>
            <charset val="134"/>
          </rPr>
          <t>来源：车辆产证</t>
        </r>
      </text>
    </comment>
    <comment ref="B13" authorId="0" shapeId="0" xr:uid="{5C0B2939-BFDC-4DB4-839C-713AB31E208C}">
      <text>
        <r>
          <rPr>
            <b/>
            <sz val="9"/>
            <color indexed="81"/>
            <rFont val="宋体"/>
            <family val="3"/>
            <charset val="134"/>
          </rPr>
          <t>来源：车辆产证
来源：询问评估师</t>
        </r>
      </text>
    </comment>
    <comment ref="B14" authorId="0" shapeId="0" xr:uid="{F792CBA6-B4D9-4056-84EE-B3F247E7F3D5}">
      <text>
        <r>
          <rPr>
            <b/>
            <sz val="9"/>
            <color indexed="81"/>
            <rFont val="宋体"/>
            <family val="3"/>
            <charset val="134"/>
          </rPr>
          <t>来源：毛毛提供
来源：交强险及商业险保单</t>
        </r>
      </text>
    </comment>
    <comment ref="D14" authorId="0" shapeId="0" xr:uid="{A9B6EE93-E71E-4F2D-9787-71177A9AE4BF}">
      <text>
        <r>
          <rPr>
            <b/>
            <sz val="9"/>
            <color indexed="81"/>
            <rFont val="宋体"/>
            <family val="3"/>
            <charset val="134"/>
          </rPr>
          <t>自动计算，无需录入</t>
        </r>
      </text>
    </comment>
    <comment ref="B15" authorId="0" shapeId="0" xr:uid="{18CAE422-98EE-43C1-8E83-DD7D2907ACB4}">
      <text>
        <r>
          <rPr>
            <b/>
            <sz val="9"/>
            <color indexed="81"/>
            <rFont val="宋体"/>
            <family val="3"/>
            <charset val="134"/>
          </rPr>
          <t>来源：交强险保单</t>
        </r>
      </text>
    </comment>
    <comment ref="D15" authorId="0" shapeId="0" xr:uid="{B447A1BC-7F1B-4A61-B86E-8365448B9764}">
      <text>
        <r>
          <rPr>
            <b/>
            <sz val="9"/>
            <color indexed="81"/>
            <rFont val="宋体"/>
            <family val="3"/>
            <charset val="134"/>
          </rPr>
          <t>来源：交强险保单</t>
        </r>
      </text>
    </comment>
    <comment ref="B16" authorId="0" shapeId="0" xr:uid="{479EA563-9CE8-45B3-9399-7F7DFBFC97CF}">
      <text>
        <r>
          <rPr>
            <b/>
            <sz val="9"/>
            <color indexed="81"/>
            <rFont val="宋体"/>
            <family val="3"/>
            <charset val="134"/>
          </rPr>
          <t>来源：违章查询情况
来源：询问评估师</t>
        </r>
      </text>
    </comment>
    <comment ref="D16" authorId="0" shapeId="0" xr:uid="{1814459F-A469-432C-930A-888F638014C4}">
      <text>
        <r>
          <rPr>
            <b/>
            <sz val="9"/>
            <color indexed="81"/>
            <rFont val="宋体"/>
            <family val="3"/>
            <charset val="134"/>
          </rPr>
          <t>来源：违章查询情况
来源：询问评估师</t>
        </r>
      </text>
    </comment>
    <comment ref="B17" authorId="0" shapeId="0" xr:uid="{705CD047-8D56-48B0-9D3B-0B31EF0256BB}">
      <text>
        <r>
          <rPr>
            <b/>
            <sz val="9"/>
            <color indexed="81"/>
            <rFont val="宋体"/>
            <family val="3"/>
            <charset val="134"/>
          </rPr>
          <t>来源：车辆产证
来源：询问评估师</t>
        </r>
      </text>
    </comment>
    <comment ref="D17" authorId="0" shapeId="0" xr:uid="{CFEE16C1-DF64-4012-8C01-F2A6D373DB74}">
      <text>
        <r>
          <rPr>
            <b/>
            <sz val="9"/>
            <color indexed="81"/>
            <rFont val="宋体"/>
            <family val="3"/>
            <charset val="134"/>
          </rPr>
          <t>来源：违章查询情况
来源：询问评估师</t>
        </r>
      </text>
    </comment>
    <comment ref="B19" authorId="0" shapeId="0" xr:uid="{863819F3-2FF3-4CBC-B77D-2E50CFB8AA56}">
      <text>
        <r>
          <rPr>
            <b/>
            <sz val="9"/>
            <color indexed="81"/>
            <rFont val="宋体"/>
            <family val="3"/>
            <charset val="134"/>
          </rPr>
          <t>来源：毛毛提供
来源：康康提供</t>
        </r>
      </text>
    </comment>
    <comment ref="B20" authorId="0" shapeId="0" xr:uid="{3512CB92-0F28-4582-AE7F-4B984D18F0A7}">
      <text>
        <r>
          <rPr>
            <b/>
            <sz val="9"/>
            <color indexed="81"/>
            <rFont val="宋体"/>
            <family val="3"/>
            <charset val="134"/>
          </rPr>
          <t>来源：毛毛提供</t>
        </r>
      </text>
    </comment>
    <comment ref="B21" authorId="0" shapeId="0" xr:uid="{1C2B4AD1-C2FD-464C-8ED2-171C937E779A}">
      <text>
        <r>
          <rPr>
            <b/>
            <sz val="9"/>
            <color indexed="81"/>
            <rFont val="宋体"/>
            <family val="3"/>
            <charset val="134"/>
          </rPr>
          <t>来源：毛毛提供</t>
        </r>
      </text>
    </comment>
    <comment ref="D21" authorId="0" shapeId="0" xr:uid="{88009F95-B701-4DC0-966E-81C1658F9FB4}">
      <text>
        <r>
          <rPr>
            <b/>
            <sz val="9"/>
            <color indexed="81"/>
            <rFont val="宋体"/>
            <family val="3"/>
            <charset val="134"/>
          </rPr>
          <t>来源：毛毛提供</t>
        </r>
      </text>
    </comment>
    <comment ref="B22" authorId="0" shapeId="0" xr:uid="{DE5580B8-A942-4CF1-9D8C-0046FB36BA72}">
      <text>
        <r>
          <rPr>
            <b/>
            <sz val="9"/>
            <color indexed="81"/>
            <rFont val="宋体"/>
            <family val="3"/>
            <charset val="134"/>
          </rPr>
          <t>来源：自动生成</t>
        </r>
      </text>
    </comment>
    <comment ref="D22" authorId="0" shapeId="0" xr:uid="{F6808DAC-65E1-4AB6-A18D-07E723826A7C}">
      <text>
        <r>
          <rPr>
            <b/>
            <sz val="9"/>
            <color indexed="81"/>
            <rFont val="宋体"/>
            <family val="3"/>
            <charset val="134"/>
          </rPr>
          <t>自动生成，无需填写</t>
        </r>
      </text>
    </comment>
    <comment ref="B23" authorId="0" shapeId="0" xr:uid="{90DCECF4-5FA8-4054-A46F-9E76D0DEEBD9}">
      <text>
        <r>
          <rPr>
            <b/>
            <sz val="9"/>
            <color indexed="81"/>
            <rFont val="宋体"/>
            <family val="3"/>
            <charset val="134"/>
          </rPr>
          <t>来源：毛毛提供</t>
        </r>
      </text>
    </comment>
    <comment ref="B24" authorId="0" shapeId="0" xr:uid="{EC04FA92-0C02-4CDA-99FE-0228ACA57B23}">
      <text>
        <r>
          <rPr>
            <b/>
            <sz val="9"/>
            <color indexed="81"/>
            <rFont val="宋体"/>
            <family val="3"/>
            <charset val="134"/>
          </rPr>
          <t>来源：毛毛提供</t>
        </r>
      </text>
    </comment>
    <comment ref="D26" authorId="0" shapeId="0" xr:uid="{5DA299F1-7487-4DE1-AEC8-D0795AB29D80}">
      <text>
        <r>
          <rPr>
            <b/>
            <sz val="9"/>
            <color indexed="81"/>
            <rFont val="宋体"/>
            <family val="3"/>
            <charset val="134"/>
          </rPr>
          <t>来源：询问华东小贷
来源：康康提供</t>
        </r>
      </text>
    </comment>
    <comment ref="B27" authorId="0" shapeId="0" xr:uid="{3C4758F1-D94D-4C40-92A2-1DB6AF7F18A8}">
      <text>
        <r>
          <rPr>
            <b/>
            <sz val="9"/>
            <color indexed="81"/>
            <rFont val="宋体"/>
            <family val="3"/>
            <charset val="134"/>
          </rPr>
          <t>来源：询问华东小贷
来源：毛毛提供</t>
        </r>
      </text>
    </comment>
    <comment ref="D27" authorId="0" shapeId="0" xr:uid="{B8981092-F80F-48B5-B813-E7D48F3D8486}">
      <text>
        <r>
          <rPr>
            <b/>
            <sz val="9"/>
            <color indexed="81"/>
            <rFont val="宋体"/>
            <family val="3"/>
            <charset val="134"/>
          </rPr>
          <t>自动生成，无需填写</t>
        </r>
      </text>
    </comment>
    <comment ref="B28" authorId="0" shapeId="0" xr:uid="{268A3A41-3864-48A8-998E-5D4A9DEBE047}">
      <text>
        <r>
          <rPr>
            <b/>
            <sz val="9"/>
            <color indexed="81"/>
            <rFont val="宋体"/>
            <family val="3"/>
            <charset val="134"/>
          </rPr>
          <t>来源：毛毛提供
来源：询问评估师
直接输入数字，自动转换大写</t>
        </r>
      </text>
    </comment>
    <comment ref="D28" authorId="0" shapeId="0" xr:uid="{CE9D766C-81EC-4005-8115-0266BEF67D5B}">
      <text>
        <r>
          <rPr>
            <b/>
            <sz val="9"/>
            <color indexed="81"/>
            <rFont val="宋体"/>
            <family val="3"/>
            <charset val="134"/>
          </rPr>
          <t>来源：毛毛提供</t>
        </r>
      </text>
    </comment>
    <comment ref="B29" authorId="0" shapeId="0" xr:uid="{2C2CD60B-DBBB-4117-8B38-F6A136B4BC2D}">
      <text>
        <r>
          <rPr>
            <b/>
            <sz val="9"/>
            <color indexed="81"/>
            <rFont val="宋体"/>
            <family val="3"/>
            <charset val="134"/>
          </rPr>
          <t>来源：毛毛提供
来源：询问华东小贷</t>
        </r>
      </text>
    </comment>
    <comment ref="B32" authorId="0" shapeId="0" xr:uid="{0E44170A-8FD8-47B6-864F-DED85E649A67}">
      <text>
        <r>
          <rPr>
            <b/>
            <sz val="9"/>
            <color indexed="81"/>
            <rFont val="宋体"/>
            <family val="3"/>
            <charset val="134"/>
          </rPr>
          <t>来源：营业执照</t>
        </r>
      </text>
    </comment>
    <comment ref="D32" authorId="0" shapeId="0" xr:uid="{EC2CD025-23A1-406B-983B-F59AFC4542B7}">
      <text>
        <r>
          <rPr>
            <b/>
            <sz val="9"/>
            <color indexed="81"/>
            <rFont val="宋体"/>
            <family val="3"/>
            <charset val="134"/>
          </rPr>
          <t>来源：法人身份证</t>
        </r>
      </text>
    </comment>
    <comment ref="B36" authorId="0" shapeId="0" xr:uid="{6B3D4CF2-23F6-444F-910D-B940348DFA42}">
      <text>
        <r>
          <rPr>
            <b/>
            <sz val="9"/>
            <color indexed="81"/>
            <rFont val="宋体"/>
            <family val="3"/>
            <charset val="134"/>
          </rPr>
          <t>来源：询问毛毛
来源：询问销售</t>
        </r>
      </text>
    </comment>
    <comment ref="B37" authorId="0" shapeId="0" xr:uid="{482E66E1-7850-426E-81E9-EB326A73B12F}">
      <text>
        <r>
          <rPr>
            <b/>
            <sz val="9"/>
            <color indexed="81"/>
            <rFont val="宋体"/>
            <family val="3"/>
            <charset val="134"/>
          </rPr>
          <t>来源：询问销售</t>
        </r>
      </text>
    </comment>
    <comment ref="D37" authorId="0" shapeId="0" xr:uid="{D423F2D0-6534-40ED-9B29-B3F04CCFF975}">
      <text>
        <r>
          <rPr>
            <b/>
            <sz val="9"/>
            <color indexed="81"/>
            <rFont val="宋体"/>
            <family val="3"/>
            <charset val="134"/>
          </rPr>
          <t>来源：询问毛毛
来源：询问销售</t>
        </r>
      </text>
    </comment>
    <comment ref="B38" authorId="0" shapeId="0" xr:uid="{70084875-D03E-42B0-8DEA-23F74674D6AA}">
      <text>
        <r>
          <rPr>
            <b/>
            <sz val="9"/>
            <color indexed="81"/>
            <rFont val="宋体"/>
            <family val="3"/>
            <charset val="134"/>
          </rPr>
          <t>来源：询问毛毛
来源：询问业务员</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B1" authorId="0" shapeId="0" xr:uid="{736A43D9-F008-49BE-9AB1-8B344969F60C}">
      <text>
        <r>
          <rPr>
            <b/>
            <sz val="9"/>
            <color indexed="81"/>
            <rFont val="宋体"/>
            <family val="3"/>
            <charset val="134"/>
          </rPr>
          <t>来源：毛毛提供
来源：询问华东小贷</t>
        </r>
      </text>
    </comment>
    <comment ref="D1" authorId="0" shapeId="0" xr:uid="{AE47B5CF-22EB-46B3-A7CD-617EC4AE3ABD}">
      <text>
        <r>
          <rPr>
            <b/>
            <sz val="9"/>
            <color indexed="81"/>
            <rFont val="宋体"/>
            <family val="3"/>
            <charset val="134"/>
          </rPr>
          <t>自动生成，无需填写</t>
        </r>
      </text>
    </comment>
    <comment ref="D2" authorId="0" shapeId="0" xr:uid="{AA867B30-CD91-4211-8F0E-F255F055B390}">
      <text>
        <r>
          <rPr>
            <b/>
            <sz val="9"/>
            <color indexed="81"/>
            <rFont val="宋体"/>
            <family val="3"/>
            <charset val="134"/>
          </rPr>
          <t>来源：毛毛提供</t>
        </r>
      </text>
    </comment>
    <comment ref="D3" authorId="0" shapeId="0" xr:uid="{ECA1ACB4-FFDE-4AB9-BAE5-75AB697BA7E2}">
      <text>
        <r>
          <rPr>
            <b/>
            <sz val="9"/>
            <color indexed="81"/>
            <rFont val="宋体"/>
            <family val="3"/>
            <charset val="134"/>
          </rPr>
          <t>来源：询问华东小贷
来源：康康提供</t>
        </r>
      </text>
    </comment>
  </commentList>
</comments>
</file>

<file path=xl/sharedStrings.xml><?xml version="1.0" encoding="utf-8"?>
<sst xmlns="http://schemas.openxmlformats.org/spreadsheetml/2006/main" count="148" uniqueCount="129">
  <si>
    <t>个人信息</t>
    <phoneticPr fontId="1" type="noConversion"/>
  </si>
  <si>
    <t>车辆信息</t>
    <phoneticPr fontId="1" type="noConversion"/>
  </si>
  <si>
    <t>合同信息</t>
    <phoneticPr fontId="1" type="noConversion"/>
  </si>
  <si>
    <t>联系电话</t>
    <phoneticPr fontId="1" type="noConversion"/>
  </si>
  <si>
    <t>联系地址</t>
    <phoneticPr fontId="1" type="noConversion"/>
  </si>
  <si>
    <t>紧急联系人姓名</t>
    <phoneticPr fontId="1" type="noConversion"/>
  </si>
  <si>
    <t>紧急联系人电话</t>
    <phoneticPr fontId="1" type="noConversion"/>
  </si>
  <si>
    <t>工作单位名称</t>
    <phoneticPr fontId="1" type="noConversion"/>
  </si>
  <si>
    <t>工作单位地址</t>
    <phoneticPr fontId="1" type="noConversion"/>
  </si>
  <si>
    <t>银行卡开户行</t>
    <phoneticPr fontId="1" type="noConversion"/>
  </si>
  <si>
    <t>银行卡号</t>
    <phoneticPr fontId="1" type="noConversion"/>
  </si>
  <si>
    <t>合同编号</t>
    <phoneticPr fontId="1" type="noConversion"/>
  </si>
  <si>
    <t>车牌号码</t>
    <phoneticPr fontId="1" type="noConversion"/>
  </si>
  <si>
    <t>车辆品牌</t>
    <phoneticPr fontId="1" type="noConversion"/>
  </si>
  <si>
    <t>车辆型号</t>
    <phoneticPr fontId="1" type="noConversion"/>
  </si>
  <si>
    <t>车辆颜色</t>
    <phoneticPr fontId="1" type="noConversion"/>
  </si>
  <si>
    <t>发动机号</t>
    <phoneticPr fontId="1" type="noConversion"/>
  </si>
  <si>
    <t>注册日期</t>
    <phoneticPr fontId="1" type="noConversion"/>
  </si>
  <si>
    <t>生产商</t>
    <phoneticPr fontId="1" type="noConversion"/>
  </si>
  <si>
    <t>合同期限</t>
    <phoneticPr fontId="1" type="noConversion"/>
  </si>
  <si>
    <t>合同利率</t>
    <phoneticPr fontId="1" type="noConversion"/>
  </si>
  <si>
    <t>交强险到期日</t>
    <phoneticPr fontId="1" type="noConversion"/>
  </si>
  <si>
    <t>商业险到期日</t>
    <phoneticPr fontId="1" type="noConversion"/>
  </si>
  <si>
    <t>保险押金</t>
    <phoneticPr fontId="1" type="noConversion"/>
  </si>
  <si>
    <t>违章押金</t>
    <phoneticPr fontId="1" type="noConversion"/>
  </si>
  <si>
    <t>违章扣分</t>
    <phoneticPr fontId="1" type="noConversion"/>
  </si>
  <si>
    <t>违章罚款</t>
    <phoneticPr fontId="1" type="noConversion"/>
  </si>
  <si>
    <t>华东合同期限</t>
    <phoneticPr fontId="1" type="noConversion"/>
  </si>
  <si>
    <t>合同签署日期</t>
    <phoneticPr fontId="1" type="noConversion"/>
  </si>
  <si>
    <t>还款方式</t>
    <phoneticPr fontId="1" type="noConversion"/>
  </si>
  <si>
    <t>华东合同编号</t>
    <phoneticPr fontId="1" type="noConversion"/>
  </si>
  <si>
    <t>华东放款日</t>
    <phoneticPr fontId="1" type="noConversion"/>
  </si>
  <si>
    <t>车架号/识别号</t>
    <phoneticPr fontId="1" type="noConversion"/>
  </si>
  <si>
    <t>生产/出厂日期</t>
    <phoneticPr fontId="1" type="noConversion"/>
  </si>
  <si>
    <t>户籍地址</t>
    <phoneticPr fontId="1" type="noConversion"/>
  </si>
  <si>
    <t>学历</t>
    <phoneticPr fontId="1" type="noConversion"/>
  </si>
  <si>
    <t>法人客户附加信息</t>
    <phoneticPr fontId="1" type="noConversion"/>
  </si>
  <si>
    <t>法人代表姓名</t>
    <phoneticPr fontId="1" type="noConversion"/>
  </si>
  <si>
    <t>法人身份证号</t>
    <phoneticPr fontId="1" type="noConversion"/>
  </si>
  <si>
    <t>合同金额小写</t>
    <phoneticPr fontId="1" type="noConversion"/>
  </si>
  <si>
    <t>合同金额大写</t>
    <phoneticPr fontId="1" type="noConversion"/>
  </si>
  <si>
    <t>华东合同金额小写</t>
    <phoneticPr fontId="1" type="noConversion"/>
  </si>
  <si>
    <t>华东合同金额大写</t>
    <phoneticPr fontId="1" type="noConversion"/>
  </si>
  <si>
    <t>华东评估金额大写</t>
    <phoneticPr fontId="1" type="noConversion"/>
  </si>
  <si>
    <t>合同到期日</t>
    <phoneticPr fontId="1" type="noConversion"/>
  </si>
  <si>
    <t>等额本息</t>
    <phoneticPr fontId="1" type="noConversion"/>
  </si>
  <si>
    <t>每月还款日</t>
    <phoneticPr fontId="1" type="noConversion"/>
  </si>
  <si>
    <t>华东还款日</t>
    <phoneticPr fontId="1" type="noConversion"/>
  </si>
  <si>
    <t>华东到期日</t>
    <phoneticPr fontId="1" type="noConversion"/>
  </si>
  <si>
    <t>违章次数</t>
    <phoneticPr fontId="1" type="noConversion"/>
  </si>
  <si>
    <t>华东每月利息</t>
    <phoneticPr fontId="1" type="noConversion"/>
  </si>
  <si>
    <t>每月还款金额</t>
    <phoneticPr fontId="1" type="noConversion"/>
  </si>
  <si>
    <t>某某某</t>
    <phoneticPr fontId="1" type="noConversion"/>
  </si>
  <si>
    <t>某某市某某区某某路XXX号XXX室</t>
    <phoneticPr fontId="1" type="noConversion"/>
  </si>
  <si>
    <t>XXXXXXXXXXX</t>
    <phoneticPr fontId="1" type="noConversion"/>
  </si>
  <si>
    <t>某某某某某某有限公司</t>
    <phoneticPr fontId="1" type="noConversion"/>
  </si>
  <si>
    <t>HD201X-车贷-XXX</t>
    <phoneticPr fontId="1" type="noConversion"/>
  </si>
  <si>
    <t>风控授信额度</t>
    <phoneticPr fontId="1" type="noConversion"/>
  </si>
  <si>
    <t>贷款年限</t>
    <phoneticPr fontId="1" type="noConversion"/>
  </si>
  <si>
    <t>月数</t>
  </si>
  <si>
    <t>付息日期</t>
  </si>
  <si>
    <t>利息及本金</t>
  </si>
  <si>
    <t>国产/进口</t>
    <phoneticPr fontId="1" type="noConversion"/>
  </si>
  <si>
    <t>国产</t>
  </si>
  <si>
    <t>生产年份</t>
    <phoneticPr fontId="1" type="noConversion"/>
  </si>
  <si>
    <t>息差</t>
    <phoneticPr fontId="1" type="noConversion"/>
  </si>
  <si>
    <t>业务员姓名</t>
    <phoneticPr fontId="1" type="noConversion"/>
  </si>
  <si>
    <t>平台服务费</t>
    <phoneticPr fontId="1" type="noConversion"/>
  </si>
  <si>
    <t>返点比例</t>
    <phoneticPr fontId="1" type="noConversion"/>
  </si>
  <si>
    <t>返点金额</t>
    <phoneticPr fontId="1" type="noConversion"/>
  </si>
  <si>
    <t>业务费用合计</t>
    <phoneticPr fontId="1" type="noConversion"/>
  </si>
  <si>
    <t>业务员返点</t>
    <phoneticPr fontId="1" type="noConversion"/>
  </si>
  <si>
    <t>等本等息</t>
    <phoneticPr fontId="1" type="noConversion"/>
  </si>
  <si>
    <t>产品名称</t>
    <phoneticPr fontId="1" type="noConversion"/>
  </si>
  <si>
    <t>等本等息100</t>
    <phoneticPr fontId="1" type="noConversion"/>
  </si>
  <si>
    <t>等本等息150</t>
    <phoneticPr fontId="1" type="noConversion"/>
  </si>
  <si>
    <t>等本等息168</t>
    <phoneticPr fontId="1" type="noConversion"/>
  </si>
  <si>
    <t>等本等息188</t>
    <phoneticPr fontId="1" type="noConversion"/>
  </si>
  <si>
    <t>还款模式</t>
    <phoneticPr fontId="1" type="noConversion"/>
  </si>
  <si>
    <t>等本等息定制</t>
    <phoneticPr fontId="1" type="noConversion"/>
  </si>
  <si>
    <t>先息后本</t>
    <phoneticPr fontId="1" type="noConversion"/>
  </si>
  <si>
    <t>等额本息136</t>
    <phoneticPr fontId="1" type="noConversion"/>
  </si>
  <si>
    <t>等额本息158</t>
    <phoneticPr fontId="1" type="noConversion"/>
  </si>
  <si>
    <t>产品类型</t>
    <phoneticPr fontId="1" type="noConversion"/>
  </si>
  <si>
    <t>先息后本定制</t>
    <phoneticPr fontId="1" type="noConversion"/>
  </si>
  <si>
    <t>等额本息定制</t>
    <phoneticPr fontId="1" type="noConversion"/>
  </si>
  <si>
    <t>先息后本250</t>
    <phoneticPr fontId="1" type="noConversion"/>
  </si>
  <si>
    <t>先息后本200</t>
    <phoneticPr fontId="1" type="noConversion"/>
  </si>
  <si>
    <t>业务及返点信息</t>
    <phoneticPr fontId="1" type="noConversion"/>
  </si>
  <si>
    <t>备注：
1、填写信息来源不清楚可参考单元格右上角批注；
2、部分单元格会自动计算生成，无需填写；
3、非标准利率客户需在产品明细表中的定制化产品里填写利率及返点，并在主表中选择对应的定制化产品。
基本流程：
1、打印《个人汽车抵押贷款申请表》给客户，打印《融资租赁用款额度申请表》给风控；
2、拿到客户信息后复制相应合同模板文件夹，并在本文件录入信息；
3、将本文件信息复制粘贴至相应的合同及附件内，所有需要填写的合同均在“所需合同”、“附件表”及“华东小贷合同（如适用）”文件夹内；
4、华东小贷合同里需要填写《借款合同》《借款申请书》《车辆抵押合同》《车辆转让合同》《合同附表》，《车辆保单及违章记录处理意见》可机打可手写不限，《车轮贷清单》1份、《权利证明代保管清单》3份、《征信授权书(个人)》1份直接打印；
5、“其他”文件夹内的材料可不填写直接打印；
6、《用户收费确认清单》是直接打印手动填写还是填写后打印以毛毛要求为准。</t>
    <phoneticPr fontId="1" type="noConversion"/>
  </si>
  <si>
    <t>注意事项</t>
    <phoneticPr fontId="1" type="noConversion"/>
  </si>
  <si>
    <t>功能特性</t>
    <phoneticPr fontId="1" type="noConversion"/>
  </si>
  <si>
    <t>中投君安融资租赁业务合同自动生成系统</t>
    <phoneticPr fontId="1" type="noConversion"/>
  </si>
  <si>
    <t>版本</t>
    <phoneticPr fontId="1" type="noConversion"/>
  </si>
  <si>
    <r>
      <t>1、打印</t>
    </r>
    <r>
      <rPr>
        <sz val="10"/>
        <color rgb="FFFF0000"/>
        <rFont val="微软雅黑"/>
        <family val="2"/>
        <charset val="134"/>
      </rPr>
      <t>《个人汽车抵押贷款申请表》</t>
    </r>
    <r>
      <rPr>
        <sz val="10"/>
        <color theme="1"/>
        <rFont val="微软雅黑"/>
        <family val="2"/>
        <charset val="134"/>
      </rPr>
      <t>给客户，打印</t>
    </r>
    <r>
      <rPr>
        <sz val="10"/>
        <color rgb="FFFF0000"/>
        <rFont val="微软雅黑"/>
        <family val="2"/>
        <charset val="134"/>
      </rPr>
      <t>《融资租赁用款额度申请表》</t>
    </r>
    <r>
      <rPr>
        <sz val="10"/>
        <color theme="1"/>
        <rFont val="微软雅黑"/>
        <family val="2"/>
        <charset val="134"/>
      </rPr>
      <t>给风控；
2、通过共享文件夹</t>
    </r>
    <r>
      <rPr>
        <b/>
        <sz val="10"/>
        <color rgb="FFFF0000"/>
        <rFont val="微软雅黑"/>
        <family val="2"/>
        <charset val="134"/>
      </rPr>
      <t>复制</t>
    </r>
    <r>
      <rPr>
        <sz val="10"/>
        <color theme="1"/>
        <rFont val="微软雅黑"/>
        <family val="2"/>
        <charset val="134"/>
      </rPr>
      <t>一份所需合同类型的最新模板，并将其文件夹以客户姓名命名；
3、拿到客户信息后在</t>
    </r>
    <r>
      <rPr>
        <b/>
        <sz val="10"/>
        <color rgb="FFFF0000"/>
        <rFont val="微软雅黑"/>
        <family val="2"/>
        <charset val="134"/>
      </rPr>
      <t>客户信息登记表</t>
    </r>
    <r>
      <rPr>
        <sz val="10"/>
        <color theme="1"/>
        <rFont val="微软雅黑"/>
        <family val="2"/>
        <charset val="134"/>
      </rPr>
      <t>中录入信息，在信息录入完成后保存文件，点击右上方</t>
    </r>
    <r>
      <rPr>
        <b/>
        <sz val="10"/>
        <color theme="1"/>
        <rFont val="微软雅黑"/>
        <family val="2"/>
        <charset val="134"/>
      </rPr>
      <t>Automate Content</t>
    </r>
    <r>
      <rPr>
        <sz val="10"/>
        <color theme="1"/>
        <rFont val="微软雅黑"/>
        <family val="2"/>
        <charset val="134"/>
      </rPr>
      <t>按钮，待右侧插件栏打开之后，在</t>
    </r>
    <r>
      <rPr>
        <b/>
        <sz val="10"/>
        <color theme="1"/>
        <rFont val="微软雅黑"/>
        <family val="2"/>
        <charset val="134"/>
      </rPr>
      <t>Submit</t>
    </r>
    <r>
      <rPr>
        <sz val="10"/>
        <color theme="1"/>
        <rFont val="微软雅黑"/>
        <family val="2"/>
        <charset val="134"/>
      </rPr>
      <t>选项卡页</t>
    </r>
    <r>
      <rPr>
        <sz val="10"/>
        <color rgb="FFFF0000"/>
        <rFont val="微软雅黑"/>
        <family val="2"/>
        <charset val="134"/>
      </rPr>
      <t>点击</t>
    </r>
    <r>
      <rPr>
        <b/>
        <sz val="10"/>
        <color rgb="FFFF0000"/>
        <rFont val="微软雅黑"/>
        <family val="2"/>
        <charset val="134"/>
      </rPr>
      <t>Submit Content</t>
    </r>
    <r>
      <rPr>
        <sz val="10"/>
        <color rgb="FFFF0000"/>
        <rFont val="微软雅黑"/>
        <family val="2"/>
        <charset val="134"/>
      </rPr>
      <t>按钮</t>
    </r>
    <r>
      <rPr>
        <sz val="10"/>
        <color theme="1"/>
        <rFont val="微软雅黑"/>
        <family val="2"/>
        <charset val="134"/>
      </rPr>
      <t>，并留意下方显示的Session ID；
4、逐个打开需要输出的合同及附件文档（Word格式），点击右上方</t>
    </r>
    <r>
      <rPr>
        <b/>
        <sz val="10"/>
        <color theme="1"/>
        <rFont val="微软雅黑"/>
        <family val="2"/>
        <charset val="134"/>
      </rPr>
      <t>Automate Content</t>
    </r>
    <r>
      <rPr>
        <sz val="10"/>
        <color theme="1"/>
        <rFont val="微软雅黑"/>
        <family val="2"/>
        <charset val="134"/>
      </rPr>
      <t>按钮，待右侧插件栏打开之后，在</t>
    </r>
    <r>
      <rPr>
        <b/>
        <sz val="10"/>
        <color theme="1"/>
        <rFont val="微软雅黑"/>
        <family val="2"/>
        <charset val="134"/>
      </rPr>
      <t>Update</t>
    </r>
    <r>
      <rPr>
        <sz val="10"/>
        <color theme="1"/>
        <rFont val="微软雅黑"/>
        <family val="2"/>
        <charset val="134"/>
      </rPr>
      <t>选项卡页检查Session ID是否与之前Excel中显示的一致，一致则</t>
    </r>
    <r>
      <rPr>
        <sz val="10"/>
        <color rgb="FFFF0000"/>
        <rFont val="微软雅黑"/>
        <family val="2"/>
        <charset val="134"/>
      </rPr>
      <t>点击</t>
    </r>
    <r>
      <rPr>
        <b/>
        <sz val="10"/>
        <color rgb="FFFF0000"/>
        <rFont val="微软雅黑"/>
        <family val="2"/>
        <charset val="134"/>
      </rPr>
      <t>Update Document</t>
    </r>
    <r>
      <rPr>
        <sz val="10"/>
        <color rgb="FFFF0000"/>
        <rFont val="微软雅黑"/>
        <family val="2"/>
        <charset val="134"/>
      </rPr>
      <t>按钮</t>
    </r>
    <r>
      <rPr>
        <sz val="10"/>
        <color theme="1"/>
        <rFont val="微软雅黑"/>
        <family val="2"/>
        <charset val="134"/>
      </rPr>
      <t>；
5、如点击</t>
    </r>
    <r>
      <rPr>
        <b/>
        <sz val="10"/>
        <color theme="1"/>
        <rFont val="微软雅黑"/>
        <family val="2"/>
        <charset val="134"/>
      </rPr>
      <t>Update Document</t>
    </r>
    <r>
      <rPr>
        <sz val="10"/>
        <color theme="1"/>
        <rFont val="微软雅黑"/>
        <family val="2"/>
        <charset val="134"/>
      </rPr>
      <t>按钮并更新成功后，文档内容没有发生对应变化的，可以在Link选项卡中点击</t>
    </r>
    <r>
      <rPr>
        <b/>
        <sz val="10"/>
        <color theme="1"/>
        <rFont val="微软雅黑"/>
        <family val="2"/>
        <charset val="134"/>
      </rPr>
      <t>Get Excel Source Data</t>
    </r>
    <r>
      <rPr>
        <sz val="10"/>
        <color theme="1"/>
        <rFont val="微软雅黑"/>
        <family val="2"/>
        <charset val="134"/>
      </rPr>
      <t>按钮后再重复第4步，仍无法更新则从第3步开始重复操作；
6、附件表中的《附件三：融资租赁物交付证明》无需录入信息，直接打印即可，《附件五：客户租金支付明细表》为Excel格式，默认可直接从本文件中获取数据；
7、合同信息自动填入后，检查无误根据文档文件名中提示的份数打印即可。</t>
    </r>
    <phoneticPr fontId="1" type="noConversion"/>
  </si>
  <si>
    <t>使用流程</t>
    <phoneticPr fontId="1" type="noConversion"/>
  </si>
  <si>
    <t>实际利率</t>
    <phoneticPr fontId="1" type="noConversion"/>
  </si>
  <si>
    <t>息差服务费合计</t>
    <phoneticPr fontId="1" type="noConversion"/>
  </si>
  <si>
    <t>原合同金额大写</t>
    <phoneticPr fontId="1" type="noConversion"/>
  </si>
  <si>
    <t>原合同期限</t>
    <phoneticPr fontId="1" type="noConversion"/>
  </si>
  <si>
    <t>原合同放款日</t>
    <phoneticPr fontId="1" type="noConversion"/>
  </si>
  <si>
    <t>原合同到期日</t>
    <phoneticPr fontId="1" type="noConversion"/>
  </si>
  <si>
    <t>原合同编号</t>
    <phoneticPr fontId="1" type="noConversion"/>
  </si>
  <si>
    <t>1、正常用户使用客户信息登记表录入信息即可，非标准利率的客户需要在产品明细表中对应的定制产品里录入利率及返点率；
2、灰色底色的单元格无需填写，由系统根据其他信息自动计算生成，特殊情况可以清除该单元格公式后再手动录入；
3、红色字体部分为华东小贷客户专属资料项，非华东小贷客户可以不填；
4、所有需要填写的单元格均有批注，用于提示该资料项的权威来源。</t>
    <phoneticPr fontId="1" type="noConversion"/>
  </si>
  <si>
    <r>
      <rPr>
        <b/>
        <sz val="10"/>
        <color theme="1"/>
        <rFont val="微软雅黑"/>
        <family val="2"/>
        <charset val="134"/>
      </rPr>
      <t>支持以下类型的客户的合同生成：</t>
    </r>
    <r>
      <rPr>
        <sz val="10"/>
        <color theme="1"/>
        <rFont val="微软雅黑"/>
        <family val="2"/>
        <charset val="134"/>
      </rPr>
      <t xml:space="preserve">
华东小贷个人客户
华东小贷展期客户
中投君安个人抵押客户
中投君安个人质押客户
</t>
    </r>
    <r>
      <rPr>
        <b/>
        <sz val="10"/>
        <color theme="1"/>
        <rFont val="微软雅黑"/>
        <family val="2"/>
        <charset val="134"/>
      </rPr>
      <t>支持以下合同、附件及材料自动录入：</t>
    </r>
    <r>
      <rPr>
        <sz val="10"/>
        <color theme="1"/>
        <rFont val="微软雅黑"/>
        <family val="2"/>
        <charset val="134"/>
      </rPr>
      <t xml:space="preserve">
《借款保证合同》
《借款申请书》
《车辆抵押合同》
《车辆转让合同》
《合同附表》
《车辆保单及违章记录处理意见》
《贷款展期协议》
======================
《车辆买卖协议》
《机动车辆抵押合同-车管所版》
《机动车辆抵押合同-公司版》
《欠款合同（车管所版）》
《欠款合同》
《融资租赁合同》
《车辆质押合同》
《附件一：租赁物明细》
《附件二：车辆交接确认单》
《附件三：融资租赁物交付证明》
《附件五：客户租金支付明细表》
《保险变更委托书》
《客户承诺书》
======================
《放款流转单》（*部分支持）
《付款审批单》</t>
    </r>
    <phoneticPr fontId="1" type="noConversion"/>
  </si>
  <si>
    <t>V0.9.3-20171221</t>
    <phoneticPr fontId="1" type="noConversion"/>
  </si>
  <si>
    <t>首次还款日</t>
    <phoneticPr fontId="1" type="noConversion"/>
  </si>
  <si>
    <t>车主</t>
    <phoneticPr fontId="1" type="noConversion"/>
  </si>
  <si>
    <t>证件号码</t>
    <phoneticPr fontId="1" type="noConversion"/>
  </si>
  <si>
    <t>担保人姓名</t>
    <phoneticPr fontId="1" type="noConversion"/>
  </si>
  <si>
    <t>担保人身份证号</t>
    <phoneticPr fontId="1" type="noConversion"/>
  </si>
  <si>
    <t>借款起始日</t>
    <phoneticPr fontId="1" type="noConversion"/>
  </si>
  <si>
    <t>某某</t>
    <phoneticPr fontId="1" type="noConversion"/>
  </si>
  <si>
    <t>XXXXXXXXXXXXXXXXXX</t>
    <phoneticPr fontId="1" type="noConversion"/>
  </si>
  <si>
    <t>某某市某某区某某某路XXXX号XXX室</t>
    <phoneticPr fontId="1" type="noConversion"/>
  </si>
  <si>
    <t>1000000</t>
    <phoneticPr fontId="1" type="noConversion"/>
  </si>
  <si>
    <t>等额本息136</t>
  </si>
  <si>
    <t>沪XXXXXX</t>
    <phoneticPr fontId="1" type="noConversion"/>
  </si>
  <si>
    <t>某</t>
    <phoneticPr fontId="1" type="noConversion"/>
  </si>
  <si>
    <t>XXXXXXX</t>
    <phoneticPr fontId="1" type="noConversion"/>
  </si>
  <si>
    <t>XXXXXXXXXXXXXX</t>
    <phoneticPr fontId="1" type="noConversion"/>
  </si>
  <si>
    <t>XXXXXX</t>
    <phoneticPr fontId="1" type="noConversion"/>
  </si>
  <si>
    <t>某某某某</t>
    <phoneticPr fontId="1" type="noConversion"/>
  </si>
  <si>
    <t>MH2018XXXXXX</t>
    <phoneticPr fontId="1" type="noConversion"/>
  </si>
  <si>
    <t>/</t>
    <phoneticPr fontId="1" type="noConversion"/>
  </si>
  <si>
    <t>股东人数</t>
    <phoneticPr fontId="1" type="noConversion"/>
  </si>
  <si>
    <t>到会股东数</t>
    <phoneticPr fontId="1" type="noConversion"/>
  </si>
  <si>
    <t>某某某某银行上海某某支行</t>
    <phoneticPr fontId="1" type="noConversion"/>
  </si>
  <si>
    <t>XXXXXXXXXXXXXXXXXXX</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</si>
</sst>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7" formatCode="&quot;¥&quot;#,##0.00;&quot;¥&quot;\-#,##0.00"/>
    <numFmt numFmtId="176" formatCode="[DBNum2][$-804]General"/>
    <numFmt numFmtId="177" formatCode="yyyy&quot;年&quot;mm&quot;月&quot;dd&quot;日&quot;"/>
    <numFmt numFmtId="178" formatCode="yyyy&quot;年&quot;mm&quot;月&quot;dd&quot;日&quot;;@"/>
    <numFmt numFmtId="179" formatCode="yyyy&quot;年&quot;m&quot;月&quot;d&quot;日&quot;;@"/>
    <numFmt numFmtId="180" formatCode="&quot;¥&quot;#,##0.00_);[Red]\(&quot;¥&quot;#,##0.00\)"/>
    <numFmt numFmtId="181" formatCode="yyyy/mm/dd;@"/>
    <numFmt numFmtId="182" formatCode="0.0%"/>
  </numFmts>
  <fonts count="13" x14ac:knownFonts="1">
    <font>
      <sz val="11"/>
      <color theme="1"/>
      <name val="等线"/>
      <family val="2"/>
      <scheme val="minor"/>
    </font>
    <font>
      <sz val="9"/>
      <name val="等线"/>
      <family val="3"/>
      <charset val="134"/>
      <scheme val="minor"/>
    </font>
    <font>
      <sz val="11"/>
      <color theme="1"/>
      <name val="微软雅黑"/>
      <family val="2"/>
      <charset val="134"/>
    </font>
    <font>
      <b/>
      <sz val="12"/>
      <color theme="1"/>
      <name val="微软雅黑"/>
      <family val="2"/>
      <charset val="134"/>
    </font>
    <font>
      <sz val="11"/>
      <color rgb="FFFF0000"/>
      <name val="微软雅黑"/>
      <family val="2"/>
      <charset val="134"/>
    </font>
    <font>
      <b/>
      <sz val="9"/>
      <color indexed="81"/>
      <name val="宋体"/>
      <family val="3"/>
      <charset val="134"/>
    </font>
    <font>
      <sz val="11"/>
      <name val="微软雅黑"/>
      <family val="2"/>
      <charset val="134"/>
    </font>
    <font>
      <sz val="9"/>
      <color rgb="FFFF0000"/>
      <name val="微软雅黑"/>
      <family val="2"/>
      <charset val="134"/>
    </font>
    <font>
      <sz val="10"/>
      <color theme="1"/>
      <name val="微软雅黑"/>
      <family val="2"/>
      <charset val="134"/>
    </font>
    <font>
      <b/>
      <sz val="10"/>
      <color theme="1"/>
      <name val="微软雅黑"/>
      <family val="2"/>
      <charset val="134"/>
    </font>
    <font>
      <sz val="10"/>
      <color rgb="FFFF0000"/>
      <name val="微软雅黑"/>
      <family val="2"/>
      <charset val="134"/>
    </font>
    <font>
      <b/>
      <sz val="10"/>
      <color rgb="FFFF0000"/>
      <name val="微软雅黑"/>
      <family val="2"/>
      <charset val="134"/>
    </font>
    <font>
      <b/>
      <sz val="20"/>
      <color theme="1"/>
      <name val="微软雅黑"/>
      <family val="2"/>
      <charset val="134"/>
    </font>
  </fonts>
  <fills count="4">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style="medium">
        <color theme="0" tint="-0.499984740745262"/>
      </right>
      <top/>
      <bottom style="medium">
        <color theme="0" tint="-0.499984740745262"/>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1">
    <xf numFmtId="0" fontId="0" fillId="0" borderId="0"/>
  </cellStyleXfs>
  <cellXfs count="112">
    <xf numFmtId="0" fontId="0" fillId="0" borderId="0" xfId="0"/>
    <xf numFmtId="0" fontId="0" fillId="0" borderId="0" xfId="0" applyAlignment="1">
      <alignment horizontal="center"/>
    </xf>
    <xf numFmtId="0" fontId="0" fillId="0" borderId="0" xfId="0" applyFont="1"/>
    <xf numFmtId="0" fontId="2" fillId="0" borderId="1" xfId="0" applyFont="1" applyBorder="1" applyAlignment="1">
      <alignment horizontal="right" vertical="center"/>
    </xf>
    <xf numFmtId="49" fontId="2" fillId="0" borderId="1" xfId="0" applyNumberFormat="1" applyFont="1" applyBorder="1" applyAlignment="1">
      <alignment horizontal="right" vertical="center"/>
    </xf>
    <xf numFmtId="0" fontId="4" fillId="0" borderId="1" xfId="0" applyFont="1" applyBorder="1" applyAlignment="1">
      <alignment horizontal="center" vertical="center"/>
    </xf>
    <xf numFmtId="0" fontId="4" fillId="0" borderId="1" xfId="0" applyFont="1" applyBorder="1" applyAlignment="1">
      <alignment horizontal="right" vertical="center"/>
    </xf>
    <xf numFmtId="14" fontId="2" fillId="0" borderId="1" xfId="0" applyNumberFormat="1" applyFont="1" applyBorder="1" applyAlignment="1">
      <alignment horizontal="right" vertical="center"/>
    </xf>
    <xf numFmtId="179" fontId="4" fillId="0" borderId="1" xfId="0" applyNumberFormat="1" applyFont="1" applyBorder="1" applyAlignment="1">
      <alignment horizontal="right" vertical="center"/>
    </xf>
    <xf numFmtId="179" fontId="2" fillId="0" borderId="1" xfId="0" applyNumberFormat="1" applyFont="1" applyBorder="1" applyAlignment="1">
      <alignment horizontal="right" vertical="center"/>
    </xf>
    <xf numFmtId="0" fontId="2" fillId="0" borderId="1" xfId="0" applyNumberFormat="1" applyFont="1" applyBorder="1" applyAlignment="1">
      <alignment horizontal="right" vertical="center"/>
    </xf>
    <xf numFmtId="181" fontId="0" fillId="0" borderId="0" xfId="0" applyNumberFormat="1"/>
    <xf numFmtId="0" fontId="2" fillId="2" borderId="1" xfId="0" applyFont="1" applyFill="1" applyBorder="1" applyAlignment="1">
      <alignment horizontal="center" vertical="center"/>
    </xf>
    <xf numFmtId="0" fontId="4" fillId="2" borderId="1" xfId="0" applyFont="1" applyFill="1" applyBorder="1" applyAlignment="1">
      <alignment horizontal="center" vertical="center"/>
    </xf>
    <xf numFmtId="179" fontId="4" fillId="2" borderId="1" xfId="0" applyNumberFormat="1" applyFont="1" applyFill="1" applyBorder="1" applyAlignment="1">
      <alignment horizontal="right" vertical="center"/>
    </xf>
    <xf numFmtId="0" fontId="7" fillId="2" borderId="1" xfId="0" applyFont="1" applyFill="1" applyBorder="1" applyAlignment="1">
      <alignment horizontal="center" vertical="center" wrapText="1"/>
    </xf>
    <xf numFmtId="181" fontId="7" fillId="2" borderId="1" xfId="0" applyNumberFormat="1" applyFont="1" applyFill="1" applyBorder="1" applyAlignment="1">
      <alignment horizontal="center" vertical="center" wrapText="1"/>
    </xf>
    <xf numFmtId="181" fontId="2" fillId="2" borderId="1" xfId="0" applyNumberFormat="1" applyFont="1" applyFill="1" applyBorder="1" applyAlignment="1">
      <alignment horizontal="center" vertical="center"/>
    </xf>
    <xf numFmtId="0" fontId="2" fillId="0" borderId="1" xfId="0" applyFont="1" applyBorder="1" applyAlignment="1">
      <alignment horizontal="center" vertical="center"/>
    </xf>
    <xf numFmtId="0" fontId="2" fillId="0" borderId="8" xfId="0" applyFont="1" applyBorder="1" applyAlignment="1">
      <alignment horizontal="center" vertical="center"/>
    </xf>
    <xf numFmtId="49" fontId="2" fillId="0" borderId="9" xfId="0" applyNumberFormat="1" applyFont="1" applyBorder="1" applyAlignment="1">
      <alignment horizontal="right" vertical="center"/>
    </xf>
    <xf numFmtId="0" fontId="2" fillId="0" borderId="9" xfId="0" applyFont="1" applyBorder="1" applyAlignment="1">
      <alignment horizontal="right" vertical="center"/>
    </xf>
    <xf numFmtId="0" fontId="4" fillId="0" borderId="8" xfId="0" applyFont="1" applyBorder="1" applyAlignment="1">
      <alignment horizontal="center" vertical="center"/>
    </xf>
    <xf numFmtId="49" fontId="4" fillId="0" borderId="9" xfId="0" applyNumberFormat="1" applyFont="1" applyBorder="1" applyAlignment="1">
      <alignment horizontal="right" vertical="center"/>
    </xf>
    <xf numFmtId="0" fontId="4" fillId="0" borderId="9" xfId="0" applyFont="1" applyBorder="1" applyAlignment="1">
      <alignment horizontal="right" vertical="center"/>
    </xf>
    <xf numFmtId="0" fontId="6" fillId="0" borderId="10" xfId="0" applyFont="1" applyBorder="1" applyAlignment="1">
      <alignment horizontal="center" vertical="center"/>
    </xf>
    <xf numFmtId="0" fontId="6" fillId="0" borderId="11" xfId="0" applyFont="1" applyBorder="1" applyAlignment="1">
      <alignment horizontal="right" vertical="center"/>
    </xf>
    <xf numFmtId="0" fontId="6" fillId="0" borderId="11" xfId="0" applyFont="1" applyBorder="1" applyAlignment="1">
      <alignment horizontal="center" vertical="center"/>
    </xf>
    <xf numFmtId="49" fontId="6" fillId="0" borderId="12" xfId="0" applyNumberFormat="1" applyFont="1" applyBorder="1" applyAlignment="1">
      <alignment horizontal="right" vertical="center" wrapText="1"/>
    </xf>
    <xf numFmtId="14" fontId="2" fillId="0" borderId="9" xfId="0" applyNumberFormat="1" applyFont="1" applyBorder="1" applyAlignment="1">
      <alignment horizontal="right" vertical="center"/>
    </xf>
    <xf numFmtId="0" fontId="2" fillId="2" borderId="9" xfId="0" applyNumberFormat="1" applyFont="1" applyFill="1" applyBorder="1" applyAlignment="1">
      <alignment horizontal="right" vertical="center"/>
    </xf>
    <xf numFmtId="179" fontId="2" fillId="0" borderId="9" xfId="0" applyNumberFormat="1" applyFont="1" applyBorder="1" applyAlignment="1">
      <alignment horizontal="right" vertical="center"/>
    </xf>
    <xf numFmtId="0" fontId="2" fillId="0" borderId="9" xfId="0" applyNumberFormat="1" applyFont="1" applyBorder="1" applyAlignment="1">
      <alignment horizontal="right" vertical="center"/>
    </xf>
    <xf numFmtId="0" fontId="2" fillId="0" borderId="10" xfId="0" applyFont="1" applyBorder="1" applyAlignment="1">
      <alignment horizontal="center" vertical="center"/>
    </xf>
    <xf numFmtId="0" fontId="2" fillId="0" borderId="11" xfId="0" applyFont="1" applyBorder="1" applyAlignment="1">
      <alignment horizontal="right" vertical="center"/>
    </xf>
    <xf numFmtId="0" fontId="2" fillId="0" borderId="11" xfId="0" applyFont="1" applyBorder="1" applyAlignment="1">
      <alignment horizontal="center" vertical="center"/>
    </xf>
    <xf numFmtId="0" fontId="2" fillId="0" borderId="12" xfId="0" applyFont="1" applyBorder="1" applyAlignment="1">
      <alignment horizontal="right" vertical="center"/>
    </xf>
    <xf numFmtId="0" fontId="2" fillId="0" borderId="13" xfId="0" applyFont="1" applyBorder="1" applyAlignment="1">
      <alignment horizontal="center" vertical="center"/>
    </xf>
    <xf numFmtId="0" fontId="2" fillId="0" borderId="14" xfId="0" applyFont="1" applyBorder="1" applyAlignment="1">
      <alignment horizontal="center" vertical="center"/>
    </xf>
    <xf numFmtId="0" fontId="2" fillId="0" borderId="14" xfId="0" applyFont="1" applyBorder="1" applyAlignment="1">
      <alignment horizontal="right" vertical="center"/>
    </xf>
    <xf numFmtId="0" fontId="2" fillId="0" borderId="15" xfId="0" applyFont="1" applyBorder="1" applyAlignment="1">
      <alignment horizontal="right" vertical="center"/>
    </xf>
    <xf numFmtId="0" fontId="2" fillId="2" borderId="9" xfId="0" applyFont="1" applyFill="1" applyBorder="1" applyAlignment="1">
      <alignment horizontal="right" vertical="center"/>
    </xf>
    <xf numFmtId="10" fontId="0" fillId="0" borderId="0" xfId="0" applyNumberFormat="1" applyAlignment="1">
      <alignment horizontal="center"/>
    </xf>
    <xf numFmtId="0" fontId="2" fillId="2" borderId="10" xfId="0" applyFont="1" applyFill="1" applyBorder="1" applyAlignment="1">
      <alignment horizontal="center" vertical="center"/>
    </xf>
    <xf numFmtId="182" fontId="2" fillId="2" borderId="11" xfId="0" applyNumberFormat="1" applyFont="1" applyFill="1" applyBorder="1" applyAlignment="1">
      <alignment horizontal="right" vertical="center"/>
    </xf>
    <xf numFmtId="0" fontId="2" fillId="2" borderId="11" xfId="0" applyFont="1" applyFill="1" applyBorder="1" applyAlignment="1">
      <alignment horizontal="center" vertical="center"/>
    </xf>
    <xf numFmtId="0" fontId="2" fillId="2" borderId="12" xfId="0" applyFont="1" applyFill="1" applyBorder="1" applyAlignment="1">
      <alignment horizontal="right" vertical="center"/>
    </xf>
    <xf numFmtId="0" fontId="0" fillId="0" borderId="0" xfId="0" applyAlignment="1">
      <alignment horizontal="left" vertical="center"/>
    </xf>
    <xf numFmtId="0" fontId="0" fillId="0" borderId="0" xfId="0" applyAlignment="1">
      <alignment vertical="center"/>
    </xf>
    <xf numFmtId="0" fontId="8" fillId="0" borderId="9" xfId="0" applyFont="1" applyBorder="1" applyAlignment="1">
      <alignment vertical="center" wrapText="1"/>
    </xf>
    <xf numFmtId="0" fontId="8" fillId="0" borderId="9" xfId="0" applyFont="1" applyBorder="1" applyAlignment="1">
      <alignment horizontal="left" vertical="center" wrapText="1"/>
    </xf>
    <xf numFmtId="0" fontId="8" fillId="0" borderId="12" xfId="0" applyFont="1" applyBorder="1" applyAlignment="1">
      <alignment horizontal="center" vertical="center"/>
    </xf>
    <xf numFmtId="0" fontId="2" fillId="0" borderId="8" xfId="0" applyFont="1" applyBorder="1" applyAlignment="1">
      <alignment vertical="center" textRotation="255"/>
    </xf>
    <xf numFmtId="0" fontId="2" fillId="0" borderId="10" xfId="0" applyFont="1" applyBorder="1" applyAlignment="1">
      <alignment vertical="center" textRotation="255"/>
    </xf>
    <xf numFmtId="10" fontId="2" fillId="0" borderId="14" xfId="0" applyNumberFormat="1" applyFont="1" applyBorder="1" applyAlignment="1">
      <alignment horizontal="right" vertical="center"/>
    </xf>
    <xf numFmtId="0" fontId="2" fillId="2" borderId="14" xfId="0" applyFont="1" applyFill="1" applyBorder="1" applyAlignment="1">
      <alignment horizontal="center" vertical="center"/>
    </xf>
    <xf numFmtId="0" fontId="2" fillId="2" borderId="15" xfId="0" applyFont="1" applyFill="1" applyBorder="1" applyAlignment="1">
      <alignment horizontal="right" vertical="center"/>
    </xf>
    <xf numFmtId="0" fontId="4" fillId="2" borderId="1" xfId="0" applyNumberFormat="1" applyFont="1" applyFill="1" applyBorder="1" applyAlignment="1">
      <alignment horizontal="right" vertical="center"/>
    </xf>
    <xf numFmtId="49" fontId="4" fillId="0" borderId="1" xfId="0" applyNumberFormat="1" applyFont="1" applyBorder="1" applyAlignment="1">
      <alignment horizontal="right" vertical="center"/>
    </xf>
    <xf numFmtId="0" fontId="4" fillId="0" borderId="1" xfId="0" applyFont="1" applyFill="1" applyBorder="1" applyAlignment="1">
      <alignment horizontal="center" vertical="center"/>
    </xf>
    <xf numFmtId="176" fontId="4" fillId="0" borderId="1" xfId="0" applyNumberFormat="1" applyFont="1" applyFill="1" applyBorder="1" applyAlignment="1">
      <alignment horizontal="right" vertical="center"/>
    </xf>
    <xf numFmtId="0" fontId="2" fillId="0" borderId="1" xfId="0" applyFont="1" applyFill="1" applyBorder="1" applyAlignment="1">
      <alignment horizontal="center" vertical="center"/>
    </xf>
    <xf numFmtId="0" fontId="2" fillId="0" borderId="1" xfId="0" applyNumberFormat="1" applyFont="1" applyFill="1" applyBorder="1" applyAlignment="1">
      <alignment horizontal="right" vertical="center"/>
    </xf>
    <xf numFmtId="0" fontId="2" fillId="0" borderId="1" xfId="0" applyFont="1" applyFill="1" applyBorder="1" applyAlignment="1">
      <alignment horizontal="right" vertical="center"/>
    </xf>
    <xf numFmtId="178" fontId="2" fillId="0" borderId="1" xfId="0" applyNumberFormat="1" applyFont="1" applyFill="1" applyBorder="1" applyAlignment="1">
      <alignment horizontal="right" vertical="center"/>
    </xf>
    <xf numFmtId="49" fontId="2" fillId="0" borderId="1" xfId="0" applyNumberFormat="1" applyFont="1" applyFill="1" applyBorder="1" applyAlignment="1">
      <alignment horizontal="right" vertical="center"/>
    </xf>
    <xf numFmtId="0" fontId="4" fillId="0" borderId="1" xfId="0" applyFont="1" applyFill="1" applyBorder="1" applyAlignment="1">
      <alignment horizontal="right" vertical="center"/>
    </xf>
    <xf numFmtId="179" fontId="4" fillId="0" borderId="1" xfId="0" applyNumberFormat="1" applyFont="1" applyFill="1" applyBorder="1" applyAlignment="1">
      <alignment horizontal="right" vertical="center"/>
    </xf>
    <xf numFmtId="0" fontId="2" fillId="0" borderId="8" xfId="0" applyFont="1" applyFill="1" applyBorder="1" applyAlignment="1">
      <alignment horizontal="center" vertical="center"/>
    </xf>
    <xf numFmtId="0" fontId="2" fillId="0" borderId="9" xfId="0" applyFont="1" applyFill="1" applyBorder="1" applyAlignment="1">
      <alignment horizontal="right" vertical="center"/>
    </xf>
    <xf numFmtId="178" fontId="2" fillId="0" borderId="9" xfId="0" applyNumberFormat="1" applyFont="1" applyFill="1" applyBorder="1" applyAlignment="1">
      <alignment horizontal="right" vertical="center"/>
    </xf>
    <xf numFmtId="49" fontId="4" fillId="0" borderId="9" xfId="0" applyNumberFormat="1" applyFont="1" applyFill="1" applyBorder="1" applyAlignment="1">
      <alignment horizontal="right" vertical="center"/>
    </xf>
    <xf numFmtId="0" fontId="4" fillId="0" borderId="8" xfId="0" applyFont="1" applyFill="1" applyBorder="1" applyAlignment="1">
      <alignment horizontal="center" vertical="center"/>
    </xf>
    <xf numFmtId="0" fontId="4" fillId="0" borderId="9" xfId="0" applyFont="1" applyFill="1" applyBorder="1" applyAlignment="1">
      <alignment horizontal="right" vertical="center"/>
    </xf>
    <xf numFmtId="0" fontId="2" fillId="3" borderId="1" xfId="0" applyFont="1" applyFill="1" applyBorder="1" applyAlignment="1">
      <alignment horizontal="center" vertical="center"/>
    </xf>
    <xf numFmtId="7" fontId="2" fillId="3" borderId="9" xfId="0" applyNumberFormat="1" applyFont="1" applyFill="1" applyBorder="1" applyAlignment="1">
      <alignment horizontal="right" vertical="center"/>
    </xf>
    <xf numFmtId="0" fontId="6" fillId="3" borderId="1" xfId="0" applyFont="1" applyFill="1" applyBorder="1" applyAlignment="1">
      <alignment horizontal="center" vertical="center"/>
    </xf>
    <xf numFmtId="177" fontId="6" fillId="3" borderId="9" xfId="0" applyNumberFormat="1" applyFont="1" applyFill="1" applyBorder="1" applyAlignment="1">
      <alignment horizontal="right" vertical="center"/>
    </xf>
    <xf numFmtId="0" fontId="2" fillId="3" borderId="9" xfId="0" applyFont="1" applyFill="1" applyBorder="1" applyAlignment="1">
      <alignment vertical="center"/>
    </xf>
    <xf numFmtId="176" fontId="2" fillId="3" borderId="9" xfId="0" applyNumberFormat="1" applyFont="1" applyFill="1" applyBorder="1" applyAlignment="1">
      <alignment horizontal="right" vertical="center"/>
    </xf>
    <xf numFmtId="0" fontId="2" fillId="3" borderId="8" xfId="0" applyFont="1" applyFill="1" applyBorder="1" applyAlignment="1">
      <alignment horizontal="center" vertical="center"/>
    </xf>
    <xf numFmtId="0" fontId="2" fillId="3" borderId="1" xfId="0" applyNumberFormat="1" applyFont="1" applyFill="1" applyBorder="1" applyAlignment="1">
      <alignment horizontal="right" vertical="center"/>
    </xf>
    <xf numFmtId="10" fontId="2" fillId="3" borderId="1" xfId="0" applyNumberFormat="1" applyFont="1" applyFill="1" applyBorder="1" applyAlignment="1">
      <alignment horizontal="right" vertical="center"/>
    </xf>
    <xf numFmtId="0" fontId="6" fillId="3" borderId="8" xfId="0" applyFont="1" applyFill="1" applyBorder="1" applyAlignment="1">
      <alignment horizontal="center" vertical="center"/>
    </xf>
    <xf numFmtId="0" fontId="6" fillId="3" borderId="1" xfId="0" applyNumberFormat="1" applyFont="1" applyFill="1" applyBorder="1" applyAlignment="1">
      <alignment horizontal="right" vertical="center"/>
    </xf>
    <xf numFmtId="179" fontId="6" fillId="3" borderId="1" xfId="0" applyNumberFormat="1" applyFont="1" applyFill="1" applyBorder="1" applyAlignment="1">
      <alignment horizontal="right" vertical="center"/>
    </xf>
    <xf numFmtId="0" fontId="4" fillId="3" borderId="1" xfId="0" applyFont="1" applyFill="1" applyBorder="1" applyAlignment="1">
      <alignment horizontal="center" vertical="center"/>
    </xf>
    <xf numFmtId="176" fontId="4" fillId="3" borderId="9" xfId="0" applyNumberFormat="1" applyFont="1" applyFill="1" applyBorder="1" applyAlignment="1">
      <alignment horizontal="right" vertical="center"/>
    </xf>
    <xf numFmtId="179" fontId="4" fillId="3" borderId="9" xfId="0" applyNumberFormat="1" applyFont="1" applyFill="1" applyBorder="1" applyAlignment="1">
      <alignment horizontal="right" vertical="center"/>
    </xf>
    <xf numFmtId="0" fontId="4" fillId="3" borderId="11" xfId="0" applyFont="1" applyFill="1" applyBorder="1" applyAlignment="1">
      <alignment horizontal="center" vertical="center"/>
    </xf>
    <xf numFmtId="180" fontId="4" fillId="3" borderId="12" xfId="0" applyNumberFormat="1" applyFont="1" applyFill="1" applyBorder="1" applyAlignment="1">
      <alignment horizontal="right" vertical="center"/>
    </xf>
    <xf numFmtId="0" fontId="4" fillId="3" borderId="10" xfId="0" applyFont="1" applyFill="1" applyBorder="1" applyAlignment="1">
      <alignment horizontal="center" vertical="center"/>
    </xf>
    <xf numFmtId="0" fontId="4" fillId="3" borderId="11" xfId="0" applyNumberFormat="1" applyFont="1" applyFill="1" applyBorder="1" applyAlignment="1">
      <alignment horizontal="right" vertical="center"/>
    </xf>
    <xf numFmtId="0" fontId="12" fillId="0" borderId="5" xfId="0" applyFont="1" applyBorder="1" applyAlignment="1">
      <alignment horizontal="center" vertical="center"/>
    </xf>
    <xf numFmtId="0" fontId="12" fillId="0" borderId="7" xfId="0" applyFont="1" applyBorder="1" applyAlignment="1">
      <alignment horizontal="center" vertical="center"/>
    </xf>
    <xf numFmtId="0" fontId="2" fillId="0" borderId="8" xfId="0" applyFont="1" applyBorder="1" applyAlignment="1">
      <alignment horizontal="center" vertical="center" textRotation="255"/>
    </xf>
    <xf numFmtId="0" fontId="8" fillId="0" borderId="9" xfId="0" applyFont="1" applyBorder="1" applyAlignment="1">
      <alignment horizontal="left" vertical="center" wrapText="1"/>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2" xfId="0" applyFont="1" applyBorder="1" applyAlignment="1">
      <alignment horizontal="left" vertical="center" wrapText="1" indent="1"/>
    </xf>
    <xf numFmtId="0" fontId="2" fillId="0" borderId="3" xfId="0" applyFont="1" applyBorder="1" applyAlignment="1">
      <alignment horizontal="left" vertical="center" indent="1"/>
    </xf>
    <xf numFmtId="0" fontId="2" fillId="0" borderId="4" xfId="0" applyFont="1" applyBorder="1" applyAlignment="1">
      <alignment horizontal="left" vertical="center" indent="1"/>
    </xf>
    <xf numFmtId="0" fontId="2" fillId="0" borderId="19" xfId="0"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80A7F1A-AC11-488A-A44E-C5C386815A6F}">
  <we:reference id="wa104380955" version="2.2.1.0" store="zh-CN" storeType="OMEX"/>
  <we:alternateReferences>
    <we:reference id="WA104380955" version="2.2.1.0" store="WA104380955" storeType="OMEX"/>
  </we:alternateReferences>
  <we:properties>
    <we:property name="AnalysisPlace_ItemPrefix" value="&quot;rpt_&quot;"/>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D283F-FB3A-460F-AB4A-F3184DF69A07}">
  <dimension ref="A1:B16"/>
  <sheetViews>
    <sheetView zoomScaleNormal="100" workbookViewId="0">
      <selection activeCell="H2" sqref="H2"/>
    </sheetView>
  </sheetViews>
  <sheetFormatPr defaultRowHeight="14.25" x14ac:dyDescent="0.2"/>
  <cols>
    <col min="2" max="2" width="75.5" customWidth="1"/>
  </cols>
  <sheetData>
    <row r="1" spans="1:2" s="47" customFormat="1" ht="50.1" customHeight="1" x14ac:dyDescent="0.2">
      <c r="A1" s="93" t="s">
        <v>92</v>
      </c>
      <c r="B1" s="94"/>
    </row>
    <row r="2" spans="1:2" s="47" customFormat="1" ht="260.10000000000002" customHeight="1" x14ac:dyDescent="0.2">
      <c r="A2" s="95" t="s">
        <v>91</v>
      </c>
      <c r="B2" s="96" t="s">
        <v>104</v>
      </c>
    </row>
    <row r="3" spans="1:2" ht="260.10000000000002" customHeight="1" x14ac:dyDescent="0.2">
      <c r="A3" s="95"/>
      <c r="B3" s="96"/>
    </row>
    <row r="4" spans="1:2" s="48" customFormat="1" ht="219.95" customHeight="1" x14ac:dyDescent="0.2">
      <c r="A4" s="52" t="s">
        <v>95</v>
      </c>
      <c r="B4" s="49" t="s">
        <v>94</v>
      </c>
    </row>
    <row r="5" spans="1:2" ht="99.95" customHeight="1" x14ac:dyDescent="0.2">
      <c r="A5" s="52" t="s">
        <v>90</v>
      </c>
      <c r="B5" s="50" t="s">
        <v>103</v>
      </c>
    </row>
    <row r="6" spans="1:2" ht="39.950000000000003" customHeight="1" thickBot="1" x14ac:dyDescent="0.25">
      <c r="A6" s="53" t="s">
        <v>93</v>
      </c>
      <c r="B6" s="51" t="s">
        <v>105</v>
      </c>
    </row>
    <row r="7" spans="1:2" ht="30" customHeight="1" x14ac:dyDescent="0.2"/>
    <row r="8" spans="1:2" ht="30" customHeight="1" x14ac:dyDescent="0.2"/>
    <row r="9" spans="1:2" ht="30" customHeight="1" x14ac:dyDescent="0.2"/>
    <row r="10" spans="1:2" ht="30" customHeight="1" x14ac:dyDescent="0.2"/>
    <row r="11" spans="1:2" ht="30" customHeight="1" x14ac:dyDescent="0.2"/>
    <row r="12" spans="1:2" ht="30" customHeight="1" x14ac:dyDescent="0.2"/>
    <row r="13" spans="1:2" ht="30" customHeight="1" x14ac:dyDescent="0.2"/>
    <row r="14" spans="1:2" ht="30" customHeight="1" x14ac:dyDescent="0.2"/>
    <row r="15" spans="1:2" ht="30" customHeight="1" x14ac:dyDescent="0.2"/>
    <row r="16" spans="1:2" ht="30" customHeight="1" x14ac:dyDescent="0.2"/>
  </sheetData>
  <mergeCells count="3">
    <mergeCell ref="A1:B1"/>
    <mergeCell ref="A2:A3"/>
    <mergeCell ref="B2:B3"/>
  </mergeCells>
  <phoneticPr fontId="1"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0"/>
  <sheetViews>
    <sheetView tabSelected="1" workbookViewId="0">
      <selection activeCell="A8" sqref="A8:D8"/>
    </sheetView>
  </sheetViews>
  <sheetFormatPr defaultRowHeight="14.25" x14ac:dyDescent="0.2"/>
  <cols>
    <col min="1" max="1" width="16.625" style="1" customWidth="1"/>
    <col min="2" max="2" width="30.625" customWidth="1"/>
    <col min="3" max="3" width="16.625" style="1" customWidth="1"/>
    <col min="4" max="4" width="35.625" customWidth="1"/>
  </cols>
  <sheetData>
    <row r="1" spans="1:4" ht="21.95" customHeight="1" x14ac:dyDescent="0.2">
      <c r="A1" s="100" t="s">
        <v>0</v>
      </c>
      <c r="B1" s="101"/>
      <c r="C1" s="101"/>
      <c r="D1" s="102"/>
    </row>
    <row r="2" spans="1:4" ht="21.95" customHeight="1" x14ac:dyDescent="0.2">
      <c r="A2" s="19" t="s">
        <v>107</v>
      </c>
      <c r="B2" s="3" t="s">
        <v>112</v>
      </c>
      <c r="C2" s="18" t="s">
        <v>108</v>
      </c>
      <c r="D2" s="20" t="s">
        <v>113</v>
      </c>
    </row>
    <row r="3" spans="1:4" ht="21.95" customHeight="1" x14ac:dyDescent="0.2">
      <c r="A3" s="19" t="s">
        <v>3</v>
      </c>
      <c r="B3" s="4" t="s">
        <v>54</v>
      </c>
      <c r="C3" s="18" t="s">
        <v>4</v>
      </c>
      <c r="D3" s="21" t="s">
        <v>114</v>
      </c>
    </row>
    <row r="4" spans="1:4" ht="21.95" customHeight="1" x14ac:dyDescent="0.2">
      <c r="A4" s="22" t="s">
        <v>5</v>
      </c>
      <c r="B4" s="6" t="s">
        <v>52</v>
      </c>
      <c r="C4" s="5" t="s">
        <v>6</v>
      </c>
      <c r="D4" s="23" t="s">
        <v>54</v>
      </c>
    </row>
    <row r="5" spans="1:4" ht="21.95" customHeight="1" x14ac:dyDescent="0.2">
      <c r="A5" s="22" t="s">
        <v>35</v>
      </c>
      <c r="B5" s="6" t="s">
        <v>35</v>
      </c>
      <c r="C5" s="5" t="s">
        <v>34</v>
      </c>
      <c r="D5" s="24" t="s">
        <v>53</v>
      </c>
    </row>
    <row r="6" spans="1:4" ht="21.95" customHeight="1" x14ac:dyDescent="0.2">
      <c r="A6" s="22" t="s">
        <v>7</v>
      </c>
      <c r="B6" s="6" t="s">
        <v>55</v>
      </c>
      <c r="C6" s="5" t="s">
        <v>8</v>
      </c>
      <c r="D6" s="24" t="s">
        <v>53</v>
      </c>
    </row>
    <row r="7" spans="1:4" ht="21.95" customHeight="1" thickBot="1" x14ac:dyDescent="0.25">
      <c r="A7" s="25" t="s">
        <v>9</v>
      </c>
      <c r="B7" s="26" t="s">
        <v>127</v>
      </c>
      <c r="C7" s="27" t="s">
        <v>10</v>
      </c>
      <c r="D7" s="28" t="s">
        <v>128</v>
      </c>
    </row>
    <row r="8" spans="1:4" ht="21.95" customHeight="1" x14ac:dyDescent="0.2">
      <c r="A8" s="100" t="s">
        <v>1</v>
      </c>
      <c r="B8" s="101"/>
      <c r="C8" s="101"/>
      <c r="D8" s="102"/>
    </row>
    <row r="9" spans="1:4" ht="21.95" customHeight="1" x14ac:dyDescent="0.2">
      <c r="A9" s="19" t="s">
        <v>12</v>
      </c>
      <c r="B9" s="3" t="s">
        <v>117</v>
      </c>
      <c r="C9" s="18" t="s">
        <v>15</v>
      </c>
      <c r="D9" s="21" t="s">
        <v>118</v>
      </c>
    </row>
    <row r="10" spans="1:4" ht="21.95" customHeight="1" x14ac:dyDescent="0.2">
      <c r="A10" s="19" t="s">
        <v>13</v>
      </c>
      <c r="B10" s="3" t="s">
        <v>112</v>
      </c>
      <c r="C10" s="18" t="s">
        <v>14</v>
      </c>
      <c r="D10" s="20" t="s">
        <v>119</v>
      </c>
    </row>
    <row r="11" spans="1:4" ht="21.95" customHeight="1" x14ac:dyDescent="0.2">
      <c r="A11" s="19" t="s">
        <v>32</v>
      </c>
      <c r="B11" s="4" t="s">
        <v>120</v>
      </c>
      <c r="C11" s="18" t="s">
        <v>16</v>
      </c>
      <c r="D11" s="20" t="s">
        <v>121</v>
      </c>
    </row>
    <row r="12" spans="1:4" ht="21.95" customHeight="1" x14ac:dyDescent="0.2">
      <c r="A12" s="19" t="s">
        <v>17</v>
      </c>
      <c r="B12" s="7">
        <v>25569</v>
      </c>
      <c r="C12" s="18" t="s">
        <v>33</v>
      </c>
      <c r="D12" s="29">
        <v>25569</v>
      </c>
    </row>
    <row r="13" spans="1:4" ht="21.95" customHeight="1" x14ac:dyDescent="0.2">
      <c r="A13" s="19" t="s">
        <v>62</v>
      </c>
      <c r="B13" s="7" t="s">
        <v>63</v>
      </c>
      <c r="C13" s="12" t="s">
        <v>64</v>
      </c>
      <c r="D13" s="30">
        <f>YEAR(rpt_ProductionDate)</f>
        <v>1970</v>
      </c>
    </row>
    <row r="14" spans="1:4" ht="21.95" customHeight="1" x14ac:dyDescent="0.2">
      <c r="A14" s="19" t="s">
        <v>23</v>
      </c>
      <c r="B14" s="3">
        <v>0</v>
      </c>
      <c r="C14" s="12" t="s">
        <v>24</v>
      </c>
      <c r="D14" s="30">
        <f>rpt_ViolationFine+rpt_ViolationPoints*300</f>
        <v>0</v>
      </c>
    </row>
    <row r="15" spans="1:4" ht="21.95" customHeight="1" x14ac:dyDescent="0.2">
      <c r="A15" s="19" t="s">
        <v>21</v>
      </c>
      <c r="B15" s="9">
        <v>25569</v>
      </c>
      <c r="C15" s="18" t="s">
        <v>22</v>
      </c>
      <c r="D15" s="31">
        <v>25569</v>
      </c>
    </row>
    <row r="16" spans="1:4" ht="21.95" customHeight="1" x14ac:dyDescent="0.2">
      <c r="A16" s="19" t="s">
        <v>25</v>
      </c>
      <c r="B16" s="10">
        <v>0</v>
      </c>
      <c r="C16" s="18" t="s">
        <v>26</v>
      </c>
      <c r="D16" s="32">
        <v>0</v>
      </c>
    </row>
    <row r="17" spans="1:4" ht="21.95" customHeight="1" thickBot="1" x14ac:dyDescent="0.25">
      <c r="A17" s="33" t="s">
        <v>18</v>
      </c>
      <c r="B17" s="34" t="s">
        <v>122</v>
      </c>
      <c r="C17" s="35" t="s">
        <v>49</v>
      </c>
      <c r="D17" s="36">
        <v>0</v>
      </c>
    </row>
    <row r="18" spans="1:4" ht="21.95" customHeight="1" x14ac:dyDescent="0.2">
      <c r="A18" s="97" t="s">
        <v>2</v>
      </c>
      <c r="B18" s="98"/>
      <c r="C18" s="98"/>
      <c r="D18" s="99"/>
    </row>
    <row r="19" spans="1:4" ht="21.95" customHeight="1" x14ac:dyDescent="0.2">
      <c r="A19" s="68" t="s">
        <v>11</v>
      </c>
      <c r="B19" s="62" t="s">
        <v>123</v>
      </c>
      <c r="C19" s="61" t="s">
        <v>83</v>
      </c>
      <c r="D19" s="69" t="s">
        <v>116</v>
      </c>
    </row>
    <row r="20" spans="1:4" ht="21.95" customHeight="1" x14ac:dyDescent="0.2">
      <c r="A20" s="68" t="s">
        <v>28</v>
      </c>
      <c r="B20" s="64">
        <v>25569</v>
      </c>
      <c r="C20" s="61" t="s">
        <v>111</v>
      </c>
      <c r="D20" s="70">
        <v>25569</v>
      </c>
    </row>
    <row r="21" spans="1:4" ht="21.95" customHeight="1" x14ac:dyDescent="0.2">
      <c r="A21" s="68" t="s">
        <v>57</v>
      </c>
      <c r="B21" s="65" t="s">
        <v>115</v>
      </c>
      <c r="C21" s="61" t="s">
        <v>29</v>
      </c>
      <c r="D21" s="69" t="str">
        <f>IF(rpt_Product&lt;&gt;"",VLOOKUP(rpt_Product,产品明细表!A:D,4,FALSE),"")</f>
        <v>等额本息</v>
      </c>
    </row>
    <row r="22" spans="1:4" ht="21.95" customHeight="1" x14ac:dyDescent="0.2">
      <c r="A22" s="80" t="s">
        <v>39</v>
      </c>
      <c r="B22" s="81">
        <f>ROUND(IF(rpt_PaymentMethod="等额本息",B21/(ABS(rpt_ContractLength*100*rpt_InterestRate-100)/100),B21),0)</f>
        <v>1195029</v>
      </c>
      <c r="C22" s="74" t="s">
        <v>40</v>
      </c>
      <c r="D22" s="79">
        <f>rpt_ContractAmount</f>
        <v>1195029</v>
      </c>
    </row>
    <row r="23" spans="1:4" ht="21.95" customHeight="1" x14ac:dyDescent="0.2">
      <c r="A23" s="68" t="s">
        <v>19</v>
      </c>
      <c r="B23" s="63">
        <v>12</v>
      </c>
      <c r="C23" s="74" t="s">
        <v>58</v>
      </c>
      <c r="D23" s="78">
        <f>rpt_ContractLength/12</f>
        <v>1</v>
      </c>
    </row>
    <row r="24" spans="1:4" ht="21.95" customHeight="1" x14ac:dyDescent="0.2">
      <c r="A24" s="80" t="s">
        <v>20</v>
      </c>
      <c r="B24" s="82">
        <f>IF(rpt_Product&lt;&gt;"",VLOOKUP(rpt_Product,产品明细表!A:D,2,FALSE),"")</f>
        <v>1.3599999999999999E-2</v>
      </c>
      <c r="C24" s="76" t="s">
        <v>44</v>
      </c>
      <c r="D24" s="77">
        <f>EDATE(rpt_LoanDate,rpt_ContractLength)-1</f>
        <v>25933</v>
      </c>
    </row>
    <row r="25" spans="1:4" ht="21.95" customHeight="1" x14ac:dyDescent="0.2">
      <c r="A25" s="83" t="s">
        <v>46</v>
      </c>
      <c r="B25" s="84">
        <f>IF(rpt_PaymentMethod="先息后本",DAY(rpt_LoanDate),DAY(rpt_LoanDate-1))</f>
        <v>31</v>
      </c>
      <c r="C25" s="74" t="s">
        <v>51</v>
      </c>
      <c r="D25" s="75">
        <f>ROUND(IF(rpt_PaymentMethod="等额本息",rpt_ContractAmount/rpt_ContractLength,IF(rpt_PaymentMethod="等本等息",rpt_ContractAmount*rpt_InterestRate+rpt_ContractAmount/rpt_ContractLength,IF(rpt_PaymentMethod="先息后本",rpt_ContractAmount*rpt_InterestRate,""))),0)</f>
        <v>99586</v>
      </c>
    </row>
    <row r="26" spans="1:4" ht="21.95" customHeight="1" x14ac:dyDescent="0.2">
      <c r="A26" s="83" t="s">
        <v>106</v>
      </c>
      <c r="B26" s="85">
        <f>IF(rpt_PaymentMethod="先息后本",rpt_LoanDate,EDATE(rpt_LoanDate,1)-1)</f>
        <v>25599</v>
      </c>
      <c r="C26" s="59" t="s">
        <v>30</v>
      </c>
      <c r="D26" s="71" t="s">
        <v>56</v>
      </c>
    </row>
    <row r="27" spans="1:4" ht="21.95" customHeight="1" x14ac:dyDescent="0.2">
      <c r="A27" s="72" t="s">
        <v>41</v>
      </c>
      <c r="B27" s="66">
        <v>1000000</v>
      </c>
      <c r="C27" s="86" t="s">
        <v>42</v>
      </c>
      <c r="D27" s="87">
        <f>B27</f>
        <v>1000000</v>
      </c>
    </row>
    <row r="28" spans="1:4" ht="21.95" customHeight="1" x14ac:dyDescent="0.2">
      <c r="A28" s="72" t="s">
        <v>43</v>
      </c>
      <c r="B28" s="60">
        <v>110000</v>
      </c>
      <c r="C28" s="59" t="s">
        <v>27</v>
      </c>
      <c r="D28" s="73">
        <v>3</v>
      </c>
    </row>
    <row r="29" spans="1:4" ht="21.95" customHeight="1" x14ac:dyDescent="0.2">
      <c r="A29" s="72" t="s">
        <v>31</v>
      </c>
      <c r="B29" s="67">
        <v>25871</v>
      </c>
      <c r="C29" s="86" t="s">
        <v>48</v>
      </c>
      <c r="D29" s="88">
        <f>EDATE(rpt_HDLoanDate,rpt_HDContractLength)-1</f>
        <v>25962</v>
      </c>
    </row>
    <row r="30" spans="1:4" ht="21.95" customHeight="1" thickBot="1" x14ac:dyDescent="0.25">
      <c r="A30" s="91" t="s">
        <v>47</v>
      </c>
      <c r="B30" s="92">
        <f>DAY(rpt_HDLoanDate)</f>
        <v>30</v>
      </c>
      <c r="C30" s="89" t="s">
        <v>50</v>
      </c>
      <c r="D30" s="90">
        <f>rpt_HDContractAmount*0.011</f>
        <v>11000</v>
      </c>
    </row>
    <row r="31" spans="1:4" ht="21.95" customHeight="1" x14ac:dyDescent="0.2">
      <c r="A31" s="103" t="s">
        <v>36</v>
      </c>
      <c r="B31" s="104"/>
      <c r="C31" s="104"/>
      <c r="D31" s="105"/>
    </row>
    <row r="32" spans="1:4" ht="21.95" customHeight="1" x14ac:dyDescent="0.2">
      <c r="A32" s="19" t="s">
        <v>37</v>
      </c>
      <c r="B32" s="3" t="s">
        <v>124</v>
      </c>
      <c r="C32" s="18" t="s">
        <v>38</v>
      </c>
      <c r="D32" s="21" t="s">
        <v>124</v>
      </c>
    </row>
    <row r="33" spans="1:4" ht="21.95" customHeight="1" x14ac:dyDescent="0.2">
      <c r="A33" s="19" t="s">
        <v>109</v>
      </c>
      <c r="B33" s="3" t="s">
        <v>112</v>
      </c>
      <c r="C33" s="18" t="s">
        <v>110</v>
      </c>
      <c r="D33" s="21" t="s">
        <v>113</v>
      </c>
    </row>
    <row r="34" spans="1:4" ht="21.95" customHeight="1" thickBot="1" x14ac:dyDescent="0.25">
      <c r="A34" s="33" t="s">
        <v>125</v>
      </c>
      <c r="B34" s="34">
        <v>1</v>
      </c>
      <c r="C34" s="35" t="s">
        <v>126</v>
      </c>
      <c r="D34" s="36">
        <v>1</v>
      </c>
    </row>
    <row r="35" spans="1:4" ht="21.95" customHeight="1" x14ac:dyDescent="0.2">
      <c r="A35" s="109" t="s">
        <v>88</v>
      </c>
      <c r="B35" s="110"/>
      <c r="C35" s="110"/>
      <c r="D35" s="111"/>
    </row>
    <row r="36" spans="1:4" ht="21.95" customHeight="1" x14ac:dyDescent="0.2">
      <c r="A36" s="19" t="s">
        <v>66</v>
      </c>
      <c r="B36" s="3" t="s">
        <v>112</v>
      </c>
      <c r="C36" s="12" t="s">
        <v>70</v>
      </c>
      <c r="D36" s="41">
        <f>D39+D38</f>
        <v>30000</v>
      </c>
    </row>
    <row r="37" spans="1:4" ht="21.95" customHeight="1" x14ac:dyDescent="0.2">
      <c r="A37" s="37" t="s">
        <v>67</v>
      </c>
      <c r="B37" s="39">
        <v>0</v>
      </c>
      <c r="C37" s="38" t="s">
        <v>65</v>
      </c>
      <c r="D37" s="40">
        <f>(B38-rpt_InterestRate)*rpt_ContractLength*rpt_CreditLimit</f>
        <v>0</v>
      </c>
    </row>
    <row r="38" spans="1:4" ht="21.95" customHeight="1" x14ac:dyDescent="0.2">
      <c r="A38" s="37" t="s">
        <v>96</v>
      </c>
      <c r="B38" s="54">
        <v>1.3599999999999999E-2</v>
      </c>
      <c r="C38" s="55" t="s">
        <v>97</v>
      </c>
      <c r="D38" s="56">
        <f>rpt_InterestDiff+rpt_ChannelCost</f>
        <v>0</v>
      </c>
    </row>
    <row r="39" spans="1:4" ht="21.95" customHeight="1" thickBot="1" x14ac:dyDescent="0.25">
      <c r="A39" s="43" t="s">
        <v>68</v>
      </c>
      <c r="B39" s="44">
        <f>IF(rpt_Product&lt;&gt;"",VLOOKUP(rpt_Product,产品明细表!A:D,3,FALSE),"")</f>
        <v>0.03</v>
      </c>
      <c r="C39" s="45" t="s">
        <v>69</v>
      </c>
      <c r="D39" s="46">
        <f>rpt_CreditLimit*rpt_RebatePer</f>
        <v>30000</v>
      </c>
    </row>
    <row r="40" spans="1:4" s="2" customFormat="1" ht="240" customHeight="1" thickBot="1" x14ac:dyDescent="0.25">
      <c r="A40" s="106" t="s">
        <v>89</v>
      </c>
      <c r="B40" s="107"/>
      <c r="C40" s="107"/>
      <c r="D40" s="108"/>
    </row>
  </sheetData>
  <mergeCells count="6">
    <mergeCell ref="A18:D18"/>
    <mergeCell ref="A8:D8"/>
    <mergeCell ref="A1:D1"/>
    <mergeCell ref="A31:D31"/>
    <mergeCell ref="A40:D40"/>
    <mergeCell ref="A35:D35"/>
  </mergeCells>
  <phoneticPr fontId="1" type="noConversion"/>
  <dataValidations count="1">
    <dataValidation type="list" allowBlank="1" showInputMessage="1" showErrorMessage="1" sqref="B13" xr:uid="{5A324C72-7483-4B54-9A6A-0C1AFA40A340}">
      <formula1>"国产,进口"</formula1>
    </dataValidation>
  </dataValidations>
  <printOptions horizontalCentered="1"/>
  <pageMargins left="0.23622047244094491" right="0.23622047244094491" top="0.74803149606299213" bottom="0.74803149606299213" header="0.31496062992125984" footer="0.31496062992125984"/>
  <pageSetup paperSize="9" orientation="portrait" verticalDpi="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329D0CC-54BB-4837-B58D-6E6616F93C08}">
          <x14:formula1>
            <xm:f>产品明细表!$A$2:$A$12</xm:f>
          </x14:formula1>
          <xm:sqref>D19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57933-B929-4D8D-B1CE-A4EECAA0ECEE}">
  <dimension ref="A1:D3"/>
  <sheetViews>
    <sheetView workbookViewId="0">
      <selection activeCell="D22" sqref="D22"/>
    </sheetView>
  </sheetViews>
  <sheetFormatPr defaultRowHeight="14.25" x14ac:dyDescent="0.2"/>
  <cols>
    <col min="1" max="1" width="16.625" customWidth="1"/>
    <col min="2" max="2" width="30.625" customWidth="1"/>
    <col min="3" max="3" width="16.625" customWidth="1"/>
    <col min="4" max="4" width="35.625" customWidth="1"/>
  </cols>
  <sheetData>
    <row r="1" spans="1:4" ht="16.5" x14ac:dyDescent="0.2">
      <c r="A1" s="5" t="s">
        <v>100</v>
      </c>
      <c r="B1" s="8">
        <v>25871</v>
      </c>
      <c r="C1" s="59" t="s">
        <v>98</v>
      </c>
      <c r="D1" s="60">
        <v>200000</v>
      </c>
    </row>
    <row r="2" spans="1:4" ht="16.5" x14ac:dyDescent="0.2">
      <c r="A2" s="13" t="s">
        <v>101</v>
      </c>
      <c r="B2" s="14">
        <f>EDATE(rpt_HDLoanDate,rpt_HDContractLength)-1</f>
        <v>25962</v>
      </c>
      <c r="C2" s="5" t="s">
        <v>99</v>
      </c>
      <c r="D2" s="6">
        <v>3</v>
      </c>
    </row>
    <row r="3" spans="1:4" ht="16.5" x14ac:dyDescent="0.2">
      <c r="A3" s="13" t="s">
        <v>47</v>
      </c>
      <c r="B3" s="57">
        <f>DAY(rpt_HDLoanDate)</f>
        <v>30</v>
      </c>
      <c r="C3" s="5" t="s">
        <v>102</v>
      </c>
      <c r="D3" s="58" t="s">
        <v>56</v>
      </c>
    </row>
  </sheetData>
  <phoneticPr fontId="1" type="noConversion"/>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CA873-74EB-4384-9529-D3B1CEA349DD}">
  <dimension ref="A1:C14"/>
  <sheetViews>
    <sheetView workbookViewId="0">
      <selection activeCell="B2" sqref="B2:C14"/>
    </sheetView>
  </sheetViews>
  <sheetFormatPr defaultRowHeight="14.25" x14ac:dyDescent="0.2"/>
  <cols>
    <col min="1" max="1" width="15.625" customWidth="1"/>
    <col min="2" max="2" width="15.625" style="11" customWidth="1"/>
    <col min="3" max="3" width="15.625" customWidth="1"/>
  </cols>
  <sheetData>
    <row r="1" spans="1:3" ht="20.100000000000001" customHeight="1" x14ac:dyDescent="0.2">
      <c r="A1" s="15" t="s">
        <v>59</v>
      </c>
      <c r="B1" s="16" t="s">
        <v>60</v>
      </c>
      <c r="C1" s="15" t="s">
        <v>61</v>
      </c>
    </row>
    <row r="2" spans="1:3" ht="20.100000000000001" customHeight="1" x14ac:dyDescent="0.2">
      <c r="A2" s="12">
        <v>1</v>
      </c>
      <c r="B2" s="17">
        <f t="shared" ref="B2:B14" si="0">IF(A2&lt;=rpt_HDContractLength,DATE(YEAR(rpt_HDLoanDate),MONTH(rpt_HDLoanDate)+A2-1,DAY(rpt_HDLoanDate)),IF(A2=rpt_HDContractLength+1,DATE(YEAR(rpt_HDLoanDate),MONTH(rpt_HDLoanDate)+A2-1,DAY(rpt_HDLoanDate)-1),"/"))</f>
        <v>25871</v>
      </c>
      <c r="C2" s="12">
        <f t="shared" ref="C2:C14" si="1">IF(A2&lt;=rpt_HDContractLength,rpt_HDContractAmount*0.011,IF(A2=rpt_HDContractLength+1,rpt_HDContractAmount,"/"))</f>
        <v>11000</v>
      </c>
    </row>
    <row r="3" spans="1:3" ht="20.100000000000001" customHeight="1" x14ac:dyDescent="0.2">
      <c r="A3" s="12">
        <v>2</v>
      </c>
      <c r="B3" s="17">
        <f t="shared" si="0"/>
        <v>25902</v>
      </c>
      <c r="C3" s="12">
        <f t="shared" si="1"/>
        <v>11000</v>
      </c>
    </row>
    <row r="4" spans="1:3" ht="20.100000000000001" customHeight="1" x14ac:dyDescent="0.2">
      <c r="A4" s="12">
        <v>3</v>
      </c>
      <c r="B4" s="17">
        <f t="shared" si="0"/>
        <v>25932</v>
      </c>
      <c r="C4" s="12">
        <f t="shared" si="1"/>
        <v>11000</v>
      </c>
    </row>
    <row r="5" spans="1:3" ht="20.100000000000001" customHeight="1" x14ac:dyDescent="0.2">
      <c r="A5" s="12">
        <v>4</v>
      </c>
      <c r="B5" s="17">
        <f t="shared" si="0"/>
        <v>25962</v>
      </c>
      <c r="C5" s="12">
        <f t="shared" si="1"/>
        <v>1000000</v>
      </c>
    </row>
    <row r="6" spans="1:3" ht="20.100000000000001" customHeight="1" x14ac:dyDescent="0.2">
      <c r="A6" s="12">
        <v>5</v>
      </c>
      <c r="B6" s="17" t="str">
        <f t="shared" si="0"/>
        <v>/</v>
      </c>
      <c r="C6" s="12" t="str">
        <f t="shared" si="1"/>
        <v>/</v>
      </c>
    </row>
    <row r="7" spans="1:3" ht="20.100000000000001" customHeight="1" x14ac:dyDescent="0.2">
      <c r="A7" s="12">
        <v>6</v>
      </c>
      <c r="B7" s="17" t="str">
        <f t="shared" si="0"/>
        <v>/</v>
      </c>
      <c r="C7" s="12" t="str">
        <f t="shared" si="1"/>
        <v>/</v>
      </c>
    </row>
    <row r="8" spans="1:3" ht="20.100000000000001" customHeight="1" x14ac:dyDescent="0.2">
      <c r="A8" s="12">
        <v>7</v>
      </c>
      <c r="B8" s="17" t="str">
        <f t="shared" si="0"/>
        <v>/</v>
      </c>
      <c r="C8" s="12" t="str">
        <f t="shared" si="1"/>
        <v>/</v>
      </c>
    </row>
    <row r="9" spans="1:3" ht="20.100000000000001" customHeight="1" x14ac:dyDescent="0.2">
      <c r="A9" s="12">
        <v>8</v>
      </c>
      <c r="B9" s="17" t="str">
        <f t="shared" si="0"/>
        <v>/</v>
      </c>
      <c r="C9" s="12" t="str">
        <f t="shared" si="1"/>
        <v>/</v>
      </c>
    </row>
    <row r="10" spans="1:3" ht="20.100000000000001" customHeight="1" x14ac:dyDescent="0.2">
      <c r="A10" s="12">
        <v>9</v>
      </c>
      <c r="B10" s="17" t="str">
        <f t="shared" si="0"/>
        <v>/</v>
      </c>
      <c r="C10" s="12" t="str">
        <f t="shared" si="1"/>
        <v>/</v>
      </c>
    </row>
    <row r="11" spans="1:3" ht="20.100000000000001" customHeight="1" x14ac:dyDescent="0.2">
      <c r="A11" s="12">
        <v>10</v>
      </c>
      <c r="B11" s="17" t="str">
        <f t="shared" si="0"/>
        <v>/</v>
      </c>
      <c r="C11" s="12" t="str">
        <f t="shared" si="1"/>
        <v>/</v>
      </c>
    </row>
    <row r="12" spans="1:3" ht="20.100000000000001" customHeight="1" x14ac:dyDescent="0.2">
      <c r="A12" s="12">
        <v>11</v>
      </c>
      <c r="B12" s="17" t="str">
        <f t="shared" si="0"/>
        <v>/</v>
      </c>
      <c r="C12" s="12" t="str">
        <f t="shared" si="1"/>
        <v>/</v>
      </c>
    </row>
    <row r="13" spans="1:3" ht="20.100000000000001" customHeight="1" x14ac:dyDescent="0.2">
      <c r="A13" s="12">
        <v>12</v>
      </c>
      <c r="B13" s="17" t="str">
        <f t="shared" si="0"/>
        <v>/</v>
      </c>
      <c r="C13" s="12" t="str">
        <f t="shared" si="1"/>
        <v>/</v>
      </c>
    </row>
    <row r="14" spans="1:3" ht="20.100000000000001" customHeight="1" x14ac:dyDescent="0.2">
      <c r="A14" s="12">
        <v>13</v>
      </c>
      <c r="B14" s="17" t="str">
        <f t="shared" si="0"/>
        <v>/</v>
      </c>
      <c r="C14" s="12" t="str">
        <f t="shared" si="1"/>
        <v>/</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E60C4-FBAE-4D40-9A1C-EAFBE293A283}">
  <dimension ref="A1:D12"/>
  <sheetViews>
    <sheetView workbookViewId="0">
      <selection activeCell="G13" sqref="G13"/>
    </sheetView>
  </sheetViews>
  <sheetFormatPr defaultRowHeight="14.25" x14ac:dyDescent="0.2"/>
  <cols>
    <col min="1" max="1" width="15.625" style="1" customWidth="1"/>
    <col min="2" max="3" width="12.625" style="42" customWidth="1"/>
    <col min="4" max="4" width="12.625" style="1" customWidth="1"/>
  </cols>
  <sheetData>
    <row r="1" spans="1:4" x14ac:dyDescent="0.2">
      <c r="A1" s="1" t="s">
        <v>73</v>
      </c>
      <c r="B1" s="42" t="s">
        <v>20</v>
      </c>
      <c r="C1" s="42" t="s">
        <v>71</v>
      </c>
      <c r="D1" s="1" t="s">
        <v>78</v>
      </c>
    </row>
    <row r="2" spans="1:4" x14ac:dyDescent="0.2">
      <c r="A2" s="1" t="s">
        <v>74</v>
      </c>
      <c r="B2" s="42">
        <v>0.01</v>
      </c>
      <c r="C2" s="42">
        <v>0</v>
      </c>
      <c r="D2" s="1" t="s">
        <v>72</v>
      </c>
    </row>
    <row r="3" spans="1:4" x14ac:dyDescent="0.2">
      <c r="A3" s="1" t="s">
        <v>75</v>
      </c>
      <c r="B3" s="42">
        <v>1.4999999999999999E-2</v>
      </c>
      <c r="C3" s="42">
        <v>0.03</v>
      </c>
      <c r="D3" s="1" t="s">
        <v>72</v>
      </c>
    </row>
    <row r="4" spans="1:4" x14ac:dyDescent="0.2">
      <c r="A4" s="1" t="s">
        <v>76</v>
      </c>
      <c r="B4" s="42">
        <v>1.6799999999999999E-2</v>
      </c>
      <c r="C4" s="42">
        <v>0.04</v>
      </c>
      <c r="D4" s="1" t="s">
        <v>72</v>
      </c>
    </row>
    <row r="5" spans="1:4" x14ac:dyDescent="0.2">
      <c r="A5" s="1" t="s">
        <v>77</v>
      </c>
      <c r="B5" s="42">
        <v>1.8800000000000001E-2</v>
      </c>
      <c r="C5" s="42">
        <v>0.06</v>
      </c>
      <c r="D5" s="1" t="s">
        <v>72</v>
      </c>
    </row>
    <row r="6" spans="1:4" x14ac:dyDescent="0.2">
      <c r="A6" s="1" t="s">
        <v>87</v>
      </c>
      <c r="B6" s="42">
        <v>0.02</v>
      </c>
      <c r="C6" s="42">
        <v>0.01</v>
      </c>
      <c r="D6" s="1" t="s">
        <v>80</v>
      </c>
    </row>
    <row r="7" spans="1:4" x14ac:dyDescent="0.2">
      <c r="A7" s="1" t="s">
        <v>86</v>
      </c>
      <c r="B7" s="42">
        <v>2.5000000000000001E-2</v>
      </c>
      <c r="C7" s="42">
        <v>0.01</v>
      </c>
      <c r="D7" s="1" t="s">
        <v>80</v>
      </c>
    </row>
    <row r="8" spans="1:4" x14ac:dyDescent="0.2">
      <c r="A8" s="1" t="s">
        <v>81</v>
      </c>
      <c r="B8" s="42">
        <v>1.3599999999999999E-2</v>
      </c>
      <c r="C8" s="42">
        <v>0.03</v>
      </c>
      <c r="D8" s="1" t="s">
        <v>45</v>
      </c>
    </row>
    <row r="9" spans="1:4" x14ac:dyDescent="0.2">
      <c r="A9" s="1" t="s">
        <v>82</v>
      </c>
      <c r="B9" s="42">
        <v>1.5800000000000002E-2</v>
      </c>
      <c r="C9" s="42">
        <v>0.03</v>
      </c>
      <c r="D9" s="1" t="s">
        <v>45</v>
      </c>
    </row>
    <row r="10" spans="1:4" x14ac:dyDescent="0.2">
      <c r="A10" s="1" t="s">
        <v>79</v>
      </c>
      <c r="B10" s="42">
        <v>0</v>
      </c>
      <c r="C10" s="42">
        <v>0</v>
      </c>
      <c r="D10" s="1" t="s">
        <v>72</v>
      </c>
    </row>
    <row r="11" spans="1:4" x14ac:dyDescent="0.2">
      <c r="A11" s="1" t="s">
        <v>84</v>
      </c>
      <c r="B11" s="42">
        <v>0</v>
      </c>
      <c r="C11" s="42">
        <v>0</v>
      </c>
      <c r="D11" s="1" t="s">
        <v>80</v>
      </c>
    </row>
    <row r="12" spans="1:4" x14ac:dyDescent="0.2">
      <c r="A12" s="1" t="s">
        <v>85</v>
      </c>
      <c r="B12" s="42">
        <v>0</v>
      </c>
      <c r="C12" s="42">
        <v>0</v>
      </c>
      <c r="D12" s="1" t="s">
        <v>45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5</vt:i4>
      </vt:variant>
      <vt:variant>
        <vt:lpstr>命名范围</vt:lpstr>
      </vt:variant>
      <vt:variant>
        <vt:i4>144</vt:i4>
      </vt:variant>
    </vt:vector>
  </HeadingPairs>
  <TitlesOfParts>
    <vt:vector size="149" baseType="lpstr">
      <vt:lpstr>使用说明</vt:lpstr>
      <vt:lpstr>客户信息登记表</vt:lpstr>
      <vt:lpstr>华东合同展期专用</vt:lpstr>
      <vt:lpstr>华东小贷还款表</vt:lpstr>
      <vt:lpstr>产品明细表</vt:lpstr>
      <vt:lpstr>rpp_ACPI000</vt:lpstr>
      <vt:lpstr>rpp_ACPI000_I</vt:lpstr>
      <vt:lpstr>rpp_ACPI000_M</vt:lpstr>
      <vt:lpstr>rpp_ACPI000_R</vt:lpstr>
      <vt:lpstr>rpp_ACPI136</vt:lpstr>
      <vt:lpstr>rpp_ACPI136_I</vt:lpstr>
      <vt:lpstr>rpp_ACPI136_M</vt:lpstr>
      <vt:lpstr>rpp_ACPI136_R</vt:lpstr>
      <vt:lpstr>rpp_ACPI158</vt:lpstr>
      <vt:lpstr>rpp_ACPI158_I</vt:lpstr>
      <vt:lpstr>rpp_ACPI158_M</vt:lpstr>
      <vt:lpstr>rpp_ACPI158_R</vt:lpstr>
      <vt:lpstr>rpp_BIAC000</vt:lpstr>
      <vt:lpstr>rpp_BIAC000_I</vt:lpstr>
      <vt:lpstr>rpp_BIAC000_M</vt:lpstr>
      <vt:lpstr>rpp_BIAC000_R</vt:lpstr>
      <vt:lpstr>rpp_BIAC200</vt:lpstr>
      <vt:lpstr>rpp_BIAC200_I</vt:lpstr>
      <vt:lpstr>rpp_BIAC200_M</vt:lpstr>
      <vt:lpstr>rpp_BIAC200_R</vt:lpstr>
      <vt:lpstr>rpp_BIAC250</vt:lpstr>
      <vt:lpstr>rpp_BIAC250_I</vt:lpstr>
      <vt:lpstr>rpp_BIAC250_M</vt:lpstr>
      <vt:lpstr>rpp_BIAC250_R</vt:lpstr>
      <vt:lpstr>rpp_EIAI000</vt:lpstr>
      <vt:lpstr>rpp_EIAI000_I</vt:lpstr>
      <vt:lpstr>rpp_EIAI000_M</vt:lpstr>
      <vt:lpstr>rpp_EIAI000_R</vt:lpstr>
      <vt:lpstr>rpp_EIAI100</vt:lpstr>
      <vt:lpstr>rpp_EIAI100_I</vt:lpstr>
      <vt:lpstr>rpp_EIAI100_M</vt:lpstr>
      <vt:lpstr>rpp_EIAI100_R</vt:lpstr>
      <vt:lpstr>rpp_EIAI150</vt:lpstr>
      <vt:lpstr>rpp_EIAI150_I</vt:lpstr>
      <vt:lpstr>rpp_EIAI150_M</vt:lpstr>
      <vt:lpstr>rpp_EIAI150_R</vt:lpstr>
      <vt:lpstr>rpp_EIAI168</vt:lpstr>
      <vt:lpstr>rpp_EIAI168_I</vt:lpstr>
      <vt:lpstr>rpp_EIAI168_M</vt:lpstr>
      <vt:lpstr>rpp_EIAI168_R</vt:lpstr>
      <vt:lpstr>rpp_EIAI188</vt:lpstr>
      <vt:lpstr>rpp_EIAI188_I</vt:lpstr>
      <vt:lpstr>rpp_EIAI188_M</vt:lpstr>
      <vt:lpstr>rpp_EIAI188_R</vt:lpstr>
      <vt:lpstr>rpt_AllSalesFee</vt:lpstr>
      <vt:lpstr>rpt_AssessmentAmount</vt:lpstr>
      <vt:lpstr>rpt_BankcardNum</vt:lpstr>
      <vt:lpstr>rpt_BankName</vt:lpstr>
      <vt:lpstr>rpt_ChannelCost</vt:lpstr>
      <vt:lpstr>rpt_CommercialInsuranceDueDate</vt:lpstr>
      <vt:lpstr>rpt_ContractAmount</vt:lpstr>
      <vt:lpstr>rpt_ContractAmountLarge</vt:lpstr>
      <vt:lpstr>rpt_ContractLength</vt:lpstr>
      <vt:lpstr>rpt_ContractLengthYears</vt:lpstr>
      <vt:lpstr>rpt_ContractNum</vt:lpstr>
      <vt:lpstr>rpt_CorporateAddress</vt:lpstr>
      <vt:lpstr>rpt_CorporateName</vt:lpstr>
      <vt:lpstr>rpt_CreditLimit</vt:lpstr>
      <vt:lpstr>rpt_DueDate</vt:lpstr>
      <vt:lpstr>rpt_Education</vt:lpstr>
      <vt:lpstr>rpt_EMContact</vt:lpstr>
      <vt:lpstr>rpt_EMContactNum</vt:lpstr>
      <vt:lpstr>rpt_EngineNum</vt:lpstr>
      <vt:lpstr>rpt_FirstPaymentDay</vt:lpstr>
      <vt:lpstr>rpt_FrameNum</vt:lpstr>
      <vt:lpstr>rpt_fullname</vt:lpstr>
      <vt:lpstr>rpt_HDContractAmount</vt:lpstr>
      <vt:lpstr>rpt_HDContractAmountLarge</vt:lpstr>
      <vt:lpstr>rpt_HDContractLength</vt:lpstr>
      <vt:lpstr>rpt_HDContractNum</vt:lpstr>
      <vt:lpstr>rpt_HDDueDate</vt:lpstr>
      <vt:lpstr>rpt_HDLoanDate</vt:lpstr>
      <vt:lpstr>rpt_HDOldContractAmount</vt:lpstr>
      <vt:lpstr>rpt_HDOldContractLength</vt:lpstr>
      <vt:lpstr>rpt_HDOldContractNum</vt:lpstr>
      <vt:lpstr>rpt_HDOldDueDate</vt:lpstr>
      <vt:lpstr>rpt_HDOldLoanDate</vt:lpstr>
      <vt:lpstr>rpt_HDOldPaymentDay</vt:lpstr>
      <vt:lpstr>rpt_HDPaymentDate</vt:lpstr>
      <vt:lpstr>rpt_IDAddress</vt:lpstr>
      <vt:lpstr>rpt_InsuranceDeposit</vt:lpstr>
      <vt:lpstr>rpt_Interest</vt:lpstr>
      <vt:lpstr>rpt_InterestDiff</vt:lpstr>
      <vt:lpstr>rpt_InterestRate</vt:lpstr>
      <vt:lpstr>rpt_isImport</vt:lpstr>
      <vt:lpstr>rpt_LicensePlate</vt:lpstr>
      <vt:lpstr>rpt_LoanDate</vt:lpstr>
      <vt:lpstr>rpt_MainAddress</vt:lpstr>
      <vt:lpstr>rpt_MandatoryInsuranceDueDate</vt:lpstr>
      <vt:lpstr>rpt_Manufacturer</vt:lpstr>
      <vt:lpstr>rpt_MonthlyPayment.</vt:lpstr>
      <vt:lpstr>rpt_NationalID</vt:lpstr>
      <vt:lpstr>rpt_OtherFee</vt:lpstr>
      <vt:lpstr>rpt_PaymentDate</vt:lpstr>
      <vt:lpstr>rpt_PaymentMethod</vt:lpstr>
      <vt:lpstr>rpt_PhoneNum</vt:lpstr>
      <vt:lpstr>rpt_Product</vt:lpstr>
      <vt:lpstr>rpt_ProductionDate</vt:lpstr>
      <vt:lpstr>rpt_ProductionYear</vt:lpstr>
      <vt:lpstr>rpt_RealInterestRate</vt:lpstr>
      <vt:lpstr>rpt_RebateAmount</vt:lpstr>
      <vt:lpstr>rpt_RebatePer</vt:lpstr>
      <vt:lpstr>rpt_RegistrationDate</vt:lpstr>
      <vt:lpstr>rpt_Representative</vt:lpstr>
      <vt:lpstr>rpt_RepresentativeID</vt:lpstr>
      <vt:lpstr>rpt_Salesman</vt:lpstr>
      <vt:lpstr>rpt_ShareholderNum</vt:lpstr>
      <vt:lpstr>rpt_ShareholderNumA</vt:lpstr>
      <vt:lpstr>rpt_SignDate</vt:lpstr>
      <vt:lpstr>rpt_SponsorID</vt:lpstr>
      <vt:lpstr>rpt_SponsorName</vt:lpstr>
      <vt:lpstr>rpt_VehicleBrand</vt:lpstr>
      <vt:lpstr>rpt_VehicleColor</vt:lpstr>
      <vt:lpstr>rpt_VehicleModel</vt:lpstr>
      <vt:lpstr>rpt_ViolationDeposit</vt:lpstr>
      <vt:lpstr>rpt_ViolationFine</vt:lpstr>
      <vt:lpstr>rpt_ViolationNum</vt:lpstr>
      <vt:lpstr>rpt_ViolationPoints</vt:lpstr>
      <vt:lpstr>rpt_X_PaymentHD01</vt:lpstr>
      <vt:lpstr>rpt_X_PaymentHD02</vt:lpstr>
      <vt:lpstr>rpt_X_PaymentHD03</vt:lpstr>
      <vt:lpstr>rpt_X_PaymentHD04</vt:lpstr>
      <vt:lpstr>rpt_X_PaymentHD05</vt:lpstr>
      <vt:lpstr>rpt_X_PaymentHD06</vt:lpstr>
      <vt:lpstr>rpt_X_PaymentHD07</vt:lpstr>
      <vt:lpstr>rpt_X_PaymentHD08</vt:lpstr>
      <vt:lpstr>rpt_X_PaymentHD09</vt:lpstr>
      <vt:lpstr>rpt_X_PaymentHD10</vt:lpstr>
      <vt:lpstr>rpt_X_PaymentHD11</vt:lpstr>
      <vt:lpstr>rpt_X_PaymentHD12</vt:lpstr>
      <vt:lpstr>rpt_X_PaymentHD13</vt:lpstr>
      <vt:lpstr>rpt_Y_PaymentHD01</vt:lpstr>
      <vt:lpstr>rpt_Y_PaymentHD02</vt:lpstr>
      <vt:lpstr>rpt_Y_PaymentHD03</vt:lpstr>
      <vt:lpstr>rpt_Y_PaymentHD04</vt:lpstr>
      <vt:lpstr>rpt_Y_PaymentHD05</vt:lpstr>
      <vt:lpstr>rpt_Y_PaymentHD06</vt:lpstr>
      <vt:lpstr>rpt_Y_PaymentHD07</vt:lpstr>
      <vt:lpstr>rpt_Y_PaymentHD08</vt:lpstr>
      <vt:lpstr>rpt_Y_PaymentHD09</vt:lpstr>
      <vt:lpstr>rpt_Y_PaymentHD10</vt:lpstr>
      <vt:lpstr>rpt_Y_PaymentHD11</vt:lpstr>
      <vt:lpstr>rpt_Y_PaymentHD12</vt:lpstr>
      <vt:lpstr>rpt_Y_PaymentHD13</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合同生成系统-客户信息登记表</dc:title>
  <dc:subject>合同生成系统</dc:subject>
  <dc:creator/>
  <cp:keywords>信息录入</cp:keywords>
  <cp:lastModifiedBy/>
  <dcterms:created xsi:type="dcterms:W3CDTF">2015-06-05T18:19:34Z</dcterms:created>
  <dcterms:modified xsi:type="dcterms:W3CDTF">2018-02-05T06:27:21Z</dcterms:modified>
</cp:coreProperties>
</file>