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edb566f355294ad9/Documents/Semester 2/Business Analytics/"/>
    </mc:Choice>
  </mc:AlternateContent>
  <xr:revisionPtr revIDLastSave="10" documentId="8_{9DE9144B-4714-4E6E-9887-DD8D94382A35}" xr6:coauthVersionLast="47" xr6:coauthVersionMax="47" xr10:uidLastSave="{84E7DE43-F03D-4510-8A49-B8E9BF3C9AF5}"/>
  <bookViews>
    <workbookView xWindow="-110" yWindow="-110" windowWidth="25820" windowHeight="15500" xr2:uid="{00000000-000D-0000-FFFF-FFFF00000000}"/>
  </bookViews>
  <sheets>
    <sheet name="Sales vs Actual" sheetId="3" r:id="rId1"/>
    <sheet name="Profit Loss Data" sheetId="2" r:id="rId2"/>
  </sheets>
  <externalReferences>
    <externalReference r:id="rId3"/>
  </externalReferences>
  <definedNames>
    <definedName name="_xlnm.Print_Area" localSheetId="1">'Profit Loss Data'!$A$1:$N$61</definedName>
    <definedName name="Score2">'[1]Vlookup KEY'!$A$21:$B$25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2" l="1"/>
  <c r="D5" i="2"/>
  <c r="E5" i="2"/>
  <c r="F5" i="2"/>
  <c r="G5" i="2"/>
  <c r="H5" i="2"/>
  <c r="I5" i="2"/>
  <c r="J5" i="2"/>
  <c r="K5" i="2"/>
  <c r="L5" i="2"/>
  <c r="M5" i="2"/>
  <c r="B5" i="2"/>
  <c r="M23" i="2" l="1"/>
  <c r="L23" i="2"/>
  <c r="K23" i="2"/>
  <c r="J23" i="2"/>
  <c r="I23" i="2"/>
  <c r="H23" i="2"/>
  <c r="G23" i="2"/>
  <c r="F23" i="2"/>
  <c r="E23" i="2"/>
  <c r="D23" i="2"/>
  <c r="C23" i="2"/>
  <c r="B23" i="2"/>
  <c r="N22" i="2"/>
  <c r="N21" i="2"/>
  <c r="N20" i="2"/>
  <c r="K19" i="2"/>
  <c r="K24" i="2" s="1"/>
  <c r="K25" i="2" s="1"/>
  <c r="G19" i="2"/>
  <c r="F19" i="2"/>
  <c r="E19" i="2"/>
  <c r="E24" i="2" s="1"/>
  <c r="E25" i="2" s="1"/>
  <c r="M18" i="2"/>
  <c r="M19" i="2" s="1"/>
  <c r="M24" i="2" s="1"/>
  <c r="M25" i="2" s="1"/>
  <c r="L18" i="2"/>
  <c r="K18" i="2"/>
  <c r="J18" i="2"/>
  <c r="J19" i="2" s="1"/>
  <c r="J24" i="2" s="1"/>
  <c r="J25" i="2" s="1"/>
  <c r="I18" i="2"/>
  <c r="I19" i="2" s="1"/>
  <c r="I24" i="2" s="1"/>
  <c r="I25" i="2" s="1"/>
  <c r="H18" i="2"/>
  <c r="H19" i="2" s="1"/>
  <c r="D18" i="2"/>
  <c r="D19" i="2" s="1"/>
  <c r="D24" i="2" s="1"/>
  <c r="D25" i="2" s="1"/>
  <c r="C18" i="2"/>
  <c r="B18" i="2"/>
  <c r="B19" i="2" s="1"/>
  <c r="B24" i="2" s="1"/>
  <c r="B25" i="2" s="1"/>
  <c r="N17" i="2"/>
  <c r="M10" i="2"/>
  <c r="L10" i="2"/>
  <c r="K10" i="2"/>
  <c r="J10" i="2"/>
  <c r="I10" i="2"/>
  <c r="H10" i="2"/>
  <c r="G10" i="2"/>
  <c r="F10" i="2"/>
  <c r="E10" i="2"/>
  <c r="D10" i="2"/>
  <c r="C10" i="2"/>
  <c r="B10" i="2"/>
  <c r="N9" i="2"/>
  <c r="N8" i="2"/>
  <c r="N7" i="2"/>
  <c r="M6" i="2"/>
  <c r="L6" i="2"/>
  <c r="K6" i="2"/>
  <c r="J6" i="2"/>
  <c r="I6" i="2"/>
  <c r="I11" i="2" s="1"/>
  <c r="I12" i="2" s="1"/>
  <c r="H6" i="2"/>
  <c r="G6" i="2"/>
  <c r="G11" i="2" s="1"/>
  <c r="G12" i="2" s="1"/>
  <c r="F6" i="2"/>
  <c r="E6" i="2"/>
  <c r="D6" i="2"/>
  <c r="C6" i="2"/>
  <c r="B6" i="2"/>
  <c r="N4" i="2"/>
  <c r="N5" i="2" s="1"/>
  <c r="C11" i="2" l="1"/>
  <c r="C12" i="2" s="1"/>
  <c r="K11" i="2"/>
  <c r="K12" i="2" s="1"/>
  <c r="N23" i="2"/>
  <c r="M11" i="2"/>
  <c r="M12" i="2" s="1"/>
  <c r="E11" i="2"/>
  <c r="E12" i="2" s="1"/>
  <c r="N18" i="2"/>
  <c r="N19" i="2" s="1"/>
  <c r="N24" i="2" s="1"/>
  <c r="N25" i="2" s="1"/>
  <c r="F24" i="2"/>
  <c r="F25" i="2" s="1"/>
  <c r="H24" i="2"/>
  <c r="H25" i="2" s="1"/>
  <c r="G24" i="2"/>
  <c r="G25" i="2" s="1"/>
  <c r="B11" i="2"/>
  <c r="B12" i="2" s="1"/>
  <c r="D11" i="2"/>
  <c r="D12" i="2" s="1"/>
  <c r="F11" i="2"/>
  <c r="F12" i="2" s="1"/>
  <c r="H11" i="2"/>
  <c r="H12" i="2" s="1"/>
  <c r="J11" i="2"/>
  <c r="J12" i="2" s="1"/>
  <c r="L11" i="2"/>
  <c r="L12" i="2" s="1"/>
  <c r="N10" i="2"/>
  <c r="N6" i="2"/>
  <c r="N11" i="2" s="1"/>
  <c r="N12" i="2" s="1"/>
  <c r="C19" i="2"/>
  <c r="C24" i="2" s="1"/>
  <c r="C25" i="2" s="1"/>
  <c r="L19" i="2"/>
  <c r="L24" i="2" s="1"/>
  <c r="L25" i="2" s="1"/>
</calcChain>
</file>

<file path=xl/sharedStrings.xml><?xml version="1.0" encoding="utf-8"?>
<sst xmlns="http://schemas.openxmlformats.org/spreadsheetml/2006/main" count="48" uniqueCount="28">
  <si>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</si>
  <si>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</si>
  <si>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</si>
  <si>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</si>
  <si>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</si>
  <si>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</si>
  <si>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</si>
  <si>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</si>
  <si>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</si>
  <si>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</si>
  <si>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</si>
  <si>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</si>
  <si>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</si>
  <si>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Sales Budget</t>
  </si>
  <si>
    <t>Cost of Goods Sold (Material, Labor &amp; Overhead)</t>
  </si>
  <si>
    <t>Gross Profit</t>
  </si>
  <si>
    <t>Sales and Marketing (S &amp; M)</t>
  </si>
  <si>
    <t>General and Administration (G &amp; A)</t>
  </si>
  <si>
    <t>Research and Development  (R &amp; T)</t>
  </si>
  <si>
    <t>Total S&amp;M, G&amp;A, R&amp;T</t>
  </si>
  <si>
    <t>Operating Profit Budget</t>
  </si>
  <si>
    <t>Operating Profit Margin %</t>
  </si>
  <si>
    <t>Sales Actual</t>
  </si>
  <si>
    <t>Operating Profit Actual</t>
  </si>
  <si>
    <t>Subaru Legacy (all numbers are in millions) - 20XX Budget</t>
  </si>
  <si>
    <t>Subaru Legacy (all numbers are in millions) - 20XX Actual</t>
  </si>
  <si>
    <t>Cost of Goods Sold</t>
  </si>
  <si>
    <t>Assumption(s):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</si>
</sst>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center"/>
    </xf>
    <xf numFmtId="0" fontId="0" fillId="2" borderId="0" xfId="0" applyFill="1"/>
    <xf numFmtId="164" fontId="0" fillId="0" borderId="0" xfId="1" applyNumberFormat="1" applyFont="1"/>
    <xf numFmtId="0" fontId="0" fillId="0" borderId="2" xfId="0" applyBorder="1"/>
    <xf numFmtId="164" fontId="0" fillId="0" borderId="2" xfId="1" applyNumberFormat="1" applyFont="1" applyBorder="1"/>
    <xf numFmtId="0" fontId="0" fillId="0" borderId="3" xfId="0" applyBorder="1"/>
    <xf numFmtId="164" fontId="0" fillId="0" borderId="3" xfId="0" applyNumberFormat="1" applyBorder="1"/>
    <xf numFmtId="0" fontId="0" fillId="2" borderId="2" xfId="0" applyFill="1" applyBorder="1"/>
    <xf numFmtId="164" fontId="0" fillId="0" borderId="2" xfId="0" applyNumberFormat="1" applyBorder="1"/>
    <xf numFmtId="9" fontId="0" fillId="0" borderId="2" xfId="2" applyFont="1" applyBorder="1"/>
    <xf numFmtId="0" fontId="2" fillId="0" borderId="0" xfId="0" applyFont="1"/>
    <xf numFmtId="164" fontId="0" fillId="0" borderId="0" xfId="0" applyNumberFormat="1"/>
    <xf numFmtId="164" fontId="0" fillId="0" borderId="0" xfId="1" applyNumberFormat="1" applyFont="1" applyFill="1"/>
    <xf numFmtId="9" fontId="0" fillId="0" borderId="1" xfId="2" applyFont="1" applyBorder="1"/>
    <xf numFmtId="0" fontId="0" fillId="3" borderId="5" xfId="0" applyFill="1" applyBorder="1"/>
    <xf numFmtId="0" fontId="5" fillId="3" borderId="4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0" fillId="0" borderId="1" xfId="0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Budgeted vs Actual for Year 20xx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Loss Data'!$A$4</c:f>
              <c:strCache>
                <c:ptCount val="1"/>
                <c:pt idx="0">
                  <c:v>Sales 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'Profit Loss Data'!$B$3:$M$3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'Profit Loss Data'!$B$4:$M$4</c:f>
              <c:numCache>
                <c:formatCode>_("$"* #,##0.0_);_("$"* \(#,##0.0\);_("$"* "-"??_);_(@_)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15</c:v>
                </c:pt>
                <c:pt idx="3">
                  <c:v>14</c:v>
                </c:pt>
                <c:pt idx="4">
                  <c:v>30</c:v>
                </c:pt>
                <c:pt idx="5">
                  <c:v>29</c:v>
                </c:pt>
                <c:pt idx="6">
                  <c:v>28</c:v>
                </c:pt>
                <c:pt idx="7">
                  <c:v>30</c:v>
                </c:pt>
                <c:pt idx="8">
                  <c:v>35</c:v>
                </c:pt>
                <c:pt idx="9">
                  <c:v>32</c:v>
                </c:pt>
                <c:pt idx="10">
                  <c:v>30</c:v>
                </c:pt>
                <c:pt idx="1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7-44AB-ADF1-F81CA08E4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960271"/>
        <c:axId val="293957871"/>
      </c:barChart>
      <c:lineChart>
        <c:grouping val="standard"/>
        <c:varyColors val="0"/>
        <c:ser>
          <c:idx val="1"/>
          <c:order val="1"/>
          <c:tx>
            <c:strRef>
              <c:f>'Profit Loss Data'!$A$17</c:f>
              <c:strCache>
                <c:ptCount val="1"/>
                <c:pt idx="0">
                  <c:v>Sales Actual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'Profit Loss Data'!$B$3:$M$3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'Profit Loss Data'!$B$17:$M$17</c:f>
              <c:numCache>
                <c:formatCode>_("$"* #,##0.0_);_("$"* \(#,##0.0\);_("$"* "-"??_);_(@_)</c:formatCode>
                <c:ptCount val="12"/>
                <c:pt idx="0">
                  <c:v>15</c:v>
                </c:pt>
                <c:pt idx="1">
                  <c:v>20</c:v>
                </c:pt>
                <c:pt idx="2">
                  <c:v>17</c:v>
                </c:pt>
                <c:pt idx="3">
                  <c:v>15</c:v>
                </c:pt>
                <c:pt idx="4">
                  <c:v>25</c:v>
                </c:pt>
                <c:pt idx="5">
                  <c:v>20</c:v>
                </c:pt>
                <c:pt idx="6">
                  <c:v>25</c:v>
                </c:pt>
                <c:pt idx="7">
                  <c:v>29</c:v>
                </c:pt>
                <c:pt idx="8">
                  <c:v>34</c:v>
                </c:pt>
                <c:pt idx="9">
                  <c:v>35</c:v>
                </c:pt>
                <c:pt idx="10">
                  <c:v>33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97-44AB-ADF1-F81CA08E4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960271"/>
        <c:axId val="293957871"/>
      </c:lineChart>
      <c:catAx>
        <c:axId val="29396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57871"/>
        <c:crosses val="autoZero"/>
        <c:auto val="1"/>
        <c:lblAlgn val="ctr"/>
        <c:lblOffset val="100"/>
        <c:noMultiLvlLbl val="0"/>
      </c:catAx>
      <c:valAx>
        <c:axId val="2939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_);_(&quot;$&quot;* \(#,##0.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6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D6C7DD-5C86-4C09-A87D-BE43D8BEF0AB}">
  <sheetPr/>
  <sheetViews>
    <sheetView tabSelected="1"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222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F20886-AD43-777F-1794-AB8D535BC3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urriculum%20Projects%20Summer%202015\106-125%20Spreadsheets%202\LP03%20Use%20Software%20to%20Solve%20Business%20Situations\Excel_Data_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 Review Data Sheet"/>
      <sheetName val="Basic Review Key"/>
      <sheetName val="Cat Lover Practice"/>
      <sheetName val="Cat Lover KEY"/>
      <sheetName val="IF Bonus Calculation Practice"/>
      <sheetName val="IF Bonus-KEY"/>
      <sheetName val="IF Commission Calculation"/>
      <sheetName val="IF Commission KEY"/>
      <sheetName val=" Student PracticWaterfall Chart"/>
      <sheetName val="Waterfall Chart Key"/>
      <sheetName val="Waterfall Chart Key 2"/>
      <sheetName val="Waterfall Chart Key Absolute"/>
      <sheetName val="Profit Loss Data Complete"/>
      <sheetName val=" Sales Chart - B vs A"/>
      <sheetName val="Operating Profit Chart"/>
      <sheetName val="Profit Loss Practice"/>
      <sheetName val="Vlookup Practice Sheet"/>
      <sheetName val="Vlookup 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0">
          <cell r="A30" t="str">
            <v>Sales</v>
          </cell>
        </row>
      </sheetData>
      <sheetData sheetId="13" refreshError="1"/>
      <sheetData sheetId="14" refreshError="1"/>
      <sheetData sheetId="15"/>
      <sheetData sheetId="16"/>
      <sheetData sheetId="17">
        <row r="21">
          <cell r="A21">
            <v>0</v>
          </cell>
          <cell r="B21" t="str">
            <v>F</v>
          </cell>
        </row>
        <row r="22">
          <cell r="A22">
            <v>50</v>
          </cell>
          <cell r="B22" t="str">
            <v>D</v>
          </cell>
        </row>
        <row r="23">
          <cell r="A23">
            <v>60</v>
          </cell>
          <cell r="B23" t="str">
            <v>C</v>
          </cell>
        </row>
        <row r="24">
          <cell r="A24">
            <v>75</v>
          </cell>
          <cell r="B24" t="str">
            <v>B</v>
          </cell>
        </row>
        <row r="25">
          <cell r="A25">
            <v>90</v>
          </cell>
          <cell r="B25" t="str">
            <v>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R53"/>
  <sheetViews>
    <sheetView zoomScale="90" zoomScaleNormal="90" workbookViewId="0">
      <selection activeCell="A17" activeCellId="1" sqref="A3:M4 A17:M17"/>
    </sheetView>
  </sheetViews>
  <sheetFormatPr defaultRowHeight="14.5" x14ac:dyDescent="0.35"/>
  <cols>
    <col min="1" max="1" width="45.81640625" customWidth="1"/>
  </cols>
  <sheetData>
    <row r="1" spans="1:18" ht="15.5" x14ac:dyDescent="0.35">
      <c r="A1" s="1" t="s">
        <v>24</v>
      </c>
      <c r="B1" s="2"/>
      <c r="C1" s="2"/>
      <c r="D1" s="2"/>
    </row>
    <row r="2" spans="1:18" ht="15.5" x14ac:dyDescent="0.35">
      <c r="A2" s="2"/>
      <c r="B2" s="2"/>
      <c r="C2" s="2"/>
      <c r="D2" s="2"/>
    </row>
    <row r="3" spans="1:18" x14ac:dyDescent="0.3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P3" s="18" t="s">
        <v>27</v>
      </c>
      <c r="Q3" s="19"/>
      <c r="R3" s="17"/>
    </row>
    <row r="4" spans="1:18" x14ac:dyDescent="0.35">
      <c r="A4" s="4" t="s">
        <v>13</v>
      </c>
      <c r="B4" s="5">
        <v>10</v>
      </c>
      <c r="C4" s="5">
        <v>11</v>
      </c>
      <c r="D4" s="5">
        <v>15</v>
      </c>
      <c r="E4" s="5">
        <v>14</v>
      </c>
      <c r="F4" s="5">
        <v>30</v>
      </c>
      <c r="G4" s="5">
        <v>29</v>
      </c>
      <c r="H4" s="5">
        <v>28</v>
      </c>
      <c r="I4" s="5">
        <v>30</v>
      </c>
      <c r="J4" s="5">
        <v>35</v>
      </c>
      <c r="K4" s="5">
        <v>32</v>
      </c>
      <c r="L4" s="15">
        <v>30</v>
      </c>
      <c r="M4" s="5">
        <v>28</v>
      </c>
      <c r="N4" s="5">
        <f>SUM(B4:M4)</f>
        <v>292</v>
      </c>
      <c r="P4" s="20" t="s">
        <v>26</v>
      </c>
      <c r="Q4" s="20"/>
      <c r="R4" s="16">
        <v>0.65</v>
      </c>
    </row>
    <row r="5" spans="1:18" x14ac:dyDescent="0.35">
      <c r="A5" t="s">
        <v>14</v>
      </c>
      <c r="B5" s="5">
        <f>B4*$R4</f>
        <v>6.5</v>
      </c>
      <c r="C5" s="5">
        <f t="shared" ref="C5:N5" si="0">C4*$R4</f>
        <v>7.15</v>
      </c>
      <c r="D5" s="5">
        <f t="shared" si="0"/>
        <v>9.75</v>
      </c>
      <c r="E5" s="5">
        <f t="shared" si="0"/>
        <v>9.1</v>
      </c>
      <c r="F5" s="5">
        <f t="shared" si="0"/>
        <v>19.5</v>
      </c>
      <c r="G5" s="5">
        <f t="shared" si="0"/>
        <v>18.850000000000001</v>
      </c>
      <c r="H5" s="5">
        <f t="shared" si="0"/>
        <v>18.2</v>
      </c>
      <c r="I5" s="5">
        <f t="shared" si="0"/>
        <v>19.5</v>
      </c>
      <c r="J5" s="5">
        <f t="shared" si="0"/>
        <v>22.75</v>
      </c>
      <c r="K5" s="5">
        <f t="shared" si="0"/>
        <v>20.8</v>
      </c>
      <c r="L5" s="5">
        <f t="shared" si="0"/>
        <v>19.5</v>
      </c>
      <c r="M5" s="5">
        <f t="shared" si="0"/>
        <v>18.2</v>
      </c>
      <c r="N5" s="5">
        <f t="shared" si="0"/>
        <v>189.8</v>
      </c>
    </row>
    <row r="6" spans="1:18" x14ac:dyDescent="0.35">
      <c r="A6" s="6" t="s">
        <v>15</v>
      </c>
      <c r="B6" s="7">
        <f t="shared" ref="B6:N6" si="1">B4-B5</f>
        <v>3.5</v>
      </c>
      <c r="C6" s="7">
        <f t="shared" si="1"/>
        <v>3.8499999999999996</v>
      </c>
      <c r="D6" s="7">
        <f t="shared" si="1"/>
        <v>5.25</v>
      </c>
      <c r="E6" s="7">
        <f t="shared" si="1"/>
        <v>4.9000000000000004</v>
      </c>
      <c r="F6" s="7">
        <f t="shared" si="1"/>
        <v>10.5</v>
      </c>
      <c r="G6" s="7">
        <f t="shared" si="1"/>
        <v>10.149999999999999</v>
      </c>
      <c r="H6" s="7">
        <f t="shared" si="1"/>
        <v>9.8000000000000007</v>
      </c>
      <c r="I6" s="7">
        <f t="shared" si="1"/>
        <v>10.5</v>
      </c>
      <c r="J6" s="7">
        <f t="shared" si="1"/>
        <v>12.25</v>
      </c>
      <c r="K6" s="7">
        <f t="shared" si="1"/>
        <v>11.2</v>
      </c>
      <c r="L6" s="7">
        <f t="shared" si="1"/>
        <v>10.5</v>
      </c>
      <c r="M6" s="7">
        <f t="shared" si="1"/>
        <v>9.8000000000000007</v>
      </c>
      <c r="N6" s="7">
        <f t="shared" si="1"/>
        <v>102.19999999999999</v>
      </c>
    </row>
    <row r="7" spans="1:18" x14ac:dyDescent="0.35">
      <c r="A7" t="s">
        <v>16</v>
      </c>
      <c r="B7" s="5">
        <v>4</v>
      </c>
      <c r="C7" s="5">
        <v>3.5</v>
      </c>
      <c r="D7" s="5">
        <v>2.5</v>
      </c>
      <c r="E7" s="5">
        <v>2.5</v>
      </c>
      <c r="F7" s="5">
        <v>2.5</v>
      </c>
      <c r="G7" s="5">
        <v>2.5</v>
      </c>
      <c r="H7" s="5">
        <v>2.5</v>
      </c>
      <c r="I7" s="5">
        <v>2.5</v>
      </c>
      <c r="J7" s="5">
        <v>2.5</v>
      </c>
      <c r="K7" s="5">
        <v>4</v>
      </c>
      <c r="L7" s="15">
        <v>4</v>
      </c>
      <c r="M7" s="5">
        <v>4</v>
      </c>
      <c r="N7" s="5">
        <f>SUM(B7:M7)</f>
        <v>37</v>
      </c>
    </row>
    <row r="8" spans="1:18" x14ac:dyDescent="0.35">
      <c r="A8" t="s">
        <v>17</v>
      </c>
      <c r="B8" s="5">
        <v>1.5</v>
      </c>
      <c r="C8" s="5">
        <v>1.5</v>
      </c>
      <c r="D8" s="5">
        <v>1.5</v>
      </c>
      <c r="E8" s="5">
        <v>1.5</v>
      </c>
      <c r="F8" s="5">
        <v>1.5</v>
      </c>
      <c r="G8" s="5">
        <v>1.5</v>
      </c>
      <c r="H8" s="5">
        <v>1.5</v>
      </c>
      <c r="I8" s="5">
        <v>1.5</v>
      </c>
      <c r="J8" s="5">
        <v>1.5</v>
      </c>
      <c r="K8" s="5">
        <v>1.5</v>
      </c>
      <c r="L8" s="15">
        <v>1.5</v>
      </c>
      <c r="M8" s="5">
        <v>1.5</v>
      </c>
      <c r="N8" s="5">
        <f>SUM(B8:M8)</f>
        <v>18</v>
      </c>
    </row>
    <row r="9" spans="1:18" x14ac:dyDescent="0.35">
      <c r="A9" t="s">
        <v>18</v>
      </c>
      <c r="B9" s="5">
        <v>1.5</v>
      </c>
      <c r="C9" s="5">
        <v>1.5</v>
      </c>
      <c r="D9" s="5">
        <v>1.5</v>
      </c>
      <c r="E9" s="5">
        <v>1.5</v>
      </c>
      <c r="F9" s="5">
        <v>1.5</v>
      </c>
      <c r="G9" s="5">
        <v>1.5</v>
      </c>
      <c r="H9" s="5">
        <v>1.5</v>
      </c>
      <c r="I9" s="5">
        <v>1.5</v>
      </c>
      <c r="J9" s="5">
        <v>1.5</v>
      </c>
      <c r="K9" s="5">
        <v>1.5</v>
      </c>
      <c r="L9" s="15">
        <v>1.5</v>
      </c>
      <c r="M9" s="5">
        <v>1.5</v>
      </c>
      <c r="N9" s="5">
        <f>SUM(B9:M9)</f>
        <v>18</v>
      </c>
    </row>
    <row r="10" spans="1:18" x14ac:dyDescent="0.35">
      <c r="A10" s="8" t="s">
        <v>19</v>
      </c>
      <c r="B10" s="9">
        <f t="shared" ref="B10:N10" si="2">SUM(B7:B9)</f>
        <v>7</v>
      </c>
      <c r="C10" s="9">
        <f t="shared" si="2"/>
        <v>6.5</v>
      </c>
      <c r="D10" s="9">
        <f t="shared" si="2"/>
        <v>5.5</v>
      </c>
      <c r="E10" s="9">
        <f t="shared" si="2"/>
        <v>5.5</v>
      </c>
      <c r="F10" s="9">
        <f t="shared" si="2"/>
        <v>5.5</v>
      </c>
      <c r="G10" s="9">
        <f t="shared" si="2"/>
        <v>5.5</v>
      </c>
      <c r="H10" s="9">
        <f t="shared" si="2"/>
        <v>5.5</v>
      </c>
      <c r="I10" s="9">
        <f t="shared" si="2"/>
        <v>5.5</v>
      </c>
      <c r="J10" s="9">
        <f t="shared" si="2"/>
        <v>5.5</v>
      </c>
      <c r="K10" s="9">
        <f t="shared" si="2"/>
        <v>7</v>
      </c>
      <c r="L10" s="9">
        <f t="shared" si="2"/>
        <v>7</v>
      </c>
      <c r="M10" s="9">
        <f t="shared" si="2"/>
        <v>7</v>
      </c>
      <c r="N10" s="9">
        <f t="shared" si="2"/>
        <v>73</v>
      </c>
    </row>
    <row r="11" spans="1:18" x14ac:dyDescent="0.35">
      <c r="A11" s="10" t="s">
        <v>20</v>
      </c>
      <c r="B11" s="11">
        <f t="shared" ref="B11:N11" si="3">B6-B10</f>
        <v>-3.5</v>
      </c>
      <c r="C11" s="11">
        <f t="shared" si="3"/>
        <v>-2.6500000000000004</v>
      </c>
      <c r="D11" s="11">
        <f t="shared" si="3"/>
        <v>-0.25</v>
      </c>
      <c r="E11" s="11">
        <f t="shared" si="3"/>
        <v>-0.59999999999999964</v>
      </c>
      <c r="F11" s="11">
        <f t="shared" si="3"/>
        <v>5</v>
      </c>
      <c r="G11" s="11">
        <f t="shared" si="3"/>
        <v>4.6499999999999986</v>
      </c>
      <c r="H11" s="11">
        <f t="shared" si="3"/>
        <v>4.3000000000000007</v>
      </c>
      <c r="I11" s="11">
        <f t="shared" si="3"/>
        <v>5</v>
      </c>
      <c r="J11" s="11">
        <f t="shared" si="3"/>
        <v>6.75</v>
      </c>
      <c r="K11" s="11">
        <f t="shared" si="3"/>
        <v>4.1999999999999993</v>
      </c>
      <c r="L11" s="11">
        <f t="shared" si="3"/>
        <v>3.5</v>
      </c>
      <c r="M11" s="11">
        <f t="shared" si="3"/>
        <v>2.8000000000000007</v>
      </c>
      <c r="N11" s="11">
        <f t="shared" si="3"/>
        <v>29.199999999999989</v>
      </c>
    </row>
    <row r="12" spans="1:18" x14ac:dyDescent="0.35">
      <c r="A12" s="6" t="s">
        <v>21</v>
      </c>
      <c r="B12" s="12">
        <f t="shared" ref="B12:N12" si="4">B11/B4</f>
        <v>-0.35</v>
      </c>
      <c r="C12" s="12">
        <f t="shared" si="4"/>
        <v>-0.24090909090909093</v>
      </c>
      <c r="D12" s="12">
        <f t="shared" si="4"/>
        <v>-1.6666666666666666E-2</v>
      </c>
      <c r="E12" s="12">
        <f t="shared" si="4"/>
        <v>-4.285714285714283E-2</v>
      </c>
      <c r="F12" s="12">
        <f t="shared" si="4"/>
        <v>0.16666666666666666</v>
      </c>
      <c r="G12" s="12">
        <f t="shared" si="4"/>
        <v>0.16034482758620686</v>
      </c>
      <c r="H12" s="12">
        <f t="shared" si="4"/>
        <v>0.15357142857142861</v>
      </c>
      <c r="I12" s="12">
        <f t="shared" si="4"/>
        <v>0.16666666666666666</v>
      </c>
      <c r="J12" s="12">
        <f t="shared" si="4"/>
        <v>0.19285714285714287</v>
      </c>
      <c r="K12" s="12">
        <f t="shared" si="4"/>
        <v>0.13124999999999998</v>
      </c>
      <c r="L12" s="12">
        <f t="shared" si="4"/>
        <v>0.11666666666666667</v>
      </c>
      <c r="M12" s="12">
        <f t="shared" si="4"/>
        <v>0.10000000000000002</v>
      </c>
      <c r="N12" s="12">
        <f t="shared" si="4"/>
        <v>9.9999999999999964E-2</v>
      </c>
    </row>
    <row r="14" spans="1:18" ht="15.5" x14ac:dyDescent="0.35">
      <c r="A14" s="1" t="s">
        <v>25</v>
      </c>
      <c r="B14" s="2"/>
      <c r="C14" s="2"/>
      <c r="D14" s="2"/>
    </row>
    <row r="15" spans="1:18" ht="15.5" x14ac:dyDescent="0.35">
      <c r="A15" s="2"/>
      <c r="B15" s="2"/>
      <c r="C15" s="2"/>
      <c r="D15" s="2"/>
    </row>
    <row r="16" spans="1:18" x14ac:dyDescent="0.35">
      <c r="B16" s="3" t="s">
        <v>0</v>
      </c>
      <c r="C16" s="3" t="s">
        <v>1</v>
      </c>
      <c r="D16" s="3" t="s">
        <v>2</v>
      </c>
      <c r="E16" s="3" t="s">
        <v>3</v>
      </c>
      <c r="F16" s="3" t="s">
        <v>4</v>
      </c>
      <c r="G16" s="3" t="s">
        <v>5</v>
      </c>
      <c r="H16" s="3" t="s">
        <v>6</v>
      </c>
      <c r="I16" s="3" t="s">
        <v>7</v>
      </c>
      <c r="J16" s="3" t="s">
        <v>8</v>
      </c>
      <c r="K16" s="3" t="s">
        <v>9</v>
      </c>
      <c r="L16" s="3" t="s">
        <v>10</v>
      </c>
      <c r="M16" s="3" t="s">
        <v>11</v>
      </c>
      <c r="N16" s="3" t="s">
        <v>12</v>
      </c>
    </row>
    <row r="17" spans="1:14" x14ac:dyDescent="0.35">
      <c r="A17" s="4" t="s">
        <v>22</v>
      </c>
      <c r="B17" s="5">
        <v>15</v>
      </c>
      <c r="C17" s="5">
        <v>20</v>
      </c>
      <c r="D17" s="5">
        <v>17</v>
      </c>
      <c r="E17" s="5">
        <v>15</v>
      </c>
      <c r="F17" s="5">
        <v>25</v>
      </c>
      <c r="G17" s="5">
        <v>20</v>
      </c>
      <c r="H17" s="5">
        <v>25</v>
      </c>
      <c r="I17" s="5">
        <v>29</v>
      </c>
      <c r="J17" s="5">
        <v>34</v>
      </c>
      <c r="K17" s="5">
        <v>35</v>
      </c>
      <c r="L17" s="15">
        <v>33</v>
      </c>
      <c r="M17" s="5">
        <v>35</v>
      </c>
      <c r="N17" s="5">
        <f>SUM(B17:M17)</f>
        <v>303</v>
      </c>
    </row>
    <row r="18" spans="1:14" x14ac:dyDescent="0.35">
      <c r="A18" t="s">
        <v>14</v>
      </c>
      <c r="B18" s="5">
        <f>B17*65%</f>
        <v>9.75</v>
      </c>
      <c r="C18" s="5">
        <f>C17*65%</f>
        <v>13</v>
      </c>
      <c r="D18" s="5">
        <f>D17*65%</f>
        <v>11.05</v>
      </c>
      <c r="E18" s="5">
        <v>8</v>
      </c>
      <c r="F18" s="5">
        <v>12</v>
      </c>
      <c r="G18" s="5">
        <v>15</v>
      </c>
      <c r="H18" s="5">
        <f t="shared" ref="H18:M18" si="5">H17*65%</f>
        <v>16.25</v>
      </c>
      <c r="I18" s="5">
        <f t="shared" si="5"/>
        <v>18.850000000000001</v>
      </c>
      <c r="J18" s="5">
        <f t="shared" si="5"/>
        <v>22.1</v>
      </c>
      <c r="K18" s="5">
        <f t="shared" si="5"/>
        <v>22.75</v>
      </c>
      <c r="L18" s="15">
        <f t="shared" si="5"/>
        <v>21.45</v>
      </c>
      <c r="M18" s="5">
        <f t="shared" si="5"/>
        <v>22.75</v>
      </c>
      <c r="N18" s="5">
        <f>SUM(B18:M18)</f>
        <v>192.95</v>
      </c>
    </row>
    <row r="19" spans="1:14" x14ac:dyDescent="0.35">
      <c r="A19" s="6" t="s">
        <v>15</v>
      </c>
      <c r="B19" s="7">
        <f t="shared" ref="B19:N19" si="6">B17-B18</f>
        <v>5.25</v>
      </c>
      <c r="C19" s="7">
        <f t="shared" si="6"/>
        <v>7</v>
      </c>
      <c r="D19" s="7">
        <f t="shared" si="6"/>
        <v>5.9499999999999993</v>
      </c>
      <c r="E19" s="7">
        <f t="shared" si="6"/>
        <v>7</v>
      </c>
      <c r="F19" s="7">
        <f t="shared" si="6"/>
        <v>13</v>
      </c>
      <c r="G19" s="7">
        <f t="shared" si="6"/>
        <v>5</v>
      </c>
      <c r="H19" s="7">
        <f t="shared" si="6"/>
        <v>8.75</v>
      </c>
      <c r="I19" s="7">
        <f t="shared" si="6"/>
        <v>10.149999999999999</v>
      </c>
      <c r="J19" s="7">
        <f t="shared" si="6"/>
        <v>11.899999999999999</v>
      </c>
      <c r="K19" s="7">
        <f t="shared" si="6"/>
        <v>12.25</v>
      </c>
      <c r="L19" s="7">
        <f t="shared" si="6"/>
        <v>11.55</v>
      </c>
      <c r="M19" s="7">
        <f t="shared" si="6"/>
        <v>12.25</v>
      </c>
      <c r="N19" s="7">
        <f t="shared" si="6"/>
        <v>110.05000000000001</v>
      </c>
    </row>
    <row r="20" spans="1:14" x14ac:dyDescent="0.35">
      <c r="A20" t="s">
        <v>16</v>
      </c>
      <c r="B20" s="5">
        <v>3.5</v>
      </c>
      <c r="C20" s="5">
        <v>3.4</v>
      </c>
      <c r="D20" s="5">
        <v>2.4500000000000002</v>
      </c>
      <c r="E20" s="5">
        <v>3</v>
      </c>
      <c r="F20" s="5">
        <v>2.4</v>
      </c>
      <c r="G20" s="5">
        <v>2.2000000000000002</v>
      </c>
      <c r="H20" s="5">
        <v>2.6</v>
      </c>
      <c r="I20" s="5">
        <v>2.2999999999999998</v>
      </c>
      <c r="J20" s="5">
        <v>2.6</v>
      </c>
      <c r="K20" s="5">
        <v>3.5</v>
      </c>
      <c r="L20" s="15">
        <v>4.5</v>
      </c>
      <c r="M20" s="5">
        <v>4.5</v>
      </c>
      <c r="N20" s="5">
        <f>SUM(B20:M20)</f>
        <v>36.950000000000003</v>
      </c>
    </row>
    <row r="21" spans="1:14" x14ac:dyDescent="0.35">
      <c r="A21" t="s">
        <v>17</v>
      </c>
      <c r="B21" s="5">
        <v>1.2</v>
      </c>
      <c r="C21" s="5">
        <v>1</v>
      </c>
      <c r="D21" s="5">
        <v>1.4</v>
      </c>
      <c r="E21" s="5">
        <v>2</v>
      </c>
      <c r="F21" s="5">
        <v>1.2</v>
      </c>
      <c r="G21" s="5">
        <v>1.3</v>
      </c>
      <c r="H21" s="5">
        <v>1.6</v>
      </c>
      <c r="I21" s="5">
        <v>1</v>
      </c>
      <c r="J21" s="5">
        <v>2</v>
      </c>
      <c r="K21" s="5">
        <v>1.7</v>
      </c>
      <c r="L21" s="15">
        <v>1.7</v>
      </c>
      <c r="M21" s="5">
        <v>1.6</v>
      </c>
      <c r="N21" s="5">
        <f>SUM(B21:M21)</f>
        <v>17.7</v>
      </c>
    </row>
    <row r="22" spans="1:14" x14ac:dyDescent="0.35">
      <c r="A22" t="s">
        <v>18</v>
      </c>
      <c r="B22" s="5">
        <v>1.4</v>
      </c>
      <c r="C22" s="5">
        <v>1.2</v>
      </c>
      <c r="D22" s="5">
        <v>1.6</v>
      </c>
      <c r="E22" s="5">
        <v>1.4</v>
      </c>
      <c r="F22" s="5">
        <v>1.3</v>
      </c>
      <c r="G22" s="5">
        <v>1.6</v>
      </c>
      <c r="H22" s="5">
        <v>1.3</v>
      </c>
      <c r="I22" s="5">
        <v>1.4</v>
      </c>
      <c r="J22" s="5">
        <v>2</v>
      </c>
      <c r="K22" s="5">
        <v>1.3</v>
      </c>
      <c r="L22" s="15">
        <v>1.7</v>
      </c>
      <c r="M22" s="5">
        <v>1.6</v>
      </c>
      <c r="N22" s="5">
        <f>SUM(B22:M22)</f>
        <v>17.800000000000004</v>
      </c>
    </row>
    <row r="23" spans="1:14" x14ac:dyDescent="0.35">
      <c r="A23" s="8" t="s">
        <v>19</v>
      </c>
      <c r="B23" s="9">
        <f t="shared" ref="B23:N23" si="7">SUM(B20:B22)</f>
        <v>6.1</v>
      </c>
      <c r="C23" s="9">
        <f t="shared" si="7"/>
        <v>5.6000000000000005</v>
      </c>
      <c r="D23" s="9">
        <f t="shared" si="7"/>
        <v>5.45</v>
      </c>
      <c r="E23" s="9">
        <f t="shared" si="7"/>
        <v>6.4</v>
      </c>
      <c r="F23" s="9">
        <f t="shared" si="7"/>
        <v>4.8999999999999995</v>
      </c>
      <c r="G23" s="9">
        <f t="shared" si="7"/>
        <v>5.0999999999999996</v>
      </c>
      <c r="H23" s="9">
        <f t="shared" si="7"/>
        <v>5.5</v>
      </c>
      <c r="I23" s="9">
        <f t="shared" si="7"/>
        <v>4.6999999999999993</v>
      </c>
      <c r="J23" s="9">
        <f t="shared" si="7"/>
        <v>6.6</v>
      </c>
      <c r="K23" s="9">
        <f t="shared" si="7"/>
        <v>6.5</v>
      </c>
      <c r="L23" s="9">
        <f t="shared" si="7"/>
        <v>7.9</v>
      </c>
      <c r="M23" s="9">
        <f t="shared" si="7"/>
        <v>7.6999999999999993</v>
      </c>
      <c r="N23" s="9">
        <f t="shared" si="7"/>
        <v>72.450000000000017</v>
      </c>
    </row>
    <row r="24" spans="1:14" x14ac:dyDescent="0.35">
      <c r="A24" s="10" t="s">
        <v>23</v>
      </c>
      <c r="B24" s="11">
        <f t="shared" ref="B24:N24" si="8">B19-B23</f>
        <v>-0.84999999999999964</v>
      </c>
      <c r="C24" s="11">
        <f t="shared" si="8"/>
        <v>1.3999999999999995</v>
      </c>
      <c r="D24" s="11">
        <f t="shared" si="8"/>
        <v>0.49999999999999911</v>
      </c>
      <c r="E24" s="11">
        <f t="shared" si="8"/>
        <v>0.59999999999999964</v>
      </c>
      <c r="F24" s="11">
        <f t="shared" si="8"/>
        <v>8.1000000000000014</v>
      </c>
      <c r="G24" s="11">
        <f t="shared" si="8"/>
        <v>-9.9999999999999645E-2</v>
      </c>
      <c r="H24" s="11">
        <f t="shared" si="8"/>
        <v>3.25</v>
      </c>
      <c r="I24" s="11">
        <f t="shared" si="8"/>
        <v>5.4499999999999993</v>
      </c>
      <c r="J24" s="11">
        <f t="shared" si="8"/>
        <v>5.2999999999999989</v>
      </c>
      <c r="K24" s="11">
        <f t="shared" si="8"/>
        <v>5.75</v>
      </c>
      <c r="L24" s="11">
        <f t="shared" si="8"/>
        <v>3.6500000000000004</v>
      </c>
      <c r="M24" s="11">
        <f t="shared" si="8"/>
        <v>4.5500000000000007</v>
      </c>
      <c r="N24" s="11">
        <f t="shared" si="8"/>
        <v>37.599999999999994</v>
      </c>
    </row>
    <row r="25" spans="1:14" x14ac:dyDescent="0.35">
      <c r="A25" s="6" t="s">
        <v>21</v>
      </c>
      <c r="B25" s="12">
        <f t="shared" ref="B25:N25" si="9">B24/B17</f>
        <v>-5.6666666666666643E-2</v>
      </c>
      <c r="C25" s="12">
        <f t="shared" si="9"/>
        <v>6.9999999999999979E-2</v>
      </c>
      <c r="D25" s="12">
        <f t="shared" si="9"/>
        <v>2.94117647058823E-2</v>
      </c>
      <c r="E25" s="12">
        <f t="shared" si="9"/>
        <v>3.9999999999999973E-2</v>
      </c>
      <c r="F25" s="12">
        <f t="shared" si="9"/>
        <v>0.32400000000000007</v>
      </c>
      <c r="G25" s="12">
        <f t="shared" si="9"/>
        <v>-4.9999999999999819E-3</v>
      </c>
      <c r="H25" s="12">
        <f t="shared" si="9"/>
        <v>0.13</v>
      </c>
      <c r="I25" s="12">
        <f t="shared" si="9"/>
        <v>0.18793103448275861</v>
      </c>
      <c r="J25" s="12">
        <f t="shared" si="9"/>
        <v>0.15588235294117644</v>
      </c>
      <c r="K25" s="12">
        <f t="shared" si="9"/>
        <v>0.16428571428571428</v>
      </c>
      <c r="L25" s="12">
        <f t="shared" si="9"/>
        <v>0.11060606060606061</v>
      </c>
      <c r="M25" s="12">
        <f t="shared" si="9"/>
        <v>0.13000000000000003</v>
      </c>
      <c r="N25" s="12">
        <f t="shared" si="9"/>
        <v>0.12409240924092407</v>
      </c>
    </row>
    <row r="29" spans="1:14" x14ac:dyDescent="0.35">
      <c r="A29" s="13"/>
    </row>
    <row r="30" spans="1:14" x14ac:dyDescent="0.35">
      <c r="B30" s="14"/>
      <c r="C30" s="5"/>
      <c r="D30" s="5"/>
    </row>
    <row r="31" spans="1:14" x14ac:dyDescent="0.35">
      <c r="B31" s="14"/>
      <c r="C31" s="5"/>
      <c r="D31" s="5"/>
    </row>
    <row r="32" spans="1:14" x14ac:dyDescent="0.35">
      <c r="B32" s="14"/>
      <c r="C32" s="5"/>
      <c r="D32" s="5"/>
    </row>
    <row r="33" spans="1:4" x14ac:dyDescent="0.35">
      <c r="B33" s="14"/>
      <c r="C33" s="5"/>
      <c r="D33" s="5"/>
    </row>
    <row r="34" spans="1:4" x14ac:dyDescent="0.35">
      <c r="B34" s="14"/>
      <c r="C34" s="5"/>
      <c r="D34" s="5"/>
    </row>
    <row r="35" spans="1:4" x14ac:dyDescent="0.35">
      <c r="B35" s="14"/>
      <c r="C35" s="5"/>
      <c r="D35" s="5"/>
    </row>
    <row r="47" spans="1:4" x14ac:dyDescent="0.35">
      <c r="A47" s="13"/>
    </row>
    <row r="48" spans="1:4" x14ac:dyDescent="0.35">
      <c r="B48" s="14"/>
      <c r="C48" s="5"/>
      <c r="D48" s="5"/>
    </row>
    <row r="49" spans="2:4" x14ac:dyDescent="0.35">
      <c r="B49" s="14"/>
      <c r="C49" s="5"/>
      <c r="D49" s="5"/>
    </row>
    <row r="50" spans="2:4" x14ac:dyDescent="0.35">
      <c r="B50" s="14"/>
      <c r="C50" s="5"/>
      <c r="D50" s="5"/>
    </row>
    <row r="51" spans="2:4" x14ac:dyDescent="0.35">
      <c r="B51" s="14"/>
      <c r="C51" s="5"/>
      <c r="D51" s="5"/>
    </row>
    <row r="52" spans="2:4" x14ac:dyDescent="0.35">
      <c r="B52" s="14"/>
      <c r="C52" s="5"/>
      <c r="D52" s="5"/>
    </row>
    <row r="53" spans="2:4" x14ac:dyDescent="0.35">
      <c r="B53" s="14"/>
      <c r="C53" s="5"/>
      <c r="D53" s="5"/>
    </row>
  </sheetData>
  <mergeCells count="2">
    <mergeCell ref="P3:Q3"/>
    <mergeCell ref="P4:Q4"/>
  </mergeCells>
  <conditionalFormatting sqref="B12:N12">
    <cfRule type="cellIs" dxfId="1" priority="2" operator="lessThan">
      <formula>0.1</formula>
    </cfRule>
  </conditionalFormatting>
  <conditionalFormatting sqref="B25:N25">
    <cfRule type="cellIs" dxfId="0" priority="1" operator="lessThan">
      <formula>0.1</formula>
    </cfRule>
  </conditionalFormatting>
  <pageMargins left="0.7" right="0.7" top="0.75" bottom="0.75" header="0.3" footer="0.3"/>
  <pageSetup scale="57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Profit Loss Data</vt:lpstr>
      <vt:lpstr>Sales vs Actual</vt:lpstr>
      <vt:lpstr>'Profit Loss Data'!Print_Area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Kiefer</dc:creator>
  <cp:lastModifiedBy>Gunnar Forcier</cp:lastModifiedBy>
  <dcterms:created xsi:type="dcterms:W3CDTF">2016-04-24T23:25:19Z</dcterms:created>
  <dcterms:modified xsi:type="dcterms:W3CDTF">2023-04-23T20:58:22Z</dcterms:modified>
</cp:coreProperties>
</file>