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edb566f355294ad9/Documents/Semester 2/Business Analytics/"/>
    </mc:Choice>
  </mc:AlternateContent>
  <xr:revisionPtr revIDLastSave="422" documentId="8_{6115688F-BEAC-4282-AA65-86BDB2505089}" xr6:coauthVersionLast="47" xr6:coauthVersionMax="47" xr10:uidLastSave="{7079961F-AE33-45EC-9E1C-F62A752B7C5A}"/>
  <bookViews>
    <workbookView xWindow="-110" yWindow="-110" windowWidth="25820" windowHeight="15500" activeTab="3" xr2:uid="{04519FE6-C45F-480D-908F-5D96A713E1C9}"/>
  </bookViews>
  <sheets>
    <sheet name="Rubric" sheetId="5" r:id="rId1"/>
    <sheet name="Association Analytics" sheetId="4" r:id="rId2"/>
    <sheet name="Dashboard" sheetId="6" r:id="rId3"/>
    <sheet name="Descriptive Analytics" sheetId="3" r:id="rId4"/>
    <sheet name="Raw Data" sheetId="1" r:id="rId5"/>
    <sheet name="Source" sheetId="2" r:id="rId6"/>
  </sheets>
  <definedNames>
    <definedName name="_xlnm._FilterDatabase" localSheetId="3" hidden="1">'Descriptive Analytics'!$A$1:$D$501</definedName>
    <definedName name="budget">'Descriptive Analytics'!$C$2:$C$501</definedName>
    <definedName name="domgross">'Descriptive Analytics'!#REF!</definedName>
    <definedName name="month">'Descriptive Analytics'!#REF!</definedName>
    <definedName name="movie">'Descriptive Analytics'!$A$2:$A$501</definedName>
    <definedName name="_xlnm.Print_Area" localSheetId="1">'Association Analytics'!$A$1:$X$501</definedName>
    <definedName name="_xlnm.Print_Area" localSheetId="2">Dashboard!$A$1:$U$50</definedName>
    <definedName name="_xlnm.Print_Area" localSheetId="0">Rubric!$B$1:$G$23</definedName>
    <definedName name="worldgross">'Descriptive Analytics'!$D$2:$D$501</definedName>
    <definedName name="year">'Descriptive Analytics'!$B$1:$B$501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0" i="4" l="1"/>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2" i="4"/>
  <c r="W9"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2" i="4"/>
  <c r="V10" i="4"/>
  <c r="V9" i="4"/>
  <c r="U10" i="4"/>
  <c r="T10" i="4" s="1"/>
  <c r="X10" i="4" s="1"/>
  <c r="U9" i="4"/>
  <c r="T9" i="4" s="1"/>
  <c r="X9" i="4" s="1"/>
  <c r="V8" i="4"/>
  <c r="U8"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2" i="4"/>
  <c r="V7" i="4"/>
  <c r="V6" i="4"/>
  <c r="U7" i="4"/>
  <c r="U6" i="4"/>
  <c r="S3" i="4"/>
  <c r="H3" i="4"/>
  <c r="H4" i="4"/>
  <c r="H5" i="4"/>
  <c r="H6" i="4"/>
  <c r="K6" i="4" s="1"/>
  <c r="H7" i="4"/>
  <c r="H8" i="4"/>
  <c r="H9" i="4"/>
  <c r="H10" i="4"/>
  <c r="H11" i="4"/>
  <c r="H12" i="4"/>
  <c r="H13" i="4"/>
  <c r="H14" i="4"/>
  <c r="H15" i="4"/>
  <c r="H16" i="4"/>
  <c r="H17" i="4"/>
  <c r="H18" i="4"/>
  <c r="H19" i="4"/>
  <c r="H20" i="4"/>
  <c r="H21" i="4"/>
  <c r="H22" i="4"/>
  <c r="K22" i="4" s="1"/>
  <c r="H23" i="4"/>
  <c r="H24" i="4"/>
  <c r="H25" i="4"/>
  <c r="H26" i="4"/>
  <c r="H27" i="4"/>
  <c r="H28" i="4"/>
  <c r="H29" i="4"/>
  <c r="H30" i="4"/>
  <c r="K30" i="4" s="1"/>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K78" i="4" s="1"/>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K108" i="4" s="1"/>
  <c r="H109" i="4"/>
  <c r="H110" i="4"/>
  <c r="H111" i="4"/>
  <c r="H112" i="4"/>
  <c r="H113" i="4"/>
  <c r="H114" i="4"/>
  <c r="H115" i="4"/>
  <c r="H116" i="4"/>
  <c r="H117" i="4"/>
  <c r="H118" i="4"/>
  <c r="H119" i="4"/>
  <c r="H120" i="4"/>
  <c r="H121" i="4"/>
  <c r="H122" i="4"/>
  <c r="H123" i="4"/>
  <c r="H124" i="4"/>
  <c r="H125" i="4"/>
  <c r="H126" i="4"/>
  <c r="K126" i="4" s="1"/>
  <c r="H127" i="4"/>
  <c r="H128" i="4"/>
  <c r="H129" i="4"/>
  <c r="H130" i="4"/>
  <c r="H131" i="4"/>
  <c r="H132" i="4"/>
  <c r="H133" i="4"/>
  <c r="H134" i="4"/>
  <c r="H135" i="4"/>
  <c r="H136" i="4"/>
  <c r="H137" i="4"/>
  <c r="H138" i="4"/>
  <c r="H139" i="4"/>
  <c r="H140" i="4"/>
  <c r="H141" i="4"/>
  <c r="H142" i="4"/>
  <c r="K142" i="4" s="1"/>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K190" i="4" s="1"/>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K238" i="4" s="1"/>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K286" i="4" s="1"/>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K318" i="4" s="1"/>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K366" i="4" s="1"/>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K414" i="4" s="1"/>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K454" i="4" s="1"/>
  <c r="H455" i="4"/>
  <c r="H456" i="4"/>
  <c r="H457" i="4"/>
  <c r="H458" i="4"/>
  <c r="H459" i="4"/>
  <c r="H460" i="4"/>
  <c r="H461" i="4"/>
  <c r="H462" i="4"/>
  <c r="K462" i="4" s="1"/>
  <c r="H463" i="4"/>
  <c r="H464" i="4"/>
  <c r="H465" i="4"/>
  <c r="H466" i="4"/>
  <c r="H467" i="4"/>
  <c r="H468" i="4"/>
  <c r="H469" i="4"/>
  <c r="H470" i="4"/>
  <c r="K470" i="4" s="1"/>
  <c r="H471" i="4"/>
  <c r="H472" i="4"/>
  <c r="H473" i="4"/>
  <c r="H474" i="4"/>
  <c r="H475" i="4"/>
  <c r="H476" i="4"/>
  <c r="H477" i="4"/>
  <c r="H478" i="4"/>
  <c r="H479" i="4"/>
  <c r="H480" i="4"/>
  <c r="H481" i="4"/>
  <c r="H482" i="4"/>
  <c r="H483" i="4"/>
  <c r="H484" i="4"/>
  <c r="H485" i="4"/>
  <c r="H486" i="4"/>
  <c r="H487" i="4"/>
  <c r="H488" i="4"/>
  <c r="H489" i="4"/>
  <c r="H490" i="4"/>
  <c r="H491" i="4"/>
  <c r="H492" i="4"/>
  <c r="H493" i="4"/>
  <c r="H494" i="4"/>
  <c r="K494" i="4" s="1"/>
  <c r="H495" i="4"/>
  <c r="H496" i="4"/>
  <c r="H497" i="4"/>
  <c r="H498" i="4"/>
  <c r="H499" i="4"/>
  <c r="H500" i="4"/>
  <c r="H501"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G44" i="4" s="1"/>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2" i="4"/>
  <c r="H2" i="4"/>
  <c r="G317" i="4"/>
  <c r="G476" i="4"/>
  <c r="F3" i="4"/>
  <c r="F4" i="4"/>
  <c r="F5" i="4"/>
  <c r="F6" i="4"/>
  <c r="F7" i="4"/>
  <c r="F8" i="4"/>
  <c r="F9" i="4"/>
  <c r="F10" i="4"/>
  <c r="F11" i="4"/>
  <c r="F12" i="4"/>
  <c r="F13" i="4"/>
  <c r="F14" i="4"/>
  <c r="F15" i="4"/>
  <c r="F16" i="4"/>
  <c r="F17" i="4"/>
  <c r="F18" i="4"/>
  <c r="I18" i="4" s="1"/>
  <c r="F19" i="4"/>
  <c r="F20" i="4"/>
  <c r="F21" i="4"/>
  <c r="F22" i="4"/>
  <c r="F23" i="4"/>
  <c r="F24" i="4"/>
  <c r="F25" i="4"/>
  <c r="F26" i="4"/>
  <c r="F27" i="4"/>
  <c r="F28" i="4"/>
  <c r="F29" i="4"/>
  <c r="F30" i="4"/>
  <c r="F31" i="4"/>
  <c r="F32" i="4"/>
  <c r="F33" i="4"/>
  <c r="F34" i="4"/>
  <c r="F35" i="4"/>
  <c r="F36" i="4"/>
  <c r="F37" i="4"/>
  <c r="G37" i="4" s="1"/>
  <c r="F38" i="4"/>
  <c r="F39" i="4"/>
  <c r="F40" i="4"/>
  <c r="F41" i="4"/>
  <c r="F42" i="4"/>
  <c r="F43" i="4"/>
  <c r="F44" i="4"/>
  <c r="F45" i="4"/>
  <c r="F46" i="4"/>
  <c r="F47" i="4"/>
  <c r="F48" i="4"/>
  <c r="F49" i="4"/>
  <c r="F50" i="4"/>
  <c r="I50" i="4" s="1"/>
  <c r="F51" i="4"/>
  <c r="F52" i="4"/>
  <c r="F53" i="4"/>
  <c r="G53" i="4" s="1"/>
  <c r="F54" i="4"/>
  <c r="F55" i="4"/>
  <c r="F56" i="4"/>
  <c r="F57" i="4"/>
  <c r="F58" i="4"/>
  <c r="G58" i="4" s="1"/>
  <c r="F59" i="4"/>
  <c r="F60" i="4"/>
  <c r="F61" i="4"/>
  <c r="F62" i="4"/>
  <c r="F63" i="4"/>
  <c r="F64" i="4"/>
  <c r="F65" i="4"/>
  <c r="F66" i="4"/>
  <c r="F67" i="4"/>
  <c r="F68" i="4"/>
  <c r="F69" i="4"/>
  <c r="G69" i="4" s="1"/>
  <c r="F70" i="4"/>
  <c r="F71" i="4"/>
  <c r="F72" i="4"/>
  <c r="F73" i="4"/>
  <c r="F74" i="4"/>
  <c r="F75" i="4"/>
  <c r="F76" i="4"/>
  <c r="F77" i="4"/>
  <c r="G77" i="4" s="1"/>
  <c r="F78" i="4"/>
  <c r="F79" i="4"/>
  <c r="F80" i="4"/>
  <c r="F81" i="4"/>
  <c r="F82" i="4"/>
  <c r="F83" i="4"/>
  <c r="F84" i="4"/>
  <c r="F85" i="4"/>
  <c r="F86" i="4"/>
  <c r="F87" i="4"/>
  <c r="F88" i="4"/>
  <c r="F89" i="4"/>
  <c r="F90" i="4"/>
  <c r="F91" i="4"/>
  <c r="F92" i="4"/>
  <c r="F93" i="4"/>
  <c r="F94" i="4"/>
  <c r="F95" i="4"/>
  <c r="F96" i="4"/>
  <c r="F97" i="4"/>
  <c r="I97" i="4" s="1"/>
  <c r="F98" i="4"/>
  <c r="F99" i="4"/>
  <c r="F100" i="4"/>
  <c r="F101" i="4"/>
  <c r="F102" i="4"/>
  <c r="F103" i="4"/>
  <c r="F104" i="4"/>
  <c r="F105" i="4"/>
  <c r="F106" i="4"/>
  <c r="F107" i="4"/>
  <c r="F108" i="4"/>
  <c r="F109" i="4"/>
  <c r="F110" i="4"/>
  <c r="F111" i="4"/>
  <c r="F112" i="4"/>
  <c r="F113" i="4"/>
  <c r="F114" i="4"/>
  <c r="F115" i="4"/>
  <c r="F116" i="4"/>
  <c r="F117" i="4"/>
  <c r="G117" i="4" s="1"/>
  <c r="F118" i="4"/>
  <c r="F119" i="4"/>
  <c r="F120" i="4"/>
  <c r="F121" i="4"/>
  <c r="F122" i="4"/>
  <c r="G122" i="4" s="1"/>
  <c r="F123" i="4"/>
  <c r="F124" i="4"/>
  <c r="F125" i="4"/>
  <c r="G125" i="4" s="1"/>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G156" i="4" s="1"/>
  <c r="F157" i="4"/>
  <c r="F158" i="4"/>
  <c r="F159" i="4"/>
  <c r="F160" i="4"/>
  <c r="F161" i="4"/>
  <c r="F162" i="4"/>
  <c r="F163" i="4"/>
  <c r="F164" i="4"/>
  <c r="F165" i="4"/>
  <c r="G165" i="4" s="1"/>
  <c r="F166" i="4"/>
  <c r="F167" i="4"/>
  <c r="F168" i="4"/>
  <c r="F169" i="4"/>
  <c r="F170" i="4"/>
  <c r="F171" i="4"/>
  <c r="F172" i="4"/>
  <c r="F173" i="4"/>
  <c r="F174" i="4"/>
  <c r="F175" i="4"/>
  <c r="F176" i="4"/>
  <c r="F177" i="4"/>
  <c r="F178" i="4"/>
  <c r="F179" i="4"/>
  <c r="F180" i="4"/>
  <c r="F181" i="4"/>
  <c r="F182" i="4"/>
  <c r="F183" i="4"/>
  <c r="F184" i="4"/>
  <c r="F185" i="4"/>
  <c r="F186" i="4"/>
  <c r="I186" i="4" s="1"/>
  <c r="F187" i="4"/>
  <c r="F188" i="4"/>
  <c r="F189" i="4"/>
  <c r="F190" i="4"/>
  <c r="F191" i="4"/>
  <c r="F192" i="4"/>
  <c r="F193" i="4"/>
  <c r="F194" i="4"/>
  <c r="I194" i="4" s="1"/>
  <c r="F195" i="4"/>
  <c r="F196" i="4"/>
  <c r="F197" i="4"/>
  <c r="G197" i="4" s="1"/>
  <c r="F198" i="4"/>
  <c r="F199" i="4"/>
  <c r="F200" i="4"/>
  <c r="F201" i="4"/>
  <c r="F202" i="4"/>
  <c r="F203" i="4"/>
  <c r="F204" i="4"/>
  <c r="F205" i="4"/>
  <c r="G205" i="4" s="1"/>
  <c r="F206" i="4"/>
  <c r="F207" i="4"/>
  <c r="F208" i="4"/>
  <c r="F209" i="4"/>
  <c r="I209" i="4" s="1"/>
  <c r="F210" i="4"/>
  <c r="F211" i="4"/>
  <c r="F212" i="4"/>
  <c r="F213" i="4"/>
  <c r="G213" i="4" s="1"/>
  <c r="F214" i="4"/>
  <c r="F215" i="4"/>
  <c r="F216" i="4"/>
  <c r="F217" i="4"/>
  <c r="F218" i="4"/>
  <c r="F219" i="4"/>
  <c r="F220" i="4"/>
  <c r="F221" i="4"/>
  <c r="G221" i="4" s="1"/>
  <c r="F222" i="4"/>
  <c r="F223" i="4"/>
  <c r="F224" i="4"/>
  <c r="F225" i="4"/>
  <c r="F226" i="4"/>
  <c r="F227" i="4"/>
  <c r="F228" i="4"/>
  <c r="F229" i="4"/>
  <c r="F230" i="4"/>
  <c r="F231" i="4"/>
  <c r="F232" i="4"/>
  <c r="F233" i="4"/>
  <c r="F234" i="4"/>
  <c r="F235" i="4"/>
  <c r="F236" i="4"/>
  <c r="F237" i="4"/>
  <c r="G237" i="4" s="1"/>
  <c r="F238" i="4"/>
  <c r="F239" i="4"/>
  <c r="F240" i="4"/>
  <c r="F241" i="4"/>
  <c r="F242" i="4"/>
  <c r="F243" i="4"/>
  <c r="F244" i="4"/>
  <c r="F245" i="4"/>
  <c r="G245" i="4" s="1"/>
  <c r="F246" i="4"/>
  <c r="F247" i="4"/>
  <c r="F248" i="4"/>
  <c r="F249" i="4"/>
  <c r="G249" i="4" s="1"/>
  <c r="F250" i="4"/>
  <c r="G250" i="4" s="1"/>
  <c r="F251" i="4"/>
  <c r="F252" i="4"/>
  <c r="F253" i="4"/>
  <c r="G253" i="4" s="1"/>
  <c r="F254" i="4"/>
  <c r="F255" i="4"/>
  <c r="F256" i="4"/>
  <c r="F257" i="4"/>
  <c r="I257" i="4" s="1"/>
  <c r="F258" i="4"/>
  <c r="F259" i="4"/>
  <c r="F260" i="4"/>
  <c r="F261" i="4"/>
  <c r="G261" i="4" s="1"/>
  <c r="F262" i="4"/>
  <c r="F263" i="4"/>
  <c r="F264" i="4"/>
  <c r="F265" i="4"/>
  <c r="F266" i="4"/>
  <c r="F267" i="4"/>
  <c r="F268" i="4"/>
  <c r="F269" i="4"/>
  <c r="G269" i="4" s="1"/>
  <c r="F270" i="4"/>
  <c r="F271" i="4"/>
  <c r="F272" i="4"/>
  <c r="F273" i="4"/>
  <c r="F274" i="4"/>
  <c r="F275" i="4"/>
  <c r="F276" i="4"/>
  <c r="F277" i="4"/>
  <c r="G277" i="4" s="1"/>
  <c r="F278" i="4"/>
  <c r="F279" i="4"/>
  <c r="F280" i="4"/>
  <c r="F281" i="4"/>
  <c r="F282" i="4"/>
  <c r="F283" i="4"/>
  <c r="F284" i="4"/>
  <c r="F285" i="4"/>
  <c r="F286" i="4"/>
  <c r="F287" i="4"/>
  <c r="F288" i="4"/>
  <c r="F289" i="4"/>
  <c r="G289" i="4" s="1"/>
  <c r="F290" i="4"/>
  <c r="F291" i="4"/>
  <c r="F292" i="4"/>
  <c r="F293" i="4"/>
  <c r="F294" i="4"/>
  <c r="F295" i="4"/>
  <c r="F296" i="4"/>
  <c r="F297" i="4"/>
  <c r="F298" i="4"/>
  <c r="F299" i="4"/>
  <c r="F300" i="4"/>
  <c r="F301" i="4"/>
  <c r="G301" i="4" s="1"/>
  <c r="F302" i="4"/>
  <c r="F303" i="4"/>
  <c r="F304" i="4"/>
  <c r="F305" i="4"/>
  <c r="F306" i="4"/>
  <c r="F307" i="4"/>
  <c r="F308" i="4"/>
  <c r="F309" i="4"/>
  <c r="G309" i="4" s="1"/>
  <c r="F310" i="4"/>
  <c r="F311" i="4"/>
  <c r="F312" i="4"/>
  <c r="F313" i="4"/>
  <c r="F314" i="4"/>
  <c r="G314" i="4" s="1"/>
  <c r="F315" i="4"/>
  <c r="F316" i="4"/>
  <c r="F317" i="4"/>
  <c r="F318" i="4"/>
  <c r="F319" i="4"/>
  <c r="F320" i="4"/>
  <c r="F321" i="4"/>
  <c r="F322" i="4"/>
  <c r="F323" i="4"/>
  <c r="F324" i="4"/>
  <c r="F325" i="4"/>
  <c r="F326" i="4"/>
  <c r="F327" i="4"/>
  <c r="F328" i="4"/>
  <c r="F329" i="4"/>
  <c r="F330" i="4"/>
  <c r="F331" i="4"/>
  <c r="F332" i="4"/>
  <c r="F333" i="4"/>
  <c r="G333" i="4" s="1"/>
  <c r="F334" i="4"/>
  <c r="F335" i="4"/>
  <c r="F336" i="4"/>
  <c r="F337" i="4"/>
  <c r="F338" i="4"/>
  <c r="I338" i="4" s="1"/>
  <c r="F339" i="4"/>
  <c r="I339" i="4" s="1"/>
  <c r="F340" i="4"/>
  <c r="F341" i="4"/>
  <c r="G341" i="4" s="1"/>
  <c r="F342" i="4"/>
  <c r="F343" i="4"/>
  <c r="F344" i="4"/>
  <c r="F345" i="4"/>
  <c r="F346" i="4"/>
  <c r="I346" i="4" s="1"/>
  <c r="F347" i="4"/>
  <c r="F348" i="4"/>
  <c r="F349" i="4"/>
  <c r="G349" i="4" s="1"/>
  <c r="F350" i="4"/>
  <c r="F351" i="4"/>
  <c r="F352" i="4"/>
  <c r="F353" i="4"/>
  <c r="F354" i="4"/>
  <c r="F355" i="4"/>
  <c r="F356" i="4"/>
  <c r="F357" i="4"/>
  <c r="F358" i="4"/>
  <c r="F359" i="4"/>
  <c r="F360" i="4"/>
  <c r="F361" i="4"/>
  <c r="I361" i="4" s="1"/>
  <c r="F362" i="4"/>
  <c r="F363" i="4"/>
  <c r="F364" i="4"/>
  <c r="F365" i="4"/>
  <c r="G365" i="4" s="1"/>
  <c r="F366" i="4"/>
  <c r="F367" i="4"/>
  <c r="F368" i="4"/>
  <c r="F369" i="4"/>
  <c r="F370" i="4"/>
  <c r="F371" i="4"/>
  <c r="F372" i="4"/>
  <c r="F373" i="4"/>
  <c r="G373" i="4" s="1"/>
  <c r="F374" i="4"/>
  <c r="F375" i="4"/>
  <c r="F376" i="4"/>
  <c r="F377" i="4"/>
  <c r="F378" i="4"/>
  <c r="G378" i="4" s="1"/>
  <c r="F379" i="4"/>
  <c r="F380" i="4"/>
  <c r="F381" i="4"/>
  <c r="G381" i="4" s="1"/>
  <c r="F382" i="4"/>
  <c r="F383" i="4"/>
  <c r="F384" i="4"/>
  <c r="F385" i="4"/>
  <c r="F386" i="4"/>
  <c r="F387" i="4"/>
  <c r="F388" i="4"/>
  <c r="F389" i="4"/>
  <c r="F390" i="4"/>
  <c r="F391" i="4"/>
  <c r="F392" i="4"/>
  <c r="F393" i="4"/>
  <c r="F394" i="4"/>
  <c r="I394" i="4" s="1"/>
  <c r="F395" i="4"/>
  <c r="F396" i="4"/>
  <c r="F397" i="4"/>
  <c r="G397" i="4" s="1"/>
  <c r="F398" i="4"/>
  <c r="F399" i="4"/>
  <c r="F400" i="4"/>
  <c r="F401" i="4"/>
  <c r="F402" i="4"/>
  <c r="F403" i="4"/>
  <c r="F404" i="4"/>
  <c r="F405" i="4"/>
  <c r="G405" i="4" s="1"/>
  <c r="F406" i="4"/>
  <c r="F407" i="4"/>
  <c r="F408" i="4"/>
  <c r="F409" i="4"/>
  <c r="F410" i="4"/>
  <c r="I410" i="4" s="1"/>
  <c r="F411" i="4"/>
  <c r="F412" i="4"/>
  <c r="F413" i="4"/>
  <c r="F414" i="4"/>
  <c r="F415" i="4"/>
  <c r="F416" i="4"/>
  <c r="F417" i="4"/>
  <c r="F418" i="4"/>
  <c r="F419" i="4"/>
  <c r="F420" i="4"/>
  <c r="F421" i="4"/>
  <c r="G421" i="4" s="1"/>
  <c r="F422" i="4"/>
  <c r="F423" i="4"/>
  <c r="F424" i="4"/>
  <c r="F425" i="4"/>
  <c r="F426" i="4"/>
  <c r="F427" i="4"/>
  <c r="F428" i="4"/>
  <c r="F429" i="4"/>
  <c r="G429" i="4" s="1"/>
  <c r="F430" i="4"/>
  <c r="F431" i="4"/>
  <c r="F432" i="4"/>
  <c r="F433" i="4"/>
  <c r="F434" i="4"/>
  <c r="F435" i="4"/>
  <c r="F436" i="4"/>
  <c r="F437" i="4"/>
  <c r="G437" i="4" s="1"/>
  <c r="F438" i="4"/>
  <c r="F439" i="4"/>
  <c r="F440" i="4"/>
  <c r="F441" i="4"/>
  <c r="F442" i="4"/>
  <c r="I442" i="4" s="1"/>
  <c r="F443" i="4"/>
  <c r="F444" i="4"/>
  <c r="F445" i="4"/>
  <c r="G445" i="4" s="1"/>
  <c r="F446" i="4"/>
  <c r="F447" i="4"/>
  <c r="F448" i="4"/>
  <c r="F449" i="4"/>
  <c r="F450" i="4"/>
  <c r="F451" i="4"/>
  <c r="F452" i="4"/>
  <c r="F453" i="4"/>
  <c r="G453" i="4" s="1"/>
  <c r="F454" i="4"/>
  <c r="F455" i="4"/>
  <c r="F456" i="4"/>
  <c r="F457" i="4"/>
  <c r="F458" i="4"/>
  <c r="F459" i="4"/>
  <c r="F460" i="4"/>
  <c r="F461" i="4"/>
  <c r="F462" i="4"/>
  <c r="F463" i="4"/>
  <c r="F464" i="4"/>
  <c r="F465" i="4"/>
  <c r="F466" i="4"/>
  <c r="F467" i="4"/>
  <c r="F468" i="4"/>
  <c r="F469" i="4"/>
  <c r="G469" i="4" s="1"/>
  <c r="F470" i="4"/>
  <c r="F471" i="4"/>
  <c r="F472" i="4"/>
  <c r="F473" i="4"/>
  <c r="F474" i="4"/>
  <c r="F475" i="4"/>
  <c r="F476" i="4"/>
  <c r="F477" i="4"/>
  <c r="G477" i="4" s="1"/>
  <c r="F478" i="4"/>
  <c r="F479" i="4"/>
  <c r="F480" i="4"/>
  <c r="F481" i="4"/>
  <c r="F482" i="4"/>
  <c r="F483" i="4"/>
  <c r="F484" i="4"/>
  <c r="F485" i="4"/>
  <c r="G485" i="4" s="1"/>
  <c r="F486" i="4"/>
  <c r="F487" i="4"/>
  <c r="F488" i="4"/>
  <c r="F489" i="4"/>
  <c r="F490" i="4"/>
  <c r="F491" i="4"/>
  <c r="F492" i="4"/>
  <c r="F493" i="4"/>
  <c r="G493" i="4" s="1"/>
  <c r="F494" i="4"/>
  <c r="F495" i="4"/>
  <c r="F496" i="4"/>
  <c r="F497" i="4"/>
  <c r="F498" i="4"/>
  <c r="F499" i="4"/>
  <c r="F500" i="4"/>
  <c r="F501" i="4"/>
  <c r="F2" i="4"/>
  <c r="G2" i="4" s="1"/>
  <c r="G22" i="3"/>
  <c r="G18" i="3"/>
  <c r="I479" i="4" l="1"/>
  <c r="I471" i="4"/>
  <c r="I463" i="4"/>
  <c r="I455" i="4"/>
  <c r="I447" i="4"/>
  <c r="I431" i="4"/>
  <c r="I423" i="4"/>
  <c r="I399" i="4"/>
  <c r="I391" i="4"/>
  <c r="I205" i="4"/>
  <c r="I484" i="4"/>
  <c r="I404" i="4"/>
  <c r="I356" i="4"/>
  <c r="G484" i="4"/>
  <c r="G460" i="4"/>
  <c r="G444" i="4"/>
  <c r="G428" i="4"/>
  <c r="G412" i="4"/>
  <c r="G404" i="4"/>
  <c r="G396" i="4"/>
  <c r="G388" i="4"/>
  <c r="G380" i="4"/>
  <c r="G372" i="4"/>
  <c r="G364" i="4"/>
  <c r="G356" i="4"/>
  <c r="G348" i="4"/>
  <c r="G340" i="4"/>
  <c r="G332" i="4"/>
  <c r="G324" i="4"/>
  <c r="G316" i="4"/>
  <c r="G300" i="4"/>
  <c r="G292" i="4"/>
  <c r="G284" i="4"/>
  <c r="G276" i="4"/>
  <c r="G268" i="4"/>
  <c r="G260" i="4"/>
  <c r="G252" i="4"/>
  <c r="G244" i="4"/>
  <c r="G236" i="4"/>
  <c r="G228" i="4"/>
  <c r="G220" i="4"/>
  <c r="G212" i="4"/>
  <c r="G204" i="4"/>
  <c r="G196" i="4"/>
  <c r="G188" i="4"/>
  <c r="G180" i="4"/>
  <c r="G172" i="4"/>
  <c r="G164" i="4"/>
  <c r="G148" i="4"/>
  <c r="G140" i="4"/>
  <c r="G132" i="4"/>
  <c r="G124" i="4"/>
  <c r="G116" i="4"/>
  <c r="G108" i="4"/>
  <c r="G100" i="4"/>
  <c r="G92" i="4"/>
  <c r="G84" i="4"/>
  <c r="G76" i="4"/>
  <c r="G60" i="4"/>
  <c r="G52" i="4"/>
  <c r="G28" i="4"/>
  <c r="G20" i="4"/>
  <c r="G12" i="4"/>
  <c r="I306" i="4"/>
  <c r="G492" i="4"/>
  <c r="G468" i="4"/>
  <c r="G436" i="4"/>
  <c r="G500" i="4"/>
  <c r="G452" i="4"/>
  <c r="G420" i="4"/>
  <c r="G186" i="4"/>
  <c r="K158" i="4"/>
  <c r="G173" i="4"/>
  <c r="G133" i="4"/>
  <c r="G109" i="4"/>
  <c r="G21" i="4"/>
  <c r="G499" i="4"/>
  <c r="G491" i="4"/>
  <c r="G483" i="4"/>
  <c r="G475" i="4"/>
  <c r="G467" i="4"/>
  <c r="G459" i="4"/>
  <c r="G451" i="4"/>
  <c r="G435" i="4"/>
  <c r="G427" i="4"/>
  <c r="G419" i="4"/>
  <c r="G411" i="4"/>
  <c r="G403" i="4"/>
  <c r="G395" i="4"/>
  <c r="G387" i="4"/>
  <c r="G379" i="4"/>
  <c r="G371" i="4"/>
  <c r="G363" i="4"/>
  <c r="G355" i="4"/>
  <c r="G347" i="4"/>
  <c r="G331" i="4"/>
  <c r="G323" i="4"/>
  <c r="G315" i="4"/>
  <c r="G307" i="4"/>
  <c r="G299" i="4"/>
  <c r="G291" i="4"/>
  <c r="G283" i="4"/>
  <c r="G275" i="4"/>
  <c r="G267" i="4"/>
  <c r="G259" i="4"/>
  <c r="G251" i="4"/>
  <c r="G243" i="4"/>
  <c r="G235" i="4"/>
  <c r="G227" i="4"/>
  <c r="G219" i="4"/>
  <c r="G211" i="4"/>
  <c r="G203" i="4"/>
  <c r="G195" i="4"/>
  <c r="G187" i="4"/>
  <c r="G179" i="4"/>
  <c r="G171" i="4"/>
  <c r="G163" i="4"/>
  <c r="G155" i="4"/>
  <c r="G147" i="4"/>
  <c r="G139" i="4"/>
  <c r="G131" i="4"/>
  <c r="G123" i="4"/>
  <c r="G115" i="4"/>
  <c r="G107" i="4"/>
  <c r="G99" i="4"/>
  <c r="G91" i="4"/>
  <c r="G83" i="4"/>
  <c r="G75" i="4"/>
  <c r="G67" i="4"/>
  <c r="G59" i="4"/>
  <c r="G51" i="4"/>
  <c r="G43" i="4"/>
  <c r="G27" i="4"/>
  <c r="G19" i="4"/>
  <c r="G11" i="4"/>
  <c r="G3" i="4"/>
  <c r="I443" i="4"/>
  <c r="G443" i="4"/>
  <c r="G457" i="4"/>
  <c r="G433" i="4"/>
  <c r="G409" i="4"/>
  <c r="G385" i="4"/>
  <c r="G361" i="4"/>
  <c r="G337" i="4"/>
  <c r="G273" i="4"/>
  <c r="G257" i="4"/>
  <c r="G241" i="4"/>
  <c r="G209" i="4"/>
  <c r="G193" i="4"/>
  <c r="G177" i="4"/>
  <c r="G145" i="4"/>
  <c r="G129" i="4"/>
  <c r="G113" i="4"/>
  <c r="G97" i="4"/>
  <c r="G81" i="4"/>
  <c r="G65" i="4"/>
  <c r="G49" i="4"/>
  <c r="G25" i="4"/>
  <c r="G9" i="4"/>
  <c r="I274" i="4"/>
  <c r="I462" i="4"/>
  <c r="I142" i="4"/>
  <c r="I126" i="4"/>
  <c r="I78" i="4"/>
  <c r="I22" i="4"/>
  <c r="I6" i="4"/>
  <c r="I489" i="4"/>
  <c r="K62" i="4"/>
  <c r="G489" i="4"/>
  <c r="G465" i="4"/>
  <c r="G425" i="4"/>
  <c r="G401" i="4"/>
  <c r="G329" i="4"/>
  <c r="G305" i="4"/>
  <c r="I491" i="4"/>
  <c r="I413" i="4"/>
  <c r="I357" i="4"/>
  <c r="I285" i="4"/>
  <c r="I245" i="4"/>
  <c r="I229" i="4"/>
  <c r="G357" i="4"/>
  <c r="I496" i="4"/>
  <c r="I480" i="4"/>
  <c r="I464" i="4"/>
  <c r="I448" i="4"/>
  <c r="I432" i="4"/>
  <c r="I416" i="4"/>
  <c r="I400" i="4"/>
  <c r="I384" i="4"/>
  <c r="I368" i="4"/>
  <c r="I352" i="4"/>
  <c r="I336" i="4"/>
  <c r="I320" i="4"/>
  <c r="I304" i="4"/>
  <c r="I288" i="4"/>
  <c r="I272" i="4"/>
  <c r="I256" i="4"/>
  <c r="I240" i="4"/>
  <c r="I224" i="4"/>
  <c r="I208" i="4"/>
  <c r="I192" i="4"/>
  <c r="I176" i="4"/>
  <c r="I160" i="4"/>
  <c r="I144" i="4"/>
  <c r="I128" i="4"/>
  <c r="I112" i="4"/>
  <c r="I96" i="4"/>
  <c r="I80" i="4"/>
  <c r="I64" i="4"/>
  <c r="I48" i="4"/>
  <c r="I32" i="4"/>
  <c r="I16" i="4"/>
  <c r="G497" i="4"/>
  <c r="G473" i="4"/>
  <c r="G441" i="4"/>
  <c r="G417" i="4"/>
  <c r="G393" i="4"/>
  <c r="G369" i="4"/>
  <c r="G345" i="4"/>
  <c r="G321" i="4"/>
  <c r="G297" i="4"/>
  <c r="G281" i="4"/>
  <c r="G265" i="4"/>
  <c r="G233" i="4"/>
  <c r="G217" i="4"/>
  <c r="G201" i="4"/>
  <c r="G169" i="4"/>
  <c r="G153" i="4"/>
  <c r="G137" i="4"/>
  <c r="G121" i="4"/>
  <c r="G105" i="4"/>
  <c r="G89" i="4"/>
  <c r="G73" i="4"/>
  <c r="G57" i="4"/>
  <c r="G41" i="4"/>
  <c r="G17" i="4"/>
  <c r="I234" i="4"/>
  <c r="I308" i="4"/>
  <c r="I36" i="4"/>
  <c r="I4" i="4"/>
  <c r="K479" i="4"/>
  <c r="K471" i="4"/>
  <c r="K463" i="4"/>
  <c r="K455" i="4"/>
  <c r="K447" i="4"/>
  <c r="K431" i="4"/>
  <c r="K423" i="4"/>
  <c r="K415" i="4"/>
  <c r="K399" i="4"/>
  <c r="K391" i="4"/>
  <c r="K383" i="4"/>
  <c r="K367" i="4"/>
  <c r="K359" i="4"/>
  <c r="K351" i="4"/>
  <c r="K335" i="4"/>
  <c r="K327" i="4"/>
  <c r="K319" i="4"/>
  <c r="K303" i="4"/>
  <c r="K295" i="4"/>
  <c r="K287" i="4"/>
  <c r="K159" i="4"/>
  <c r="K151" i="4"/>
  <c r="K143" i="4"/>
  <c r="K135" i="4"/>
  <c r="K127" i="4"/>
  <c r="K95" i="4"/>
  <c r="K79" i="4"/>
  <c r="K63" i="4"/>
  <c r="K23" i="4"/>
  <c r="K7" i="4"/>
  <c r="I359" i="4"/>
  <c r="I327" i="4"/>
  <c r="I319" i="4"/>
  <c r="I295" i="4"/>
  <c r="I287" i="4"/>
  <c r="I151" i="4"/>
  <c r="I143" i="4"/>
  <c r="I95" i="4"/>
  <c r="I79" i="4"/>
  <c r="I63" i="4"/>
  <c r="I7" i="4"/>
  <c r="G496" i="4"/>
  <c r="G488" i="4"/>
  <c r="G472" i="4"/>
  <c r="G464" i="4"/>
  <c r="G456" i="4"/>
  <c r="G440" i="4"/>
  <c r="G432" i="4"/>
  <c r="G424" i="4"/>
  <c r="G416" i="4"/>
  <c r="G408" i="4"/>
  <c r="G400" i="4"/>
  <c r="G392" i="4"/>
  <c r="G384" i="4"/>
  <c r="G376" i="4"/>
  <c r="G368" i="4"/>
  <c r="G360" i="4"/>
  <c r="G352" i="4"/>
  <c r="G344" i="4"/>
  <c r="G336" i="4"/>
  <c r="G328" i="4"/>
  <c r="G320" i="4"/>
  <c r="G312" i="4"/>
  <c r="G304" i="4"/>
  <c r="G296" i="4"/>
  <c r="G288" i="4"/>
  <c r="G280" i="4"/>
  <c r="G272" i="4"/>
  <c r="G264" i="4"/>
  <c r="G256" i="4"/>
  <c r="G248" i="4"/>
  <c r="G240" i="4"/>
  <c r="G232" i="4"/>
  <c r="G224" i="4"/>
  <c r="G216" i="4"/>
  <c r="G208" i="4"/>
  <c r="G200" i="4"/>
  <c r="G192" i="4"/>
  <c r="G184" i="4"/>
  <c r="G176" i="4"/>
  <c r="G168" i="4"/>
  <c r="G160" i="4"/>
  <c r="G152" i="4"/>
  <c r="G144" i="4"/>
  <c r="G136" i="4"/>
  <c r="G128" i="4"/>
  <c r="G120" i="4"/>
  <c r="G112" i="4"/>
  <c r="G104" i="4"/>
  <c r="G96" i="4"/>
  <c r="G88" i="4"/>
  <c r="G80" i="4"/>
  <c r="G72" i="4"/>
  <c r="G64" i="4"/>
  <c r="G56" i="4"/>
  <c r="G48" i="4"/>
  <c r="G40" i="4"/>
  <c r="G32" i="4"/>
  <c r="G24" i="4"/>
  <c r="G16" i="4"/>
  <c r="G8" i="4"/>
  <c r="I475" i="4"/>
  <c r="I379" i="4"/>
  <c r="I371" i="4"/>
  <c r="I171" i="4"/>
  <c r="I123" i="4"/>
  <c r="I115" i="4"/>
  <c r="I99" i="4"/>
  <c r="I330" i="4"/>
  <c r="I314" i="4"/>
  <c r="I298" i="4"/>
  <c r="I282" i="4"/>
  <c r="I258" i="4"/>
  <c r="I250" i="4"/>
  <c r="I218" i="4"/>
  <c r="I210" i="4"/>
  <c r="I170" i="4"/>
  <c r="I154" i="4"/>
  <c r="I114" i="4"/>
  <c r="I98" i="4"/>
  <c r="I82" i="4"/>
  <c r="I34" i="4"/>
  <c r="K228" i="4"/>
  <c r="K220" i="4"/>
  <c r="K212" i="4"/>
  <c r="K204" i="4"/>
  <c r="K196" i="4"/>
  <c r="K188" i="4"/>
  <c r="K180" i="4"/>
  <c r="K172" i="4"/>
  <c r="K164" i="4"/>
  <c r="K156" i="4"/>
  <c r="K148" i="4"/>
  <c r="K140" i="4"/>
  <c r="K124" i="4"/>
  <c r="K92" i="4"/>
  <c r="K60" i="4"/>
  <c r="K44" i="4"/>
  <c r="K12" i="4"/>
  <c r="K4" i="4"/>
  <c r="G189" i="4"/>
  <c r="G157" i="4"/>
  <c r="G149" i="4"/>
  <c r="I141" i="4"/>
  <c r="I125" i="4"/>
  <c r="G93" i="4"/>
  <c r="I69" i="4"/>
  <c r="G13" i="4"/>
  <c r="I473" i="4"/>
  <c r="I457" i="4"/>
  <c r="I425" i="4"/>
  <c r="I305" i="4"/>
  <c r="I249" i="4"/>
  <c r="I225" i="4"/>
  <c r="I185" i="4"/>
  <c r="I169" i="4"/>
  <c r="I153" i="4"/>
  <c r="I145" i="4"/>
  <c r="I137" i="4"/>
  <c r="I129" i="4"/>
  <c r="I121" i="4"/>
  <c r="I113" i="4"/>
  <c r="I105" i="4"/>
  <c r="I89" i="4"/>
  <c r="I81" i="4"/>
  <c r="I73" i="4"/>
  <c r="I65" i="4"/>
  <c r="I57" i="4"/>
  <c r="I49" i="4"/>
  <c r="I41" i="4"/>
  <c r="I33" i="4"/>
  <c r="I25" i="4"/>
  <c r="I17" i="4"/>
  <c r="I9" i="4"/>
  <c r="G68" i="4"/>
  <c r="I68" i="4"/>
  <c r="G470" i="4"/>
  <c r="G462" i="4"/>
  <c r="G430" i="4"/>
  <c r="G398" i="4"/>
  <c r="G366" i="4"/>
  <c r="G334" i="4"/>
  <c r="G294" i="4"/>
  <c r="G262" i="4"/>
  <c r="G222" i="4"/>
  <c r="G198" i="4"/>
  <c r="G166" i="4"/>
  <c r="G126" i="4"/>
  <c r="G94" i="4"/>
  <c r="G54" i="4"/>
  <c r="G22" i="4"/>
  <c r="I35" i="4"/>
  <c r="G35" i="4"/>
  <c r="I408" i="4"/>
  <c r="K408" i="4"/>
  <c r="I344" i="4"/>
  <c r="K344" i="4"/>
  <c r="I328" i="4"/>
  <c r="K328" i="4"/>
  <c r="I312" i="4"/>
  <c r="K312" i="4"/>
  <c r="I296" i="4"/>
  <c r="K296" i="4"/>
  <c r="I248" i="4"/>
  <c r="K248" i="4"/>
  <c r="I232" i="4"/>
  <c r="K232" i="4"/>
  <c r="I216" i="4"/>
  <c r="K216" i="4"/>
  <c r="I200" i="4"/>
  <c r="K200" i="4"/>
  <c r="I184" i="4"/>
  <c r="K184" i="4"/>
  <c r="I168" i="4"/>
  <c r="K168" i="4"/>
  <c r="I152" i="4"/>
  <c r="K152" i="4"/>
  <c r="I136" i="4"/>
  <c r="K136" i="4"/>
  <c r="I120" i="4"/>
  <c r="K120" i="4"/>
  <c r="I104" i="4"/>
  <c r="K104" i="4"/>
  <c r="I88" i="4"/>
  <c r="K88" i="4"/>
  <c r="I72" i="4"/>
  <c r="K72" i="4"/>
  <c r="I56" i="4"/>
  <c r="K56" i="4"/>
  <c r="I40" i="4"/>
  <c r="K40" i="4"/>
  <c r="I24" i="4"/>
  <c r="K24" i="4"/>
  <c r="I8" i="4"/>
  <c r="K8" i="4"/>
  <c r="I268" i="4"/>
  <c r="I164" i="4"/>
  <c r="I325" i="4"/>
  <c r="G325" i="4"/>
  <c r="G293" i="4"/>
  <c r="I293" i="4"/>
  <c r="G229" i="4"/>
  <c r="G494" i="4"/>
  <c r="G446" i="4"/>
  <c r="G414" i="4"/>
  <c r="G374" i="4"/>
  <c r="G350" i="4"/>
  <c r="G318" i="4"/>
  <c r="G286" i="4"/>
  <c r="G254" i="4"/>
  <c r="G214" i="4"/>
  <c r="G182" i="4"/>
  <c r="G150" i="4"/>
  <c r="G110" i="4"/>
  <c r="G78" i="4"/>
  <c r="G46" i="4"/>
  <c r="I269" i="4"/>
  <c r="I472" i="4"/>
  <c r="K472" i="4"/>
  <c r="I440" i="4"/>
  <c r="K440" i="4"/>
  <c r="I376" i="4"/>
  <c r="K376" i="4"/>
  <c r="G389" i="4"/>
  <c r="I389" i="4"/>
  <c r="G36" i="4"/>
  <c r="G486" i="4"/>
  <c r="G438" i="4"/>
  <c r="G406" i="4"/>
  <c r="G390" i="4"/>
  <c r="G358" i="4"/>
  <c r="G326" i="4"/>
  <c r="G302" i="4"/>
  <c r="G270" i="4"/>
  <c r="G238" i="4"/>
  <c r="G206" i="4"/>
  <c r="G174" i="4"/>
  <c r="G142" i="4"/>
  <c r="G118" i="4"/>
  <c r="G86" i="4"/>
  <c r="G62" i="4"/>
  <c r="G30" i="4"/>
  <c r="I488" i="4"/>
  <c r="K488" i="4"/>
  <c r="I392" i="4"/>
  <c r="K392" i="4"/>
  <c r="I360" i="4"/>
  <c r="K360" i="4"/>
  <c r="I280" i="4"/>
  <c r="K280" i="4"/>
  <c r="G481" i="4"/>
  <c r="G449" i="4"/>
  <c r="G313" i="4"/>
  <c r="G225" i="4"/>
  <c r="G161" i="4"/>
  <c r="G33" i="4"/>
  <c r="G339" i="4"/>
  <c r="I62" i="4"/>
  <c r="I445" i="4"/>
  <c r="G501" i="4"/>
  <c r="I501" i="4"/>
  <c r="G461" i="4"/>
  <c r="I461" i="4"/>
  <c r="G308" i="4"/>
  <c r="G478" i="4"/>
  <c r="G454" i="4"/>
  <c r="G422" i="4"/>
  <c r="G382" i="4"/>
  <c r="G342" i="4"/>
  <c r="G310" i="4"/>
  <c r="G278" i="4"/>
  <c r="G246" i="4"/>
  <c r="G230" i="4"/>
  <c r="G190" i="4"/>
  <c r="G158" i="4"/>
  <c r="G134" i="4"/>
  <c r="G102" i="4"/>
  <c r="G70" i="4"/>
  <c r="G38" i="4"/>
  <c r="G14" i="4"/>
  <c r="I456" i="4"/>
  <c r="K456" i="4"/>
  <c r="I424" i="4"/>
  <c r="K424" i="4"/>
  <c r="I264" i="4"/>
  <c r="K264" i="4"/>
  <c r="G377" i="4"/>
  <c r="G353" i="4"/>
  <c r="G185" i="4"/>
  <c r="G480" i="4"/>
  <c r="G413" i="4"/>
  <c r="I211" i="4"/>
  <c r="K412" i="4"/>
  <c r="G285" i="4"/>
  <c r="G4" i="4"/>
  <c r="I500" i="4"/>
  <c r="I492" i="4"/>
  <c r="I476" i="4"/>
  <c r="I468" i="4"/>
  <c r="I460" i="4"/>
  <c r="I452" i="4"/>
  <c r="I444" i="4"/>
  <c r="I436" i="4"/>
  <c r="I428" i="4"/>
  <c r="I420" i="4"/>
  <c r="I412" i="4"/>
  <c r="I396" i="4"/>
  <c r="I388" i="4"/>
  <c r="I380" i="4"/>
  <c r="I372" i="4"/>
  <c r="I364" i="4"/>
  <c r="I348" i="4"/>
  <c r="I324" i="4"/>
  <c r="G448" i="4"/>
  <c r="I493" i="4"/>
  <c r="I453" i="4"/>
  <c r="I421" i="4"/>
  <c r="I381" i="4"/>
  <c r="I349" i="4"/>
  <c r="I317" i="4"/>
  <c r="I261" i="4"/>
  <c r="I221" i="4"/>
  <c r="I197" i="4"/>
  <c r="I181" i="4"/>
  <c r="I109" i="4"/>
  <c r="I53" i="4"/>
  <c r="I5" i="4"/>
  <c r="I340" i="4"/>
  <c r="I332" i="4"/>
  <c r="I316" i="4"/>
  <c r="I300" i="4"/>
  <c r="I292" i="4"/>
  <c r="I284" i="4"/>
  <c r="I276" i="4"/>
  <c r="I260" i="4"/>
  <c r="I252" i="4"/>
  <c r="I244" i="4"/>
  <c r="I236" i="4"/>
  <c r="I228" i="4"/>
  <c r="I220" i="4"/>
  <c r="I204" i="4"/>
  <c r="I196" i="4"/>
  <c r="I180" i="4"/>
  <c r="I172" i="4"/>
  <c r="I124" i="4"/>
  <c r="I52" i="4"/>
  <c r="K500" i="4"/>
  <c r="K492" i="4"/>
  <c r="K484" i="4"/>
  <c r="K476" i="4"/>
  <c r="K468" i="4"/>
  <c r="K460" i="4"/>
  <c r="K452" i="4"/>
  <c r="K444" i="4"/>
  <c r="K436" i="4"/>
  <c r="K428" i="4"/>
  <c r="K420" i="4"/>
  <c r="K404" i="4"/>
  <c r="K396" i="4"/>
  <c r="K388" i="4"/>
  <c r="K380" i="4"/>
  <c r="K372" i="4"/>
  <c r="K364" i="4"/>
  <c r="K356" i="4"/>
  <c r="K348" i="4"/>
  <c r="K340" i="4"/>
  <c r="K332" i="4"/>
  <c r="K324" i="4"/>
  <c r="K316" i="4"/>
  <c r="K308" i="4"/>
  <c r="K300" i="4"/>
  <c r="K292" i="4"/>
  <c r="K284" i="4"/>
  <c r="K276" i="4"/>
  <c r="K268" i="4"/>
  <c r="K260" i="4"/>
  <c r="K252" i="4"/>
  <c r="K244" i="4"/>
  <c r="K236" i="4"/>
  <c r="I499" i="4"/>
  <c r="I483" i="4"/>
  <c r="I467" i="4"/>
  <c r="I459" i="4"/>
  <c r="I451" i="4"/>
  <c r="I435" i="4"/>
  <c r="I427" i="4"/>
  <c r="I419" i="4"/>
  <c r="I411" i="4"/>
  <c r="I403" i="4"/>
  <c r="I395" i="4"/>
  <c r="I387" i="4"/>
  <c r="I363" i="4"/>
  <c r="I355" i="4"/>
  <c r="I347" i="4"/>
  <c r="I331" i="4"/>
  <c r="I323" i="4"/>
  <c r="I315" i="4"/>
  <c r="I307" i="4"/>
  <c r="I299" i="4"/>
  <c r="I291" i="4"/>
  <c r="I283" i="4"/>
  <c r="I275" i="4"/>
  <c r="I267" i="4"/>
  <c r="I259" i="4"/>
  <c r="I251" i="4"/>
  <c r="I243" i="4"/>
  <c r="I235" i="4"/>
  <c r="I227" i="4"/>
  <c r="I219" i="4"/>
  <c r="I203" i="4"/>
  <c r="I195" i="4"/>
  <c r="I187" i="4"/>
  <c r="I179" i="4"/>
  <c r="I163" i="4"/>
  <c r="I155" i="4"/>
  <c r="I147" i="4"/>
  <c r="I139" i="4"/>
  <c r="I131" i="4"/>
  <c r="I107" i="4"/>
  <c r="I91" i="4"/>
  <c r="I83" i="4"/>
  <c r="I75" i="4"/>
  <c r="I67" i="4"/>
  <c r="I59" i="4"/>
  <c r="I51" i="4"/>
  <c r="I43" i="4"/>
  <c r="I27" i="4"/>
  <c r="G181" i="4"/>
  <c r="G141" i="4"/>
  <c r="G101" i="4"/>
  <c r="G85" i="4"/>
  <c r="G61" i="4"/>
  <c r="G45" i="4"/>
  <c r="G29" i="4"/>
  <c r="G5" i="4"/>
  <c r="K2" i="4"/>
  <c r="I2" i="4"/>
  <c r="G495" i="4"/>
  <c r="G487" i="4"/>
  <c r="G479" i="4"/>
  <c r="G471" i="4"/>
  <c r="G463" i="4"/>
  <c r="G455" i="4"/>
  <c r="G447" i="4"/>
  <c r="G439" i="4"/>
  <c r="G431" i="4"/>
  <c r="G423" i="4"/>
  <c r="G415" i="4"/>
  <c r="G407" i="4"/>
  <c r="G399" i="4"/>
  <c r="G391" i="4"/>
  <c r="G383" i="4"/>
  <c r="G375" i="4"/>
  <c r="G367" i="4"/>
  <c r="G359" i="4"/>
  <c r="G351" i="4"/>
  <c r="G343" i="4"/>
  <c r="G335" i="4"/>
  <c r="G327" i="4"/>
  <c r="G319" i="4"/>
  <c r="G311" i="4"/>
  <c r="G303" i="4"/>
  <c r="G295" i="4"/>
  <c r="G287" i="4"/>
  <c r="G279" i="4"/>
  <c r="G271" i="4"/>
  <c r="G263" i="4"/>
  <c r="G255" i="4"/>
  <c r="G247" i="4"/>
  <c r="G239" i="4"/>
  <c r="G231" i="4"/>
  <c r="G223" i="4"/>
  <c r="G215" i="4"/>
  <c r="G207" i="4"/>
  <c r="G199" i="4"/>
  <c r="G191" i="4"/>
  <c r="G183" i="4"/>
  <c r="I498" i="4"/>
  <c r="I490" i="4"/>
  <c r="I482" i="4"/>
  <c r="I474" i="4"/>
  <c r="I466" i="4"/>
  <c r="I434" i="4"/>
  <c r="I426" i="4"/>
  <c r="I402" i="4"/>
  <c r="I378" i="4"/>
  <c r="I370" i="4"/>
  <c r="I362" i="4"/>
  <c r="G6" i="4"/>
  <c r="I497" i="4"/>
  <c r="I481" i="4"/>
  <c r="I465" i="4"/>
  <c r="I449" i="4"/>
  <c r="I441" i="4"/>
  <c r="I433" i="4"/>
  <c r="I417" i="4"/>
  <c r="I409" i="4"/>
  <c r="I401" i="4"/>
  <c r="I393" i="4"/>
  <c r="I385" i="4"/>
  <c r="I377" i="4"/>
  <c r="I369" i="4"/>
  <c r="I353" i="4"/>
  <c r="I345" i="4"/>
  <c r="I337" i="4"/>
  <c r="I329" i="4"/>
  <c r="I321" i="4"/>
  <c r="I313" i="4"/>
  <c r="I297" i="4"/>
  <c r="I289" i="4"/>
  <c r="I281" i="4"/>
  <c r="I273" i="4"/>
  <c r="I265" i="4"/>
  <c r="I241" i="4"/>
  <c r="I233" i="4"/>
  <c r="I217" i="4"/>
  <c r="I201" i="4"/>
  <c r="I193" i="4"/>
  <c r="I177" i="4"/>
  <c r="I161" i="4"/>
  <c r="I212" i="4"/>
  <c r="I188" i="4"/>
  <c r="I156" i="4"/>
  <c r="I148" i="4"/>
  <c r="I140" i="4"/>
  <c r="I132" i="4"/>
  <c r="I116" i="4"/>
  <c r="I100" i="4"/>
  <c r="I92" i="4"/>
  <c r="I84" i="4"/>
  <c r="I76" i="4"/>
  <c r="I60" i="4"/>
  <c r="I44" i="4"/>
  <c r="I28" i="4"/>
  <c r="I20" i="4"/>
  <c r="I12" i="4"/>
  <c r="K76" i="4"/>
  <c r="G175" i="4"/>
  <c r="G167" i="4"/>
  <c r="G159" i="4"/>
  <c r="G151" i="4"/>
  <c r="G143" i="4"/>
  <c r="G135" i="4"/>
  <c r="G127" i="4"/>
  <c r="G119" i="4"/>
  <c r="G111" i="4"/>
  <c r="G103" i="4"/>
  <c r="G95" i="4"/>
  <c r="G87" i="4"/>
  <c r="G79" i="4"/>
  <c r="G71" i="4"/>
  <c r="G63" i="4"/>
  <c r="G55" i="4"/>
  <c r="G47" i="4"/>
  <c r="G39" i="4"/>
  <c r="G31" i="4"/>
  <c r="G23" i="4"/>
  <c r="G15" i="4"/>
  <c r="G7" i="4"/>
  <c r="I458" i="4"/>
  <c r="I450" i="4"/>
  <c r="I418" i="4"/>
  <c r="I386" i="4"/>
  <c r="I354" i="4"/>
  <c r="I322" i="4"/>
  <c r="I290" i="4"/>
  <c r="I266" i="4"/>
  <c r="I242" i="4"/>
  <c r="I226" i="4"/>
  <c r="I202" i="4"/>
  <c r="I178" i="4"/>
  <c r="I162" i="4"/>
  <c r="I146" i="4"/>
  <c r="I138" i="4"/>
  <c r="I130" i="4"/>
  <c r="I122" i="4"/>
  <c r="I106" i="4"/>
  <c r="I90" i="4"/>
  <c r="I74" i="4"/>
  <c r="I66" i="4"/>
  <c r="I58" i="4"/>
  <c r="I42" i="4"/>
  <c r="I26" i="4"/>
  <c r="I10" i="4"/>
  <c r="K499" i="4"/>
  <c r="K491" i="4"/>
  <c r="K483" i="4"/>
  <c r="K475" i="4"/>
  <c r="K467" i="4"/>
  <c r="K459" i="4"/>
  <c r="K451" i="4"/>
  <c r="K443" i="4"/>
  <c r="K435" i="4"/>
  <c r="K427" i="4"/>
  <c r="K498" i="4"/>
  <c r="K490" i="4"/>
  <c r="K482" i="4"/>
  <c r="K474" i="4"/>
  <c r="K466" i="4"/>
  <c r="K458" i="4"/>
  <c r="K450" i="4"/>
  <c r="K442" i="4"/>
  <c r="K434" i="4"/>
  <c r="K426" i="4"/>
  <c r="K418" i="4"/>
  <c r="K410" i="4"/>
  <c r="K402" i="4"/>
  <c r="K394" i="4"/>
  <c r="K386" i="4"/>
  <c r="K378" i="4"/>
  <c r="K370" i="4"/>
  <c r="K362" i="4"/>
  <c r="K354" i="4"/>
  <c r="K346" i="4"/>
  <c r="K338" i="4"/>
  <c r="K330" i="4"/>
  <c r="K322" i="4"/>
  <c r="K314" i="4"/>
  <c r="K306" i="4"/>
  <c r="K298" i="4"/>
  <c r="K290" i="4"/>
  <c r="K282" i="4"/>
  <c r="K274" i="4"/>
  <c r="K266" i="4"/>
  <c r="K258" i="4"/>
  <c r="K250" i="4"/>
  <c r="K242" i="4"/>
  <c r="K234" i="4"/>
  <c r="K226" i="4"/>
  <c r="K218" i="4"/>
  <c r="K210" i="4"/>
  <c r="K202" i="4"/>
  <c r="K28" i="4"/>
  <c r="K495" i="4"/>
  <c r="I495" i="4"/>
  <c r="K487" i="4"/>
  <c r="I487" i="4"/>
  <c r="K439" i="4"/>
  <c r="I439" i="4"/>
  <c r="K407" i="4"/>
  <c r="I407" i="4"/>
  <c r="K375" i="4"/>
  <c r="I375" i="4"/>
  <c r="K343" i="4"/>
  <c r="I343" i="4"/>
  <c r="K311" i="4"/>
  <c r="I311" i="4"/>
  <c r="I279" i="4"/>
  <c r="K279" i="4"/>
  <c r="K271" i="4"/>
  <c r="I271" i="4"/>
  <c r="I263" i="4"/>
  <c r="K263" i="4"/>
  <c r="K255" i="4"/>
  <c r="I255" i="4"/>
  <c r="I247" i="4"/>
  <c r="K247" i="4"/>
  <c r="K239" i="4"/>
  <c r="I239" i="4"/>
  <c r="I231" i="4"/>
  <c r="K231" i="4"/>
  <c r="K223" i="4"/>
  <c r="I223" i="4"/>
  <c r="I215" i="4"/>
  <c r="K215" i="4"/>
  <c r="K207" i="4"/>
  <c r="I207" i="4"/>
  <c r="I199" i="4"/>
  <c r="K199" i="4"/>
  <c r="K191" i="4"/>
  <c r="I191" i="4"/>
  <c r="I183" i="4"/>
  <c r="K183" i="4"/>
  <c r="K175" i="4"/>
  <c r="I175" i="4"/>
  <c r="I167" i="4"/>
  <c r="K167" i="4"/>
  <c r="I119" i="4"/>
  <c r="K119" i="4"/>
  <c r="K111" i="4"/>
  <c r="I111" i="4"/>
  <c r="I103" i="4"/>
  <c r="K103" i="4"/>
  <c r="K87" i="4"/>
  <c r="I87" i="4"/>
  <c r="K71" i="4"/>
  <c r="I71" i="4"/>
  <c r="I55" i="4"/>
  <c r="K55" i="4"/>
  <c r="K47" i="4"/>
  <c r="I47" i="4"/>
  <c r="I39" i="4"/>
  <c r="K39" i="4"/>
  <c r="K31" i="4"/>
  <c r="I31" i="4"/>
  <c r="K15" i="4"/>
  <c r="I15" i="4"/>
  <c r="I470" i="4"/>
  <c r="I454" i="4"/>
  <c r="I351" i="4"/>
  <c r="I303" i="4"/>
  <c r="I159" i="4"/>
  <c r="I494" i="4"/>
  <c r="K486" i="4"/>
  <c r="I486" i="4"/>
  <c r="K478" i="4"/>
  <c r="I478" i="4"/>
  <c r="I446" i="4"/>
  <c r="I438" i="4"/>
  <c r="K438" i="4"/>
  <c r="I430" i="4"/>
  <c r="K430" i="4"/>
  <c r="I422" i="4"/>
  <c r="K422" i="4"/>
  <c r="I414" i="4"/>
  <c r="I406" i="4"/>
  <c r="K406" i="4"/>
  <c r="I398" i="4"/>
  <c r="K398" i="4"/>
  <c r="I390" i="4"/>
  <c r="K390" i="4"/>
  <c r="I382" i="4"/>
  <c r="K382" i="4"/>
  <c r="I374" i="4"/>
  <c r="K374" i="4"/>
  <c r="I366" i="4"/>
  <c r="I358" i="4"/>
  <c r="K358" i="4"/>
  <c r="I350" i="4"/>
  <c r="K350" i="4"/>
  <c r="I342" i="4"/>
  <c r="K342" i="4"/>
  <c r="I334" i="4"/>
  <c r="K334" i="4"/>
  <c r="I326" i="4"/>
  <c r="K326" i="4"/>
  <c r="I318" i="4"/>
  <c r="I310" i="4"/>
  <c r="K310" i="4"/>
  <c r="I302" i="4"/>
  <c r="K302" i="4"/>
  <c r="I294" i="4"/>
  <c r="K294" i="4"/>
  <c r="I286" i="4"/>
  <c r="I278" i="4"/>
  <c r="K278" i="4"/>
  <c r="I270" i="4"/>
  <c r="K270" i="4"/>
  <c r="I262" i="4"/>
  <c r="K262" i="4"/>
  <c r="I254" i="4"/>
  <c r="K254" i="4"/>
  <c r="I246" i="4"/>
  <c r="K246" i="4"/>
  <c r="I238" i="4"/>
  <c r="I230" i="4"/>
  <c r="K230" i="4"/>
  <c r="I222" i="4"/>
  <c r="K222" i="4"/>
  <c r="I214" i="4"/>
  <c r="K214" i="4"/>
  <c r="I206" i="4"/>
  <c r="K206" i="4"/>
  <c r="I198" i="4"/>
  <c r="K198" i="4"/>
  <c r="I190" i="4"/>
  <c r="I182" i="4"/>
  <c r="K182" i="4"/>
  <c r="I174" i="4"/>
  <c r="K174" i="4"/>
  <c r="I166" i="4"/>
  <c r="K166" i="4"/>
  <c r="I158" i="4"/>
  <c r="K150" i="4"/>
  <c r="I150" i="4"/>
  <c r="K134" i="4"/>
  <c r="I134" i="4"/>
  <c r="K118" i="4"/>
  <c r="I118" i="4"/>
  <c r="I110" i="4"/>
  <c r="I102" i="4"/>
  <c r="K102" i="4"/>
  <c r="I94" i="4"/>
  <c r="K94" i="4"/>
  <c r="K86" i="4"/>
  <c r="I86" i="4"/>
  <c r="K70" i="4"/>
  <c r="I70" i="4"/>
  <c r="K54" i="4"/>
  <c r="I54" i="4"/>
  <c r="I46" i="4"/>
  <c r="K46" i="4"/>
  <c r="I38" i="4"/>
  <c r="K38" i="4"/>
  <c r="I30" i="4"/>
  <c r="I14" i="4"/>
  <c r="K14" i="4"/>
  <c r="I383" i="4"/>
  <c r="I335" i="4"/>
  <c r="I135" i="4"/>
  <c r="K110" i="4"/>
  <c r="G498" i="4"/>
  <c r="G490" i="4"/>
  <c r="G482" i="4"/>
  <c r="G474" i="4"/>
  <c r="G466" i="4"/>
  <c r="G458" i="4"/>
  <c r="G450" i="4"/>
  <c r="G442" i="4"/>
  <c r="G434" i="4"/>
  <c r="G426" i="4"/>
  <c r="G418" i="4"/>
  <c r="G410" i="4"/>
  <c r="G402" i="4"/>
  <c r="G394" i="4"/>
  <c r="G386" i="4"/>
  <c r="G370" i="4"/>
  <c r="G362" i="4"/>
  <c r="G354" i="4"/>
  <c r="G346" i="4"/>
  <c r="G338" i="4"/>
  <c r="G330" i="4"/>
  <c r="G322" i="4"/>
  <c r="G306" i="4"/>
  <c r="G298" i="4"/>
  <c r="G290" i="4"/>
  <c r="G282" i="4"/>
  <c r="G274" i="4"/>
  <c r="G266" i="4"/>
  <c r="G258" i="4"/>
  <c r="G242" i="4"/>
  <c r="G234" i="4"/>
  <c r="G226" i="4"/>
  <c r="G218" i="4"/>
  <c r="G210" i="4"/>
  <c r="G202" i="4"/>
  <c r="G194" i="4"/>
  <c r="G178" i="4"/>
  <c r="G170" i="4"/>
  <c r="G162" i="4"/>
  <c r="G154" i="4"/>
  <c r="G146" i="4"/>
  <c r="G138" i="4"/>
  <c r="G130" i="4"/>
  <c r="G114" i="4"/>
  <c r="G106" i="4"/>
  <c r="G98" i="4"/>
  <c r="G90" i="4"/>
  <c r="G82" i="4"/>
  <c r="G74" i="4"/>
  <c r="G66" i="4"/>
  <c r="G50" i="4"/>
  <c r="G42" i="4"/>
  <c r="G34" i="4"/>
  <c r="G26" i="4"/>
  <c r="G18" i="4"/>
  <c r="G10" i="4"/>
  <c r="I485" i="4"/>
  <c r="I477" i="4"/>
  <c r="I469" i="4"/>
  <c r="I437" i="4"/>
  <c r="I429" i="4"/>
  <c r="I405" i="4"/>
  <c r="I397" i="4"/>
  <c r="I373" i="4"/>
  <c r="I365" i="4"/>
  <c r="I341" i="4"/>
  <c r="I333" i="4"/>
  <c r="I309" i="4"/>
  <c r="I301" i="4"/>
  <c r="I277" i="4"/>
  <c r="I253" i="4"/>
  <c r="I237" i="4"/>
  <c r="I213" i="4"/>
  <c r="I189" i="4"/>
  <c r="I173" i="4"/>
  <c r="I165" i="4"/>
  <c r="I157" i="4"/>
  <c r="I149" i="4"/>
  <c r="I133" i="4"/>
  <c r="I117" i="4"/>
  <c r="I101" i="4"/>
  <c r="I93" i="4"/>
  <c r="I85" i="4"/>
  <c r="I77" i="4"/>
  <c r="I61" i="4"/>
  <c r="I45" i="4"/>
  <c r="I37" i="4"/>
  <c r="I29" i="4"/>
  <c r="I21" i="4"/>
  <c r="I13" i="4"/>
  <c r="I415" i="4"/>
  <c r="I367" i="4"/>
  <c r="I127" i="4"/>
  <c r="I108" i="4"/>
  <c r="I23" i="4"/>
  <c r="K446" i="4"/>
  <c r="K496" i="4"/>
  <c r="K480" i="4"/>
  <c r="K464" i="4"/>
  <c r="K448" i="4"/>
  <c r="K432" i="4"/>
  <c r="K416" i="4"/>
  <c r="K400" i="4"/>
  <c r="K384" i="4"/>
  <c r="K368" i="4"/>
  <c r="K352" i="4"/>
  <c r="K336" i="4"/>
  <c r="K320" i="4"/>
  <c r="K304" i="4"/>
  <c r="K288" i="4"/>
  <c r="K272" i="4"/>
  <c r="K256" i="4"/>
  <c r="K240" i="4"/>
  <c r="K224" i="4"/>
  <c r="K208" i="4"/>
  <c r="K192" i="4"/>
  <c r="K176" i="4"/>
  <c r="K160" i="4"/>
  <c r="K144" i="4"/>
  <c r="K128" i="4"/>
  <c r="K112" i="4"/>
  <c r="K96" i="4"/>
  <c r="K80" i="4"/>
  <c r="K64" i="4"/>
  <c r="K48" i="4"/>
  <c r="K32" i="4"/>
  <c r="K16" i="4"/>
  <c r="I19" i="4"/>
  <c r="I11" i="4"/>
  <c r="I3" i="4"/>
  <c r="K501" i="4"/>
  <c r="K493" i="4"/>
  <c r="K485" i="4"/>
  <c r="K477" i="4"/>
  <c r="K469" i="4"/>
  <c r="K461" i="4"/>
  <c r="K453" i="4"/>
  <c r="K445" i="4"/>
  <c r="K437" i="4"/>
  <c r="K429" i="4"/>
  <c r="K421" i="4"/>
  <c r="K413" i="4"/>
  <c r="K405" i="4"/>
  <c r="K397" i="4"/>
  <c r="K389" i="4"/>
  <c r="K381" i="4"/>
  <c r="K373" i="4"/>
  <c r="K365" i="4"/>
  <c r="K357" i="4"/>
  <c r="K349" i="4"/>
  <c r="K341" i="4"/>
  <c r="K333" i="4"/>
  <c r="K325" i="4"/>
  <c r="K317" i="4"/>
  <c r="K309" i="4"/>
  <c r="K301" i="4"/>
  <c r="K293" i="4"/>
  <c r="K285" i="4"/>
  <c r="K277" i="4"/>
  <c r="K269" i="4"/>
  <c r="K261" i="4"/>
  <c r="K253" i="4"/>
  <c r="K245" i="4"/>
  <c r="K237" i="4"/>
  <c r="K229" i="4"/>
  <c r="K221" i="4"/>
  <c r="K213" i="4"/>
  <c r="K205" i="4"/>
  <c r="K197" i="4"/>
  <c r="K189" i="4"/>
  <c r="K181" i="4"/>
  <c r="K173" i="4"/>
  <c r="K165" i="4"/>
  <c r="K157" i="4"/>
  <c r="K149" i="4"/>
  <c r="K141" i="4"/>
  <c r="K133" i="4"/>
  <c r="K125" i="4"/>
  <c r="K117" i="4"/>
  <c r="K109" i="4"/>
  <c r="K101" i="4"/>
  <c r="K93" i="4"/>
  <c r="K85" i="4"/>
  <c r="K77" i="4"/>
  <c r="K69" i="4"/>
  <c r="K61" i="4"/>
  <c r="K53" i="4"/>
  <c r="K45" i="4"/>
  <c r="K37" i="4"/>
  <c r="K29" i="4"/>
  <c r="K21" i="4"/>
  <c r="K13" i="4"/>
  <c r="K5" i="4"/>
  <c r="K132" i="4"/>
  <c r="K116" i="4"/>
  <c r="K100" i="4"/>
  <c r="K84" i="4"/>
  <c r="K68" i="4"/>
  <c r="K52" i="4"/>
  <c r="K36" i="4"/>
  <c r="K20" i="4"/>
  <c r="K419" i="4"/>
  <c r="K411" i="4"/>
  <c r="K403" i="4"/>
  <c r="K395" i="4"/>
  <c r="K387" i="4"/>
  <c r="K379" i="4"/>
  <c r="K371" i="4"/>
  <c r="K363" i="4"/>
  <c r="K355" i="4"/>
  <c r="K347" i="4"/>
  <c r="K339" i="4"/>
  <c r="K331" i="4"/>
  <c r="K323" i="4"/>
  <c r="K315" i="4"/>
  <c r="K307" i="4"/>
  <c r="K299" i="4"/>
  <c r="K291" i="4"/>
  <c r="K283" i="4"/>
  <c r="K275" i="4"/>
  <c r="K267" i="4"/>
  <c r="K259" i="4"/>
  <c r="K251" i="4"/>
  <c r="K243" i="4"/>
  <c r="K235" i="4"/>
  <c r="K227" i="4"/>
  <c r="K219" i="4"/>
  <c r="K211" i="4"/>
  <c r="K203" i="4"/>
  <c r="K195" i="4"/>
  <c r="K187" i="4"/>
  <c r="K179" i="4"/>
  <c r="K171" i="4"/>
  <c r="K163" i="4"/>
  <c r="K155" i="4"/>
  <c r="K147" i="4"/>
  <c r="K139" i="4"/>
  <c r="K131" i="4"/>
  <c r="K123" i="4"/>
  <c r="K115" i="4"/>
  <c r="K107" i="4"/>
  <c r="K99" i="4"/>
  <c r="K91" i="4"/>
  <c r="K83" i="4"/>
  <c r="K75" i="4"/>
  <c r="K67" i="4"/>
  <c r="K59" i="4"/>
  <c r="K51" i="4"/>
  <c r="K43" i="4"/>
  <c r="K35" i="4"/>
  <c r="K27" i="4"/>
  <c r="K19" i="4"/>
  <c r="K11" i="4"/>
  <c r="K3" i="4"/>
  <c r="K194" i="4"/>
  <c r="K186" i="4"/>
  <c r="K178" i="4"/>
  <c r="K170" i="4"/>
  <c r="K162" i="4"/>
  <c r="K154" i="4"/>
  <c r="K146" i="4"/>
  <c r="K138" i="4"/>
  <c r="K130" i="4"/>
  <c r="K122" i="4"/>
  <c r="K114" i="4"/>
  <c r="K106" i="4"/>
  <c r="K98" i="4"/>
  <c r="K90" i="4"/>
  <c r="K82" i="4"/>
  <c r="K74" i="4"/>
  <c r="K66" i="4"/>
  <c r="K58" i="4"/>
  <c r="K50" i="4"/>
  <c r="K42" i="4"/>
  <c r="K34" i="4"/>
  <c r="K26" i="4"/>
  <c r="K18" i="4"/>
  <c r="K10" i="4"/>
  <c r="K497" i="4"/>
  <c r="K489" i="4"/>
  <c r="K481" i="4"/>
  <c r="K473" i="4"/>
  <c r="K465" i="4"/>
  <c r="K457" i="4"/>
  <c r="K449" i="4"/>
  <c r="K441" i="4"/>
  <c r="K433" i="4"/>
  <c r="K425" i="4"/>
  <c r="K417" i="4"/>
  <c r="K409" i="4"/>
  <c r="K401" i="4"/>
  <c r="K393" i="4"/>
  <c r="K385" i="4"/>
  <c r="K377" i="4"/>
  <c r="K369" i="4"/>
  <c r="K361" i="4"/>
  <c r="K353" i="4"/>
  <c r="K345" i="4"/>
  <c r="K337" i="4"/>
  <c r="K329" i="4"/>
  <c r="K321" i="4"/>
  <c r="K313" i="4"/>
  <c r="K305" i="4"/>
  <c r="K297" i="4"/>
  <c r="K289" i="4"/>
  <c r="K281" i="4"/>
  <c r="K273" i="4"/>
  <c r="K265" i="4"/>
  <c r="K257" i="4"/>
  <c r="K249" i="4"/>
  <c r="K241" i="4"/>
  <c r="K233" i="4"/>
  <c r="K225" i="4"/>
  <c r="K217" i="4"/>
  <c r="K209" i="4"/>
  <c r="K201" i="4"/>
  <c r="K193" i="4"/>
  <c r="K185" i="4"/>
  <c r="K177" i="4"/>
  <c r="K169" i="4"/>
  <c r="K161" i="4"/>
  <c r="K153" i="4"/>
  <c r="K145" i="4"/>
  <c r="K137" i="4"/>
  <c r="K129" i="4"/>
  <c r="K121" i="4"/>
  <c r="K113" i="4"/>
  <c r="K105" i="4"/>
  <c r="K97" i="4"/>
  <c r="K89" i="4"/>
  <c r="K81" i="4"/>
  <c r="K73" i="4"/>
  <c r="K65" i="4"/>
  <c r="K57" i="4"/>
  <c r="K49" i="4"/>
  <c r="K41" i="4"/>
  <c r="K33" i="4"/>
  <c r="K25" i="4"/>
  <c r="K17" i="4"/>
  <c r="K9" i="4"/>
  <c r="W6" i="4" l="1"/>
  <c r="T6" i="4" s="1"/>
  <c r="X6" i="4" s="1"/>
  <c r="W8" i="4"/>
  <c r="T8" i="4" s="1"/>
  <c r="X8" i="4" s="1"/>
  <c r="W7" i="4"/>
  <c r="T7" i="4" s="1"/>
  <c r="X7" i="4" s="1"/>
  <c r="G10" i="3" l="1"/>
  <c r="G6" i="3"/>
  <c r="G5" i="3"/>
  <c r="G4" i="3"/>
  <c r="G3" i="3"/>
  <c r="G2" i="3"/>
  <c r="G14" i="3" l="1"/>
  <c r="G13" i="3"/>
</calcChain>
</file>

<file path=xl/sharedStrings.xml><?xml version="1.0" encoding="utf-8"?>
<sst xmlns="http://schemas.openxmlformats.org/spreadsheetml/2006/main" count="2092" uniqueCount="570">
  <si>
    <t>Avatar</t>
  </si>
  <si>
    <t>Dec</t>
  </si>
  <si>
    <t>Titanic</t>
  </si>
  <si>
    <t>Star Wars Ep. VII: The Force Awakens</t>
  </si>
  <si>
    <t>Jurassic World</t>
  </si>
  <si>
    <t>Jun</t>
  </si>
  <si>
    <t>The Avengers</t>
  </si>
  <si>
    <t>May</t>
  </si>
  <si>
    <t>Furious 7</t>
  </si>
  <si>
    <t>Apr</t>
  </si>
  <si>
    <t>Avengers: Age of Ultron</t>
  </si>
  <si>
    <t>Harry Potter and the Deathly Hallows: Part II</t>
  </si>
  <si>
    <t>Jul</t>
  </si>
  <si>
    <t>Star Wars Ep. VIII: The Last Jedi</t>
  </si>
  <si>
    <t>Frozen</t>
  </si>
  <si>
    <t>Nov</t>
  </si>
  <si>
    <t>Beauty and the Beast</t>
  </si>
  <si>
    <t>Mar</t>
  </si>
  <si>
    <t>The Fate of the Furious</t>
  </si>
  <si>
    <t>Iron Man 3</t>
  </si>
  <si>
    <t>Minions</t>
  </si>
  <si>
    <t>Captain America: Civil War</t>
  </si>
  <si>
    <t>The Lord of the Rings: The Return of the King</t>
  </si>
  <si>
    <t>Transformers: Dark of the Moon</t>
  </si>
  <si>
    <t>Skyfall</t>
  </si>
  <si>
    <t>Transformers: Age of Extinction</t>
  </si>
  <si>
    <t>The Dark Knight Rises</t>
  </si>
  <si>
    <t>Toy Story 3</t>
  </si>
  <si>
    <t>Pirates of the Caribbean: Dead Man’s Chest</t>
  </si>
  <si>
    <t>Rogue One: A Star Wars Story</t>
  </si>
  <si>
    <t>Pirates of the Caribbean: On Stranger Tides</t>
  </si>
  <si>
    <t>Jurassic Park</t>
  </si>
  <si>
    <t>Despicable Me 3</t>
  </si>
  <si>
    <t>Star Wars Ep. I: The Phantom Menace</t>
  </si>
  <si>
    <t>Alice in Wonderland</t>
  </si>
  <si>
    <t>Finding Dory</t>
  </si>
  <si>
    <t>Zootopia</t>
  </si>
  <si>
    <t>The Hobbit: An Unexpected Journey</t>
  </si>
  <si>
    <t>The Dark Knight</t>
  </si>
  <si>
    <t>The Lion King</t>
  </si>
  <si>
    <t>Despicable Me 2</t>
  </si>
  <si>
    <t>Harry Potter and the Sorcerer’s Stone</t>
  </si>
  <si>
    <t>The Jungle Book</t>
  </si>
  <si>
    <t>Pirates of the Caribbean: At World’s End</t>
  </si>
  <si>
    <t>The Hobbit: The Desolation of Smaug</t>
  </si>
  <si>
    <t>Harry Potter and the Deathly Hallows: Part I</t>
  </si>
  <si>
    <t>The Hobbit: The Battle of the Five Armies</t>
  </si>
  <si>
    <t>Black Panther</t>
  </si>
  <si>
    <t>Feb</t>
  </si>
  <si>
    <t>Harry Potter and the Order of the Phoenix</t>
  </si>
  <si>
    <t>Shrek 2</t>
  </si>
  <si>
    <t>Finding Nemo</t>
  </si>
  <si>
    <t>Harry Potter and the Half-Blood Prince</t>
  </si>
  <si>
    <t>The Lord of the Rings: The Two Towers</t>
  </si>
  <si>
    <t>Jumanji: Welcome to the Jungle</t>
  </si>
  <si>
    <t>Harry Potter and the Goblet of Fire</t>
  </si>
  <si>
    <t>Spider-Man 3</t>
  </si>
  <si>
    <t>The Lord of the Rings: The Fellowship of the Ring</t>
  </si>
  <si>
    <t>Spider-Man: Homecoming</t>
  </si>
  <si>
    <t>Ice Age: Continental Drift</t>
  </si>
  <si>
    <t>Spectre</t>
  </si>
  <si>
    <t>Harry Potter and the Chamber of Secrets</t>
  </si>
  <si>
    <t>The Secret Life of Pets</t>
  </si>
  <si>
    <t>Batman v Superman: Dawn of Justice</t>
  </si>
  <si>
    <t>The Hunger Games: Catching Fire</t>
  </si>
  <si>
    <t>Guardians of the Galaxy Vol 2</t>
  </si>
  <si>
    <t>Ice Age: Dawn of the Dinosaurs</t>
  </si>
  <si>
    <t>Inside Out</t>
  </si>
  <si>
    <t>Thor: Ragnarok</t>
  </si>
  <si>
    <t>Star Wars Ep. III: Revenge of the Sith</t>
  </si>
  <si>
    <t>Transformers: Revenge of the Fallen</t>
  </si>
  <si>
    <t>Inception</t>
  </si>
  <si>
    <t>The Twilight Saga: Breaking Dawn, Part 2</t>
  </si>
  <si>
    <t>Spider-Man</t>
  </si>
  <si>
    <t>Independence Day</t>
  </si>
  <si>
    <t>Wonder Woman</t>
  </si>
  <si>
    <t>Shrek the Third</t>
  </si>
  <si>
    <t>Fantastic Beasts and Where to Find Them</t>
  </si>
  <si>
    <t>Deadpool</t>
  </si>
  <si>
    <t>Harry Potter and the Prisoner of Azkaban</t>
  </si>
  <si>
    <t>Spider-Man 2</t>
  </si>
  <si>
    <t>Pirates of the Caribbean: Dead Men Tell No Tales</t>
  </si>
  <si>
    <t>ET: The Extra-Terrestrial</t>
  </si>
  <si>
    <t>Fast and Furious 6</t>
  </si>
  <si>
    <t>Indiana Jones and the Kingdom of the Crystal Skull</t>
  </si>
  <si>
    <t>Star Wars Ep. IV: A New Hope</t>
  </si>
  <si>
    <t>Guardians of the Galaxy</t>
  </si>
  <si>
    <t>Aug</t>
  </si>
  <si>
    <t>The Da Vinci Code</t>
  </si>
  <si>
    <t>The Hunger Games: Mockingjay - Part 1</t>
  </si>
  <si>
    <t>Maleficent</t>
  </si>
  <si>
    <t>The Amazing Spider-Man</t>
  </si>
  <si>
    <t>Shrek Forever After</t>
  </si>
  <si>
    <t>X-Men: Days of Future Past</t>
  </si>
  <si>
    <t>Madagascar 3: Europe's Most Wanted</t>
  </si>
  <si>
    <t>Suicide Squad</t>
  </si>
  <si>
    <t>Monsters University</t>
  </si>
  <si>
    <t>Coco</t>
  </si>
  <si>
    <t>The Matrix Reloaded</t>
  </si>
  <si>
    <t>Up</t>
  </si>
  <si>
    <t>The Chronicles of Narnia: The Lion, the Witch and the Wardrobe</t>
  </si>
  <si>
    <t>Captain America: The Winter Soldier</t>
  </si>
  <si>
    <t>Dawn of the Planet of the Apes</t>
  </si>
  <si>
    <t>The Amazing Spider-Man 2</t>
  </si>
  <si>
    <t>Transformers</t>
  </si>
  <si>
    <t>The Twilight Saga: Eclipse</t>
  </si>
  <si>
    <t>Mission: Impossible—Rogue Nation</t>
  </si>
  <si>
    <t>It</t>
  </si>
  <si>
    <t>Sep</t>
  </si>
  <si>
    <t>Gravity</t>
  </si>
  <si>
    <t>Oct</t>
  </si>
  <si>
    <t>Mission: Impossible—Ghost Protocol</t>
  </si>
  <si>
    <t>The Twilight Saga: Breaking Dawn, Part 1</t>
  </si>
  <si>
    <t>Forrest Gump</t>
  </si>
  <si>
    <t>The Hunger Games</t>
  </si>
  <si>
    <t>Doctor Strange</t>
  </si>
  <si>
    <t>The Sixth Sense</t>
  </si>
  <si>
    <t>Man of Steel</t>
  </si>
  <si>
    <t>Interstellar</t>
  </si>
  <si>
    <t>Kung Fu Panda 2</t>
  </si>
  <si>
    <t>The Martian</t>
  </si>
  <si>
    <t>Star Wars Ep. II: Attack of the Clones</t>
  </si>
  <si>
    <t>Justice League</t>
  </si>
  <si>
    <t>Men in Black 3</t>
  </si>
  <si>
    <t>Big Hero 6</t>
  </si>
  <si>
    <t>Ice Age: The Meltdown</t>
  </si>
  <si>
    <t>The Hunger Games: Mockingjay - Part 2</t>
  </si>
  <si>
    <t>Thor: The Dark World</t>
  </si>
  <si>
    <t>Moana</t>
  </si>
  <si>
    <t>Pirates of the Caribbean: The Curse of the Black Pearl</t>
  </si>
  <si>
    <t>Sing</t>
  </si>
  <si>
    <t>Kung Fu Panda</t>
  </si>
  <si>
    <t>Fast Five</t>
  </si>
  <si>
    <t>Ratatouille</t>
  </si>
  <si>
    <t>Hancock</t>
  </si>
  <si>
    <t>The Passion of the Christ</t>
  </si>
  <si>
    <t>Iron Man 2</t>
  </si>
  <si>
    <t>The Lost World: Jurassic Park</t>
  </si>
  <si>
    <t>Logan</t>
  </si>
  <si>
    <t>The Incredibles</t>
  </si>
  <si>
    <t>How to Train Your Dragon 2</t>
  </si>
  <si>
    <t>Life of Pi</t>
  </si>
  <si>
    <t>War of the Worlds</t>
  </si>
  <si>
    <t>Transformers: The Last Knight</t>
  </si>
  <si>
    <t>Madagascar: Escape 2 Africa</t>
  </si>
  <si>
    <t>Casino Royale</t>
  </si>
  <si>
    <t>Quantum of Solace</t>
  </si>
  <si>
    <t>Men in Black</t>
  </si>
  <si>
    <t>Tangled</t>
  </si>
  <si>
    <t>The Hangover Part II</t>
  </si>
  <si>
    <t>I am Legend</t>
  </si>
  <si>
    <t>Iron Man</t>
  </si>
  <si>
    <t>Night at the Museum</t>
  </si>
  <si>
    <t>The Croods</t>
  </si>
  <si>
    <t>Star Wars Ep. VI: Return of the Jedi</t>
  </si>
  <si>
    <t>Fifty Shades of Grey</t>
  </si>
  <si>
    <t>The Smurfs</t>
  </si>
  <si>
    <t>Kong: Skull Island</t>
  </si>
  <si>
    <t>Cars 2</t>
  </si>
  <si>
    <t>Monsters, Inc.</t>
  </si>
  <si>
    <t>Madagascar</t>
  </si>
  <si>
    <t>The Day After Tomorrow</t>
  </si>
  <si>
    <t>Puss in Boots</t>
  </si>
  <si>
    <t>Brave</t>
  </si>
  <si>
    <t>Armageddon</t>
  </si>
  <si>
    <t>Mei Ren Yu</t>
  </si>
  <si>
    <t>King Kong</t>
  </si>
  <si>
    <t>Mission: Impossible 2</t>
  </si>
  <si>
    <t>American Sniper</t>
  </si>
  <si>
    <t>Despicable Me</t>
  </si>
  <si>
    <t>X-Men: Apocalypse</t>
  </si>
  <si>
    <t>Sherlock Holmes: A Game of Shadows</t>
  </si>
  <si>
    <t>Cinderella</t>
  </si>
  <si>
    <t>Star Wars Ep. V: The Empire Strikes Back</t>
  </si>
  <si>
    <t>The Revenant</t>
  </si>
  <si>
    <t>WALL-E</t>
  </si>
  <si>
    <t>World War Z</t>
  </si>
  <si>
    <t>Godzilla</t>
  </si>
  <si>
    <t>The Simpsons Movie</t>
  </si>
  <si>
    <t>Ant-Man</t>
  </si>
  <si>
    <t>Kung Fu Panda 3</t>
  </si>
  <si>
    <t>Jan</t>
  </si>
  <si>
    <t>Ghost</t>
  </si>
  <si>
    <t>Meet the Fockers</t>
  </si>
  <si>
    <t>Terminator 2: Judgment Day</t>
  </si>
  <si>
    <t>Toy Story 2</t>
  </si>
  <si>
    <t>Aladdin</t>
  </si>
  <si>
    <t>Dunkirk</t>
  </si>
  <si>
    <t>Sherlock Holmes</t>
  </si>
  <si>
    <t>Wreck-It Ralph</t>
  </si>
  <si>
    <t>Twister</t>
  </si>
  <si>
    <t>How to Train Your Dragon</t>
  </si>
  <si>
    <t>Clash of the Titans</t>
  </si>
  <si>
    <t>Rio 2</t>
  </si>
  <si>
    <t>The Boss Baby</t>
  </si>
  <si>
    <t>Angels &amp; Demons</t>
  </si>
  <si>
    <t>Oz the Great and Powerful</t>
  </si>
  <si>
    <t>War for the Planet of the Apes</t>
  </si>
  <si>
    <t>Rio</t>
  </si>
  <si>
    <t>Mr. and Mrs. Smith</t>
  </si>
  <si>
    <t>Saving Private Ryan</t>
  </si>
  <si>
    <t>Teenage Mutant Ninja Turtles</t>
  </si>
  <si>
    <t>Les Intouchables</t>
  </si>
  <si>
    <t>Bruce Almighty</t>
  </si>
  <si>
    <t>Troy</t>
  </si>
  <si>
    <t>Rise of the Planet of the Apes</t>
  </si>
  <si>
    <t>Home Alone</t>
  </si>
  <si>
    <t>Charlie and the Chocolate Factory</t>
  </si>
  <si>
    <t>Indiana Jones and the Last Crusade</t>
  </si>
  <si>
    <t>Hotel Transylvania 2</t>
  </si>
  <si>
    <t>Jaws</t>
  </si>
  <si>
    <t>Star Trek Into Darkness</t>
  </si>
  <si>
    <t>San Andreas</t>
  </si>
  <si>
    <t>The Hangover</t>
  </si>
  <si>
    <t>The Matrix</t>
  </si>
  <si>
    <t>Cars</t>
  </si>
  <si>
    <t>X-Men: The Last Stand</t>
  </si>
  <si>
    <t>The Lego Movie</t>
  </si>
  <si>
    <t>Mission: Impossible</t>
  </si>
  <si>
    <t>Gladiator</t>
  </si>
  <si>
    <t>Lucy</t>
  </si>
  <si>
    <t>The Last Samurai</t>
  </si>
  <si>
    <t>Ocean's Eleven</t>
  </si>
  <si>
    <t>Django Unchained</t>
  </si>
  <si>
    <t>Thor</t>
  </si>
  <si>
    <t>Pearl Harbor</t>
  </si>
  <si>
    <t>Tarzan</t>
  </si>
  <si>
    <t>Alvin and the Chipmunks: The Squeakquel</t>
  </si>
  <si>
    <t>Les Miserables</t>
  </si>
  <si>
    <t>The Bourne Ultimatum</t>
  </si>
  <si>
    <t>Men in Black 2</t>
  </si>
  <si>
    <t>Mrs. Doubtfire</t>
  </si>
  <si>
    <t>Terminator: Genisys</t>
  </si>
  <si>
    <t>The Mummy Returns</t>
  </si>
  <si>
    <t>Warcraft</t>
  </si>
  <si>
    <t>Terminator 3: Rise of the Machines</t>
  </si>
  <si>
    <t>Pretty Woman</t>
  </si>
  <si>
    <t>Die Another Day</t>
  </si>
  <si>
    <t>La La Land</t>
  </si>
  <si>
    <t>The King’s Speech</t>
  </si>
  <si>
    <t>The Matrix Revolutions</t>
  </si>
  <si>
    <t>Cast Away</t>
  </si>
  <si>
    <t>Dances with Wolves</t>
  </si>
  <si>
    <t>The Chronicles of Narnia: The Voyage of the Dawn Treader</t>
  </si>
  <si>
    <t>The Chronicles of Narnia: Prince Caspian</t>
  </si>
  <si>
    <t>The Wolverine</t>
  </si>
  <si>
    <t>The Mummy</t>
  </si>
  <si>
    <t>Jason Bourne</t>
  </si>
  <si>
    <t>Sex and the City</t>
  </si>
  <si>
    <t>Rain Man</t>
  </si>
  <si>
    <t>Batman</t>
  </si>
  <si>
    <t>Pacific Rim</t>
  </si>
  <si>
    <t>The Bodyguard</t>
  </si>
  <si>
    <t>Kingsman: The Golden Circle</t>
  </si>
  <si>
    <t>Signs</t>
  </si>
  <si>
    <t>X2</t>
  </si>
  <si>
    <t>The Mummy: Tomb of the Dragon Emperor</t>
  </si>
  <si>
    <t>Kingsman: The Secret Service</t>
  </si>
  <si>
    <t>Ice Age: Collision Course</t>
  </si>
  <si>
    <t>The Exorcist</t>
  </si>
  <si>
    <t>Prometheus</t>
  </si>
  <si>
    <t>Twilight</t>
  </si>
  <si>
    <t>Night at the Museum: Battle of the Smithsonian</t>
  </si>
  <si>
    <t>Snow White and the Huntsman</t>
  </si>
  <si>
    <t>Tron: Legacy</t>
  </si>
  <si>
    <t>Mission: Impossible III</t>
  </si>
  <si>
    <t>Gone with the Wind</t>
  </si>
  <si>
    <t>The Wolf of Wall Street</t>
  </si>
  <si>
    <t>Independence Day: Resurgence</t>
  </si>
  <si>
    <t>Grease</t>
  </si>
  <si>
    <t>Zhuo yao ji</t>
  </si>
  <si>
    <t>Ice Age</t>
  </si>
  <si>
    <t>Home</t>
  </si>
  <si>
    <t>Star Trek</t>
  </si>
  <si>
    <t>Back to the Future</t>
  </si>
  <si>
    <t>Happy Feet</t>
  </si>
  <si>
    <t>Slumdog Millionaire</t>
  </si>
  <si>
    <t>Live Free or Die Hard</t>
  </si>
  <si>
    <t>Monsters vs. Aliens</t>
  </si>
  <si>
    <t>Fifty Shades Darker</t>
  </si>
  <si>
    <t>Hotel Transylvania</t>
  </si>
  <si>
    <t>Taken 2</t>
  </si>
  <si>
    <t>The Greatest Showman</t>
  </si>
  <si>
    <t>G.I. Joe: Retaliation</t>
  </si>
  <si>
    <t>My Big Fat Greek Wedding</t>
  </si>
  <si>
    <t>X-Men Origins: Wolverine</t>
  </si>
  <si>
    <t>What Women Want</t>
  </si>
  <si>
    <t>Superman Returns</t>
  </si>
  <si>
    <t>The Adventures of Tintin</t>
  </si>
  <si>
    <t>Shark Tale</t>
  </si>
  <si>
    <t>Mad Max: Fury Road</t>
  </si>
  <si>
    <t>Captain America: The First Avenger</t>
  </si>
  <si>
    <t>Edge of Tomorrow</t>
  </si>
  <si>
    <t>There's Something About Mary</t>
  </si>
  <si>
    <t>Gone Girl</t>
  </si>
  <si>
    <t>Penguins of Madagascar</t>
  </si>
  <si>
    <t>Raiders of the Lost Ark</t>
  </si>
  <si>
    <t>The Golden Compass</t>
  </si>
  <si>
    <t>Hitch</t>
  </si>
  <si>
    <t>Die Hard: With a Vengeance</t>
  </si>
  <si>
    <t>Jurassic Park III</t>
  </si>
  <si>
    <t>Terminator Salvation</t>
  </si>
  <si>
    <t>True Lies</t>
  </si>
  <si>
    <t>Toy Story</t>
  </si>
  <si>
    <t>Notting Hill</t>
  </si>
  <si>
    <t>A Bug's Life</t>
  </si>
  <si>
    <t>Fast &amp; Furious</t>
  </si>
  <si>
    <t>Ocean's Twelve</t>
  </si>
  <si>
    <t>Alvin and the Chipmunks</t>
  </si>
  <si>
    <t>Planet of the Apes</t>
  </si>
  <si>
    <t>The Hangover 3</t>
  </si>
  <si>
    <t>The World is Not Enough</t>
  </si>
  <si>
    <t>Batman Begins</t>
  </si>
  <si>
    <t>Home Alone 2: Lost in New York</t>
  </si>
  <si>
    <t>Minority Report</t>
  </si>
  <si>
    <t>The Flintstones</t>
  </si>
  <si>
    <t>Top Gun</t>
  </si>
  <si>
    <t>Night at the Museum: Secret of the Tomb</t>
  </si>
  <si>
    <t>Goldeneye</t>
  </si>
  <si>
    <t>American Beauty</t>
  </si>
  <si>
    <t>Dinosaur</t>
  </si>
  <si>
    <t>X-Men: First Class</t>
  </si>
  <si>
    <t>The Fugitive</t>
  </si>
  <si>
    <t>Noah</t>
  </si>
  <si>
    <t>The Angry Birds Movie</t>
  </si>
  <si>
    <t>The Karate Kid</t>
  </si>
  <si>
    <t>The Mask</t>
  </si>
  <si>
    <t>Who Framed Roger Rabbit?</t>
  </si>
  <si>
    <t>The Great Gatsby</t>
  </si>
  <si>
    <t>Doctor Seuss' The Lorax</t>
  </si>
  <si>
    <t>Hannibal</t>
  </si>
  <si>
    <t>Fifty Shades Freed</t>
  </si>
  <si>
    <t>Deep Impact</t>
  </si>
  <si>
    <t>Murder on the Orient Express</t>
  </si>
  <si>
    <t>The Legend of Tarzan</t>
  </si>
  <si>
    <t>Alvin and the Chipmunks: Chipwrecked</t>
  </si>
  <si>
    <t>I, Robot</t>
  </si>
  <si>
    <t>The Smurfs 2</t>
  </si>
  <si>
    <t>The Maze Runner</t>
  </si>
  <si>
    <t>Rush Hour 2</t>
  </si>
  <si>
    <t>Pocahontas</t>
  </si>
  <si>
    <t>How the Grinch Stole Christmas</t>
  </si>
  <si>
    <t>xXx: Return of Xander Cage</t>
  </si>
  <si>
    <t>Trolls</t>
  </si>
  <si>
    <t>Over the Hedge</t>
  </si>
  <si>
    <t>Now You See Me</t>
  </si>
  <si>
    <t>Wanted</t>
  </si>
  <si>
    <t>Close Encounters of the Third Kind</t>
  </si>
  <si>
    <t>Enchanted</t>
  </si>
  <si>
    <t>Tomorrow Never Dies</t>
  </si>
  <si>
    <t>Batman Forever</t>
  </si>
  <si>
    <t>Star Trek Beyond</t>
  </si>
  <si>
    <t>The Rock</t>
  </si>
  <si>
    <t>The Great Wall</t>
  </si>
  <si>
    <t>The Good Dinosaur</t>
  </si>
  <si>
    <t>Apollo 13</t>
  </si>
  <si>
    <t>Fantastic Four</t>
  </si>
  <si>
    <t>Indiana Jones and the Temple of Doom</t>
  </si>
  <si>
    <t>Back to the Future Part II</t>
  </si>
  <si>
    <t>National Treasure</t>
  </si>
  <si>
    <t>Black Swan</t>
  </si>
  <si>
    <t>300: Rise of an Empire</t>
  </si>
  <si>
    <t>Meet the Parents</t>
  </si>
  <si>
    <t>The Curious Case of Benjamin Button</t>
  </si>
  <si>
    <t>The Perfect Storm</t>
  </si>
  <si>
    <t>Now You See Me 2</t>
  </si>
  <si>
    <t>Crocodile Dundee</t>
  </si>
  <si>
    <t>Se7en</t>
  </si>
  <si>
    <t>Bolt</t>
  </si>
  <si>
    <t>Taken 3</t>
  </si>
  <si>
    <t>The Devil Wears Prada</t>
  </si>
  <si>
    <t>The Hunchback of Notre Dame</t>
  </si>
  <si>
    <t>Robin Hood</t>
  </si>
  <si>
    <t>Megamind</t>
  </si>
  <si>
    <t>Schindler's List</t>
  </si>
  <si>
    <t>Fatal Attraction</t>
  </si>
  <si>
    <t>The Last Airbender</t>
  </si>
  <si>
    <t>Lethal Weapon 3</t>
  </si>
  <si>
    <t>Journey 2: The Mysterious Island</t>
  </si>
  <si>
    <t>The Conjuring</t>
  </si>
  <si>
    <t>A Beautiful Mind</t>
  </si>
  <si>
    <t>Inglourious Basterds</t>
  </si>
  <si>
    <t>Beverly Hills Cop</t>
  </si>
  <si>
    <t>Disney’s A Christmas Carol</t>
  </si>
  <si>
    <t>Air Force One</t>
  </si>
  <si>
    <t>The Proposal</t>
  </si>
  <si>
    <t>Prince of Persia: Sands of Time</t>
  </si>
  <si>
    <t>Austin Powers: The Spy Who Shagged Me</t>
  </si>
  <si>
    <t>The Expendables 2</t>
  </si>
  <si>
    <t>Ocean's Thirteen</t>
  </si>
  <si>
    <t>The SpongeBob Movie: Sponge Out of Water</t>
  </si>
  <si>
    <t>The Conjuring 2: The Enfield Poltergeist</t>
  </si>
  <si>
    <t>The Lego Batman Movie</t>
  </si>
  <si>
    <t>Maze Runner: The Scorch Trials</t>
  </si>
  <si>
    <t>Little Fockers</t>
  </si>
  <si>
    <t>The Polar Express</t>
  </si>
  <si>
    <t>Runaway Bride</t>
  </si>
  <si>
    <t>Chicken Little</t>
  </si>
  <si>
    <t>Ransom</t>
  </si>
  <si>
    <t>Resident Evil: The Final Chapter</t>
  </si>
  <si>
    <t>The Pursuit of Happyness</t>
  </si>
  <si>
    <t>The Fault in Our Stars</t>
  </si>
  <si>
    <t>Rise of the Guardians</t>
  </si>
  <si>
    <t>Chicago</t>
  </si>
  <si>
    <t>The Blind Side</t>
  </si>
  <si>
    <t>Annabelle: Creation</t>
  </si>
  <si>
    <t>Wrath of the Titans</t>
  </si>
  <si>
    <t>Battleship</t>
  </si>
  <si>
    <t>A Good Day to Die Hard</t>
  </si>
  <si>
    <t>Mulan</t>
  </si>
  <si>
    <t>Liar Liar</t>
  </si>
  <si>
    <t>G.I. Joe: The Rise of Cobra</t>
  </si>
  <si>
    <t>Passengers</t>
  </si>
  <si>
    <t>Hook</t>
  </si>
  <si>
    <t>Rambo: First Blood Part II</t>
  </si>
  <si>
    <t>Superman</t>
  </si>
  <si>
    <t>Van Helsing</t>
  </si>
  <si>
    <t>Horton Hears a Who</t>
  </si>
  <si>
    <t>Shutter Island</t>
  </si>
  <si>
    <t>My Best Friend's Wedding</t>
  </si>
  <si>
    <t>Stuart Little</t>
  </si>
  <si>
    <t>X-Men</t>
  </si>
  <si>
    <t>Miss Peregrine’s Home for Peculiar Children</t>
  </si>
  <si>
    <t>Austin Powers in Goldmember</t>
  </si>
  <si>
    <t>Resident Evil: Afterlife</t>
  </si>
  <si>
    <t>Wonder</t>
  </si>
  <si>
    <t>The Divergent Series: Insurgent</t>
  </si>
  <si>
    <t>Ghostbusters</t>
  </si>
  <si>
    <t>Sex and the City 2</t>
  </si>
  <si>
    <t>Doctor Dolittle</t>
  </si>
  <si>
    <t>G-Force</t>
  </si>
  <si>
    <t>The Green Mile</t>
  </si>
  <si>
    <t>Salt</t>
  </si>
  <si>
    <t>Ferdinand</t>
  </si>
  <si>
    <t>The Departed</t>
  </si>
  <si>
    <t>Bridesmaids</t>
  </si>
  <si>
    <t>Fantastic Four: Rise of the Silver Surfer</t>
  </si>
  <si>
    <t>What Lies Beneath</t>
  </si>
  <si>
    <t>The Bourne Supremacy</t>
  </si>
  <si>
    <t>Oblivion</t>
  </si>
  <si>
    <t>Pitch Perfect 2</t>
  </si>
  <si>
    <t>Bee Movie</t>
  </si>
  <si>
    <t>Turbo</t>
  </si>
  <si>
    <t>American Pie 2</t>
  </si>
  <si>
    <t>The Sound of Music</t>
  </si>
  <si>
    <t>Elysium</t>
  </si>
  <si>
    <t>Lethal Weapon 4</t>
  </si>
  <si>
    <t>Wedding Crashers</t>
  </si>
  <si>
    <t>Speed</t>
  </si>
  <si>
    <t>John Carter</t>
  </si>
  <si>
    <t>Casper</t>
  </si>
  <si>
    <t>Bridget Jones's Diary</t>
  </si>
  <si>
    <t>The Bourne Legacy</t>
  </si>
  <si>
    <t>Shakespeare in Love</t>
  </si>
  <si>
    <t>Maze Runner: The Death Cure</t>
  </si>
  <si>
    <t>The Tourist</t>
  </si>
  <si>
    <t>Split</t>
  </si>
  <si>
    <t>Alice Through the Looking Glass</t>
  </si>
  <si>
    <t>Scary Movie</t>
  </si>
  <si>
    <t>Beverly Hills Cop II</t>
  </si>
  <si>
    <t>Scooby-Doo</t>
  </si>
  <si>
    <t>Divergent</t>
  </si>
  <si>
    <t>The Silence of the Lambs</t>
  </si>
  <si>
    <t>Sen to Chihiro no Kamikakushi</t>
  </si>
  <si>
    <t>Gran Torino</t>
  </si>
  <si>
    <t>High School Musical 3: Senior Year</t>
  </si>
  <si>
    <t>Cloudy with a Chance of Meatballs 2</t>
  </si>
  <si>
    <t>The Nutty Professor</t>
  </si>
  <si>
    <t>Lincoln</t>
  </si>
  <si>
    <t>Lara Croft: Tomb Raider</t>
  </si>
  <si>
    <t>Bad Boys II</t>
  </si>
  <si>
    <t>Grown Ups</t>
  </si>
  <si>
    <t>The Princess and the Frog</t>
  </si>
  <si>
    <t>Neighbors</t>
  </si>
  <si>
    <t>The Firm</t>
  </si>
  <si>
    <t>Mr. Peabody &amp; Sherman</t>
  </si>
  <si>
    <t>10,000 B.C.</t>
  </si>
  <si>
    <t>The Godfather</t>
  </si>
  <si>
    <t>Exodus: Gods and Kings</t>
  </si>
  <si>
    <t>The Expendables</t>
  </si>
  <si>
    <t>Bambi</t>
  </si>
  <si>
    <t>American Gangster</t>
  </si>
  <si>
    <t>We're the Millers</t>
  </si>
  <si>
    <t>xXx</t>
  </si>
  <si>
    <t>Batman Returns</t>
  </si>
  <si>
    <t>Something's Gotta Give</t>
  </si>
  <si>
    <t>The Incredible Hulk</t>
  </si>
  <si>
    <t>Waterworld</t>
  </si>
  <si>
    <t>The Truman Show</t>
  </si>
  <si>
    <t>The Fifth Element</t>
  </si>
  <si>
    <t>Real Steel</t>
  </si>
  <si>
    <t>Movie</t>
  </si>
  <si>
    <t>Month</t>
  </si>
  <si>
    <t>Day</t>
  </si>
  <si>
    <t>Year</t>
  </si>
  <si>
    <t>Budget($M)</t>
  </si>
  <si>
    <t>Domestic Gross($M)</t>
  </si>
  <si>
    <t>Worldwide Gross($M)</t>
  </si>
  <si>
    <t>https://www.statcrunch.com/app/index.html?dataid=2188684</t>
  </si>
  <si>
    <t>MIN</t>
  </si>
  <si>
    <t>MAX</t>
  </si>
  <si>
    <t>MODE</t>
  </si>
  <si>
    <t>AVG</t>
  </si>
  <si>
    <t>SUM</t>
  </si>
  <si>
    <t>Worldwide 
Gross($M)</t>
  </si>
  <si>
    <t>Count</t>
  </si>
  <si>
    <t>Relative</t>
  </si>
  <si>
    <t>Percent</t>
  </si>
  <si>
    <t>Budget over $100M</t>
  </si>
  <si>
    <t>Budget over $100M - Frequency</t>
  </si>
  <si>
    <t>Index &amp; Match</t>
  </si>
  <si>
    <t>Top 500 gross</t>
  </si>
  <si>
    <t>References</t>
  </si>
  <si>
    <t>Total Movies</t>
  </si>
  <si>
    <t>Budget ($M)</t>
  </si>
  <si>
    <t>Gross &gt;500</t>
  </si>
  <si>
    <t>Budget &lt; 100</t>
  </si>
  <si>
    <t>Both?</t>
  </si>
  <si>
    <t>Budget &gt;100</t>
  </si>
  <si>
    <t>Total # of Movies</t>
  </si>
  <si>
    <t>Confidence</t>
  </si>
  <si>
    <t>Support for A</t>
  </si>
  <si>
    <t>Support for C</t>
  </si>
  <si>
    <t>Support for A &amp; C</t>
  </si>
  <si>
    <t>Lift Ratio</t>
  </si>
  <si>
    <t>Antecedent (A)</t>
  </si>
  <si>
    <t>Association Rule</t>
  </si>
  <si>
    <t>Consequent (C)</t>
  </si>
  <si>
    <t>Budget &lt; $100M</t>
  </si>
  <si>
    <t>Budget &gt; $100M</t>
  </si>
  <si>
    <t>Year &lt; 2000</t>
  </si>
  <si>
    <t>Gross &gt; $500M</t>
  </si>
  <si>
    <t>Year &gt; 2000</t>
  </si>
  <si>
    <t>Gross &lt; $500M</t>
  </si>
  <si>
    <t>Gross &lt; 500</t>
  </si>
  <si>
    <t>102-109 Business Analytics: Comprehensive Analysis (Descriptive, Predictive, Prescriptive Analytics)</t>
  </si>
  <si>
    <t>200 points</t>
  </si>
  <si>
    <t>Instructions:</t>
  </si>
  <si>
    <t xml:space="preserve">Using an open-source resource to find a raw data set, you are to provide a Descriptive, Predictive and Prescriptive Analysis summary of the data set. Consider including the following: trends, frequency distributions, distribution measures, association analysis, forecasting, data tables,  location summary, demographic summary, etc. . You must show calculations used for analysis. Your final outcomes must be a concise and professional summary, evaluation, and course of action in your workbook or Power BI (i.e. words, charts, graphs, etc.). You must show the actual data you used to analyze within Excel. 
</t>
  </si>
  <si>
    <t xml:space="preserve">Your goal is to organize the data (removing outliers if necessary or removing rows of data that are incomplete, please note how many rows of data you removed) and then analyze the data. In the tabs below, summarize your descriptive analysis (i.e. your findings, counts, association rules, etc.), predictive analysis (i.e. forecast future thoughts based on what you believe are key relationships),  and prescriptive analysis (i.e. one-way or two-way data tables, future thoughts on what actions to take and why, etc.). Leverage all the skills you have learned this semester. </t>
  </si>
  <si>
    <t>Excellent
50 points</t>
  </si>
  <si>
    <t>Good
40 points</t>
  </si>
  <si>
    <t>Average
30 points</t>
  </si>
  <si>
    <t>Poor
20 points</t>
  </si>
  <si>
    <t>Incomplete
0 points</t>
  </si>
  <si>
    <t>Demonstration of Excel skills and functions</t>
  </si>
  <si>
    <r>
      <t xml:space="preserve">Student correctly includes many Excel skills and functions. Including, but not limited to: absolute and relative cell references, sum function, min and max function, variance calculations, use of filter, histograms or other charts, PivotTable, mean or average function, median function, mode function, countif and/or count function, sumif, relative frequency and/or percent frequency, IF statements, Index and Match, variance calculations,  association rule(s), Vlookup function,  </t>
    </r>
    <r>
      <rPr>
        <b/>
        <sz val="11"/>
        <rFont val="Calibri"/>
        <family val="2"/>
      </rPr>
      <t>What-If-Analysis:</t>
    </r>
    <r>
      <rPr>
        <sz val="11"/>
        <color rgb="FF000000"/>
        <rFont val="Calibri"/>
        <family val="2"/>
      </rPr>
      <t xml:space="preserve"> Goal Seek, one-way or two-way data tables, Scenario Manager, Access Database, Power BI, Data Validation lists, Time Series Analysis, etc. 
Work shows knowledge, understanding, and application of Excel.
(Approx. </t>
    </r>
    <r>
      <rPr>
        <b/>
        <sz val="11"/>
        <rFont val="Calibri"/>
        <family val="2"/>
      </rPr>
      <t>15 or more</t>
    </r>
    <r>
      <rPr>
        <sz val="11"/>
        <color rgb="FF000000"/>
        <rFont val="Calibri"/>
        <family val="2"/>
      </rPr>
      <t xml:space="preserve"> of the above listed skills and functions are visible, student can also demonstrate other skills and functions that are not listed above that were learned throughout the semester)</t>
    </r>
  </si>
  <si>
    <t>Student correctly includes many Excel skills and functions. Including, but not limited to: absolute and relative cell references, sum function, min and max function, variance calculations, use of filter, histograms or other charts, mean or average function, median function, mode function, countif and/or count function, relative frequency and/or percent frequency, if statements, sumif, variance calculations, one-way or two-way data tables, and Vlookup function, etc. Work shows knowledge, understanding, and application of Excel.
(Approx. 8-10 of the above listed skills and functions are visible, student can also demonstrate other skills and functions that are not listed above that were learned throughout the semester)</t>
  </si>
  <si>
    <t>Student correctly includes many Excel skills and functions. Including, but not limited to: absolute and relative cell references, sum function, min and max function, variance calculations, use of filter, histograms or other charts, mean or average function, median function, mode function, countif and/or count function, relative frequency and/or percent frequency, if statements, sumif, variance calculations, one-way or two-way data tables, and Vlookup function, etc. Work shows knowledge, understanding, and application of Excel.
(Approx. 6-7 of the above listed skills and functions are visible, student can also demonstrate other skills and functions that are not listed above that were learned throughout the semester)</t>
  </si>
  <si>
    <t>Student correctly includes many Excel skills and functions. Including, but not limited to: absolute and relative cell references, sum function, min and max function, variance calculations, use of filter, histograms or other charts, mean or average function, median function, mode function, countif and/or count function, relative frequency and/or percent frequency, if statements, sumif, variance calculations, one-way or two-way data tables, and Vlookup function, etc. Work shows knowledge, understanding, and application of Excel.
(Approx. 4-5 of the above listed skills and functions are visible, student can also demonstrate other skills and functions that are not listed above that were learned throughout the semester)</t>
  </si>
  <si>
    <t>Student correctly includes many Excel skills and functions. Including, but not limited to: absolute and relative cell references, sum function, min and max function, variance calculations, use of filter, histograms or other charts, mean or average function, median function, mode function, countif and/or count function, relative frequency and/or percent frequency, if statements, sumif, variance calculations, one-way or two-way data tables, and Vlookup function, etc. Work shows knowledge, understanding, and application of Excel.
(Approx. 3 or fewer of the above listed skills and functions are visible, student can also demonstrate other skills and functions that are not listed above that were learned throughout the semester)</t>
  </si>
  <si>
    <t>Data Workbook</t>
  </si>
  <si>
    <t xml:space="preserve"> Student includes actual data from source. Worksheets are clearly labeled. Data within the worksheets are clearly labeled and/or captioned so reader understands what the data is and is saying. All assumptions were clearly noted. Any data removed was clearly outlined.</t>
  </si>
  <si>
    <t xml:space="preserve"> Student includes actual data from source. Worksheets are clearly labeled. Most of the data within the worksheets are clearly labeled and/or captioned so reader understands what the data is and is saying. Some assumptions were clearly noted. There was some information concerning any data that was removed.</t>
  </si>
  <si>
    <t xml:space="preserve"> Student includes actual data from source. Worksheets are clearly labeled. Some of the data within the worksheets are clearly labeled and/or captioned so reader understands what the data is and is saying. There was very little information concerning assumptions that were made. There was very little information concerning any data that was removed.</t>
  </si>
  <si>
    <t xml:space="preserve"> Student includes actual data from source. Worksheets are not clearly labeled. Some of the data within the worksheets are clearly labeled and/or captioned so reader understands what the data is and is saying. There was no information concerning assumptions that were made. There no information concerning any data that was removed.</t>
  </si>
  <si>
    <t xml:space="preserve"> Student does not include actual data from source. Worksheets are not clearly labeled. Data within the worksheets are not clearly labeled and/or captioned so reader understands what the data is and is saying. There was no information concerning assumptions that were made. There no information concerning any data that was removed.</t>
  </si>
  <si>
    <t>Summary and Evaluation of findings</t>
  </si>
  <si>
    <r>
      <t>The student includes written overview, charts, graphs or other data summaries, use</t>
    </r>
    <r>
      <rPr>
        <b/>
        <sz val="11"/>
        <rFont val="Calibri"/>
        <family val="2"/>
      </rPr>
      <t xml:space="preserve"> Power BI</t>
    </r>
    <r>
      <rPr>
        <sz val="11"/>
        <color rgb="FF000000"/>
        <rFont val="Calibri"/>
        <family val="2"/>
      </rPr>
      <t>,</t>
    </r>
    <r>
      <rPr>
        <b/>
        <sz val="11"/>
        <color rgb="FF000000"/>
        <rFont val="Calibri"/>
        <family val="2"/>
      </rPr>
      <t>Tableau</t>
    </r>
    <r>
      <rPr>
        <sz val="11"/>
        <color rgb="FF000000"/>
        <rFont val="Calibri"/>
        <family val="2"/>
      </rPr>
      <t xml:space="preserve">, pivot tables/charts. Includes a descriptive, predictive, prescriptive analysis. The reader can identify a minimum of 3 key takeaways per each type of analysis (9 total takeaways)  that would have otherwise not been known without a analysis of the data. Key findings enhance what would have otherwise been simple data counts and sums. Summary included why or why not  the data collected has data integrity. </t>
    </r>
    <r>
      <rPr>
        <b/>
        <sz val="11"/>
        <color rgb="FF000000"/>
        <rFont val="Calibri"/>
        <family val="2"/>
      </rPr>
      <t>Evaluate</t>
    </r>
    <r>
      <rPr>
        <sz val="11"/>
        <color rgb="FF000000"/>
        <rFont val="Calibri"/>
        <family val="2"/>
      </rPr>
      <t xml:space="preserve"> your findings and</t>
    </r>
    <r>
      <rPr>
        <b/>
        <sz val="11"/>
        <color rgb="FF000000"/>
        <rFont val="Calibri"/>
        <family val="2"/>
      </rPr>
      <t xml:space="preserve"> make a recommendation and/or course of action</t>
    </r>
    <r>
      <rPr>
        <sz val="11"/>
        <color rgb="FF000000"/>
        <rFont val="Calibri"/>
        <family val="2"/>
      </rPr>
      <t xml:space="preserve"> from the results of your data analysis.</t>
    </r>
  </si>
  <si>
    <t>The student includes written overview, charts, graphs or other data summaries. Includes a descriptive, predictive, prescriptive analysis. The reader can identify a minimum of 2 key takeaways per each type of analysis (6 total takeawawys)  that would have otherwise not been known without a analysis of the data. Summary did not included why or why not the data set has data integrity. Key findings enhance what would have otherwise been simple data counts and sums. Missing course of action from data analysis.</t>
  </si>
  <si>
    <t>The student includes written overview, charts, graphs or other data summaries. Includes a descriptive, predictive, prescriptive analysis. The reader can identify a minimum of 1 key takeaway per each type of analysis (3 total takeaways)  that would have otherwise not been known without a analysis of the data. Summary did not included why or why not the data set has data integrity. Key findings enhance what would have otherwise been simple data counts and sums. Missing evaluation and course of action from data analysis.</t>
  </si>
  <si>
    <t>The student includes written overview, charts, graphs or other data summaries. Does not include at least one of key takeaway of the following analysis types: descriptive, predictive, prescriptive analysis (2 total takeaways). Some key findings are simple data counts and sums. Missing evaluation/summary and course of action from data analysis.</t>
  </si>
  <si>
    <t>The student includes written overview, charts, graphs or other data summaries. Does not include at least two key takeaways of the following analysis types: descriptive, predictive, prescriptive analysis (1 total takeaway). Some key findings are simple data counts and sums. Missing evaluation/summary and course of action from data analysis.</t>
  </si>
  <si>
    <t>Workbook Appearance</t>
  </si>
  <si>
    <r>
      <t xml:space="preserve">Data is organized in a neat and professional manner. Information is professionally formatted (i.e. font, color, fill, style, borders, etc.). </t>
    </r>
    <r>
      <rPr>
        <b/>
        <sz val="11"/>
        <color rgb="FF000000"/>
        <rFont val="Calibri"/>
        <family val="2"/>
      </rPr>
      <t>All words are spelled correctly</t>
    </r>
    <r>
      <rPr>
        <sz val="11"/>
        <color rgb="FF000000"/>
        <rFont val="Calibri"/>
        <family val="2"/>
      </rPr>
      <t xml:space="preserve">. 
</t>
    </r>
    <r>
      <rPr>
        <b/>
        <sz val="11"/>
        <color rgb="FF000000"/>
        <rFont val="Calibri"/>
        <family val="2"/>
      </rPr>
      <t xml:space="preserve">The print areas and page setup are adjusted such that  one can simply press print </t>
    </r>
    <r>
      <rPr>
        <sz val="11"/>
        <color rgb="FF000000"/>
        <rFont val="Calibri"/>
        <family val="2"/>
      </rPr>
      <t xml:space="preserve">(i.e. meeting ready) for each analysis tab. </t>
    </r>
    <r>
      <rPr>
        <b/>
        <sz val="11"/>
        <color rgb="FF000000"/>
        <rFont val="Calibri"/>
        <family val="2"/>
      </rPr>
      <t xml:space="preserve">Student name and date are clearly identified in footer. </t>
    </r>
    <r>
      <rPr>
        <sz val="11"/>
        <color rgb="FF000000"/>
        <rFont val="Calibri"/>
        <family val="2"/>
      </rPr>
      <t xml:space="preserve">
</t>
    </r>
  </si>
  <si>
    <r>
      <t>Data is organized in a neat and professional manner. Information is professionally formatted (i.e. font, color, fill, style, borders, etc.).</t>
    </r>
    <r>
      <rPr>
        <b/>
        <sz val="11"/>
        <color rgb="FF000000"/>
        <rFont val="Calibri"/>
        <family val="2"/>
      </rPr>
      <t>One or two words are spelled incorrectly.</t>
    </r>
    <r>
      <rPr>
        <sz val="11"/>
        <color rgb="FF000000"/>
        <rFont val="Calibri"/>
        <family val="2"/>
      </rPr>
      <t xml:space="preserve"> 
T</t>
    </r>
    <r>
      <rPr>
        <b/>
        <sz val="11"/>
        <color rgb="FF000000"/>
        <rFont val="Calibri"/>
        <family val="2"/>
      </rPr>
      <t>he print areas and page setup are adjusted such that  one can simply press print (i.e. meeting ready) for each analysis tab.  Elements of the footer are missing.</t>
    </r>
  </si>
  <si>
    <r>
      <t xml:space="preserve">Data is somewhat organized in a neat and professional manner. Information is somewhat professionally formatted (i.e. font, color, fill, style, borders, etc.). </t>
    </r>
    <r>
      <rPr>
        <b/>
        <sz val="11"/>
        <color rgb="FF000000"/>
        <rFont val="Calibri"/>
        <family val="2"/>
      </rPr>
      <t xml:space="preserve">Three to five words are spelled incorrectly. </t>
    </r>
    <r>
      <rPr>
        <sz val="11"/>
        <color rgb="FF000000"/>
        <rFont val="Calibri"/>
        <family val="2"/>
      </rPr>
      <t xml:space="preserve">
On the analysis tabs the print areas and page setup are </t>
    </r>
    <r>
      <rPr>
        <b/>
        <sz val="11"/>
        <color rgb="FF000000"/>
        <rFont val="Calibri"/>
        <family val="2"/>
      </rPr>
      <t>not</t>
    </r>
    <r>
      <rPr>
        <sz val="11"/>
        <color rgb="FF000000"/>
        <rFont val="Calibri"/>
        <family val="2"/>
      </rPr>
      <t xml:space="preserve"> adjusted such that  one can simply press print (i.e. meeting ready) some of the analysis tabs. Elements of the footer are missing. </t>
    </r>
  </si>
  <si>
    <r>
      <t xml:space="preserve">Much of the data is not organized in a neat and professional manner. Information is not very professionally formatted (i.e. font, color, fill, style, borders, etc.). </t>
    </r>
    <r>
      <rPr>
        <b/>
        <sz val="11"/>
        <color rgb="FF000000"/>
        <rFont val="Calibri"/>
        <family val="2"/>
      </rPr>
      <t xml:space="preserve">Many words are spelled incorrectly. </t>
    </r>
    <r>
      <rPr>
        <sz val="11"/>
        <color rgb="FF000000"/>
        <rFont val="Calibri"/>
        <family val="2"/>
      </rPr>
      <t xml:space="preserve">
On the analysis tabs the print areas and page setup are </t>
    </r>
    <r>
      <rPr>
        <b/>
        <sz val="11"/>
        <color rgb="FF000000"/>
        <rFont val="Calibri"/>
        <family val="2"/>
      </rPr>
      <t xml:space="preserve">not </t>
    </r>
    <r>
      <rPr>
        <sz val="11"/>
        <color rgb="FF000000"/>
        <rFont val="Calibri"/>
        <family val="2"/>
      </rPr>
      <t>adjusted such that  one can simply press print (i.e. meeting ready) on the analysis tabs.  No footer.</t>
    </r>
  </si>
  <si>
    <r>
      <t xml:space="preserve">Data is not organized in a neat and professional manner. Information is not professionally formatted (i.e. font, color, fill, style, borders, etc.). </t>
    </r>
    <r>
      <rPr>
        <b/>
        <sz val="11"/>
        <color rgb="FF000000"/>
        <rFont val="Calibri"/>
        <family val="2"/>
      </rPr>
      <t xml:space="preserve">Most of the words are spelled incorrectly. </t>
    </r>
    <r>
      <rPr>
        <sz val="11"/>
        <color rgb="FF000000"/>
        <rFont val="Calibri"/>
        <family val="2"/>
      </rPr>
      <t xml:space="preserve">
On the analysis tabs the print areas and page setup are </t>
    </r>
    <r>
      <rPr>
        <b/>
        <sz val="11"/>
        <color rgb="FF000000"/>
        <rFont val="Calibri"/>
        <family val="2"/>
      </rPr>
      <t>not</t>
    </r>
    <r>
      <rPr>
        <sz val="11"/>
        <color rgb="FF000000"/>
        <rFont val="Calibri"/>
        <family val="2"/>
      </rPr>
      <t xml:space="preserve"> adjusted such that  one can simply press print (i.e. meeting ready) one the analysis tabs.  No footer.</t>
    </r>
  </si>
  <si>
    <t>Gunnar Forcier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</si>
</sst>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font>
    <font>
      <b/>
      <sz val="11"/>
      <color rgb="FF000000"/>
      <name val="Calibri"/>
      <family val="2"/>
    </font>
    <font>
      <b/>
      <sz val="12"/>
      <color rgb="FFFF0000"/>
      <name val="Calibri"/>
      <family val="2"/>
    </font>
    <font>
      <b/>
      <u/>
      <sz val="11"/>
      <color rgb="FF000000"/>
      <name val="Calibri"/>
      <family val="2"/>
    </font>
    <font>
      <sz val="11"/>
      <name val="Calibri"/>
      <family val="2"/>
    </font>
    <font>
      <b/>
      <sz val="11"/>
      <name val="Calibri"/>
      <family val="2"/>
    </font>
  </fonts>
  <fills count="5">
    <fill>
      <patternFill patternType="none"/>
    </fill>
    <fill>
      <patternFill patternType="gray125"/>
    </fill>
    <fill>
      <patternFill patternType="solid">
        <fgColor theme="6" tint="0.39997558519241921"/>
        <bgColor indexed="64"/>
      </patternFill>
    </fill>
    <fill>
      <patternFill patternType="solid">
        <fgColor rgb="FFFFFFFF"/>
        <bgColor rgb="FFFFFFFF"/>
      </patternFill>
    </fill>
    <fill>
      <patternFill patternType="solid">
        <fgColor rgb="FFBFBFBF"/>
        <bgColor rgb="FFBFBFBF"/>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top style="medium">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cellStyleXfs>
  <cellXfs count="48">
    <xf numFmtId="0" fontId="0" fillId="0" borderId="0" xfId="0"/>
    <xf numFmtId="44" fontId="0" fillId="0" borderId="0" xfId="1" applyFont="1"/>
    <xf numFmtId="0" fontId="2" fillId="0" borderId="0" xfId="0" applyFont="1"/>
    <xf numFmtId="0" fontId="0" fillId="0" borderId="0" xfId="0" applyAlignment="1">
      <alignment horizontal="left"/>
    </xf>
    <xf numFmtId="0" fontId="0" fillId="0" borderId="1" xfId="0" applyBorder="1" applyAlignment="1">
      <alignment horizontal="left"/>
    </xf>
    <xf numFmtId="0" fontId="0" fillId="0" borderId="1" xfId="0" applyBorder="1"/>
    <xf numFmtId="44" fontId="0" fillId="0" borderId="1" xfId="1" applyFont="1" applyBorder="1"/>
    <xf numFmtId="0" fontId="0" fillId="0" borderId="3" xfId="0" applyBorder="1" applyAlignment="1">
      <alignment horizontal="left"/>
    </xf>
    <xf numFmtId="0" fontId="0" fillId="0" borderId="3" xfId="0" applyBorder="1"/>
    <xf numFmtId="44" fontId="0" fillId="0" borderId="3" xfId="1" applyFont="1" applyBorder="1"/>
    <xf numFmtId="0" fontId="2" fillId="0" borderId="4" xfId="0" applyFont="1" applyBorder="1" applyAlignment="1">
      <alignment horizontal="left"/>
    </xf>
    <xf numFmtId="0" fontId="2" fillId="0" borderId="5" xfId="0" applyFont="1" applyBorder="1"/>
    <xf numFmtId="44" fontId="2" fillId="0" borderId="5" xfId="1" applyFont="1" applyBorder="1"/>
    <xf numFmtId="44" fontId="2" fillId="0" borderId="6" xfId="1" applyFont="1" applyBorder="1" applyAlignment="1">
      <alignment wrapText="1"/>
    </xf>
    <xf numFmtId="0" fontId="2" fillId="0" borderId="7" xfId="0" applyFont="1" applyBorder="1" applyAlignment="1">
      <alignment horizontal="left"/>
    </xf>
    <xf numFmtId="0" fontId="2" fillId="0" borderId="8" xfId="0" applyFont="1" applyBorder="1"/>
    <xf numFmtId="44" fontId="2" fillId="0" borderId="8" xfId="1" applyFont="1" applyBorder="1"/>
    <xf numFmtId="44" fontId="2" fillId="0" borderId="9" xfId="1" applyFont="1" applyBorder="1"/>
    <xf numFmtId="0" fontId="2" fillId="0" borderId="1" xfId="0" applyFont="1" applyBorder="1" applyAlignment="1">
      <alignment horizontal="center"/>
    </xf>
    <xf numFmtId="0" fontId="0" fillId="0" borderId="1" xfId="0" applyBorder="1" applyAlignment="1">
      <alignment horizontal="center"/>
    </xf>
    <xf numFmtId="0" fontId="2" fillId="2" borderId="1" xfId="0" applyFont="1" applyFill="1" applyBorder="1"/>
    <xf numFmtId="9" fontId="0" fillId="0" borderId="1" xfId="2" applyFont="1" applyBorder="1"/>
    <xf numFmtId="2" fontId="0" fillId="0" borderId="1" xfId="0" applyNumberFormat="1" applyBorder="1"/>
    <xf numFmtId="0" fontId="4" fillId="3" borderId="0" xfId="3" applyFill="1"/>
    <xf numFmtId="0" fontId="5" fillId="3" borderId="0" xfId="3" applyFont="1" applyFill="1"/>
    <xf numFmtId="0" fontId="4" fillId="0" borderId="0" xfId="3"/>
    <xf numFmtId="0" fontId="6" fillId="3" borderId="0" xfId="3" applyFont="1" applyFill="1"/>
    <xf numFmtId="0" fontId="7" fillId="3" borderId="0" xfId="3" applyFont="1" applyFill="1"/>
    <xf numFmtId="0" fontId="4" fillId="3" borderId="0" xfId="3" applyFill="1" applyAlignment="1">
      <alignment horizontal="left" vertical="top" wrapText="1"/>
    </xf>
    <xf numFmtId="0" fontId="4" fillId="3" borderId="0" xfId="3" applyFill="1" applyAlignment="1">
      <alignment vertical="top" wrapText="1"/>
    </xf>
    <xf numFmtId="0" fontId="5" fillId="4" borderId="12" xfId="3" applyFont="1" applyFill="1" applyBorder="1" applyAlignment="1">
      <alignment horizontal="center" vertical="top" wrapText="1"/>
    </xf>
    <xf numFmtId="0" fontId="5" fillId="4" borderId="12" xfId="3" applyFont="1" applyFill="1" applyBorder="1" applyAlignment="1">
      <alignment horizontal="center" vertical="center" wrapText="1"/>
    </xf>
    <xf numFmtId="0" fontId="4" fillId="3" borderId="12" xfId="3" applyFill="1" applyBorder="1" applyAlignment="1">
      <alignment horizontal="left" vertical="top" wrapText="1"/>
    </xf>
    <xf numFmtId="44" fontId="2" fillId="0" borderId="16" xfId="1" applyFont="1" applyBorder="1"/>
    <xf numFmtId="44" fontId="2" fillId="0" borderId="2" xfId="1" applyFont="1" applyBorder="1"/>
    <xf numFmtId="0" fontId="4" fillId="3" borderId="0" xfId="3" applyFill="1" applyAlignment="1">
      <alignment horizontal="left" vertical="top" wrapText="1"/>
    </xf>
    <xf numFmtId="0" fontId="8" fillId="0" borderId="0" xfId="3" applyFont="1"/>
    <xf numFmtId="0" fontId="4" fillId="0" borderId="0" xfId="3"/>
    <xf numFmtId="0" fontId="5" fillId="4" borderId="13" xfId="3" applyFont="1" applyFill="1" applyBorder="1" applyAlignment="1">
      <alignment horizontal="center" vertical="center" wrapText="1"/>
    </xf>
    <xf numFmtId="0" fontId="8" fillId="0" borderId="14" xfId="3" applyFont="1" applyBorder="1"/>
    <xf numFmtId="0" fontId="8" fillId="0" borderId="15" xfId="3" applyFont="1" applyBorder="1"/>
    <xf numFmtId="0" fontId="4" fillId="3" borderId="13" xfId="3" applyFill="1" applyBorder="1" applyAlignment="1">
      <alignment horizontal="left" vertical="top" wrapText="1"/>
    </xf>
    <xf numFmtId="0" fontId="3"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0" fillId="0" borderId="10" xfId="0" applyBorder="1" applyAlignment="1">
      <alignment horizontal="center"/>
    </xf>
    <xf numFmtId="0" fontId="0" fillId="0" borderId="11" xfId="0" applyBorder="1" applyAlignment="1">
      <alignment horizontal="center"/>
    </xf>
    <xf numFmtId="164" fontId="0" fillId="0" borderId="1" xfId="2" applyNumberFormat="1" applyFont="1" applyBorder="1" applyAlignment="1">
      <alignment horizontal="center"/>
    </xf>
  </cellXfs>
  <cellStyles count="4">
    <cellStyle name="Currency" xfId="1" builtinId="4"/>
    <cellStyle name="Normal" xfId="0" builtinId="0"/>
    <cellStyle name="Normal 2" xfId="3" xr:uid="{9E6E946E-C918-480C-B2F0-9A80AAB3517A}"/>
    <cellStyle name="Percent" xfId="2" builtinId="5"/>
  </cellStyles>
  <dxfs count="1">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641350</xdr:colOff>
      <xdr:row>14</xdr:row>
      <xdr:rowOff>120650</xdr:rowOff>
    </xdr:from>
    <xdr:to>
      <xdr:col>22</xdr:col>
      <xdr:colOff>711200</xdr:colOff>
      <xdr:row>28</xdr:row>
      <xdr:rowOff>107950</xdr:rowOff>
    </xdr:to>
    <xdr:sp macro="" textlink="">
      <xdr:nvSpPr>
        <xdr:cNvPr id="2" name="TextBox 1">
          <a:extLst>
            <a:ext uri="{FF2B5EF4-FFF2-40B4-BE49-F238E27FC236}">
              <a16:creationId xmlns:a16="http://schemas.microsoft.com/office/drawing/2014/main" id="{F0F1D669-A66C-C4D9-3367-E2808B09536D}"/>
            </a:ext>
          </a:extLst>
        </xdr:cNvPr>
        <xdr:cNvSpPr txBox="1"/>
      </xdr:nvSpPr>
      <xdr:spPr>
        <a:xfrm>
          <a:off x="15233650" y="2698750"/>
          <a:ext cx="5499100" cy="256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wanted to do an association analysis to look for the</a:t>
          </a:r>
          <a:r>
            <a:rPr lang="en-US" sz="1100" baseline="0"/>
            <a:t> strongest associations I could find. I found that my strongest confidence and lift ratio by far was between a movies budget being over $100M and it's worldwide gross being over $500M. This seems to say that the more money you invest into a movie, the more likely it will be that you'll make a large amount of money from it. I performed a few more associations just for fun. I used countif, math formulas, and absolute references in this exercise. I also hid the ugly columns used to compare Antecedents and Consequents.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152302</xdr:rowOff>
    </xdr:from>
    <xdr:to>
      <xdr:col>20</xdr:col>
      <xdr:colOff>540905</xdr:colOff>
      <xdr:row>49</xdr:row>
      <xdr:rowOff>27654</xdr:rowOff>
    </xdr:to>
    <xdr:pic>
      <xdr:nvPicPr>
        <xdr:cNvPr id="3" name="Picture 2">
          <a:extLst>
            <a:ext uri="{FF2B5EF4-FFF2-40B4-BE49-F238E27FC236}">
              <a16:creationId xmlns:a16="http://schemas.microsoft.com/office/drawing/2014/main" id="{0DC5E785-AA7F-F99E-B151-41FC4DD8CEE7}"/>
            </a:ext>
          </a:extLst>
        </xdr:cNvPr>
        <xdr:cNvPicPr>
          <a:picLocks noChangeAspect="1"/>
        </xdr:cNvPicPr>
      </xdr:nvPicPr>
      <xdr:blipFill>
        <a:blip xmlns:r="http://schemas.openxmlformats.org/officeDocument/2006/relationships" r:embed="rId1"/>
        <a:stretch>
          <a:fillRect/>
        </a:stretch>
      </xdr:blipFill>
      <xdr:spPr>
        <a:xfrm>
          <a:off x="0" y="525831"/>
          <a:ext cx="12742866" cy="86532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31750</xdr:colOff>
      <xdr:row>24</xdr:row>
      <xdr:rowOff>38100</xdr:rowOff>
    </xdr:from>
    <xdr:to>
      <xdr:col>11</xdr:col>
      <xdr:colOff>107950</xdr:colOff>
      <xdr:row>34</xdr:row>
      <xdr:rowOff>50800</xdr:rowOff>
    </xdr:to>
    <xdr:sp macro="" textlink="">
      <xdr:nvSpPr>
        <xdr:cNvPr id="2" name="TextBox 1">
          <a:extLst>
            <a:ext uri="{FF2B5EF4-FFF2-40B4-BE49-F238E27FC236}">
              <a16:creationId xmlns:a16="http://schemas.microsoft.com/office/drawing/2014/main" id="{B176B9D2-DD25-F7CD-A731-B8F3F5ABFFE1}"/>
            </a:ext>
          </a:extLst>
        </xdr:cNvPr>
        <xdr:cNvSpPr txBox="1"/>
      </xdr:nvSpPr>
      <xdr:spPr>
        <a:xfrm>
          <a:off x="6407150" y="4648200"/>
          <a:ext cx="4375150" cy="185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my descriptive analysis I performed the following;</a:t>
          </a:r>
          <a:r>
            <a:rPr lang="en-US" sz="1100" baseline="0"/>
            <a:t> Max, Min, Mode, Average, Sum, Counta, Count IF, Relative Frequency, Percent Frequency, Data Validation List, Index &amp; Match, and applied filters to the columns. I wanted to highlight movies that had a budget of over $100M dollars to get an idea for how truly profitable these films turned out to be, so I highlight movies with a budget over$100M with conditional formatting. If they had a budget of less than 100 Million I feel they would have a great chance of being very profitable if they're appearing on the top grossing films of all time list.</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7719F33-25A3-46A1-A5D9-E2409E3D90D8}">
  <we:reference id="db18cc72-1a17-45df-b60e-7ffb655e8af5" version="1.0.0.4" store="EXCatalog" storeType="EXCatalog"/>
  <we:alternateReferences>
    <we:reference id="WA104381701" version="1.0.0.4" store="en-US"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D16AE-1E09-484E-AF6A-97A2F01B3A73}">
  <sheetPr>
    <pageSetUpPr fitToPage="1"/>
  </sheetPr>
  <dimension ref="A1:Z1001"/>
  <sheetViews>
    <sheetView topLeftCell="B1" zoomScaleNormal="100" workbookViewId="0">
      <selection activeCell="C14" sqref="C14:C16"/>
    </sheetView>
  </sheetViews>
  <sheetFormatPr defaultColWidth="14.453125" defaultRowHeight="15" customHeight="1" x14ac:dyDescent="0.35"/>
  <cols>
    <col min="1" max="1" width="3.453125" style="25" customWidth="1"/>
    <col min="2" max="2" width="19.453125" style="25" customWidth="1"/>
    <col min="3" max="5" width="45.7265625" style="25" customWidth="1"/>
    <col min="6" max="6" width="46.453125" style="25" customWidth="1"/>
    <col min="7" max="7" width="45.7265625" style="25" customWidth="1"/>
    <col min="8" max="26" width="9.1796875" style="25" customWidth="1"/>
    <col min="27" max="16384" width="14.453125" style="25"/>
  </cols>
  <sheetData>
    <row r="1" spans="1:26" ht="14.25" customHeight="1" x14ac:dyDescent="0.35">
      <c r="A1" s="23"/>
      <c r="B1" s="24" t="s">
        <v>535</v>
      </c>
      <c r="C1" s="23"/>
      <c r="D1" s="23"/>
      <c r="E1" s="23"/>
      <c r="F1" s="23"/>
      <c r="G1" s="23"/>
      <c r="H1" s="23"/>
      <c r="I1" s="23"/>
      <c r="J1" s="23"/>
      <c r="K1" s="23"/>
      <c r="L1" s="23"/>
      <c r="M1" s="23"/>
      <c r="N1" s="23"/>
      <c r="O1" s="23"/>
      <c r="P1" s="23"/>
      <c r="Q1" s="23"/>
      <c r="R1" s="23"/>
      <c r="S1" s="23"/>
      <c r="T1" s="23"/>
      <c r="U1" s="23"/>
      <c r="V1" s="23"/>
      <c r="W1" s="23"/>
      <c r="X1" s="23"/>
      <c r="Y1" s="23"/>
      <c r="Z1" s="23"/>
    </row>
    <row r="2" spans="1:26" ht="14.25" customHeight="1" x14ac:dyDescent="0.35">
      <c r="A2" s="23"/>
      <c r="B2" s="26" t="s">
        <v>536</v>
      </c>
      <c r="C2" s="26"/>
      <c r="D2" s="23"/>
      <c r="E2" s="23"/>
      <c r="F2" s="23"/>
      <c r="G2" s="23"/>
      <c r="H2" s="23"/>
      <c r="I2" s="23"/>
      <c r="J2" s="23"/>
      <c r="K2" s="23"/>
      <c r="L2" s="23"/>
      <c r="M2" s="23"/>
      <c r="N2" s="23"/>
      <c r="O2" s="23"/>
      <c r="P2" s="23"/>
      <c r="Q2" s="23"/>
      <c r="R2" s="23"/>
      <c r="S2" s="23"/>
      <c r="T2" s="23"/>
      <c r="U2" s="23"/>
      <c r="V2" s="23"/>
      <c r="W2" s="23"/>
      <c r="X2" s="23"/>
      <c r="Y2" s="23"/>
      <c r="Z2" s="23"/>
    </row>
    <row r="3" spans="1:26" ht="14.25" customHeight="1" x14ac:dyDescent="0.35">
      <c r="A3" s="23"/>
      <c r="B3" s="27" t="s">
        <v>537</v>
      </c>
      <c r="C3" s="23"/>
      <c r="D3" s="23"/>
      <c r="E3" s="23"/>
      <c r="F3" s="23"/>
      <c r="G3" s="23"/>
      <c r="H3" s="23"/>
      <c r="I3" s="23"/>
      <c r="J3" s="23"/>
      <c r="K3" s="23"/>
      <c r="L3" s="23"/>
      <c r="M3" s="23"/>
      <c r="N3" s="23"/>
      <c r="O3" s="23"/>
      <c r="P3" s="23"/>
      <c r="Q3" s="23"/>
      <c r="R3" s="23"/>
      <c r="S3" s="23"/>
      <c r="T3" s="23"/>
      <c r="U3" s="23"/>
      <c r="V3" s="23"/>
      <c r="W3" s="23"/>
      <c r="X3" s="23"/>
      <c r="Y3" s="23"/>
      <c r="Z3" s="23"/>
    </row>
    <row r="4" spans="1:26" ht="15" customHeight="1" x14ac:dyDescent="0.35">
      <c r="A4" s="23"/>
      <c r="B4" s="35" t="s">
        <v>538</v>
      </c>
      <c r="C4" s="36"/>
      <c r="D4" s="36"/>
      <c r="E4" s="36"/>
      <c r="F4" s="36"/>
      <c r="G4" s="36"/>
      <c r="H4" s="29"/>
      <c r="I4" s="29"/>
      <c r="J4" s="29"/>
      <c r="K4" s="23"/>
      <c r="L4" s="23"/>
      <c r="M4" s="23"/>
      <c r="N4" s="23"/>
      <c r="O4" s="23"/>
      <c r="P4" s="23"/>
      <c r="Q4" s="23"/>
      <c r="R4" s="23"/>
      <c r="S4" s="23"/>
      <c r="T4" s="23"/>
      <c r="U4" s="23"/>
      <c r="V4" s="23"/>
      <c r="W4" s="23"/>
      <c r="X4" s="23"/>
      <c r="Y4" s="23"/>
      <c r="Z4" s="23"/>
    </row>
    <row r="5" spans="1:26" ht="14.25" customHeight="1" x14ac:dyDescent="0.35">
      <c r="A5" s="23"/>
      <c r="B5" s="36"/>
      <c r="C5" s="37"/>
      <c r="D5" s="37"/>
      <c r="E5" s="37"/>
      <c r="F5" s="37"/>
      <c r="G5" s="36"/>
      <c r="H5" s="29"/>
      <c r="I5" s="29"/>
      <c r="J5" s="29"/>
      <c r="K5" s="23"/>
      <c r="L5" s="23"/>
      <c r="M5" s="23"/>
      <c r="N5" s="23"/>
      <c r="O5" s="23"/>
      <c r="P5" s="23"/>
      <c r="Q5" s="23"/>
      <c r="R5" s="23"/>
      <c r="S5" s="23"/>
      <c r="T5" s="23"/>
      <c r="U5" s="23"/>
      <c r="V5" s="23"/>
      <c r="W5" s="23"/>
      <c r="X5" s="23"/>
      <c r="Y5" s="23"/>
      <c r="Z5" s="23"/>
    </row>
    <row r="6" spans="1:26" ht="14.25" customHeight="1" x14ac:dyDescent="0.35">
      <c r="A6" s="23"/>
      <c r="B6" s="36"/>
      <c r="C6" s="37"/>
      <c r="D6" s="37"/>
      <c r="E6" s="37"/>
      <c r="F6" s="37"/>
      <c r="G6" s="36"/>
      <c r="H6" s="29"/>
      <c r="I6" s="29"/>
      <c r="J6" s="29"/>
      <c r="K6" s="23"/>
      <c r="L6" s="23"/>
      <c r="M6" s="23"/>
      <c r="N6" s="23"/>
      <c r="O6" s="23"/>
      <c r="P6" s="23"/>
      <c r="Q6" s="23"/>
      <c r="R6" s="23"/>
      <c r="S6" s="23"/>
      <c r="T6" s="23"/>
      <c r="U6" s="23"/>
      <c r="V6" s="23"/>
      <c r="W6" s="23"/>
      <c r="X6" s="23"/>
      <c r="Y6" s="23"/>
      <c r="Z6" s="23"/>
    </row>
    <row r="7" spans="1:26" ht="14.25" customHeight="1" x14ac:dyDescent="0.35">
      <c r="A7" s="23"/>
      <c r="B7" s="36"/>
      <c r="C7" s="36"/>
      <c r="D7" s="36"/>
      <c r="E7" s="36"/>
      <c r="F7" s="36"/>
      <c r="G7" s="36"/>
      <c r="H7" s="29"/>
      <c r="I7" s="29"/>
      <c r="J7" s="29"/>
      <c r="K7" s="23"/>
      <c r="L7" s="23"/>
      <c r="M7" s="23"/>
      <c r="N7" s="23"/>
      <c r="O7" s="23"/>
      <c r="P7" s="23"/>
      <c r="Q7" s="23"/>
      <c r="R7" s="23"/>
      <c r="S7" s="23"/>
      <c r="T7" s="23"/>
      <c r="U7" s="23"/>
      <c r="V7" s="23"/>
      <c r="W7" s="23"/>
      <c r="X7" s="23"/>
      <c r="Y7" s="23"/>
      <c r="Z7" s="23"/>
    </row>
    <row r="8" spans="1:26" ht="15" customHeight="1" x14ac:dyDescent="0.35">
      <c r="A8" s="23"/>
      <c r="B8" s="35" t="s">
        <v>539</v>
      </c>
      <c r="C8" s="36"/>
      <c r="D8" s="36"/>
      <c r="E8" s="36"/>
      <c r="F8" s="36"/>
      <c r="G8" s="36"/>
      <c r="H8" s="29"/>
      <c r="I8" s="29"/>
      <c r="J8" s="29"/>
      <c r="K8" s="23"/>
      <c r="L8" s="23"/>
      <c r="M8" s="23"/>
      <c r="N8" s="23"/>
      <c r="O8" s="23"/>
      <c r="P8" s="23"/>
      <c r="Q8" s="23"/>
      <c r="R8" s="23"/>
      <c r="S8" s="23"/>
      <c r="T8" s="23"/>
      <c r="U8" s="23"/>
      <c r="V8" s="23"/>
      <c r="W8" s="23"/>
      <c r="X8" s="23"/>
      <c r="Y8" s="23"/>
      <c r="Z8" s="23"/>
    </row>
    <row r="9" spans="1:26" ht="14.25" customHeight="1" x14ac:dyDescent="0.35">
      <c r="A9" s="23"/>
      <c r="B9" s="36"/>
      <c r="C9" s="37"/>
      <c r="D9" s="37"/>
      <c r="E9" s="37"/>
      <c r="F9" s="37"/>
      <c r="G9" s="36"/>
      <c r="H9" s="29"/>
      <c r="I9" s="29"/>
      <c r="J9" s="29"/>
      <c r="K9" s="23"/>
      <c r="L9" s="23"/>
      <c r="M9" s="23"/>
      <c r="N9" s="23"/>
      <c r="O9" s="23"/>
      <c r="P9" s="23"/>
      <c r="Q9" s="23"/>
      <c r="R9" s="23"/>
      <c r="S9" s="23"/>
      <c r="T9" s="23"/>
      <c r="U9" s="23"/>
      <c r="V9" s="23"/>
      <c r="W9" s="23"/>
      <c r="X9" s="23"/>
      <c r="Y9" s="23"/>
      <c r="Z9" s="23"/>
    </row>
    <row r="10" spans="1:26" ht="14.25" customHeight="1" x14ac:dyDescent="0.35">
      <c r="A10" s="23"/>
      <c r="B10" s="36"/>
      <c r="C10" s="37"/>
      <c r="D10" s="37"/>
      <c r="E10" s="37"/>
      <c r="F10" s="37"/>
      <c r="G10" s="36"/>
      <c r="H10" s="29"/>
      <c r="I10" s="29"/>
      <c r="J10" s="29"/>
      <c r="K10" s="23"/>
      <c r="L10" s="23"/>
      <c r="M10" s="23"/>
      <c r="N10" s="23"/>
      <c r="O10" s="23"/>
      <c r="P10" s="23"/>
      <c r="Q10" s="23"/>
      <c r="R10" s="23"/>
      <c r="S10" s="23"/>
      <c r="T10" s="23"/>
      <c r="U10" s="23"/>
      <c r="V10" s="23"/>
      <c r="W10" s="23"/>
      <c r="X10" s="23"/>
      <c r="Y10" s="23"/>
      <c r="Z10" s="23"/>
    </row>
    <row r="11" spans="1:26" ht="9" customHeight="1" x14ac:dyDescent="0.35">
      <c r="A11" s="23"/>
      <c r="B11" s="36"/>
      <c r="C11" s="36"/>
      <c r="D11" s="36"/>
      <c r="E11" s="36"/>
      <c r="F11" s="36"/>
      <c r="G11" s="36"/>
      <c r="H11" s="29"/>
      <c r="I11" s="29"/>
      <c r="J11" s="29"/>
      <c r="K11" s="23"/>
      <c r="L11" s="23"/>
      <c r="M11" s="23"/>
      <c r="N11" s="23"/>
      <c r="O11" s="23"/>
      <c r="P11" s="23"/>
      <c r="Q11" s="23"/>
      <c r="R11" s="23"/>
      <c r="S11" s="23"/>
      <c r="T11" s="23"/>
      <c r="U11" s="23"/>
      <c r="V11" s="23"/>
      <c r="W11" s="23"/>
      <c r="X11" s="23"/>
      <c r="Y11" s="23"/>
      <c r="Z11" s="23"/>
    </row>
    <row r="12" spans="1:26" ht="2.25" customHeight="1" x14ac:dyDescent="0.35">
      <c r="A12" s="23"/>
      <c r="B12" s="28"/>
      <c r="C12" s="28"/>
      <c r="D12" s="28"/>
      <c r="E12" s="28"/>
      <c r="F12" s="28"/>
      <c r="G12" s="28"/>
      <c r="H12" s="29"/>
      <c r="I12" s="29"/>
      <c r="J12" s="29"/>
      <c r="K12" s="23"/>
      <c r="L12" s="23"/>
      <c r="M12" s="23"/>
      <c r="N12" s="23"/>
      <c r="O12" s="23"/>
      <c r="P12" s="23"/>
      <c r="Q12" s="23"/>
      <c r="R12" s="23"/>
      <c r="S12" s="23"/>
      <c r="T12" s="23"/>
      <c r="U12" s="23"/>
      <c r="V12" s="23"/>
      <c r="W12" s="23"/>
      <c r="X12" s="23"/>
      <c r="Y12" s="23"/>
      <c r="Z12" s="23"/>
    </row>
    <row r="13" spans="1:26" ht="14.25" customHeight="1" x14ac:dyDescent="0.35">
      <c r="A13" s="23"/>
      <c r="B13" s="23"/>
      <c r="C13" s="30" t="s">
        <v>540</v>
      </c>
      <c r="D13" s="30" t="s">
        <v>541</v>
      </c>
      <c r="E13" s="30" t="s">
        <v>542</v>
      </c>
      <c r="F13" s="30" t="s">
        <v>543</v>
      </c>
      <c r="G13" s="30" t="s">
        <v>544</v>
      </c>
      <c r="H13" s="23"/>
      <c r="I13" s="23"/>
      <c r="J13" s="23"/>
      <c r="K13" s="23"/>
      <c r="L13" s="23"/>
      <c r="M13" s="23"/>
      <c r="N13" s="23"/>
      <c r="O13" s="23"/>
      <c r="P13" s="23"/>
      <c r="Q13" s="23"/>
      <c r="R13" s="23"/>
      <c r="S13" s="23"/>
      <c r="T13" s="23"/>
      <c r="U13" s="23"/>
      <c r="V13" s="23"/>
      <c r="W13" s="23"/>
      <c r="X13" s="23"/>
      <c r="Y13" s="23"/>
      <c r="Z13" s="23"/>
    </row>
    <row r="14" spans="1:26" ht="15" customHeight="1" x14ac:dyDescent="0.35">
      <c r="A14" s="23"/>
      <c r="B14" s="38" t="s">
        <v>545</v>
      </c>
      <c r="C14" s="41" t="s">
        <v>546</v>
      </c>
      <c r="D14" s="41" t="s">
        <v>547</v>
      </c>
      <c r="E14" s="41" t="s">
        <v>548</v>
      </c>
      <c r="F14" s="41" t="s">
        <v>549</v>
      </c>
      <c r="G14" s="41" t="s">
        <v>550</v>
      </c>
      <c r="H14" s="23"/>
      <c r="I14" s="23"/>
      <c r="J14" s="23"/>
      <c r="K14" s="23"/>
      <c r="L14" s="23"/>
      <c r="M14" s="23"/>
      <c r="N14" s="23"/>
      <c r="O14" s="23"/>
      <c r="P14" s="23"/>
      <c r="Q14" s="23"/>
      <c r="R14" s="23"/>
      <c r="S14" s="23"/>
      <c r="T14" s="23"/>
      <c r="U14" s="23"/>
      <c r="V14" s="23"/>
      <c r="W14" s="23"/>
      <c r="X14" s="23"/>
      <c r="Y14" s="23"/>
      <c r="Z14" s="23"/>
    </row>
    <row r="15" spans="1:26" ht="14.25" customHeight="1" x14ac:dyDescent="0.35">
      <c r="A15" s="23"/>
      <c r="B15" s="39"/>
      <c r="C15" s="39"/>
      <c r="D15" s="39"/>
      <c r="E15" s="39"/>
      <c r="F15" s="39"/>
      <c r="G15" s="39"/>
      <c r="H15" s="23"/>
      <c r="I15" s="23"/>
      <c r="J15" s="23"/>
      <c r="K15" s="23"/>
      <c r="L15" s="23"/>
      <c r="M15" s="23"/>
      <c r="N15" s="23"/>
      <c r="O15" s="23"/>
      <c r="P15" s="23"/>
      <c r="Q15" s="23"/>
      <c r="R15" s="23"/>
      <c r="S15" s="23"/>
      <c r="T15" s="23"/>
      <c r="U15" s="23"/>
      <c r="V15" s="23"/>
      <c r="W15" s="23"/>
      <c r="X15" s="23"/>
      <c r="Y15" s="23"/>
      <c r="Z15" s="23"/>
    </row>
    <row r="16" spans="1:26" ht="279" customHeight="1" x14ac:dyDescent="0.35">
      <c r="A16" s="23"/>
      <c r="B16" s="40"/>
      <c r="C16" s="40"/>
      <c r="D16" s="40"/>
      <c r="E16" s="40"/>
      <c r="F16" s="40"/>
      <c r="G16" s="40"/>
      <c r="H16" s="23"/>
      <c r="I16" s="23"/>
      <c r="J16" s="23"/>
      <c r="K16" s="23"/>
      <c r="L16" s="23"/>
      <c r="M16" s="23"/>
      <c r="N16" s="23"/>
      <c r="O16" s="23"/>
      <c r="P16" s="23"/>
      <c r="Q16" s="23"/>
      <c r="R16" s="23"/>
      <c r="S16" s="23"/>
      <c r="T16" s="23"/>
      <c r="U16" s="23"/>
      <c r="V16" s="23"/>
      <c r="W16" s="23"/>
      <c r="X16" s="23"/>
      <c r="Y16" s="23"/>
      <c r="Z16" s="23"/>
    </row>
    <row r="17" spans="1:26" ht="133.5" customHeight="1" x14ac:dyDescent="0.35">
      <c r="A17" s="23"/>
      <c r="B17" s="31" t="s">
        <v>551</v>
      </c>
      <c r="C17" s="32" t="s">
        <v>552</v>
      </c>
      <c r="D17" s="32" t="s">
        <v>553</v>
      </c>
      <c r="E17" s="32" t="s">
        <v>554</v>
      </c>
      <c r="F17" s="32" t="s">
        <v>555</v>
      </c>
      <c r="G17" s="32" t="s">
        <v>556</v>
      </c>
      <c r="H17" s="23"/>
      <c r="I17" s="23"/>
      <c r="J17" s="23"/>
      <c r="K17" s="23"/>
      <c r="L17" s="23"/>
      <c r="M17" s="23"/>
      <c r="N17" s="23"/>
      <c r="O17" s="23"/>
      <c r="P17" s="23"/>
      <c r="Q17" s="23"/>
      <c r="R17" s="23"/>
      <c r="S17" s="23"/>
      <c r="T17" s="23"/>
      <c r="U17" s="23"/>
      <c r="V17" s="23"/>
      <c r="W17" s="23"/>
      <c r="X17" s="23"/>
      <c r="Y17" s="23"/>
      <c r="Z17" s="23"/>
    </row>
    <row r="18" spans="1:26" ht="15" customHeight="1" x14ac:dyDescent="0.35">
      <c r="A18" s="23"/>
      <c r="B18" s="38" t="s">
        <v>557</v>
      </c>
      <c r="C18" s="41" t="s">
        <v>558</v>
      </c>
      <c r="D18" s="41" t="s">
        <v>559</v>
      </c>
      <c r="E18" s="41" t="s">
        <v>560</v>
      </c>
      <c r="F18" s="41" t="s">
        <v>561</v>
      </c>
      <c r="G18" s="41" t="s">
        <v>562</v>
      </c>
      <c r="H18" s="23"/>
      <c r="I18" s="23"/>
      <c r="J18" s="23"/>
      <c r="K18" s="23"/>
      <c r="L18" s="23"/>
      <c r="M18" s="23"/>
      <c r="N18" s="23"/>
      <c r="O18" s="23"/>
      <c r="P18" s="23"/>
      <c r="Q18" s="23"/>
      <c r="R18" s="23"/>
      <c r="S18" s="23"/>
      <c r="T18" s="23"/>
      <c r="U18" s="23"/>
      <c r="V18" s="23"/>
      <c r="W18" s="23"/>
      <c r="X18" s="23"/>
      <c r="Y18" s="23"/>
      <c r="Z18" s="23"/>
    </row>
    <row r="19" spans="1:26" ht="165.75" customHeight="1" x14ac:dyDescent="0.35">
      <c r="A19" s="23"/>
      <c r="B19" s="39"/>
      <c r="C19" s="39"/>
      <c r="D19" s="39"/>
      <c r="E19" s="39"/>
      <c r="F19" s="39"/>
      <c r="G19" s="39"/>
      <c r="H19" s="23"/>
      <c r="I19" s="23"/>
      <c r="J19" s="23"/>
      <c r="K19" s="23"/>
      <c r="L19" s="23"/>
      <c r="M19" s="23"/>
      <c r="N19" s="23"/>
      <c r="O19" s="23"/>
      <c r="P19" s="23"/>
      <c r="Q19" s="23"/>
      <c r="R19" s="23"/>
      <c r="S19" s="23"/>
      <c r="T19" s="23"/>
      <c r="U19" s="23"/>
      <c r="V19" s="23"/>
      <c r="W19" s="23"/>
      <c r="X19" s="23"/>
      <c r="Y19" s="23"/>
      <c r="Z19" s="23"/>
    </row>
    <row r="20" spans="1:26" ht="40.5" customHeight="1" x14ac:dyDescent="0.35">
      <c r="A20" s="23"/>
      <c r="B20" s="40"/>
      <c r="C20" s="40"/>
      <c r="D20" s="40"/>
      <c r="E20" s="40"/>
      <c r="F20" s="40"/>
      <c r="G20" s="40"/>
      <c r="H20" s="23"/>
      <c r="I20" s="23"/>
      <c r="J20" s="23"/>
      <c r="K20" s="23"/>
      <c r="L20" s="23"/>
      <c r="M20" s="23"/>
      <c r="N20" s="23"/>
      <c r="O20" s="23"/>
      <c r="P20" s="23"/>
      <c r="Q20" s="23"/>
      <c r="R20" s="23"/>
      <c r="S20" s="23"/>
      <c r="T20" s="23"/>
      <c r="U20" s="23"/>
      <c r="V20" s="23"/>
      <c r="W20" s="23"/>
      <c r="X20" s="23"/>
      <c r="Y20" s="23"/>
      <c r="Z20" s="23"/>
    </row>
    <row r="21" spans="1:26" ht="15" customHeight="1" x14ac:dyDescent="0.35">
      <c r="A21" s="23"/>
      <c r="B21" s="38" t="s">
        <v>563</v>
      </c>
      <c r="C21" s="41" t="s">
        <v>564</v>
      </c>
      <c r="D21" s="41" t="s">
        <v>565</v>
      </c>
      <c r="E21" s="41" t="s">
        <v>566</v>
      </c>
      <c r="F21" s="41" t="s">
        <v>567</v>
      </c>
      <c r="G21" s="41" t="s">
        <v>568</v>
      </c>
      <c r="H21" s="23"/>
      <c r="I21" s="23"/>
      <c r="J21" s="23"/>
      <c r="K21" s="23"/>
      <c r="L21" s="23"/>
      <c r="M21" s="23"/>
      <c r="N21" s="23"/>
      <c r="O21" s="23"/>
      <c r="P21" s="23"/>
      <c r="Q21" s="23"/>
      <c r="R21" s="23"/>
      <c r="S21" s="23"/>
      <c r="T21" s="23"/>
      <c r="U21" s="23"/>
      <c r="V21" s="23"/>
      <c r="W21" s="23"/>
      <c r="X21" s="23"/>
      <c r="Y21" s="23"/>
      <c r="Z21" s="23"/>
    </row>
    <row r="22" spans="1:26" ht="14.25" customHeight="1" x14ac:dyDescent="0.35">
      <c r="A22" s="23"/>
      <c r="B22" s="39"/>
      <c r="C22" s="39"/>
      <c r="D22" s="39"/>
      <c r="E22" s="39"/>
      <c r="F22" s="39"/>
      <c r="G22" s="39"/>
      <c r="H22" s="23"/>
      <c r="I22" s="23"/>
      <c r="J22" s="23"/>
      <c r="K22" s="23"/>
      <c r="L22" s="23"/>
      <c r="M22" s="23"/>
      <c r="N22" s="23"/>
      <c r="O22" s="23"/>
      <c r="P22" s="23"/>
      <c r="Q22" s="23"/>
      <c r="R22" s="23"/>
      <c r="S22" s="23"/>
      <c r="T22" s="23"/>
      <c r="U22" s="23"/>
      <c r="V22" s="23"/>
      <c r="W22" s="23"/>
      <c r="X22" s="23"/>
      <c r="Y22" s="23"/>
      <c r="Z22" s="23"/>
    </row>
    <row r="23" spans="1:26" ht="129" customHeight="1" x14ac:dyDescent="0.35">
      <c r="A23" s="23"/>
      <c r="B23" s="40"/>
      <c r="C23" s="40"/>
      <c r="D23" s="40"/>
      <c r="E23" s="40"/>
      <c r="F23" s="40"/>
      <c r="G23" s="40"/>
      <c r="H23" s="23"/>
      <c r="I23" s="23"/>
      <c r="J23" s="23"/>
      <c r="K23" s="23"/>
      <c r="L23" s="23"/>
      <c r="M23" s="23"/>
      <c r="N23" s="23"/>
      <c r="O23" s="23"/>
      <c r="P23" s="23"/>
      <c r="Q23" s="23"/>
      <c r="R23" s="23"/>
      <c r="S23" s="23"/>
      <c r="T23" s="23"/>
      <c r="U23" s="23"/>
      <c r="V23" s="23"/>
      <c r="W23" s="23"/>
      <c r="X23" s="23"/>
      <c r="Y23" s="23"/>
      <c r="Z23" s="23"/>
    </row>
    <row r="24" spans="1:26" ht="14.25" customHeight="1" x14ac:dyDescent="0.35">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ht="14.25" customHeight="1" x14ac:dyDescent="0.3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4.25" customHeight="1" x14ac:dyDescent="0.3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4.25" customHeight="1" x14ac:dyDescent="0.3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4.25" customHeight="1" x14ac:dyDescent="0.3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4.25" customHeight="1" x14ac:dyDescent="0.3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4.25" customHeight="1" x14ac:dyDescent="0.3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4.25" customHeight="1" x14ac:dyDescent="0.35">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4.25" customHeight="1" x14ac:dyDescent="0.35">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4.25" customHeight="1" x14ac:dyDescent="0.35">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4.25" customHeight="1" x14ac:dyDescent="0.3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4.25" customHeight="1" x14ac:dyDescent="0.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4.25" customHeight="1" x14ac:dyDescent="0.3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4.25" customHeight="1" x14ac:dyDescent="0.3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4.25" customHeight="1" x14ac:dyDescent="0.3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4.25" customHeight="1" x14ac:dyDescent="0.3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4.25" customHeight="1" x14ac:dyDescent="0.3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4.25" customHeight="1" x14ac:dyDescent="0.3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4.25" customHeight="1" x14ac:dyDescent="0.3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4.25" customHeight="1" x14ac:dyDescent="0.35">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4.25" customHeight="1" x14ac:dyDescent="0.3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4.25" customHeight="1" x14ac:dyDescent="0.3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4.25" customHeight="1" x14ac:dyDescent="0.3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4.25" customHeight="1" x14ac:dyDescent="0.3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4.25" customHeight="1" x14ac:dyDescent="0.3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4.25" customHeight="1" x14ac:dyDescent="0.3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4.25" customHeight="1" x14ac:dyDescent="0.3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4.25" customHeight="1" x14ac:dyDescent="0.3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4.25" customHeight="1" x14ac:dyDescent="0.3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4.25" customHeight="1" x14ac:dyDescent="0.3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4.25" customHeight="1" x14ac:dyDescent="0.3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4.25" customHeight="1" x14ac:dyDescent="0.3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4.25" customHeight="1" x14ac:dyDescent="0.3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4.25" customHeight="1" x14ac:dyDescent="0.3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4.25" customHeight="1" x14ac:dyDescent="0.3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4.25" customHeight="1" x14ac:dyDescent="0.3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4.25" customHeight="1" x14ac:dyDescent="0.3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4.25" customHeight="1" x14ac:dyDescent="0.3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4.25" customHeight="1" x14ac:dyDescent="0.3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4.25" customHeight="1" x14ac:dyDescent="0.3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4.25" customHeight="1" x14ac:dyDescent="0.3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4.25" customHeight="1" x14ac:dyDescent="0.3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4.25" customHeight="1" x14ac:dyDescent="0.3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4.25" customHeight="1" x14ac:dyDescent="0.3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4.25" customHeight="1" x14ac:dyDescent="0.3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4.25" customHeight="1" x14ac:dyDescent="0.3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4.25" customHeight="1" x14ac:dyDescent="0.3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4.25" customHeight="1" x14ac:dyDescent="0.3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4.25" customHeight="1" x14ac:dyDescent="0.3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4.25" customHeight="1" x14ac:dyDescent="0.3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4.25" customHeight="1" x14ac:dyDescent="0.3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4.25" customHeight="1" x14ac:dyDescent="0.3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4.25" customHeight="1" x14ac:dyDescent="0.3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4.25" customHeight="1" x14ac:dyDescent="0.3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4.25" customHeight="1" x14ac:dyDescent="0.3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4.25" customHeight="1" x14ac:dyDescent="0.3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4.25" customHeight="1" x14ac:dyDescent="0.3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4.25" customHeight="1" x14ac:dyDescent="0.3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4.25" customHeight="1" x14ac:dyDescent="0.3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4.25" customHeight="1" x14ac:dyDescent="0.3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4.25" customHeight="1" x14ac:dyDescent="0.3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4.25" customHeight="1" x14ac:dyDescent="0.3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4.25" customHeight="1" x14ac:dyDescent="0.3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4.25" customHeight="1" x14ac:dyDescent="0.3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4.25" customHeight="1" x14ac:dyDescent="0.3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4.25" customHeight="1" x14ac:dyDescent="0.3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4.25" customHeight="1" x14ac:dyDescent="0.3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4.25" customHeight="1" x14ac:dyDescent="0.3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4.25" customHeight="1" x14ac:dyDescent="0.3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4.25" customHeight="1" x14ac:dyDescent="0.3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4.25" customHeight="1" x14ac:dyDescent="0.3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4.25" customHeight="1" x14ac:dyDescent="0.3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4.25" customHeight="1" x14ac:dyDescent="0.3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4.25" customHeight="1" x14ac:dyDescent="0.3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4.25" customHeight="1" x14ac:dyDescent="0.3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4.25" customHeight="1" x14ac:dyDescent="0.3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4.25" customHeight="1" x14ac:dyDescent="0.3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4.25" customHeight="1" x14ac:dyDescent="0.3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4.25" customHeight="1" x14ac:dyDescent="0.3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4.25" customHeight="1" x14ac:dyDescent="0.3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4.25" customHeight="1" x14ac:dyDescent="0.3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4.25" customHeight="1" x14ac:dyDescent="0.3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4.25" customHeight="1" x14ac:dyDescent="0.3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4.25" customHeight="1" x14ac:dyDescent="0.3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4.25" customHeight="1" x14ac:dyDescent="0.3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4.25" customHeight="1" x14ac:dyDescent="0.3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4.25" customHeight="1" x14ac:dyDescent="0.3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4.25" customHeight="1" x14ac:dyDescent="0.3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4.25" customHeight="1" x14ac:dyDescent="0.3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4.25" customHeight="1" x14ac:dyDescent="0.3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4.25" customHeight="1" x14ac:dyDescent="0.3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4.25" customHeight="1" x14ac:dyDescent="0.3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4.25" customHeight="1" x14ac:dyDescent="0.3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4.25" customHeight="1" x14ac:dyDescent="0.3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4.25" customHeight="1" x14ac:dyDescent="0.3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4.25" customHeight="1" x14ac:dyDescent="0.3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4.25" customHeight="1" x14ac:dyDescent="0.3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4.25" customHeight="1" x14ac:dyDescent="0.3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4.25" customHeight="1" x14ac:dyDescent="0.3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4.25" customHeight="1" x14ac:dyDescent="0.3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4.25" customHeight="1" x14ac:dyDescent="0.3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4.25" customHeight="1" x14ac:dyDescent="0.3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4.25" customHeight="1" x14ac:dyDescent="0.3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4.25" customHeight="1" x14ac:dyDescent="0.3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4.25" customHeight="1" x14ac:dyDescent="0.3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4.25" customHeight="1" x14ac:dyDescent="0.3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4.25" customHeight="1" x14ac:dyDescent="0.3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4.25" customHeight="1" x14ac:dyDescent="0.3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4.25" customHeight="1" x14ac:dyDescent="0.3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4.25" customHeight="1" x14ac:dyDescent="0.3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4.25" customHeight="1" x14ac:dyDescent="0.3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4.25" customHeight="1" x14ac:dyDescent="0.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4.25" customHeight="1" x14ac:dyDescent="0.3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4.25" customHeight="1" x14ac:dyDescent="0.3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4.25" customHeight="1" x14ac:dyDescent="0.3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4.25" customHeight="1" x14ac:dyDescent="0.3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4.25" customHeight="1" x14ac:dyDescent="0.3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4.25" customHeight="1" x14ac:dyDescent="0.3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4.25" customHeight="1" x14ac:dyDescent="0.3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4.25" customHeight="1" x14ac:dyDescent="0.3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4.25" customHeight="1" x14ac:dyDescent="0.3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4.25" customHeight="1" x14ac:dyDescent="0.3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4.25" customHeight="1" x14ac:dyDescent="0.3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4.25" customHeight="1" x14ac:dyDescent="0.3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4.25" customHeight="1" x14ac:dyDescent="0.3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4.25" customHeight="1" x14ac:dyDescent="0.3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4.25" customHeight="1" x14ac:dyDescent="0.3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4.25" customHeight="1" x14ac:dyDescent="0.3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4.25" customHeight="1" x14ac:dyDescent="0.3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4.25" customHeight="1" x14ac:dyDescent="0.3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4.25" customHeight="1" x14ac:dyDescent="0.3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4.25" customHeight="1" x14ac:dyDescent="0.3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4.25" customHeight="1" x14ac:dyDescent="0.3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4.25" customHeight="1" x14ac:dyDescent="0.3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4.25" customHeight="1" x14ac:dyDescent="0.3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4.25" customHeight="1" x14ac:dyDescent="0.3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4.25" customHeight="1" x14ac:dyDescent="0.3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4.25" customHeight="1" x14ac:dyDescent="0.3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4.25" customHeight="1" x14ac:dyDescent="0.3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4.25" customHeight="1" x14ac:dyDescent="0.3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4.25" customHeight="1" x14ac:dyDescent="0.3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4.25" customHeight="1" x14ac:dyDescent="0.3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4.25" customHeight="1" x14ac:dyDescent="0.3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4.25" customHeight="1" x14ac:dyDescent="0.3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4.25" customHeight="1" x14ac:dyDescent="0.3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4.25" customHeight="1" x14ac:dyDescent="0.3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4.25" customHeight="1" x14ac:dyDescent="0.3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4.25" customHeight="1" x14ac:dyDescent="0.3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4.25" customHeight="1" x14ac:dyDescent="0.3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4.25" customHeight="1" x14ac:dyDescent="0.3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4.25" customHeight="1" x14ac:dyDescent="0.3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4.25" customHeight="1" x14ac:dyDescent="0.3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4.25" customHeight="1" x14ac:dyDescent="0.3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4.25" customHeight="1" x14ac:dyDescent="0.3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4.25" customHeight="1" x14ac:dyDescent="0.3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4.25" customHeight="1" x14ac:dyDescent="0.3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4.25" customHeight="1" x14ac:dyDescent="0.3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4.25" customHeight="1" x14ac:dyDescent="0.3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4.25" customHeight="1" x14ac:dyDescent="0.3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4.25" customHeight="1" x14ac:dyDescent="0.3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4.25" customHeight="1" x14ac:dyDescent="0.3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4.25" customHeight="1" x14ac:dyDescent="0.3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4.25" customHeight="1" x14ac:dyDescent="0.3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4.25" customHeight="1" x14ac:dyDescent="0.3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4.25" customHeight="1" x14ac:dyDescent="0.3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4.25" customHeight="1" x14ac:dyDescent="0.3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4.25" customHeight="1" x14ac:dyDescent="0.3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4.25" customHeight="1" x14ac:dyDescent="0.3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4.25" customHeight="1" x14ac:dyDescent="0.3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4.25" customHeight="1" x14ac:dyDescent="0.3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4.25" customHeight="1" x14ac:dyDescent="0.3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4.25" customHeight="1" x14ac:dyDescent="0.3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4.25" customHeight="1" x14ac:dyDescent="0.3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4.25" customHeight="1" x14ac:dyDescent="0.3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4.25" customHeight="1" x14ac:dyDescent="0.3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4.25" customHeight="1" x14ac:dyDescent="0.3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4.25" customHeight="1" x14ac:dyDescent="0.3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4.25" customHeight="1" x14ac:dyDescent="0.3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4.25" customHeight="1" x14ac:dyDescent="0.3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4.25" customHeight="1" x14ac:dyDescent="0.3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4.25" customHeight="1" x14ac:dyDescent="0.3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4.25" customHeight="1" x14ac:dyDescent="0.3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4.25" customHeight="1" x14ac:dyDescent="0.3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4.25" customHeight="1" x14ac:dyDescent="0.3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4.25" customHeight="1" x14ac:dyDescent="0.3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4.25" customHeight="1" x14ac:dyDescent="0.3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4.25" customHeight="1" x14ac:dyDescent="0.3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4.25" customHeight="1" x14ac:dyDescent="0.3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4.25" customHeight="1" x14ac:dyDescent="0.3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4.25" customHeight="1" x14ac:dyDescent="0.3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4.25" customHeight="1" x14ac:dyDescent="0.3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4.25" customHeight="1" x14ac:dyDescent="0.3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4.25" customHeight="1" x14ac:dyDescent="0.3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4.25" customHeight="1" x14ac:dyDescent="0.3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4.25" customHeight="1" x14ac:dyDescent="0.3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4.25" customHeight="1" x14ac:dyDescent="0.3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4.25" customHeight="1" x14ac:dyDescent="0.3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4.25" customHeight="1" x14ac:dyDescent="0.3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4.25" customHeight="1" x14ac:dyDescent="0.3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4.25" customHeight="1" x14ac:dyDescent="0.3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4.25" customHeight="1" x14ac:dyDescent="0.3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4.25" customHeight="1" x14ac:dyDescent="0.3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4.25" customHeight="1" x14ac:dyDescent="0.3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4.25" customHeight="1" x14ac:dyDescent="0.3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4.25" customHeight="1" x14ac:dyDescent="0.3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4.25" customHeight="1" x14ac:dyDescent="0.3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4.25" customHeight="1" x14ac:dyDescent="0.3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4.25" customHeight="1" x14ac:dyDescent="0.3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4.25" customHeight="1" x14ac:dyDescent="0.3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4.25" customHeight="1" x14ac:dyDescent="0.3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4.25" customHeight="1" x14ac:dyDescent="0.3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4.25" customHeight="1" x14ac:dyDescent="0.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4.25" customHeight="1" x14ac:dyDescent="0.3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4.25" customHeight="1" x14ac:dyDescent="0.3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4.25" customHeight="1" x14ac:dyDescent="0.3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4.25" customHeight="1" x14ac:dyDescent="0.3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4.25" customHeight="1" x14ac:dyDescent="0.3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4.25" customHeight="1" x14ac:dyDescent="0.3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4.25" customHeight="1" x14ac:dyDescent="0.3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4.25" customHeight="1" x14ac:dyDescent="0.3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4.25" customHeight="1" x14ac:dyDescent="0.3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4.25" customHeight="1" x14ac:dyDescent="0.3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4.25" customHeight="1" x14ac:dyDescent="0.3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4.25" customHeight="1" x14ac:dyDescent="0.3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4.25" customHeight="1" x14ac:dyDescent="0.3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4.25" customHeight="1" x14ac:dyDescent="0.3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4.25" customHeight="1" x14ac:dyDescent="0.3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4.25" customHeight="1" x14ac:dyDescent="0.3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4.25" customHeight="1" x14ac:dyDescent="0.3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4.25" customHeight="1" x14ac:dyDescent="0.3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4.25" customHeight="1" x14ac:dyDescent="0.3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4.25" customHeight="1" x14ac:dyDescent="0.3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4.25" customHeight="1" x14ac:dyDescent="0.3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4.25" customHeight="1" x14ac:dyDescent="0.3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4.25" customHeight="1" x14ac:dyDescent="0.3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4.25" customHeight="1" x14ac:dyDescent="0.3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4.25" customHeight="1" x14ac:dyDescent="0.3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4.25" customHeight="1" x14ac:dyDescent="0.3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4.25" customHeight="1" x14ac:dyDescent="0.3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4.25" customHeight="1" x14ac:dyDescent="0.3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4.25" customHeight="1" x14ac:dyDescent="0.3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4.25" customHeight="1" x14ac:dyDescent="0.3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4.25" customHeight="1" x14ac:dyDescent="0.3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4.25" customHeight="1" x14ac:dyDescent="0.3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4.25" customHeight="1" x14ac:dyDescent="0.3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4.25" customHeight="1" x14ac:dyDescent="0.3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4.25" customHeight="1" x14ac:dyDescent="0.3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4.25" customHeight="1" x14ac:dyDescent="0.3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4.25" customHeight="1" x14ac:dyDescent="0.3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4.25" customHeight="1" x14ac:dyDescent="0.3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4.25" customHeight="1" x14ac:dyDescent="0.3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4.25" customHeight="1" x14ac:dyDescent="0.3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4.25" customHeight="1" x14ac:dyDescent="0.3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4.25" customHeight="1" x14ac:dyDescent="0.3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4.25" customHeight="1" x14ac:dyDescent="0.3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4.25" customHeight="1" x14ac:dyDescent="0.3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4.25" customHeight="1" x14ac:dyDescent="0.3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4.25" customHeight="1" x14ac:dyDescent="0.3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4.25" customHeight="1" x14ac:dyDescent="0.3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4.25" customHeight="1" x14ac:dyDescent="0.3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4.25" customHeight="1" x14ac:dyDescent="0.3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4.25" customHeight="1" x14ac:dyDescent="0.3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4.25" customHeight="1" x14ac:dyDescent="0.3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4.25" customHeight="1" x14ac:dyDescent="0.3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4.25" customHeight="1" x14ac:dyDescent="0.3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4.25" customHeight="1" x14ac:dyDescent="0.3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4.25" customHeight="1" x14ac:dyDescent="0.3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4.25" customHeight="1" x14ac:dyDescent="0.3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4.25" customHeight="1" x14ac:dyDescent="0.3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4.25" customHeight="1" x14ac:dyDescent="0.3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4.25" customHeight="1" x14ac:dyDescent="0.3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4.25" customHeight="1" x14ac:dyDescent="0.3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4.25" customHeight="1" x14ac:dyDescent="0.3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4.25" customHeight="1" x14ac:dyDescent="0.3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4.25" customHeight="1" x14ac:dyDescent="0.3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4.25" customHeight="1" x14ac:dyDescent="0.3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4.25" customHeight="1" x14ac:dyDescent="0.3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4.25" customHeight="1" x14ac:dyDescent="0.3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4.25" customHeight="1" x14ac:dyDescent="0.3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4.25" customHeight="1" x14ac:dyDescent="0.3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4.25" customHeight="1" x14ac:dyDescent="0.3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4.25" customHeight="1" x14ac:dyDescent="0.3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4.25" customHeight="1" x14ac:dyDescent="0.3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4.25" customHeight="1" x14ac:dyDescent="0.3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4.25" customHeight="1" x14ac:dyDescent="0.3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4.25" customHeight="1" x14ac:dyDescent="0.3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4.25" customHeight="1" x14ac:dyDescent="0.3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4.25" customHeight="1" x14ac:dyDescent="0.3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4.25" customHeight="1" x14ac:dyDescent="0.3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4.25" customHeight="1" x14ac:dyDescent="0.3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4.25" customHeight="1" x14ac:dyDescent="0.3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4.25" customHeight="1" x14ac:dyDescent="0.3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4.25" customHeight="1" x14ac:dyDescent="0.3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4.25" customHeight="1" x14ac:dyDescent="0.3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4.25" customHeight="1" x14ac:dyDescent="0.3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4.25" customHeight="1" x14ac:dyDescent="0.3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4.25" customHeight="1" x14ac:dyDescent="0.3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4.25" customHeight="1" x14ac:dyDescent="0.3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4.25" customHeight="1" x14ac:dyDescent="0.3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4.25" customHeight="1" x14ac:dyDescent="0.3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4.25" customHeight="1" x14ac:dyDescent="0.3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4.25" customHeight="1" x14ac:dyDescent="0.3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4.25" customHeight="1" x14ac:dyDescent="0.3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4.25" customHeight="1" x14ac:dyDescent="0.3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4.25" customHeight="1" x14ac:dyDescent="0.3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4.25" customHeight="1" x14ac:dyDescent="0.3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4.25" customHeight="1" x14ac:dyDescent="0.3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4.25" customHeight="1" x14ac:dyDescent="0.3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4.25" customHeight="1" x14ac:dyDescent="0.3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4.25" customHeight="1" x14ac:dyDescent="0.3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4.25" customHeight="1" x14ac:dyDescent="0.3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4.25" customHeight="1" x14ac:dyDescent="0.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4.25" customHeight="1" x14ac:dyDescent="0.3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4.25" customHeight="1" x14ac:dyDescent="0.3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4.25" customHeight="1" x14ac:dyDescent="0.3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4.25" customHeight="1" x14ac:dyDescent="0.3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4.25" customHeight="1" x14ac:dyDescent="0.3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4.25" customHeight="1" x14ac:dyDescent="0.3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4.25" customHeight="1" x14ac:dyDescent="0.3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4.25" customHeight="1" x14ac:dyDescent="0.3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4.25" customHeight="1" x14ac:dyDescent="0.3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4.25" customHeight="1" x14ac:dyDescent="0.3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4.25" customHeight="1" x14ac:dyDescent="0.3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4.25" customHeight="1" x14ac:dyDescent="0.3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4.25" customHeight="1" x14ac:dyDescent="0.3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4.25" customHeight="1" x14ac:dyDescent="0.3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4.25" customHeight="1" x14ac:dyDescent="0.3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4.25" customHeight="1" x14ac:dyDescent="0.3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4.25" customHeight="1" x14ac:dyDescent="0.3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4.25" customHeight="1" x14ac:dyDescent="0.3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4.25" customHeight="1" x14ac:dyDescent="0.3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4.25" customHeight="1" x14ac:dyDescent="0.3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4.25" customHeight="1" x14ac:dyDescent="0.3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4.25" customHeight="1" x14ac:dyDescent="0.3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4.25" customHeight="1" x14ac:dyDescent="0.3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4.25" customHeight="1" x14ac:dyDescent="0.3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4.25" customHeight="1" x14ac:dyDescent="0.3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4.25" customHeight="1" x14ac:dyDescent="0.3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4.25" customHeight="1" x14ac:dyDescent="0.3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4.25" customHeight="1" x14ac:dyDescent="0.3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4.25" customHeight="1" x14ac:dyDescent="0.3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4.25" customHeight="1" x14ac:dyDescent="0.3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4.25" customHeight="1" x14ac:dyDescent="0.3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4.25" customHeight="1" x14ac:dyDescent="0.3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4.25" customHeight="1" x14ac:dyDescent="0.3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4.25" customHeight="1" x14ac:dyDescent="0.3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4.25" customHeight="1" x14ac:dyDescent="0.3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4.25" customHeight="1" x14ac:dyDescent="0.3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4.25" customHeight="1" x14ac:dyDescent="0.3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4.25" customHeight="1" x14ac:dyDescent="0.3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4.25" customHeight="1" x14ac:dyDescent="0.3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4.25" customHeight="1" x14ac:dyDescent="0.3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4.25" customHeight="1" x14ac:dyDescent="0.3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4.25" customHeight="1" x14ac:dyDescent="0.3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4.25" customHeight="1" x14ac:dyDescent="0.3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4.25" customHeight="1" x14ac:dyDescent="0.3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4.25" customHeight="1" x14ac:dyDescent="0.3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4.25" customHeight="1" x14ac:dyDescent="0.3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4.25" customHeight="1" x14ac:dyDescent="0.3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4.25" customHeight="1" x14ac:dyDescent="0.3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4.25" customHeight="1" x14ac:dyDescent="0.3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4.25" customHeight="1" x14ac:dyDescent="0.3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4.25" customHeight="1" x14ac:dyDescent="0.3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4.25" customHeight="1" x14ac:dyDescent="0.3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4.25" customHeight="1" x14ac:dyDescent="0.3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4.25" customHeight="1" x14ac:dyDescent="0.3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4.25" customHeight="1" x14ac:dyDescent="0.3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4.25" customHeight="1" x14ac:dyDescent="0.3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4.25" customHeight="1" x14ac:dyDescent="0.3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4.25" customHeight="1" x14ac:dyDescent="0.3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4.25" customHeight="1" x14ac:dyDescent="0.3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4.25" customHeight="1" x14ac:dyDescent="0.3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4.25" customHeight="1" x14ac:dyDescent="0.3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4.25" customHeight="1" x14ac:dyDescent="0.3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4.25" customHeight="1" x14ac:dyDescent="0.3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4.25" customHeight="1" x14ac:dyDescent="0.3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4.25" customHeight="1" x14ac:dyDescent="0.3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4.25" customHeight="1" x14ac:dyDescent="0.3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4.25" customHeight="1" x14ac:dyDescent="0.3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4.25" customHeight="1" x14ac:dyDescent="0.3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4.25" customHeight="1" x14ac:dyDescent="0.3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4.25" customHeight="1" x14ac:dyDescent="0.3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4.25" customHeight="1" x14ac:dyDescent="0.3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4.25" customHeight="1" x14ac:dyDescent="0.3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4.25" customHeight="1" x14ac:dyDescent="0.3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4.25" customHeight="1" x14ac:dyDescent="0.3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4.25" customHeight="1" x14ac:dyDescent="0.3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4.25" customHeight="1" x14ac:dyDescent="0.3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4.25" customHeight="1" x14ac:dyDescent="0.3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4.25" customHeight="1" x14ac:dyDescent="0.3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4.25" customHeight="1" x14ac:dyDescent="0.3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4.25" customHeight="1" x14ac:dyDescent="0.3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4.25" customHeight="1" x14ac:dyDescent="0.3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4.25" customHeight="1" x14ac:dyDescent="0.3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4.25" customHeight="1" x14ac:dyDescent="0.3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4.25" customHeight="1" x14ac:dyDescent="0.3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4.25" customHeight="1" x14ac:dyDescent="0.3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4.25" customHeight="1" x14ac:dyDescent="0.3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4.25" customHeight="1" x14ac:dyDescent="0.3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4.25" customHeight="1" x14ac:dyDescent="0.3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4.25" customHeight="1" x14ac:dyDescent="0.3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4.25" customHeight="1" x14ac:dyDescent="0.3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4.25" customHeight="1" x14ac:dyDescent="0.3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4.25" customHeight="1" x14ac:dyDescent="0.3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4.25" customHeight="1" x14ac:dyDescent="0.3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4.25" customHeight="1" x14ac:dyDescent="0.3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4.25" customHeight="1" x14ac:dyDescent="0.3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4.25" customHeight="1" x14ac:dyDescent="0.3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4.25" customHeight="1" x14ac:dyDescent="0.3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4.25" customHeight="1" x14ac:dyDescent="0.3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4.25" customHeight="1" x14ac:dyDescent="0.3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4.25" customHeight="1" x14ac:dyDescent="0.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4.25" customHeight="1" x14ac:dyDescent="0.3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4.25" customHeight="1" x14ac:dyDescent="0.3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4.25" customHeight="1" x14ac:dyDescent="0.3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4.25" customHeight="1" x14ac:dyDescent="0.3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4.25" customHeight="1" x14ac:dyDescent="0.3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4.25" customHeight="1" x14ac:dyDescent="0.3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4.25" customHeight="1" x14ac:dyDescent="0.3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4.25" customHeight="1" x14ac:dyDescent="0.3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4.25" customHeight="1" x14ac:dyDescent="0.3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4.25" customHeight="1" x14ac:dyDescent="0.3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4.25" customHeight="1" x14ac:dyDescent="0.3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4.25" customHeight="1" x14ac:dyDescent="0.3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4.25" customHeight="1" x14ac:dyDescent="0.3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4.25" customHeight="1" x14ac:dyDescent="0.3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4.25" customHeight="1" x14ac:dyDescent="0.3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4.25" customHeight="1" x14ac:dyDescent="0.3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4.25" customHeight="1" x14ac:dyDescent="0.3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4.25" customHeight="1" x14ac:dyDescent="0.3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4.25" customHeight="1" x14ac:dyDescent="0.3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4.25" customHeight="1" x14ac:dyDescent="0.3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4.25" customHeight="1" x14ac:dyDescent="0.3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4.25" customHeight="1" x14ac:dyDescent="0.3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4.25" customHeight="1" x14ac:dyDescent="0.3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4.25" customHeight="1" x14ac:dyDescent="0.3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4.25" customHeight="1" x14ac:dyDescent="0.3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4.25" customHeight="1" x14ac:dyDescent="0.3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4.25" customHeight="1" x14ac:dyDescent="0.3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4.25" customHeight="1" x14ac:dyDescent="0.3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4.25" customHeight="1" x14ac:dyDescent="0.3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4.25" customHeight="1" x14ac:dyDescent="0.3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4.25" customHeight="1" x14ac:dyDescent="0.3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4.25" customHeight="1" x14ac:dyDescent="0.3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4.25" customHeight="1" x14ac:dyDescent="0.3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4.25" customHeight="1" x14ac:dyDescent="0.3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4.25" customHeight="1" x14ac:dyDescent="0.3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4.25" customHeight="1" x14ac:dyDescent="0.3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4.25" customHeight="1" x14ac:dyDescent="0.3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4.25" customHeight="1" x14ac:dyDescent="0.3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4.25" customHeight="1" x14ac:dyDescent="0.3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4.25" customHeight="1" x14ac:dyDescent="0.3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4.25" customHeight="1" x14ac:dyDescent="0.3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4.25" customHeight="1" x14ac:dyDescent="0.3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4.25" customHeight="1" x14ac:dyDescent="0.3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4.25" customHeight="1" x14ac:dyDescent="0.3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4.25" customHeight="1" x14ac:dyDescent="0.3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4.25" customHeight="1" x14ac:dyDescent="0.3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4.25" customHeight="1" x14ac:dyDescent="0.3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4.25" customHeight="1" x14ac:dyDescent="0.3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4.25" customHeight="1" x14ac:dyDescent="0.3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4.25" customHeight="1" x14ac:dyDescent="0.3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4.25" customHeight="1" x14ac:dyDescent="0.3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4.25" customHeight="1" x14ac:dyDescent="0.3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4.25" customHeight="1" x14ac:dyDescent="0.3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4.25" customHeight="1" x14ac:dyDescent="0.3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4.25" customHeight="1" x14ac:dyDescent="0.3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4.25" customHeight="1" x14ac:dyDescent="0.3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4.25" customHeight="1" x14ac:dyDescent="0.3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4.25" customHeight="1" x14ac:dyDescent="0.3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4.25" customHeight="1" x14ac:dyDescent="0.3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4.25" customHeight="1" x14ac:dyDescent="0.3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4.25" customHeight="1" x14ac:dyDescent="0.3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4.25" customHeight="1" x14ac:dyDescent="0.3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4.25" customHeight="1" x14ac:dyDescent="0.3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4.25" customHeight="1" x14ac:dyDescent="0.3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4.25" customHeight="1" x14ac:dyDescent="0.3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4.25" customHeight="1" x14ac:dyDescent="0.3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4.25" customHeight="1" x14ac:dyDescent="0.3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4.25" customHeight="1" x14ac:dyDescent="0.3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4.25" customHeight="1" x14ac:dyDescent="0.3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4.25" customHeight="1" x14ac:dyDescent="0.3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4.25" customHeight="1" x14ac:dyDescent="0.3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4.25" customHeight="1" x14ac:dyDescent="0.3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4.25" customHeight="1" x14ac:dyDescent="0.3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4.25" customHeight="1" x14ac:dyDescent="0.3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4.25" customHeight="1" x14ac:dyDescent="0.3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4.25" customHeight="1" x14ac:dyDescent="0.3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4.25" customHeight="1" x14ac:dyDescent="0.3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4.25" customHeight="1" x14ac:dyDescent="0.3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4.25" customHeight="1" x14ac:dyDescent="0.3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4.25" customHeight="1" x14ac:dyDescent="0.3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4.25" customHeight="1" x14ac:dyDescent="0.3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4.25" customHeight="1" x14ac:dyDescent="0.3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4.25" customHeight="1" x14ac:dyDescent="0.3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4.25" customHeight="1" x14ac:dyDescent="0.3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4.25" customHeight="1" x14ac:dyDescent="0.3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4.25" customHeight="1" x14ac:dyDescent="0.3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4.25" customHeight="1" x14ac:dyDescent="0.3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4.25" customHeight="1" x14ac:dyDescent="0.3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4.25" customHeight="1" x14ac:dyDescent="0.3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4.25" customHeight="1" x14ac:dyDescent="0.3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4.25" customHeight="1" x14ac:dyDescent="0.3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4.25" customHeight="1" x14ac:dyDescent="0.3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4.25" customHeight="1" x14ac:dyDescent="0.3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4.25" customHeight="1" x14ac:dyDescent="0.3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4.25" customHeight="1" x14ac:dyDescent="0.3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4.25" customHeight="1" x14ac:dyDescent="0.3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4.25" customHeight="1" x14ac:dyDescent="0.3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4.25" customHeight="1" x14ac:dyDescent="0.3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4.25" customHeight="1" x14ac:dyDescent="0.3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4.25" customHeight="1" x14ac:dyDescent="0.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4.25" customHeight="1" x14ac:dyDescent="0.3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4.25" customHeight="1" x14ac:dyDescent="0.3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4.25" customHeight="1" x14ac:dyDescent="0.3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4.25" customHeight="1" x14ac:dyDescent="0.3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4.25" customHeight="1" x14ac:dyDescent="0.3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4.25" customHeight="1" x14ac:dyDescent="0.3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4.25" customHeight="1" x14ac:dyDescent="0.3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4.25" customHeight="1" x14ac:dyDescent="0.3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4.25" customHeight="1" x14ac:dyDescent="0.3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4.25" customHeight="1" x14ac:dyDescent="0.3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4.25" customHeight="1" x14ac:dyDescent="0.3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4.25" customHeight="1" x14ac:dyDescent="0.3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4.25" customHeight="1" x14ac:dyDescent="0.3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4.25" customHeight="1" x14ac:dyDescent="0.3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4.25" customHeight="1" x14ac:dyDescent="0.3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4.25" customHeight="1" x14ac:dyDescent="0.3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4.25" customHeight="1" x14ac:dyDescent="0.3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4.25" customHeight="1" x14ac:dyDescent="0.3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4.25" customHeight="1" x14ac:dyDescent="0.3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4.25" customHeight="1" x14ac:dyDescent="0.3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4.25" customHeight="1" x14ac:dyDescent="0.3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4.25" customHeight="1" x14ac:dyDescent="0.3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4.25" customHeight="1" x14ac:dyDescent="0.3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4.25" customHeight="1" x14ac:dyDescent="0.3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4.25" customHeight="1" x14ac:dyDescent="0.3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4.25" customHeight="1" x14ac:dyDescent="0.3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4.25" customHeight="1" x14ac:dyDescent="0.3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4.25" customHeight="1" x14ac:dyDescent="0.3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4.25" customHeight="1" x14ac:dyDescent="0.3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4.25" customHeight="1" x14ac:dyDescent="0.3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4.25" customHeight="1" x14ac:dyDescent="0.3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4.25" customHeight="1" x14ac:dyDescent="0.3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4.25" customHeight="1" x14ac:dyDescent="0.3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4.25" customHeight="1" x14ac:dyDescent="0.3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4.25" customHeight="1" x14ac:dyDescent="0.3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4.25" customHeight="1" x14ac:dyDescent="0.3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4.25" customHeight="1" x14ac:dyDescent="0.3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4.25" customHeight="1" x14ac:dyDescent="0.3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4.25" customHeight="1" x14ac:dyDescent="0.3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4.25" customHeight="1" x14ac:dyDescent="0.3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4.25" customHeight="1" x14ac:dyDescent="0.3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4.25" customHeight="1" x14ac:dyDescent="0.3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4.25" customHeight="1" x14ac:dyDescent="0.3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4.25" customHeight="1" x14ac:dyDescent="0.3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4.25" customHeight="1" x14ac:dyDescent="0.3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4.25" customHeight="1" x14ac:dyDescent="0.3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4.25" customHeight="1" x14ac:dyDescent="0.3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4.25" customHeight="1" x14ac:dyDescent="0.3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4.25" customHeight="1" x14ac:dyDescent="0.3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4.25" customHeight="1" x14ac:dyDescent="0.3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4.25" customHeight="1" x14ac:dyDescent="0.3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4.25" customHeight="1" x14ac:dyDescent="0.3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4.25" customHeight="1" x14ac:dyDescent="0.3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4.25" customHeight="1" x14ac:dyDescent="0.3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4.25" customHeight="1" x14ac:dyDescent="0.3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4.25" customHeight="1" x14ac:dyDescent="0.3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4.25" customHeight="1" x14ac:dyDescent="0.3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4.25" customHeight="1" x14ac:dyDescent="0.3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4.25" customHeight="1" x14ac:dyDescent="0.3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4.25" customHeight="1" x14ac:dyDescent="0.3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4.25" customHeight="1" x14ac:dyDescent="0.3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4.25" customHeight="1" x14ac:dyDescent="0.3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4.25" customHeight="1" x14ac:dyDescent="0.3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4.25" customHeight="1" x14ac:dyDescent="0.3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4.25" customHeight="1" x14ac:dyDescent="0.3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4.25" customHeight="1" x14ac:dyDescent="0.3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4.25" customHeight="1" x14ac:dyDescent="0.3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4.25" customHeight="1" x14ac:dyDescent="0.3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4.25" customHeight="1" x14ac:dyDescent="0.3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4.25" customHeight="1" x14ac:dyDescent="0.3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4.25" customHeight="1" x14ac:dyDescent="0.3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4.25" customHeight="1" x14ac:dyDescent="0.3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4.25" customHeight="1" x14ac:dyDescent="0.3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4.25" customHeight="1" x14ac:dyDescent="0.3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4.25" customHeight="1" x14ac:dyDescent="0.3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4.25" customHeight="1" x14ac:dyDescent="0.3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4.25" customHeight="1" x14ac:dyDescent="0.3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4.25" customHeight="1" x14ac:dyDescent="0.3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4.25" customHeight="1" x14ac:dyDescent="0.3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4.25" customHeight="1" x14ac:dyDescent="0.3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4.25" customHeight="1" x14ac:dyDescent="0.3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4.25" customHeight="1" x14ac:dyDescent="0.3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4.25" customHeight="1" x14ac:dyDescent="0.3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4.25" customHeight="1" x14ac:dyDescent="0.3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4.25" customHeight="1" x14ac:dyDescent="0.3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4.25" customHeight="1" x14ac:dyDescent="0.3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4.25" customHeight="1" x14ac:dyDescent="0.3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4.25" customHeight="1" x14ac:dyDescent="0.3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4.25" customHeight="1" x14ac:dyDescent="0.3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4.25" customHeight="1" x14ac:dyDescent="0.3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4.25" customHeight="1" x14ac:dyDescent="0.3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4.25" customHeight="1" x14ac:dyDescent="0.3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4.25" customHeight="1" x14ac:dyDescent="0.3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4.25" customHeight="1" x14ac:dyDescent="0.3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4.25" customHeight="1" x14ac:dyDescent="0.3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4.25" customHeight="1" x14ac:dyDescent="0.3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4.25" customHeight="1" x14ac:dyDescent="0.3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4.25" customHeight="1" x14ac:dyDescent="0.3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4.25" customHeight="1" x14ac:dyDescent="0.3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4.25" customHeight="1" x14ac:dyDescent="0.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4.25" customHeight="1" x14ac:dyDescent="0.3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4.25" customHeight="1" x14ac:dyDescent="0.3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4.25" customHeight="1" x14ac:dyDescent="0.3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4.25" customHeight="1" x14ac:dyDescent="0.3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4.25" customHeight="1" x14ac:dyDescent="0.3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4.25" customHeight="1" x14ac:dyDescent="0.3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4.25" customHeight="1" x14ac:dyDescent="0.3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4.25" customHeight="1" x14ac:dyDescent="0.3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4.25" customHeight="1" x14ac:dyDescent="0.3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4.25" customHeight="1" x14ac:dyDescent="0.3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4.25" customHeight="1" x14ac:dyDescent="0.3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4.25" customHeight="1" x14ac:dyDescent="0.3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4.25" customHeight="1" x14ac:dyDescent="0.3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4.25" customHeight="1" x14ac:dyDescent="0.3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4.25" customHeight="1" x14ac:dyDescent="0.3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4.25" customHeight="1" x14ac:dyDescent="0.3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4.25" customHeight="1" x14ac:dyDescent="0.3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4.25" customHeight="1" x14ac:dyDescent="0.3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4.25" customHeight="1" x14ac:dyDescent="0.3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4.25" customHeight="1" x14ac:dyDescent="0.3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4.25" customHeight="1" x14ac:dyDescent="0.3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4.25" customHeight="1" x14ac:dyDescent="0.3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4.25" customHeight="1" x14ac:dyDescent="0.3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4.25" customHeight="1" x14ac:dyDescent="0.3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4.25" customHeight="1" x14ac:dyDescent="0.3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4.25" customHeight="1" x14ac:dyDescent="0.3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4.25" customHeight="1" x14ac:dyDescent="0.3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4.25" customHeight="1" x14ac:dyDescent="0.3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4.25" customHeight="1" x14ac:dyDescent="0.3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4.25" customHeight="1" x14ac:dyDescent="0.3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4.25" customHeight="1" x14ac:dyDescent="0.3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4.25" customHeight="1" x14ac:dyDescent="0.3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4.25" customHeight="1" x14ac:dyDescent="0.3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4.25" customHeight="1" x14ac:dyDescent="0.3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4.25" customHeight="1" x14ac:dyDescent="0.3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4.25" customHeight="1" x14ac:dyDescent="0.3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4.25" customHeight="1" x14ac:dyDescent="0.3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4.25" customHeight="1" x14ac:dyDescent="0.3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4.25" customHeight="1" x14ac:dyDescent="0.3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4.25" customHeight="1" x14ac:dyDescent="0.3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4.25" customHeight="1" x14ac:dyDescent="0.3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4.25" customHeight="1" x14ac:dyDescent="0.3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4.25" customHeight="1" x14ac:dyDescent="0.3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4.25" customHeight="1" x14ac:dyDescent="0.3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4.25" customHeight="1" x14ac:dyDescent="0.3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4.25" customHeight="1" x14ac:dyDescent="0.3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4.25" customHeight="1" x14ac:dyDescent="0.3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4.25" customHeight="1" x14ac:dyDescent="0.3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4.25" customHeight="1" x14ac:dyDescent="0.3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4.25" customHeight="1" x14ac:dyDescent="0.3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4.25" customHeight="1" x14ac:dyDescent="0.3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4.25" customHeight="1" x14ac:dyDescent="0.3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4.25" customHeight="1" x14ac:dyDescent="0.3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4.25" customHeight="1" x14ac:dyDescent="0.3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4.25" customHeight="1" x14ac:dyDescent="0.3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4.25" customHeight="1" x14ac:dyDescent="0.3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4.25" customHeight="1" x14ac:dyDescent="0.3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4.25" customHeight="1" x14ac:dyDescent="0.3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4.25" customHeight="1" x14ac:dyDescent="0.3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4.25" customHeight="1" x14ac:dyDescent="0.3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4.25" customHeight="1" x14ac:dyDescent="0.3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4.25" customHeight="1" x14ac:dyDescent="0.3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4.25" customHeight="1" x14ac:dyDescent="0.3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4.25" customHeight="1" x14ac:dyDescent="0.3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4.25" customHeight="1" x14ac:dyDescent="0.3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4.25" customHeight="1" x14ac:dyDescent="0.3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4.25" customHeight="1" x14ac:dyDescent="0.3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4.25" customHeight="1" x14ac:dyDescent="0.3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4.25" customHeight="1" x14ac:dyDescent="0.3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4.25" customHeight="1" x14ac:dyDescent="0.3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4.25" customHeight="1" x14ac:dyDescent="0.3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4.25" customHeight="1" x14ac:dyDescent="0.3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4.25" customHeight="1" x14ac:dyDescent="0.3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4.25" customHeight="1" x14ac:dyDescent="0.3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4.25" customHeight="1" x14ac:dyDescent="0.3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4.25" customHeight="1" x14ac:dyDescent="0.3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4.25" customHeight="1" x14ac:dyDescent="0.3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4.25" customHeight="1" x14ac:dyDescent="0.3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4.25" customHeight="1" x14ac:dyDescent="0.3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4.25" customHeight="1" x14ac:dyDescent="0.3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4.25" customHeight="1" x14ac:dyDescent="0.3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4.25" customHeight="1" x14ac:dyDescent="0.3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4.25" customHeight="1" x14ac:dyDescent="0.3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4.25" customHeight="1" x14ac:dyDescent="0.3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4.25" customHeight="1" x14ac:dyDescent="0.3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4.25" customHeight="1" x14ac:dyDescent="0.3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4.25" customHeight="1" x14ac:dyDescent="0.3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4.25" customHeight="1" x14ac:dyDescent="0.3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4.25" customHeight="1" x14ac:dyDescent="0.3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4.25" customHeight="1" x14ac:dyDescent="0.3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4.25" customHeight="1" x14ac:dyDescent="0.3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4.25" customHeight="1" x14ac:dyDescent="0.3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4.25" customHeight="1" x14ac:dyDescent="0.3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4.25" customHeight="1" x14ac:dyDescent="0.3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4.25" customHeight="1" x14ac:dyDescent="0.3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4.25" customHeight="1" x14ac:dyDescent="0.3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4.25" customHeight="1" x14ac:dyDescent="0.3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4.25" customHeight="1" x14ac:dyDescent="0.3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4.25" customHeight="1" x14ac:dyDescent="0.3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4.25" customHeight="1" x14ac:dyDescent="0.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4.25" customHeight="1" x14ac:dyDescent="0.3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4.25" customHeight="1" x14ac:dyDescent="0.3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4.25" customHeight="1" x14ac:dyDescent="0.3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4.25" customHeight="1" x14ac:dyDescent="0.3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4.25" customHeight="1" x14ac:dyDescent="0.3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4.25" customHeight="1" x14ac:dyDescent="0.3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4.25" customHeight="1" x14ac:dyDescent="0.3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4.25" customHeight="1" x14ac:dyDescent="0.3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4.25" customHeight="1" x14ac:dyDescent="0.3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4.25" customHeight="1" x14ac:dyDescent="0.3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4.25" customHeight="1" x14ac:dyDescent="0.3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4.25" customHeight="1" x14ac:dyDescent="0.3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4.25" customHeight="1" x14ac:dyDescent="0.3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4.25" customHeight="1" x14ac:dyDescent="0.3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4.25" customHeight="1" x14ac:dyDescent="0.3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4.25" customHeight="1" x14ac:dyDescent="0.3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4.25" customHeight="1" x14ac:dyDescent="0.3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4.25" customHeight="1" x14ac:dyDescent="0.3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4.25" customHeight="1" x14ac:dyDescent="0.3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4.25" customHeight="1" x14ac:dyDescent="0.3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4.25" customHeight="1" x14ac:dyDescent="0.3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4.25" customHeight="1" x14ac:dyDescent="0.3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4.25" customHeight="1" x14ac:dyDescent="0.3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4.25" customHeight="1" x14ac:dyDescent="0.3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4.25" customHeight="1" x14ac:dyDescent="0.3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4.25" customHeight="1" x14ac:dyDescent="0.3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4.25" customHeight="1" x14ac:dyDescent="0.3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4.25" customHeight="1" x14ac:dyDescent="0.3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4.25" customHeight="1" x14ac:dyDescent="0.3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4.25" customHeight="1" x14ac:dyDescent="0.3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4.25" customHeight="1" x14ac:dyDescent="0.3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4.25" customHeight="1" x14ac:dyDescent="0.3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4.25" customHeight="1" x14ac:dyDescent="0.3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4.25" customHeight="1" x14ac:dyDescent="0.3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4.25" customHeight="1" x14ac:dyDescent="0.3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4.25" customHeight="1" x14ac:dyDescent="0.3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4.25" customHeight="1" x14ac:dyDescent="0.3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4.25" customHeight="1" x14ac:dyDescent="0.3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4.25" customHeight="1" x14ac:dyDescent="0.3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4.25" customHeight="1" x14ac:dyDescent="0.3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4.25" customHeight="1" x14ac:dyDescent="0.3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4.25" customHeight="1" x14ac:dyDescent="0.3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4.25" customHeight="1" x14ac:dyDescent="0.3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4.25" customHeight="1" x14ac:dyDescent="0.3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4.25" customHeight="1" x14ac:dyDescent="0.3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4.25" customHeight="1" x14ac:dyDescent="0.3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4.25" customHeight="1" x14ac:dyDescent="0.3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4.25" customHeight="1" x14ac:dyDescent="0.3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4.25" customHeight="1" x14ac:dyDescent="0.3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4.25" customHeight="1" x14ac:dyDescent="0.3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4.25" customHeight="1" x14ac:dyDescent="0.3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4.25" customHeight="1" x14ac:dyDescent="0.3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4.25" customHeight="1" x14ac:dyDescent="0.3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4.25" customHeight="1" x14ac:dyDescent="0.3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4.25" customHeight="1" x14ac:dyDescent="0.3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4.25" customHeight="1" x14ac:dyDescent="0.3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4.25" customHeight="1" x14ac:dyDescent="0.3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4.25" customHeight="1" x14ac:dyDescent="0.3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4.25" customHeight="1" x14ac:dyDescent="0.3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4.25" customHeight="1" x14ac:dyDescent="0.3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4.25" customHeight="1" x14ac:dyDescent="0.3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4.25" customHeight="1" x14ac:dyDescent="0.3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4.25" customHeight="1" x14ac:dyDescent="0.3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4.25" customHeight="1" x14ac:dyDescent="0.3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4.25" customHeight="1" x14ac:dyDescent="0.3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4.25" customHeight="1" x14ac:dyDescent="0.3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4.25" customHeight="1" x14ac:dyDescent="0.3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4.25" customHeight="1" x14ac:dyDescent="0.3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4.25" customHeight="1" x14ac:dyDescent="0.3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4.25" customHeight="1" x14ac:dyDescent="0.3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4.25" customHeight="1" x14ac:dyDescent="0.3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4.25" customHeight="1" x14ac:dyDescent="0.3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4.25" customHeight="1" x14ac:dyDescent="0.3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4.25" customHeight="1" x14ac:dyDescent="0.3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4.25" customHeight="1" x14ac:dyDescent="0.3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4.25" customHeight="1" x14ac:dyDescent="0.3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4.25" customHeight="1" x14ac:dyDescent="0.3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4.25" customHeight="1" x14ac:dyDescent="0.3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4.25" customHeight="1" x14ac:dyDescent="0.3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4.25" customHeight="1" x14ac:dyDescent="0.3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4.25" customHeight="1" x14ac:dyDescent="0.3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4.25" customHeight="1" x14ac:dyDescent="0.3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4.25" customHeight="1" x14ac:dyDescent="0.3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4.25" customHeight="1" x14ac:dyDescent="0.3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4.25" customHeight="1" x14ac:dyDescent="0.3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4.25" customHeight="1" x14ac:dyDescent="0.3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4.25" customHeight="1" x14ac:dyDescent="0.3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4.25" customHeight="1" x14ac:dyDescent="0.3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4.25" customHeight="1" x14ac:dyDescent="0.3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4.25" customHeight="1" x14ac:dyDescent="0.3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4.25" customHeight="1" x14ac:dyDescent="0.3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4.25" customHeight="1" x14ac:dyDescent="0.3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4.25" customHeight="1" x14ac:dyDescent="0.3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4.25" customHeight="1" x14ac:dyDescent="0.3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4.25" customHeight="1" x14ac:dyDescent="0.3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4.25" customHeight="1" x14ac:dyDescent="0.3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4.25" customHeight="1" x14ac:dyDescent="0.3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4.25" customHeight="1" x14ac:dyDescent="0.3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4.25" customHeight="1" x14ac:dyDescent="0.3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4.25" customHeight="1" x14ac:dyDescent="0.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4.25" customHeight="1" x14ac:dyDescent="0.3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4.25" customHeight="1" x14ac:dyDescent="0.3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4.25" customHeight="1" x14ac:dyDescent="0.3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4.25" customHeight="1" x14ac:dyDescent="0.3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4.25" customHeight="1" x14ac:dyDescent="0.3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4.25" customHeight="1" x14ac:dyDescent="0.3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4.25" customHeight="1" x14ac:dyDescent="0.3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4.25" customHeight="1" x14ac:dyDescent="0.3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4.25" customHeight="1" x14ac:dyDescent="0.3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4.25" customHeight="1" x14ac:dyDescent="0.3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4.25" customHeight="1" x14ac:dyDescent="0.3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4.25" customHeight="1" x14ac:dyDescent="0.3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4.25" customHeight="1" x14ac:dyDescent="0.3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4.25" customHeight="1" x14ac:dyDescent="0.3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4.25" customHeight="1" x14ac:dyDescent="0.3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4.25" customHeight="1" x14ac:dyDescent="0.3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4.25" customHeight="1" x14ac:dyDescent="0.3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4.25" customHeight="1" x14ac:dyDescent="0.3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4.25" customHeight="1" x14ac:dyDescent="0.3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4.25" customHeight="1" x14ac:dyDescent="0.3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4.25" customHeight="1" x14ac:dyDescent="0.3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4.25" customHeight="1" x14ac:dyDescent="0.3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4.25" customHeight="1" x14ac:dyDescent="0.3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4.25" customHeight="1" x14ac:dyDescent="0.3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4.25" customHeight="1" x14ac:dyDescent="0.3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4.25" customHeight="1" x14ac:dyDescent="0.3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4.25" customHeight="1" x14ac:dyDescent="0.3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4.25" customHeight="1" x14ac:dyDescent="0.3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4.25" customHeight="1" x14ac:dyDescent="0.3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4.25" customHeight="1" x14ac:dyDescent="0.3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4.25" customHeight="1" x14ac:dyDescent="0.3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4.25" customHeight="1" x14ac:dyDescent="0.3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4.25" customHeight="1" x14ac:dyDescent="0.3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4.25" customHeight="1" x14ac:dyDescent="0.3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4.25" customHeight="1" x14ac:dyDescent="0.3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4.25" customHeight="1" x14ac:dyDescent="0.3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4.25" customHeight="1" x14ac:dyDescent="0.3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4.25" customHeight="1" x14ac:dyDescent="0.3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4.25" customHeight="1" x14ac:dyDescent="0.3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4.25" customHeight="1" x14ac:dyDescent="0.3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4.25" customHeight="1" x14ac:dyDescent="0.3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4.25" customHeight="1" x14ac:dyDescent="0.3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4.25" customHeight="1" x14ac:dyDescent="0.3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4.25" customHeight="1" x14ac:dyDescent="0.3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4.25" customHeight="1" x14ac:dyDescent="0.3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4.25" customHeight="1" x14ac:dyDescent="0.3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4.25" customHeight="1" x14ac:dyDescent="0.3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4.25" customHeight="1" x14ac:dyDescent="0.3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4.25" customHeight="1" x14ac:dyDescent="0.3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4.25" customHeight="1" x14ac:dyDescent="0.3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4.25" customHeight="1" x14ac:dyDescent="0.3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4.25" customHeight="1" x14ac:dyDescent="0.3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4.25" customHeight="1" x14ac:dyDescent="0.3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4.25" customHeight="1" x14ac:dyDescent="0.3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4.25" customHeight="1" x14ac:dyDescent="0.3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4.25" customHeight="1" x14ac:dyDescent="0.3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4.25" customHeight="1" x14ac:dyDescent="0.3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4.25" customHeight="1" x14ac:dyDescent="0.3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4.25" customHeight="1" x14ac:dyDescent="0.3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4.25" customHeight="1" x14ac:dyDescent="0.3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4.25" customHeight="1" x14ac:dyDescent="0.3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4.25" customHeight="1" x14ac:dyDescent="0.3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4.25" customHeight="1" x14ac:dyDescent="0.3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4.25" customHeight="1" x14ac:dyDescent="0.3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4.25" customHeight="1" x14ac:dyDescent="0.3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4.25" customHeight="1" x14ac:dyDescent="0.3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4.25" customHeight="1" x14ac:dyDescent="0.3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4.25" customHeight="1" x14ac:dyDescent="0.3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4.25" customHeight="1" x14ac:dyDescent="0.3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4.25" customHeight="1" x14ac:dyDescent="0.3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4.25" customHeight="1" x14ac:dyDescent="0.3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4.25" customHeight="1" x14ac:dyDescent="0.3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4.25" customHeight="1" x14ac:dyDescent="0.3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4.25" customHeight="1" x14ac:dyDescent="0.3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4.25" customHeight="1" x14ac:dyDescent="0.3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4.25" customHeight="1" x14ac:dyDescent="0.3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4.25" customHeight="1" x14ac:dyDescent="0.3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4.25" customHeight="1" x14ac:dyDescent="0.3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4.25" customHeight="1" x14ac:dyDescent="0.3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4.25" customHeight="1" x14ac:dyDescent="0.3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4.25" customHeight="1" x14ac:dyDescent="0.3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4.25" customHeight="1" x14ac:dyDescent="0.3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4.25" customHeight="1" x14ac:dyDescent="0.3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4.25" customHeight="1" x14ac:dyDescent="0.3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4.25" customHeight="1" x14ac:dyDescent="0.3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4.25" customHeight="1" x14ac:dyDescent="0.3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4.25" customHeight="1" x14ac:dyDescent="0.3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4.25" customHeight="1" x14ac:dyDescent="0.3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4.25" customHeight="1" x14ac:dyDescent="0.3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4.25" customHeight="1" x14ac:dyDescent="0.3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4.25" customHeight="1" x14ac:dyDescent="0.3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4.25" customHeight="1" x14ac:dyDescent="0.3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4.25" customHeight="1" x14ac:dyDescent="0.3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4.25" customHeight="1" x14ac:dyDescent="0.3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4.25" customHeight="1" x14ac:dyDescent="0.3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4.25" customHeight="1" x14ac:dyDescent="0.3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4.25" customHeight="1" x14ac:dyDescent="0.3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4.25" customHeight="1" x14ac:dyDescent="0.3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4.25" customHeight="1" x14ac:dyDescent="0.3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4.25" customHeight="1" x14ac:dyDescent="0.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4.25" customHeight="1" x14ac:dyDescent="0.3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4.25" customHeight="1" x14ac:dyDescent="0.3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4.25" customHeight="1" x14ac:dyDescent="0.3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4.25" customHeight="1" x14ac:dyDescent="0.3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4.25" customHeight="1" x14ac:dyDescent="0.3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4.25" customHeight="1" x14ac:dyDescent="0.3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4.25" customHeight="1" x14ac:dyDescent="0.3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4.25" customHeight="1" x14ac:dyDescent="0.3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4.25" customHeight="1" x14ac:dyDescent="0.3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4.25" customHeight="1" x14ac:dyDescent="0.3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4.25" customHeight="1" x14ac:dyDescent="0.3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4.25" customHeight="1" x14ac:dyDescent="0.3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4.25" customHeight="1" x14ac:dyDescent="0.3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4.25" customHeight="1" x14ac:dyDescent="0.3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4.25" customHeight="1" x14ac:dyDescent="0.3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4.25" customHeight="1" x14ac:dyDescent="0.3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4.25" customHeight="1" x14ac:dyDescent="0.3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4.25" customHeight="1" x14ac:dyDescent="0.3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4.25" customHeight="1" x14ac:dyDescent="0.3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4.25" customHeight="1" x14ac:dyDescent="0.3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4.25" customHeight="1" x14ac:dyDescent="0.3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4.25" customHeight="1" x14ac:dyDescent="0.3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4.25" customHeight="1" x14ac:dyDescent="0.3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4.25" customHeight="1" x14ac:dyDescent="0.3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4.25" customHeight="1" x14ac:dyDescent="0.3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4.25" customHeight="1" x14ac:dyDescent="0.3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4.25" customHeight="1" x14ac:dyDescent="0.3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4.25" customHeight="1" x14ac:dyDescent="0.3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4.25" customHeight="1" x14ac:dyDescent="0.3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4.25" customHeight="1" x14ac:dyDescent="0.3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4.25" customHeight="1" x14ac:dyDescent="0.3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4.25" customHeight="1" x14ac:dyDescent="0.3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4.25" customHeight="1" x14ac:dyDescent="0.3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4.25" customHeight="1" x14ac:dyDescent="0.3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4.25" customHeight="1" x14ac:dyDescent="0.3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4.25" customHeight="1" x14ac:dyDescent="0.3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4.25" customHeight="1" x14ac:dyDescent="0.3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4.25" customHeight="1" x14ac:dyDescent="0.3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4.25" customHeight="1" x14ac:dyDescent="0.3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4.25" customHeight="1" x14ac:dyDescent="0.3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4.25" customHeight="1" x14ac:dyDescent="0.3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4.25" customHeight="1" x14ac:dyDescent="0.3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4.25" customHeight="1" x14ac:dyDescent="0.3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4.25" customHeight="1" x14ac:dyDescent="0.3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4.25" customHeight="1" x14ac:dyDescent="0.3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4.25" customHeight="1" x14ac:dyDescent="0.3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4.25" customHeight="1" x14ac:dyDescent="0.3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4.25" customHeight="1" x14ac:dyDescent="0.3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4.25" customHeight="1" x14ac:dyDescent="0.3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4.25" customHeight="1" x14ac:dyDescent="0.3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4.25" customHeight="1" x14ac:dyDescent="0.3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4.25" customHeight="1" x14ac:dyDescent="0.3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4.25" customHeight="1" x14ac:dyDescent="0.3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4.25" customHeight="1" x14ac:dyDescent="0.3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4.25" customHeight="1" x14ac:dyDescent="0.3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4.25" customHeight="1" x14ac:dyDescent="0.3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4.25" customHeight="1" x14ac:dyDescent="0.3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4.25" customHeight="1" x14ac:dyDescent="0.3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4.25" customHeight="1" x14ac:dyDescent="0.3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4.25" customHeight="1" x14ac:dyDescent="0.3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4.25" customHeight="1" x14ac:dyDescent="0.3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4.25" customHeight="1" x14ac:dyDescent="0.3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4.25" customHeight="1" x14ac:dyDescent="0.3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4.25" customHeight="1" x14ac:dyDescent="0.3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4.25" customHeight="1" x14ac:dyDescent="0.3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1:26" ht="14.25" customHeight="1" x14ac:dyDescent="0.35">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sheetData>
  <mergeCells count="20">
    <mergeCell ref="G21:G23"/>
    <mergeCell ref="B18:B20"/>
    <mergeCell ref="C18:C20"/>
    <mergeCell ref="D18:D20"/>
    <mergeCell ref="E18:E20"/>
    <mergeCell ref="F18:F20"/>
    <mergeCell ref="G18:G20"/>
    <mergeCell ref="B21:B23"/>
    <mergeCell ref="C21:C23"/>
    <mergeCell ref="D21:D23"/>
    <mergeCell ref="E21:E23"/>
    <mergeCell ref="F21:F23"/>
    <mergeCell ref="B4:G7"/>
    <mergeCell ref="B8:G11"/>
    <mergeCell ref="B14:B16"/>
    <mergeCell ref="C14:C16"/>
    <mergeCell ref="D14:D16"/>
    <mergeCell ref="E14:E16"/>
    <mergeCell ref="F14:F16"/>
    <mergeCell ref="G14:G16"/>
  </mergeCells>
  <pageMargins left="0.25" right="0.25" top="0.75" bottom="0.75" header="0" footer="0"/>
  <pageSetup scale="50" orientation="landscape" r:id="rId1"/>
  <headerFooter>
    <oddFooter>&amp;CGunnar Forcier&amp;R5/17/2023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E3D14-5CA4-4208-BA34-4C8E45E940CD}">
  <dimension ref="A1:X501"/>
  <sheetViews>
    <sheetView topLeftCell="A13" zoomScaleNormal="100" workbookViewId="0">
      <selection activeCell="B13" sqref="B13"/>
    </sheetView>
  </sheetViews>
  <sheetFormatPr defaultRowHeight="14.5" x14ac:dyDescent="0.35"/>
  <cols>
    <col min="1" max="1" width="54.90625" style="3" bestFit="1" customWidth="1"/>
    <col min="2" max="2" width="4.81640625" bestFit="1" customWidth="1"/>
    <col min="3" max="3" width="12" style="1" bestFit="1" customWidth="1"/>
    <col min="4" max="4" width="20.6328125" style="1" bestFit="1" customWidth="1"/>
    <col min="5" max="5" width="11.6328125" hidden="1" customWidth="1"/>
    <col min="6" max="6" width="10" hidden="1" customWidth="1"/>
    <col min="7" max="7" width="0" hidden="1" customWidth="1"/>
    <col min="8" max="8" width="11.1796875" hidden="1" customWidth="1"/>
    <col min="9" max="9" width="0" hidden="1" customWidth="1"/>
    <col min="10" max="10" width="10.453125" hidden="1" customWidth="1"/>
    <col min="11" max="11" width="0" hidden="1" customWidth="1"/>
    <col min="12" max="12" width="10.453125" hidden="1" customWidth="1"/>
    <col min="13" max="13" width="0" hidden="1" customWidth="1"/>
    <col min="14" max="14" width="10.453125" hidden="1" customWidth="1"/>
    <col min="15" max="15" width="0" hidden="1" customWidth="1"/>
    <col min="17" max="17" width="14.90625" bestFit="1" customWidth="1"/>
    <col min="18" max="19" width="14.36328125" bestFit="1" customWidth="1"/>
    <col min="20" max="20" width="10.1796875" bestFit="1" customWidth="1"/>
    <col min="21" max="21" width="12" bestFit="1" customWidth="1"/>
    <col min="22" max="22" width="11.90625" bestFit="1" customWidth="1"/>
    <col min="23" max="23" width="15.453125" bestFit="1" customWidth="1"/>
    <col min="24" max="24" width="8.08984375" bestFit="1" customWidth="1"/>
  </cols>
  <sheetData>
    <row r="1" spans="1:24" s="2" customFormat="1" ht="15" thickBot="1" x14ac:dyDescent="0.4">
      <c r="A1" s="14" t="s">
        <v>491</v>
      </c>
      <c r="B1" s="15" t="s">
        <v>494</v>
      </c>
      <c r="C1" s="16" t="s">
        <v>495</v>
      </c>
      <c r="D1" s="17" t="s">
        <v>497</v>
      </c>
      <c r="E1" s="2" t="s">
        <v>516</v>
      </c>
      <c r="F1" s="2" t="s">
        <v>515</v>
      </c>
      <c r="G1" s="2" t="s">
        <v>517</v>
      </c>
      <c r="H1" s="2" t="s">
        <v>518</v>
      </c>
      <c r="I1" s="2" t="s">
        <v>517</v>
      </c>
      <c r="J1" s="2" t="s">
        <v>530</v>
      </c>
      <c r="K1" s="2" t="s">
        <v>517</v>
      </c>
      <c r="L1" s="2" t="s">
        <v>532</v>
      </c>
      <c r="M1" s="2" t="s">
        <v>517</v>
      </c>
      <c r="N1" s="2" t="s">
        <v>534</v>
      </c>
      <c r="O1" s="2" t="s">
        <v>517</v>
      </c>
    </row>
    <row r="2" spans="1:24" x14ac:dyDescent="0.35">
      <c r="A2" s="7" t="s">
        <v>0</v>
      </c>
      <c r="B2" s="8">
        <v>2009</v>
      </c>
      <c r="C2" s="9">
        <v>425</v>
      </c>
      <c r="D2" s="9">
        <v>2783.9189820000001</v>
      </c>
      <c r="E2">
        <f>COUNTIF(C2,"&lt;100")</f>
        <v>0</v>
      </c>
      <c r="F2">
        <f>COUNTIF(D2,"&gt;500")</f>
        <v>1</v>
      </c>
      <c r="G2">
        <f>F2+E2</f>
        <v>1</v>
      </c>
      <c r="H2">
        <f>COUNTIF(C2,"&gt;100")</f>
        <v>1</v>
      </c>
      <c r="I2">
        <f>H2+F2</f>
        <v>2</v>
      </c>
      <c r="J2">
        <f>COUNTIF(B2,"&lt;2000")</f>
        <v>0</v>
      </c>
      <c r="K2">
        <f>J2+H2</f>
        <v>1</v>
      </c>
      <c r="L2">
        <f>COUNTIF(B2,"&gt;2000")</f>
        <v>1</v>
      </c>
      <c r="M2">
        <f>L2+F2</f>
        <v>2</v>
      </c>
      <c r="N2">
        <f>COUNTIF(D2,"&gt;500")</f>
        <v>1</v>
      </c>
      <c r="O2">
        <f>N2+J2</f>
        <v>1</v>
      </c>
    </row>
    <row r="3" spans="1:24" x14ac:dyDescent="0.35">
      <c r="A3" s="4" t="s">
        <v>2</v>
      </c>
      <c r="B3" s="5">
        <v>1997</v>
      </c>
      <c r="C3" s="6">
        <v>200</v>
      </c>
      <c r="D3" s="6">
        <v>2208.2083950000001</v>
      </c>
      <c r="E3">
        <f t="shared" ref="E3:E66" si="0">COUNTIF(C3,"&lt;100")</f>
        <v>0</v>
      </c>
      <c r="F3">
        <f t="shared" ref="F3:F66" si="1">COUNTIF(D3,"&gt;500")</f>
        <v>1</v>
      </c>
      <c r="G3">
        <f t="shared" ref="G3:G66" si="2">F3+E3</f>
        <v>1</v>
      </c>
      <c r="H3">
        <f t="shared" ref="H3:H66" si="3">COUNTIF(C3,"&gt;100")</f>
        <v>1</v>
      </c>
      <c r="I3">
        <f t="shared" ref="I3:I66" si="4">H3+F3</f>
        <v>2</v>
      </c>
      <c r="J3">
        <f t="shared" ref="J3:J66" si="5">COUNTIF(B3,"&lt;2000")</f>
        <v>1</v>
      </c>
      <c r="K3">
        <f t="shared" ref="K3:K66" si="6">J3+H3</f>
        <v>2</v>
      </c>
      <c r="L3">
        <f t="shared" ref="L3:L66" si="7">COUNTIF(B3,"&gt;2000")</f>
        <v>0</v>
      </c>
      <c r="M3">
        <f t="shared" ref="M3:M66" si="8">L3+F3</f>
        <v>1</v>
      </c>
      <c r="N3">
        <f t="shared" ref="N3:N66" si="9">COUNTIF(D3,"&gt;500")</f>
        <v>1</v>
      </c>
      <c r="O3">
        <f t="shared" ref="O3:O66" si="10">N3+J3</f>
        <v>2</v>
      </c>
      <c r="Q3" s="42" t="s">
        <v>519</v>
      </c>
      <c r="R3" s="42"/>
      <c r="S3" s="5">
        <f>COUNTA(A2:A501)</f>
        <v>500</v>
      </c>
    </row>
    <row r="4" spans="1:24" x14ac:dyDescent="0.35">
      <c r="A4" s="4" t="s">
        <v>3</v>
      </c>
      <c r="B4" s="5">
        <v>2015</v>
      </c>
      <c r="C4" s="6">
        <v>306</v>
      </c>
      <c r="D4" s="6">
        <v>2058.662225</v>
      </c>
      <c r="E4">
        <f t="shared" si="0"/>
        <v>0</v>
      </c>
      <c r="F4">
        <f t="shared" si="1"/>
        <v>1</v>
      </c>
      <c r="G4">
        <f t="shared" si="2"/>
        <v>1</v>
      </c>
      <c r="H4">
        <f t="shared" si="3"/>
        <v>1</v>
      </c>
      <c r="I4">
        <f t="shared" si="4"/>
        <v>2</v>
      </c>
      <c r="J4">
        <f t="shared" si="5"/>
        <v>0</v>
      </c>
      <c r="K4">
        <f t="shared" si="6"/>
        <v>1</v>
      </c>
      <c r="L4">
        <f t="shared" si="7"/>
        <v>1</v>
      </c>
      <c r="M4">
        <f t="shared" si="8"/>
        <v>2</v>
      </c>
      <c r="N4">
        <f t="shared" si="9"/>
        <v>1</v>
      </c>
      <c r="O4">
        <f t="shared" si="10"/>
        <v>1</v>
      </c>
    </row>
    <row r="5" spans="1:24" x14ac:dyDescent="0.35">
      <c r="A5" s="4" t="s">
        <v>4</v>
      </c>
      <c r="B5" s="5">
        <v>2015</v>
      </c>
      <c r="C5" s="6">
        <v>215</v>
      </c>
      <c r="D5" s="6">
        <v>1671.7132079999999</v>
      </c>
      <c r="E5">
        <f t="shared" si="0"/>
        <v>0</v>
      </c>
      <c r="F5">
        <f t="shared" si="1"/>
        <v>1</v>
      </c>
      <c r="G5">
        <f t="shared" si="2"/>
        <v>1</v>
      </c>
      <c r="H5">
        <f t="shared" si="3"/>
        <v>1</v>
      </c>
      <c r="I5">
        <f t="shared" si="4"/>
        <v>2</v>
      </c>
      <c r="J5">
        <f t="shared" si="5"/>
        <v>0</v>
      </c>
      <c r="K5">
        <f t="shared" si="6"/>
        <v>1</v>
      </c>
      <c r="L5">
        <f t="shared" si="7"/>
        <v>1</v>
      </c>
      <c r="M5">
        <f t="shared" si="8"/>
        <v>2</v>
      </c>
      <c r="N5">
        <f t="shared" si="9"/>
        <v>1</v>
      </c>
      <c r="O5">
        <f t="shared" si="10"/>
        <v>1</v>
      </c>
      <c r="Q5" s="20" t="s">
        <v>526</v>
      </c>
      <c r="R5" s="20" t="s">
        <v>525</v>
      </c>
      <c r="S5" s="20" t="s">
        <v>527</v>
      </c>
      <c r="T5" s="20" t="s">
        <v>520</v>
      </c>
      <c r="U5" s="20" t="s">
        <v>521</v>
      </c>
      <c r="V5" s="20" t="s">
        <v>522</v>
      </c>
      <c r="W5" s="20" t="s">
        <v>523</v>
      </c>
      <c r="X5" s="20" t="s">
        <v>524</v>
      </c>
    </row>
    <row r="6" spans="1:24" x14ac:dyDescent="0.35">
      <c r="A6" s="4" t="s">
        <v>6</v>
      </c>
      <c r="B6" s="5">
        <v>2012</v>
      </c>
      <c r="C6" s="6">
        <v>225</v>
      </c>
      <c r="D6" s="6">
        <v>1519.4795469999999</v>
      </c>
      <c r="E6">
        <f t="shared" si="0"/>
        <v>0</v>
      </c>
      <c r="F6">
        <f t="shared" si="1"/>
        <v>1</v>
      </c>
      <c r="G6">
        <f t="shared" si="2"/>
        <v>1</v>
      </c>
      <c r="H6">
        <f t="shared" si="3"/>
        <v>1</v>
      </c>
      <c r="I6">
        <f t="shared" si="4"/>
        <v>2</v>
      </c>
      <c r="J6">
        <f t="shared" si="5"/>
        <v>0</v>
      </c>
      <c r="K6">
        <f t="shared" si="6"/>
        <v>1</v>
      </c>
      <c r="L6">
        <f t="shared" si="7"/>
        <v>1</v>
      </c>
      <c r="M6">
        <f t="shared" si="8"/>
        <v>2</v>
      </c>
      <c r="N6">
        <f t="shared" si="9"/>
        <v>1</v>
      </c>
      <c r="O6">
        <f t="shared" si="10"/>
        <v>1</v>
      </c>
      <c r="Q6" s="18">
        <v>1</v>
      </c>
      <c r="R6" s="5" t="s">
        <v>528</v>
      </c>
      <c r="S6" s="5" t="s">
        <v>531</v>
      </c>
      <c r="T6" s="21">
        <f>W6/U6</f>
        <v>0.18067226890756302</v>
      </c>
      <c r="U6" s="5">
        <f>COUNTIF(budget,"&lt;100")</f>
        <v>238</v>
      </c>
      <c r="V6" s="5">
        <f>COUNTIF(worldgross,"&gt;500")</f>
        <v>177</v>
      </c>
      <c r="W6" s="5">
        <f>COUNTIF(G:G,2)</f>
        <v>43</v>
      </c>
      <c r="X6" s="22">
        <f>T6/(V6/$S$3)</f>
        <v>0.51037364098181648</v>
      </c>
    </row>
    <row r="7" spans="1:24" x14ac:dyDescent="0.35">
      <c r="A7" s="4" t="s">
        <v>8</v>
      </c>
      <c r="B7" s="5">
        <v>2015</v>
      </c>
      <c r="C7" s="6">
        <v>190</v>
      </c>
      <c r="D7" s="6">
        <v>1518.722794</v>
      </c>
      <c r="E7">
        <f t="shared" si="0"/>
        <v>0</v>
      </c>
      <c r="F7">
        <f t="shared" si="1"/>
        <v>1</v>
      </c>
      <c r="G7">
        <f t="shared" si="2"/>
        <v>1</v>
      </c>
      <c r="H7">
        <f t="shared" si="3"/>
        <v>1</v>
      </c>
      <c r="I7">
        <f t="shared" si="4"/>
        <v>2</v>
      </c>
      <c r="J7">
        <f t="shared" si="5"/>
        <v>0</v>
      </c>
      <c r="K7">
        <f t="shared" si="6"/>
        <v>1</v>
      </c>
      <c r="L7">
        <f t="shared" si="7"/>
        <v>1</v>
      </c>
      <c r="M7">
        <f t="shared" si="8"/>
        <v>2</v>
      </c>
      <c r="N7">
        <f t="shared" si="9"/>
        <v>1</v>
      </c>
      <c r="O7">
        <f t="shared" si="10"/>
        <v>1</v>
      </c>
      <c r="Q7" s="18">
        <v>2</v>
      </c>
      <c r="R7" s="5" t="s">
        <v>529</v>
      </c>
      <c r="S7" s="5" t="s">
        <v>531</v>
      </c>
      <c r="T7" s="21">
        <f>W7/U7</f>
        <v>0.53012048192771088</v>
      </c>
      <c r="U7" s="5">
        <f>COUNTIF(budget,"&gt;100")</f>
        <v>249</v>
      </c>
      <c r="V7" s="5">
        <f>COUNTIF(worldgross,"&gt;500")</f>
        <v>177</v>
      </c>
      <c r="W7" s="5">
        <f>COUNTIF(I:I,2)</f>
        <v>132</v>
      </c>
      <c r="X7" s="22">
        <f t="shared" ref="X7:X10" si="11">T7/(V7/$S$3)</f>
        <v>1.4975154856714998</v>
      </c>
    </row>
    <row r="8" spans="1:24" x14ac:dyDescent="0.35">
      <c r="A8" s="4" t="s">
        <v>10</v>
      </c>
      <c r="B8" s="5">
        <v>2015</v>
      </c>
      <c r="C8" s="6">
        <v>330.6</v>
      </c>
      <c r="D8" s="6">
        <v>1408.2187220000001</v>
      </c>
      <c r="E8">
        <f t="shared" si="0"/>
        <v>0</v>
      </c>
      <c r="F8">
        <f t="shared" si="1"/>
        <v>1</v>
      </c>
      <c r="G8">
        <f t="shared" si="2"/>
        <v>1</v>
      </c>
      <c r="H8">
        <f t="shared" si="3"/>
        <v>1</v>
      </c>
      <c r="I8">
        <f t="shared" si="4"/>
        <v>2</v>
      </c>
      <c r="J8">
        <f t="shared" si="5"/>
        <v>0</v>
      </c>
      <c r="K8">
        <f t="shared" si="6"/>
        <v>1</v>
      </c>
      <c r="L8">
        <f t="shared" si="7"/>
        <v>1</v>
      </c>
      <c r="M8">
        <f t="shared" si="8"/>
        <v>2</v>
      </c>
      <c r="N8">
        <f t="shared" si="9"/>
        <v>1</v>
      </c>
      <c r="O8">
        <f t="shared" si="10"/>
        <v>1</v>
      </c>
      <c r="Q8" s="18">
        <v>3</v>
      </c>
      <c r="R8" s="5" t="s">
        <v>530</v>
      </c>
      <c r="S8" s="5" t="s">
        <v>529</v>
      </c>
      <c r="T8" s="21">
        <f t="shared" ref="T8:T10" si="12">W8/U8</f>
        <v>9.4339622641509441E-2</v>
      </c>
      <c r="U8" s="5">
        <f>COUNTIF(year,"&lt;2000")</f>
        <v>106</v>
      </c>
      <c r="V8" s="5">
        <f>COUNTIF(budget,"&gt;100")</f>
        <v>249</v>
      </c>
      <c r="W8" s="5">
        <f>COUNTIF(K:K,2)</f>
        <v>10</v>
      </c>
      <c r="X8" s="22">
        <f t="shared" si="11"/>
        <v>0.18943699325604305</v>
      </c>
    </row>
    <row r="9" spans="1:24" x14ac:dyDescent="0.35">
      <c r="A9" s="4" t="s">
        <v>11</v>
      </c>
      <c r="B9" s="5">
        <v>2011</v>
      </c>
      <c r="C9" s="6">
        <v>125</v>
      </c>
      <c r="D9" s="6">
        <v>1341.511219</v>
      </c>
      <c r="E9">
        <f t="shared" si="0"/>
        <v>0</v>
      </c>
      <c r="F9">
        <f t="shared" si="1"/>
        <v>1</v>
      </c>
      <c r="G9">
        <f t="shared" si="2"/>
        <v>1</v>
      </c>
      <c r="H9">
        <f t="shared" si="3"/>
        <v>1</v>
      </c>
      <c r="I9">
        <f t="shared" si="4"/>
        <v>2</v>
      </c>
      <c r="J9">
        <f t="shared" si="5"/>
        <v>0</v>
      </c>
      <c r="K9">
        <f t="shared" si="6"/>
        <v>1</v>
      </c>
      <c r="L9">
        <f t="shared" si="7"/>
        <v>1</v>
      </c>
      <c r="M9">
        <f t="shared" si="8"/>
        <v>2</v>
      </c>
      <c r="N9">
        <f t="shared" si="9"/>
        <v>1</v>
      </c>
      <c r="O9">
        <f t="shared" si="10"/>
        <v>1</v>
      </c>
      <c r="Q9" s="18">
        <v>4</v>
      </c>
      <c r="R9" s="5" t="s">
        <v>532</v>
      </c>
      <c r="S9" s="5" t="s">
        <v>531</v>
      </c>
      <c r="T9" s="21">
        <f t="shared" si="12"/>
        <v>0.41099476439790578</v>
      </c>
      <c r="U9" s="5">
        <f>COUNTIF(year,"&gt;2000")</f>
        <v>382</v>
      </c>
      <c r="V9" s="5">
        <f>COUNTIF(worldgross,"&gt;500")</f>
        <v>177</v>
      </c>
      <c r="W9" s="5">
        <f>COUNTIF(M:M,2)</f>
        <v>157</v>
      </c>
      <c r="X9" s="22">
        <f t="shared" si="11"/>
        <v>1.1610021593161182</v>
      </c>
    </row>
    <row r="10" spans="1:24" x14ac:dyDescent="0.35">
      <c r="A10" s="4" t="s">
        <v>13</v>
      </c>
      <c r="B10" s="5">
        <v>2017</v>
      </c>
      <c r="C10" s="6">
        <v>200</v>
      </c>
      <c r="D10" s="6">
        <v>1331.2438970000001</v>
      </c>
      <c r="E10">
        <f t="shared" si="0"/>
        <v>0</v>
      </c>
      <c r="F10">
        <f t="shared" si="1"/>
        <v>1</v>
      </c>
      <c r="G10">
        <f t="shared" si="2"/>
        <v>1</v>
      </c>
      <c r="H10">
        <f t="shared" si="3"/>
        <v>1</v>
      </c>
      <c r="I10">
        <f t="shared" si="4"/>
        <v>2</v>
      </c>
      <c r="J10">
        <f t="shared" si="5"/>
        <v>0</v>
      </c>
      <c r="K10">
        <f t="shared" si="6"/>
        <v>1</v>
      </c>
      <c r="L10">
        <f t="shared" si="7"/>
        <v>1</v>
      </c>
      <c r="M10">
        <f t="shared" si="8"/>
        <v>2</v>
      </c>
      <c r="N10">
        <f t="shared" si="9"/>
        <v>1</v>
      </c>
      <c r="O10">
        <f t="shared" si="10"/>
        <v>1</v>
      </c>
      <c r="Q10" s="18">
        <v>5</v>
      </c>
      <c r="R10" s="5" t="s">
        <v>530</v>
      </c>
      <c r="S10" s="5" t="s">
        <v>533</v>
      </c>
      <c r="T10" s="21">
        <f t="shared" si="12"/>
        <v>0.17924528301886791</v>
      </c>
      <c r="U10" s="5">
        <f>COUNTIF(year,"&lt;2000")</f>
        <v>106</v>
      </c>
      <c r="V10" s="5">
        <f>COUNTIF(worldgross,"&lt;500")</f>
        <v>323</v>
      </c>
      <c r="W10" s="5">
        <f>COUNTIF(O:O,2)</f>
        <v>19</v>
      </c>
      <c r="X10" s="22">
        <f t="shared" si="11"/>
        <v>0.27746947835738067</v>
      </c>
    </row>
    <row r="11" spans="1:24" x14ac:dyDescent="0.35">
      <c r="A11" s="4" t="s">
        <v>14</v>
      </c>
      <c r="B11" s="5">
        <v>2013</v>
      </c>
      <c r="C11" s="6">
        <v>150</v>
      </c>
      <c r="D11" s="6">
        <v>1274.23498</v>
      </c>
      <c r="E11">
        <f t="shared" si="0"/>
        <v>0</v>
      </c>
      <c r="F11">
        <f t="shared" si="1"/>
        <v>1</v>
      </c>
      <c r="G11">
        <f t="shared" si="2"/>
        <v>1</v>
      </c>
      <c r="H11">
        <f t="shared" si="3"/>
        <v>1</v>
      </c>
      <c r="I11">
        <f t="shared" si="4"/>
        <v>2</v>
      </c>
      <c r="J11">
        <f t="shared" si="5"/>
        <v>0</v>
      </c>
      <c r="K11">
        <f t="shared" si="6"/>
        <v>1</v>
      </c>
      <c r="L11">
        <f t="shared" si="7"/>
        <v>1</v>
      </c>
      <c r="M11">
        <f t="shared" si="8"/>
        <v>2</v>
      </c>
      <c r="N11">
        <f t="shared" si="9"/>
        <v>1</v>
      </c>
      <c r="O11">
        <f t="shared" si="10"/>
        <v>1</v>
      </c>
    </row>
    <row r="12" spans="1:24" x14ac:dyDescent="0.35">
      <c r="A12" s="4" t="s">
        <v>16</v>
      </c>
      <c r="B12" s="5">
        <v>2017</v>
      </c>
      <c r="C12" s="6">
        <v>160</v>
      </c>
      <c r="D12" s="6">
        <v>1263.109573</v>
      </c>
      <c r="E12">
        <f t="shared" si="0"/>
        <v>0</v>
      </c>
      <c r="F12">
        <f t="shared" si="1"/>
        <v>1</v>
      </c>
      <c r="G12">
        <f t="shared" si="2"/>
        <v>1</v>
      </c>
      <c r="H12">
        <f t="shared" si="3"/>
        <v>1</v>
      </c>
      <c r="I12">
        <f t="shared" si="4"/>
        <v>2</v>
      </c>
      <c r="J12">
        <f t="shared" si="5"/>
        <v>0</v>
      </c>
      <c r="K12">
        <f t="shared" si="6"/>
        <v>1</v>
      </c>
      <c r="L12">
        <f t="shared" si="7"/>
        <v>1</v>
      </c>
      <c r="M12">
        <f t="shared" si="8"/>
        <v>2</v>
      </c>
      <c r="N12">
        <f t="shared" si="9"/>
        <v>1</v>
      </c>
      <c r="O12">
        <f t="shared" si="10"/>
        <v>1</v>
      </c>
    </row>
    <row r="13" spans="1:24" x14ac:dyDescent="0.35">
      <c r="A13" s="4" t="s">
        <v>18</v>
      </c>
      <c r="B13" s="5">
        <v>2017</v>
      </c>
      <c r="C13" s="6">
        <v>250</v>
      </c>
      <c r="D13" s="6">
        <v>1237.4660260000001</v>
      </c>
      <c r="E13">
        <f t="shared" si="0"/>
        <v>0</v>
      </c>
      <c r="F13">
        <f t="shared" si="1"/>
        <v>1</v>
      </c>
      <c r="G13">
        <f t="shared" si="2"/>
        <v>1</v>
      </c>
      <c r="H13">
        <f t="shared" si="3"/>
        <v>1</v>
      </c>
      <c r="I13">
        <f t="shared" si="4"/>
        <v>2</v>
      </c>
      <c r="J13">
        <f t="shared" si="5"/>
        <v>0</v>
      </c>
      <c r="K13">
        <f t="shared" si="6"/>
        <v>1</v>
      </c>
      <c r="L13">
        <f t="shared" si="7"/>
        <v>1</v>
      </c>
      <c r="M13">
        <f t="shared" si="8"/>
        <v>2</v>
      </c>
      <c r="N13">
        <f t="shared" si="9"/>
        <v>1</v>
      </c>
      <c r="O13">
        <f t="shared" si="10"/>
        <v>1</v>
      </c>
    </row>
    <row r="14" spans="1:24" x14ac:dyDescent="0.35">
      <c r="A14" s="4" t="s">
        <v>19</v>
      </c>
      <c r="B14" s="5">
        <v>2013</v>
      </c>
      <c r="C14" s="6">
        <v>200</v>
      </c>
      <c r="D14" s="6">
        <v>1215.392272</v>
      </c>
      <c r="E14">
        <f t="shared" si="0"/>
        <v>0</v>
      </c>
      <c r="F14">
        <f t="shared" si="1"/>
        <v>1</v>
      </c>
      <c r="G14">
        <f t="shared" si="2"/>
        <v>1</v>
      </c>
      <c r="H14">
        <f t="shared" si="3"/>
        <v>1</v>
      </c>
      <c r="I14">
        <f t="shared" si="4"/>
        <v>2</v>
      </c>
      <c r="J14">
        <f t="shared" si="5"/>
        <v>0</v>
      </c>
      <c r="K14">
        <f t="shared" si="6"/>
        <v>1</v>
      </c>
      <c r="L14">
        <f t="shared" si="7"/>
        <v>1</v>
      </c>
      <c r="M14">
        <f t="shared" si="8"/>
        <v>2</v>
      </c>
      <c r="N14">
        <f t="shared" si="9"/>
        <v>1</v>
      </c>
      <c r="O14">
        <f t="shared" si="10"/>
        <v>1</v>
      </c>
    </row>
    <row r="15" spans="1:24" x14ac:dyDescent="0.35">
      <c r="A15" s="4" t="s">
        <v>20</v>
      </c>
      <c r="B15" s="5">
        <v>2015</v>
      </c>
      <c r="C15" s="6">
        <v>74</v>
      </c>
      <c r="D15" s="6">
        <v>1167.2453660000001</v>
      </c>
      <c r="E15">
        <f t="shared" si="0"/>
        <v>1</v>
      </c>
      <c r="F15">
        <f t="shared" si="1"/>
        <v>1</v>
      </c>
      <c r="G15">
        <f t="shared" si="2"/>
        <v>2</v>
      </c>
      <c r="H15">
        <f t="shared" si="3"/>
        <v>0</v>
      </c>
      <c r="I15">
        <f t="shared" si="4"/>
        <v>1</v>
      </c>
      <c r="J15">
        <f t="shared" si="5"/>
        <v>0</v>
      </c>
      <c r="K15">
        <f t="shared" si="6"/>
        <v>0</v>
      </c>
      <c r="L15">
        <f t="shared" si="7"/>
        <v>1</v>
      </c>
      <c r="M15">
        <f t="shared" si="8"/>
        <v>2</v>
      </c>
      <c r="N15">
        <f t="shared" si="9"/>
        <v>1</v>
      </c>
      <c r="O15">
        <f t="shared" si="10"/>
        <v>1</v>
      </c>
    </row>
    <row r="16" spans="1:24" x14ac:dyDescent="0.35">
      <c r="A16" s="4" t="s">
        <v>21</v>
      </c>
      <c r="B16" s="5">
        <v>2016</v>
      </c>
      <c r="C16" s="6">
        <v>250</v>
      </c>
      <c r="D16" s="6">
        <v>1153.3044950000001</v>
      </c>
      <c r="E16">
        <f t="shared" si="0"/>
        <v>0</v>
      </c>
      <c r="F16">
        <f t="shared" si="1"/>
        <v>1</v>
      </c>
      <c r="G16">
        <f t="shared" si="2"/>
        <v>1</v>
      </c>
      <c r="H16">
        <f t="shared" si="3"/>
        <v>1</v>
      </c>
      <c r="I16">
        <f t="shared" si="4"/>
        <v>2</v>
      </c>
      <c r="J16">
        <f t="shared" si="5"/>
        <v>0</v>
      </c>
      <c r="K16">
        <f t="shared" si="6"/>
        <v>1</v>
      </c>
      <c r="L16">
        <f t="shared" si="7"/>
        <v>1</v>
      </c>
      <c r="M16">
        <f t="shared" si="8"/>
        <v>2</v>
      </c>
      <c r="N16">
        <f t="shared" si="9"/>
        <v>1</v>
      </c>
      <c r="O16">
        <f t="shared" si="10"/>
        <v>1</v>
      </c>
    </row>
    <row r="17" spans="1:15" x14ac:dyDescent="0.35">
      <c r="A17" s="4" t="s">
        <v>22</v>
      </c>
      <c r="B17" s="5">
        <v>2003</v>
      </c>
      <c r="C17" s="6">
        <v>94</v>
      </c>
      <c r="D17" s="6">
        <v>1141.403341</v>
      </c>
      <c r="E17">
        <f t="shared" si="0"/>
        <v>1</v>
      </c>
      <c r="F17">
        <f t="shared" si="1"/>
        <v>1</v>
      </c>
      <c r="G17">
        <f t="shared" si="2"/>
        <v>2</v>
      </c>
      <c r="H17">
        <f t="shared" si="3"/>
        <v>0</v>
      </c>
      <c r="I17">
        <f t="shared" si="4"/>
        <v>1</v>
      </c>
      <c r="J17">
        <f t="shared" si="5"/>
        <v>0</v>
      </c>
      <c r="K17">
        <f t="shared" si="6"/>
        <v>0</v>
      </c>
      <c r="L17">
        <f t="shared" si="7"/>
        <v>1</v>
      </c>
      <c r="M17">
        <f t="shared" si="8"/>
        <v>2</v>
      </c>
      <c r="N17">
        <f t="shared" si="9"/>
        <v>1</v>
      </c>
      <c r="O17">
        <f t="shared" si="10"/>
        <v>1</v>
      </c>
    </row>
    <row r="18" spans="1:15" x14ac:dyDescent="0.35">
      <c r="A18" s="4" t="s">
        <v>23</v>
      </c>
      <c r="B18" s="5">
        <v>2011</v>
      </c>
      <c r="C18" s="6">
        <v>195</v>
      </c>
      <c r="D18" s="6">
        <v>1123.7905430000001</v>
      </c>
      <c r="E18">
        <f t="shared" si="0"/>
        <v>0</v>
      </c>
      <c r="F18">
        <f t="shared" si="1"/>
        <v>1</v>
      </c>
      <c r="G18">
        <f t="shared" si="2"/>
        <v>1</v>
      </c>
      <c r="H18">
        <f t="shared" si="3"/>
        <v>1</v>
      </c>
      <c r="I18">
        <f t="shared" si="4"/>
        <v>2</v>
      </c>
      <c r="J18">
        <f t="shared" si="5"/>
        <v>0</v>
      </c>
      <c r="K18">
        <f t="shared" si="6"/>
        <v>1</v>
      </c>
      <c r="L18">
        <f t="shared" si="7"/>
        <v>1</v>
      </c>
      <c r="M18">
        <f t="shared" si="8"/>
        <v>2</v>
      </c>
      <c r="N18">
        <f t="shared" si="9"/>
        <v>1</v>
      </c>
      <c r="O18">
        <f t="shared" si="10"/>
        <v>1</v>
      </c>
    </row>
    <row r="19" spans="1:15" x14ac:dyDescent="0.35">
      <c r="A19" s="4" t="s">
        <v>24</v>
      </c>
      <c r="B19" s="5">
        <v>2012</v>
      </c>
      <c r="C19" s="6">
        <v>200</v>
      </c>
      <c r="D19" s="6">
        <v>1110.526981</v>
      </c>
      <c r="E19">
        <f t="shared" si="0"/>
        <v>0</v>
      </c>
      <c r="F19">
        <f t="shared" si="1"/>
        <v>1</v>
      </c>
      <c r="G19">
        <f t="shared" si="2"/>
        <v>1</v>
      </c>
      <c r="H19">
        <f t="shared" si="3"/>
        <v>1</v>
      </c>
      <c r="I19">
        <f t="shared" si="4"/>
        <v>2</v>
      </c>
      <c r="J19">
        <f t="shared" si="5"/>
        <v>0</v>
      </c>
      <c r="K19">
        <f t="shared" si="6"/>
        <v>1</v>
      </c>
      <c r="L19">
        <f t="shared" si="7"/>
        <v>1</v>
      </c>
      <c r="M19">
        <f t="shared" si="8"/>
        <v>2</v>
      </c>
      <c r="N19">
        <f t="shared" si="9"/>
        <v>1</v>
      </c>
      <c r="O19">
        <f t="shared" si="10"/>
        <v>1</v>
      </c>
    </row>
    <row r="20" spans="1:15" x14ac:dyDescent="0.35">
      <c r="A20" s="4" t="s">
        <v>25</v>
      </c>
      <c r="B20" s="5">
        <v>2014</v>
      </c>
      <c r="C20" s="6">
        <v>210</v>
      </c>
      <c r="D20" s="6">
        <v>1104.039076</v>
      </c>
      <c r="E20">
        <f t="shared" si="0"/>
        <v>0</v>
      </c>
      <c r="F20">
        <f t="shared" si="1"/>
        <v>1</v>
      </c>
      <c r="G20">
        <f t="shared" si="2"/>
        <v>1</v>
      </c>
      <c r="H20">
        <f t="shared" si="3"/>
        <v>1</v>
      </c>
      <c r="I20">
        <f t="shared" si="4"/>
        <v>2</v>
      </c>
      <c r="J20">
        <f t="shared" si="5"/>
        <v>0</v>
      </c>
      <c r="K20">
        <f t="shared" si="6"/>
        <v>1</v>
      </c>
      <c r="L20">
        <f t="shared" si="7"/>
        <v>1</v>
      </c>
      <c r="M20">
        <f t="shared" si="8"/>
        <v>2</v>
      </c>
      <c r="N20">
        <f t="shared" si="9"/>
        <v>1</v>
      </c>
      <c r="O20">
        <f t="shared" si="10"/>
        <v>1</v>
      </c>
    </row>
    <row r="21" spans="1:15" x14ac:dyDescent="0.35">
      <c r="A21" s="4" t="s">
        <v>26</v>
      </c>
      <c r="B21" s="5">
        <v>2012</v>
      </c>
      <c r="C21" s="6">
        <v>275</v>
      </c>
      <c r="D21" s="6">
        <v>1084.4390989999999</v>
      </c>
      <c r="E21">
        <f t="shared" si="0"/>
        <v>0</v>
      </c>
      <c r="F21">
        <f t="shared" si="1"/>
        <v>1</v>
      </c>
      <c r="G21">
        <f t="shared" si="2"/>
        <v>1</v>
      </c>
      <c r="H21">
        <f t="shared" si="3"/>
        <v>1</v>
      </c>
      <c r="I21">
        <f t="shared" si="4"/>
        <v>2</v>
      </c>
      <c r="J21">
        <f t="shared" si="5"/>
        <v>0</v>
      </c>
      <c r="K21">
        <f t="shared" si="6"/>
        <v>1</v>
      </c>
      <c r="L21">
        <f t="shared" si="7"/>
        <v>1</v>
      </c>
      <c r="M21">
        <f t="shared" si="8"/>
        <v>2</v>
      </c>
      <c r="N21">
        <f t="shared" si="9"/>
        <v>1</v>
      </c>
      <c r="O21">
        <f t="shared" si="10"/>
        <v>1</v>
      </c>
    </row>
    <row r="22" spans="1:15" x14ac:dyDescent="0.35">
      <c r="A22" s="4" t="s">
        <v>27</v>
      </c>
      <c r="B22" s="5">
        <v>2010</v>
      </c>
      <c r="C22" s="6">
        <v>200</v>
      </c>
      <c r="D22" s="6">
        <v>1069.6660039999999</v>
      </c>
      <c r="E22">
        <f t="shared" si="0"/>
        <v>0</v>
      </c>
      <c r="F22">
        <f t="shared" si="1"/>
        <v>1</v>
      </c>
      <c r="G22">
        <f t="shared" si="2"/>
        <v>1</v>
      </c>
      <c r="H22">
        <f t="shared" si="3"/>
        <v>1</v>
      </c>
      <c r="I22">
        <f t="shared" si="4"/>
        <v>2</v>
      </c>
      <c r="J22">
        <f t="shared" si="5"/>
        <v>0</v>
      </c>
      <c r="K22">
        <f t="shared" si="6"/>
        <v>1</v>
      </c>
      <c r="L22">
        <f t="shared" si="7"/>
        <v>1</v>
      </c>
      <c r="M22">
        <f t="shared" si="8"/>
        <v>2</v>
      </c>
      <c r="N22">
        <f t="shared" si="9"/>
        <v>1</v>
      </c>
      <c r="O22">
        <f t="shared" si="10"/>
        <v>1</v>
      </c>
    </row>
    <row r="23" spans="1:15" x14ac:dyDescent="0.35">
      <c r="A23" s="4" t="s">
        <v>28</v>
      </c>
      <c r="B23" s="5">
        <v>2006</v>
      </c>
      <c r="C23" s="6">
        <v>225</v>
      </c>
      <c r="D23" s="6">
        <v>1066.2158119999999</v>
      </c>
      <c r="E23">
        <f t="shared" si="0"/>
        <v>0</v>
      </c>
      <c r="F23">
        <f t="shared" si="1"/>
        <v>1</v>
      </c>
      <c r="G23">
        <f t="shared" si="2"/>
        <v>1</v>
      </c>
      <c r="H23">
        <f t="shared" si="3"/>
        <v>1</v>
      </c>
      <c r="I23">
        <f t="shared" si="4"/>
        <v>2</v>
      </c>
      <c r="J23">
        <f t="shared" si="5"/>
        <v>0</v>
      </c>
      <c r="K23">
        <f t="shared" si="6"/>
        <v>1</v>
      </c>
      <c r="L23">
        <f t="shared" si="7"/>
        <v>1</v>
      </c>
      <c r="M23">
        <f t="shared" si="8"/>
        <v>2</v>
      </c>
      <c r="N23">
        <f t="shared" si="9"/>
        <v>1</v>
      </c>
      <c r="O23">
        <f t="shared" si="10"/>
        <v>1</v>
      </c>
    </row>
    <row r="24" spans="1:15" x14ac:dyDescent="0.35">
      <c r="A24" s="4" t="s">
        <v>29</v>
      </c>
      <c r="B24" s="5">
        <v>2016</v>
      </c>
      <c r="C24" s="6">
        <v>200</v>
      </c>
      <c r="D24" s="6">
        <v>1050.988488</v>
      </c>
      <c r="E24">
        <f t="shared" si="0"/>
        <v>0</v>
      </c>
      <c r="F24">
        <f t="shared" si="1"/>
        <v>1</v>
      </c>
      <c r="G24">
        <f t="shared" si="2"/>
        <v>1</v>
      </c>
      <c r="H24">
        <f t="shared" si="3"/>
        <v>1</v>
      </c>
      <c r="I24">
        <f t="shared" si="4"/>
        <v>2</v>
      </c>
      <c r="J24">
        <f t="shared" si="5"/>
        <v>0</v>
      </c>
      <c r="K24">
        <f t="shared" si="6"/>
        <v>1</v>
      </c>
      <c r="L24">
        <f t="shared" si="7"/>
        <v>1</v>
      </c>
      <c r="M24">
        <f t="shared" si="8"/>
        <v>2</v>
      </c>
      <c r="N24">
        <f t="shared" si="9"/>
        <v>1</v>
      </c>
      <c r="O24">
        <f t="shared" si="10"/>
        <v>1</v>
      </c>
    </row>
    <row r="25" spans="1:15" x14ac:dyDescent="0.35">
      <c r="A25" s="4" t="s">
        <v>30</v>
      </c>
      <c r="B25" s="5">
        <v>2011</v>
      </c>
      <c r="C25" s="6">
        <v>410.6</v>
      </c>
      <c r="D25" s="6">
        <v>1045.663875</v>
      </c>
      <c r="E25">
        <f t="shared" si="0"/>
        <v>0</v>
      </c>
      <c r="F25">
        <f t="shared" si="1"/>
        <v>1</v>
      </c>
      <c r="G25">
        <f t="shared" si="2"/>
        <v>1</v>
      </c>
      <c r="H25">
        <f t="shared" si="3"/>
        <v>1</v>
      </c>
      <c r="I25">
        <f t="shared" si="4"/>
        <v>2</v>
      </c>
      <c r="J25">
        <f t="shared" si="5"/>
        <v>0</v>
      </c>
      <c r="K25">
        <f t="shared" si="6"/>
        <v>1</v>
      </c>
      <c r="L25">
        <f t="shared" si="7"/>
        <v>1</v>
      </c>
      <c r="M25">
        <f t="shared" si="8"/>
        <v>2</v>
      </c>
      <c r="N25">
        <f t="shared" si="9"/>
        <v>1</v>
      </c>
      <c r="O25">
        <f t="shared" si="10"/>
        <v>1</v>
      </c>
    </row>
    <row r="26" spans="1:15" x14ac:dyDescent="0.35">
      <c r="A26" s="4" t="s">
        <v>31</v>
      </c>
      <c r="B26" s="5">
        <v>1993</v>
      </c>
      <c r="C26" s="6">
        <v>63</v>
      </c>
      <c r="D26" s="6">
        <v>1038.812584</v>
      </c>
      <c r="E26">
        <f t="shared" si="0"/>
        <v>1</v>
      </c>
      <c r="F26">
        <f t="shared" si="1"/>
        <v>1</v>
      </c>
      <c r="G26">
        <f t="shared" si="2"/>
        <v>2</v>
      </c>
      <c r="H26">
        <f t="shared" si="3"/>
        <v>0</v>
      </c>
      <c r="I26">
        <f t="shared" si="4"/>
        <v>1</v>
      </c>
      <c r="J26">
        <f t="shared" si="5"/>
        <v>1</v>
      </c>
      <c r="K26">
        <f t="shared" si="6"/>
        <v>1</v>
      </c>
      <c r="L26">
        <f t="shared" si="7"/>
        <v>0</v>
      </c>
      <c r="M26">
        <f t="shared" si="8"/>
        <v>1</v>
      </c>
      <c r="N26">
        <f t="shared" si="9"/>
        <v>1</v>
      </c>
      <c r="O26">
        <f t="shared" si="10"/>
        <v>2</v>
      </c>
    </row>
    <row r="27" spans="1:15" x14ac:dyDescent="0.35">
      <c r="A27" s="4" t="s">
        <v>32</v>
      </c>
      <c r="B27" s="5">
        <v>2017</v>
      </c>
      <c r="C27" s="6">
        <v>75</v>
      </c>
      <c r="D27" s="6">
        <v>1034.5426460000001</v>
      </c>
      <c r="E27">
        <f t="shared" si="0"/>
        <v>1</v>
      </c>
      <c r="F27">
        <f t="shared" si="1"/>
        <v>1</v>
      </c>
      <c r="G27">
        <f t="shared" si="2"/>
        <v>2</v>
      </c>
      <c r="H27">
        <f t="shared" si="3"/>
        <v>0</v>
      </c>
      <c r="I27">
        <f t="shared" si="4"/>
        <v>1</v>
      </c>
      <c r="J27">
        <f t="shared" si="5"/>
        <v>0</v>
      </c>
      <c r="K27">
        <f t="shared" si="6"/>
        <v>0</v>
      </c>
      <c r="L27">
        <f t="shared" si="7"/>
        <v>1</v>
      </c>
      <c r="M27">
        <f t="shared" si="8"/>
        <v>2</v>
      </c>
      <c r="N27">
        <f t="shared" si="9"/>
        <v>1</v>
      </c>
      <c r="O27">
        <f t="shared" si="10"/>
        <v>1</v>
      </c>
    </row>
    <row r="28" spans="1:15" x14ac:dyDescent="0.35">
      <c r="A28" s="4" t="s">
        <v>33</v>
      </c>
      <c r="B28" s="5">
        <v>1999</v>
      </c>
      <c r="C28" s="6">
        <v>115</v>
      </c>
      <c r="D28" s="6">
        <v>1027.0446770000001</v>
      </c>
      <c r="E28">
        <f t="shared" si="0"/>
        <v>0</v>
      </c>
      <c r="F28">
        <f t="shared" si="1"/>
        <v>1</v>
      </c>
      <c r="G28">
        <f t="shared" si="2"/>
        <v>1</v>
      </c>
      <c r="H28">
        <f t="shared" si="3"/>
        <v>1</v>
      </c>
      <c r="I28">
        <f t="shared" si="4"/>
        <v>2</v>
      </c>
      <c r="J28">
        <f t="shared" si="5"/>
        <v>1</v>
      </c>
      <c r="K28">
        <f t="shared" si="6"/>
        <v>2</v>
      </c>
      <c r="L28">
        <f t="shared" si="7"/>
        <v>0</v>
      </c>
      <c r="M28">
        <f t="shared" si="8"/>
        <v>1</v>
      </c>
      <c r="N28">
        <f t="shared" si="9"/>
        <v>1</v>
      </c>
      <c r="O28">
        <f t="shared" si="10"/>
        <v>2</v>
      </c>
    </row>
    <row r="29" spans="1:15" x14ac:dyDescent="0.35">
      <c r="A29" s="4" t="s">
        <v>34</v>
      </c>
      <c r="B29" s="5">
        <v>2010</v>
      </c>
      <c r="C29" s="6">
        <v>200</v>
      </c>
      <c r="D29" s="6">
        <v>1025.4911099999999</v>
      </c>
      <c r="E29">
        <f t="shared" si="0"/>
        <v>0</v>
      </c>
      <c r="F29">
        <f t="shared" si="1"/>
        <v>1</v>
      </c>
      <c r="G29">
        <f t="shared" si="2"/>
        <v>1</v>
      </c>
      <c r="H29">
        <f t="shared" si="3"/>
        <v>1</v>
      </c>
      <c r="I29">
        <f t="shared" si="4"/>
        <v>2</v>
      </c>
      <c r="J29">
        <f t="shared" si="5"/>
        <v>0</v>
      </c>
      <c r="K29">
        <f t="shared" si="6"/>
        <v>1</v>
      </c>
      <c r="L29">
        <f t="shared" si="7"/>
        <v>1</v>
      </c>
      <c r="M29">
        <f t="shared" si="8"/>
        <v>2</v>
      </c>
      <c r="N29">
        <f t="shared" si="9"/>
        <v>1</v>
      </c>
      <c r="O29">
        <f t="shared" si="10"/>
        <v>1</v>
      </c>
    </row>
    <row r="30" spans="1:15" x14ac:dyDescent="0.35">
      <c r="A30" s="4" t="s">
        <v>35</v>
      </c>
      <c r="B30" s="5">
        <v>2016</v>
      </c>
      <c r="C30" s="6">
        <v>200</v>
      </c>
      <c r="D30" s="6">
        <v>1022.617376</v>
      </c>
      <c r="E30">
        <f t="shared" si="0"/>
        <v>0</v>
      </c>
      <c r="F30">
        <f t="shared" si="1"/>
        <v>1</v>
      </c>
      <c r="G30">
        <f t="shared" si="2"/>
        <v>1</v>
      </c>
      <c r="H30">
        <f t="shared" si="3"/>
        <v>1</v>
      </c>
      <c r="I30">
        <f t="shared" si="4"/>
        <v>2</v>
      </c>
      <c r="J30">
        <f t="shared" si="5"/>
        <v>0</v>
      </c>
      <c r="K30">
        <f t="shared" si="6"/>
        <v>1</v>
      </c>
      <c r="L30">
        <f t="shared" si="7"/>
        <v>1</v>
      </c>
      <c r="M30">
        <f t="shared" si="8"/>
        <v>2</v>
      </c>
      <c r="N30">
        <f t="shared" si="9"/>
        <v>1</v>
      </c>
      <c r="O30">
        <f t="shared" si="10"/>
        <v>1</v>
      </c>
    </row>
    <row r="31" spans="1:15" x14ac:dyDescent="0.35">
      <c r="A31" s="4" t="s">
        <v>36</v>
      </c>
      <c r="B31" s="5">
        <v>2016</v>
      </c>
      <c r="C31" s="6">
        <v>150</v>
      </c>
      <c r="D31" s="6">
        <v>1019.920974</v>
      </c>
      <c r="E31">
        <f t="shared" si="0"/>
        <v>0</v>
      </c>
      <c r="F31">
        <f t="shared" si="1"/>
        <v>1</v>
      </c>
      <c r="G31">
        <f t="shared" si="2"/>
        <v>1</v>
      </c>
      <c r="H31">
        <f t="shared" si="3"/>
        <v>1</v>
      </c>
      <c r="I31">
        <f t="shared" si="4"/>
        <v>2</v>
      </c>
      <c r="J31">
        <f t="shared" si="5"/>
        <v>0</v>
      </c>
      <c r="K31">
        <f t="shared" si="6"/>
        <v>1</v>
      </c>
      <c r="L31">
        <f t="shared" si="7"/>
        <v>1</v>
      </c>
      <c r="M31">
        <f t="shared" si="8"/>
        <v>2</v>
      </c>
      <c r="N31">
        <f t="shared" si="9"/>
        <v>1</v>
      </c>
      <c r="O31">
        <f t="shared" si="10"/>
        <v>1</v>
      </c>
    </row>
    <row r="32" spans="1:15" x14ac:dyDescent="0.35">
      <c r="A32" s="4" t="s">
        <v>37</v>
      </c>
      <c r="B32" s="5">
        <v>2012</v>
      </c>
      <c r="C32" s="6">
        <v>250</v>
      </c>
      <c r="D32" s="6">
        <v>1017.003568</v>
      </c>
      <c r="E32">
        <f t="shared" si="0"/>
        <v>0</v>
      </c>
      <c r="F32">
        <f t="shared" si="1"/>
        <v>1</v>
      </c>
      <c r="G32">
        <f t="shared" si="2"/>
        <v>1</v>
      </c>
      <c r="H32">
        <f t="shared" si="3"/>
        <v>1</v>
      </c>
      <c r="I32">
        <f t="shared" si="4"/>
        <v>2</v>
      </c>
      <c r="J32">
        <f t="shared" si="5"/>
        <v>0</v>
      </c>
      <c r="K32">
        <f t="shared" si="6"/>
        <v>1</v>
      </c>
      <c r="L32">
        <f t="shared" si="7"/>
        <v>1</v>
      </c>
      <c r="M32">
        <f t="shared" si="8"/>
        <v>2</v>
      </c>
      <c r="N32">
        <f t="shared" si="9"/>
        <v>1</v>
      </c>
      <c r="O32">
        <f t="shared" si="10"/>
        <v>1</v>
      </c>
    </row>
    <row r="33" spans="1:15" x14ac:dyDescent="0.35">
      <c r="A33" s="4" t="s">
        <v>38</v>
      </c>
      <c r="B33" s="5">
        <v>2008</v>
      </c>
      <c r="C33" s="6">
        <v>185</v>
      </c>
      <c r="D33" s="6">
        <v>1001.620618</v>
      </c>
      <c r="E33">
        <f t="shared" si="0"/>
        <v>0</v>
      </c>
      <c r="F33">
        <f t="shared" si="1"/>
        <v>1</v>
      </c>
      <c r="G33">
        <f t="shared" si="2"/>
        <v>1</v>
      </c>
      <c r="H33">
        <f t="shared" si="3"/>
        <v>1</v>
      </c>
      <c r="I33">
        <f t="shared" si="4"/>
        <v>2</v>
      </c>
      <c r="J33">
        <f t="shared" si="5"/>
        <v>0</v>
      </c>
      <c r="K33">
        <f t="shared" si="6"/>
        <v>1</v>
      </c>
      <c r="L33">
        <f t="shared" si="7"/>
        <v>1</v>
      </c>
      <c r="M33">
        <f t="shared" si="8"/>
        <v>2</v>
      </c>
      <c r="N33">
        <f t="shared" si="9"/>
        <v>1</v>
      </c>
      <c r="O33">
        <f t="shared" si="10"/>
        <v>1</v>
      </c>
    </row>
    <row r="34" spans="1:15" x14ac:dyDescent="0.35">
      <c r="A34" s="4" t="s">
        <v>39</v>
      </c>
      <c r="B34" s="5">
        <v>1994</v>
      </c>
      <c r="C34" s="6">
        <v>79.3</v>
      </c>
      <c r="D34" s="6">
        <v>987.45138999999995</v>
      </c>
      <c r="E34">
        <f t="shared" si="0"/>
        <v>1</v>
      </c>
      <c r="F34">
        <f t="shared" si="1"/>
        <v>1</v>
      </c>
      <c r="G34">
        <f t="shared" si="2"/>
        <v>2</v>
      </c>
      <c r="H34">
        <f t="shared" si="3"/>
        <v>0</v>
      </c>
      <c r="I34">
        <f t="shared" si="4"/>
        <v>1</v>
      </c>
      <c r="J34">
        <f t="shared" si="5"/>
        <v>1</v>
      </c>
      <c r="K34">
        <f t="shared" si="6"/>
        <v>1</v>
      </c>
      <c r="L34">
        <f t="shared" si="7"/>
        <v>0</v>
      </c>
      <c r="M34">
        <f t="shared" si="8"/>
        <v>1</v>
      </c>
      <c r="N34">
        <f t="shared" si="9"/>
        <v>1</v>
      </c>
      <c r="O34">
        <f t="shared" si="10"/>
        <v>2</v>
      </c>
    </row>
    <row r="35" spans="1:15" x14ac:dyDescent="0.35">
      <c r="A35" s="4" t="s">
        <v>40</v>
      </c>
      <c r="B35" s="5">
        <v>2013</v>
      </c>
      <c r="C35" s="6">
        <v>76</v>
      </c>
      <c r="D35" s="6">
        <v>975.21683499999995</v>
      </c>
      <c r="E35">
        <f t="shared" si="0"/>
        <v>1</v>
      </c>
      <c r="F35">
        <f t="shared" si="1"/>
        <v>1</v>
      </c>
      <c r="G35">
        <f t="shared" si="2"/>
        <v>2</v>
      </c>
      <c r="H35">
        <f t="shared" si="3"/>
        <v>0</v>
      </c>
      <c r="I35">
        <f t="shared" si="4"/>
        <v>1</v>
      </c>
      <c r="J35">
        <f t="shared" si="5"/>
        <v>0</v>
      </c>
      <c r="K35">
        <f t="shared" si="6"/>
        <v>0</v>
      </c>
      <c r="L35">
        <f t="shared" si="7"/>
        <v>1</v>
      </c>
      <c r="M35">
        <f t="shared" si="8"/>
        <v>2</v>
      </c>
      <c r="N35">
        <f t="shared" si="9"/>
        <v>1</v>
      </c>
      <c r="O35">
        <f t="shared" si="10"/>
        <v>1</v>
      </c>
    </row>
    <row r="36" spans="1:15" x14ac:dyDescent="0.35">
      <c r="A36" s="4" t="s">
        <v>41</v>
      </c>
      <c r="B36" s="5">
        <v>2001</v>
      </c>
      <c r="C36" s="6">
        <v>125</v>
      </c>
      <c r="D36" s="6">
        <v>974.75537099999997</v>
      </c>
      <c r="E36">
        <f t="shared" si="0"/>
        <v>0</v>
      </c>
      <c r="F36">
        <f t="shared" si="1"/>
        <v>1</v>
      </c>
      <c r="G36">
        <f t="shared" si="2"/>
        <v>1</v>
      </c>
      <c r="H36">
        <f t="shared" si="3"/>
        <v>1</v>
      </c>
      <c r="I36">
        <f t="shared" si="4"/>
        <v>2</v>
      </c>
      <c r="J36">
        <f t="shared" si="5"/>
        <v>0</v>
      </c>
      <c r="K36">
        <f t="shared" si="6"/>
        <v>1</v>
      </c>
      <c r="L36">
        <f t="shared" si="7"/>
        <v>1</v>
      </c>
      <c r="M36">
        <f t="shared" si="8"/>
        <v>2</v>
      </c>
      <c r="N36">
        <f t="shared" si="9"/>
        <v>1</v>
      </c>
      <c r="O36">
        <f t="shared" si="10"/>
        <v>1</v>
      </c>
    </row>
    <row r="37" spans="1:15" x14ac:dyDescent="0.35">
      <c r="A37" s="4" t="s">
        <v>42</v>
      </c>
      <c r="B37" s="5">
        <v>2016</v>
      </c>
      <c r="C37" s="6">
        <v>175</v>
      </c>
      <c r="D37" s="6">
        <v>963.90112299999998</v>
      </c>
      <c r="E37">
        <f t="shared" si="0"/>
        <v>0</v>
      </c>
      <c r="F37">
        <f t="shared" si="1"/>
        <v>1</v>
      </c>
      <c r="G37">
        <f t="shared" si="2"/>
        <v>1</v>
      </c>
      <c r="H37">
        <f t="shared" si="3"/>
        <v>1</v>
      </c>
      <c r="I37">
        <f t="shared" si="4"/>
        <v>2</v>
      </c>
      <c r="J37">
        <f t="shared" si="5"/>
        <v>0</v>
      </c>
      <c r="K37">
        <f t="shared" si="6"/>
        <v>1</v>
      </c>
      <c r="L37">
        <f t="shared" si="7"/>
        <v>1</v>
      </c>
      <c r="M37">
        <f t="shared" si="8"/>
        <v>2</v>
      </c>
      <c r="N37">
        <f t="shared" si="9"/>
        <v>1</v>
      </c>
      <c r="O37">
        <f t="shared" si="10"/>
        <v>1</v>
      </c>
    </row>
    <row r="38" spans="1:15" x14ac:dyDescent="0.35">
      <c r="A38" s="4" t="s">
        <v>43</v>
      </c>
      <c r="B38" s="5">
        <v>2007</v>
      </c>
      <c r="C38" s="6">
        <v>300</v>
      </c>
      <c r="D38" s="6">
        <v>963.42042500000002</v>
      </c>
      <c r="E38">
        <f t="shared" si="0"/>
        <v>0</v>
      </c>
      <c r="F38">
        <f t="shared" si="1"/>
        <v>1</v>
      </c>
      <c r="G38">
        <f t="shared" si="2"/>
        <v>1</v>
      </c>
      <c r="H38">
        <f t="shared" si="3"/>
        <v>1</v>
      </c>
      <c r="I38">
        <f t="shared" si="4"/>
        <v>2</v>
      </c>
      <c r="J38">
        <f t="shared" si="5"/>
        <v>0</v>
      </c>
      <c r="K38">
        <f t="shared" si="6"/>
        <v>1</v>
      </c>
      <c r="L38">
        <f t="shared" si="7"/>
        <v>1</v>
      </c>
      <c r="M38">
        <f t="shared" si="8"/>
        <v>2</v>
      </c>
      <c r="N38">
        <f t="shared" si="9"/>
        <v>1</v>
      </c>
      <c r="O38">
        <f t="shared" si="10"/>
        <v>1</v>
      </c>
    </row>
    <row r="39" spans="1:15" x14ac:dyDescent="0.35">
      <c r="A39" s="4" t="s">
        <v>44</v>
      </c>
      <c r="B39" s="5">
        <v>2013</v>
      </c>
      <c r="C39" s="6">
        <v>250</v>
      </c>
      <c r="D39" s="6">
        <v>960.36685499999999</v>
      </c>
      <c r="E39">
        <f t="shared" si="0"/>
        <v>0</v>
      </c>
      <c r="F39">
        <f t="shared" si="1"/>
        <v>1</v>
      </c>
      <c r="G39">
        <f t="shared" si="2"/>
        <v>1</v>
      </c>
      <c r="H39">
        <f t="shared" si="3"/>
        <v>1</v>
      </c>
      <c r="I39">
        <f t="shared" si="4"/>
        <v>2</v>
      </c>
      <c r="J39">
        <f t="shared" si="5"/>
        <v>0</v>
      </c>
      <c r="K39">
        <f t="shared" si="6"/>
        <v>1</v>
      </c>
      <c r="L39">
        <f t="shared" si="7"/>
        <v>1</v>
      </c>
      <c r="M39">
        <f t="shared" si="8"/>
        <v>2</v>
      </c>
      <c r="N39">
        <f t="shared" si="9"/>
        <v>1</v>
      </c>
      <c r="O39">
        <f t="shared" si="10"/>
        <v>1</v>
      </c>
    </row>
    <row r="40" spans="1:15" x14ac:dyDescent="0.35">
      <c r="A40" s="4" t="s">
        <v>45</v>
      </c>
      <c r="B40" s="5">
        <v>2010</v>
      </c>
      <c r="C40" s="6">
        <v>125</v>
      </c>
      <c r="D40" s="6">
        <v>960.28330500000004</v>
      </c>
      <c r="E40">
        <f t="shared" si="0"/>
        <v>0</v>
      </c>
      <c r="F40">
        <f t="shared" si="1"/>
        <v>1</v>
      </c>
      <c r="G40">
        <f t="shared" si="2"/>
        <v>1</v>
      </c>
      <c r="H40">
        <f t="shared" si="3"/>
        <v>1</v>
      </c>
      <c r="I40">
        <f t="shared" si="4"/>
        <v>2</v>
      </c>
      <c r="J40">
        <f t="shared" si="5"/>
        <v>0</v>
      </c>
      <c r="K40">
        <f t="shared" si="6"/>
        <v>1</v>
      </c>
      <c r="L40">
        <f t="shared" si="7"/>
        <v>1</v>
      </c>
      <c r="M40">
        <f t="shared" si="8"/>
        <v>2</v>
      </c>
      <c r="N40">
        <f t="shared" si="9"/>
        <v>1</v>
      </c>
      <c r="O40">
        <f t="shared" si="10"/>
        <v>1</v>
      </c>
    </row>
    <row r="41" spans="1:15" x14ac:dyDescent="0.35">
      <c r="A41" s="4" t="s">
        <v>46</v>
      </c>
      <c r="B41" s="5">
        <v>2014</v>
      </c>
      <c r="C41" s="6">
        <v>250</v>
      </c>
      <c r="D41" s="6">
        <v>955.11978799999997</v>
      </c>
      <c r="E41">
        <f t="shared" si="0"/>
        <v>0</v>
      </c>
      <c r="F41">
        <f t="shared" si="1"/>
        <v>1</v>
      </c>
      <c r="G41">
        <f t="shared" si="2"/>
        <v>1</v>
      </c>
      <c r="H41">
        <f t="shared" si="3"/>
        <v>1</v>
      </c>
      <c r="I41">
        <f t="shared" si="4"/>
        <v>2</v>
      </c>
      <c r="J41">
        <f t="shared" si="5"/>
        <v>0</v>
      </c>
      <c r="K41">
        <f t="shared" si="6"/>
        <v>1</v>
      </c>
      <c r="L41">
        <f t="shared" si="7"/>
        <v>1</v>
      </c>
      <c r="M41">
        <f t="shared" si="8"/>
        <v>2</v>
      </c>
      <c r="N41">
        <f t="shared" si="9"/>
        <v>1</v>
      </c>
      <c r="O41">
        <f t="shared" si="10"/>
        <v>1</v>
      </c>
    </row>
    <row r="42" spans="1:15" x14ac:dyDescent="0.35">
      <c r="A42" s="4" t="s">
        <v>47</v>
      </c>
      <c r="B42" s="5">
        <v>2018</v>
      </c>
      <c r="C42" s="6">
        <v>200</v>
      </c>
      <c r="D42" s="6">
        <v>944.95160099999998</v>
      </c>
      <c r="E42">
        <f t="shared" si="0"/>
        <v>0</v>
      </c>
      <c r="F42">
        <f t="shared" si="1"/>
        <v>1</v>
      </c>
      <c r="G42">
        <f t="shared" si="2"/>
        <v>1</v>
      </c>
      <c r="H42">
        <f t="shared" si="3"/>
        <v>1</v>
      </c>
      <c r="I42">
        <f t="shared" si="4"/>
        <v>2</v>
      </c>
      <c r="J42">
        <f t="shared" si="5"/>
        <v>0</v>
      </c>
      <c r="K42">
        <f t="shared" si="6"/>
        <v>1</v>
      </c>
      <c r="L42">
        <f t="shared" si="7"/>
        <v>1</v>
      </c>
      <c r="M42">
        <f t="shared" si="8"/>
        <v>2</v>
      </c>
      <c r="N42">
        <f t="shared" si="9"/>
        <v>1</v>
      </c>
      <c r="O42">
        <f t="shared" si="10"/>
        <v>1</v>
      </c>
    </row>
    <row r="43" spans="1:15" x14ac:dyDescent="0.35">
      <c r="A43" s="4" t="s">
        <v>49</v>
      </c>
      <c r="B43" s="5">
        <v>2007</v>
      </c>
      <c r="C43" s="6">
        <v>150</v>
      </c>
      <c r="D43" s="6">
        <v>942.94393500000001</v>
      </c>
      <c r="E43">
        <f t="shared" si="0"/>
        <v>0</v>
      </c>
      <c r="F43">
        <f t="shared" si="1"/>
        <v>1</v>
      </c>
      <c r="G43">
        <f t="shared" si="2"/>
        <v>1</v>
      </c>
      <c r="H43">
        <f t="shared" si="3"/>
        <v>1</v>
      </c>
      <c r="I43">
        <f t="shared" si="4"/>
        <v>2</v>
      </c>
      <c r="J43">
        <f t="shared" si="5"/>
        <v>0</v>
      </c>
      <c r="K43">
        <f t="shared" si="6"/>
        <v>1</v>
      </c>
      <c r="L43">
        <f t="shared" si="7"/>
        <v>1</v>
      </c>
      <c r="M43">
        <f t="shared" si="8"/>
        <v>2</v>
      </c>
      <c r="N43">
        <f t="shared" si="9"/>
        <v>1</v>
      </c>
      <c r="O43">
        <f t="shared" si="10"/>
        <v>1</v>
      </c>
    </row>
    <row r="44" spans="1:15" x14ac:dyDescent="0.35">
      <c r="A44" s="4" t="s">
        <v>50</v>
      </c>
      <c r="B44" s="5">
        <v>2004</v>
      </c>
      <c r="C44" s="6">
        <v>70</v>
      </c>
      <c r="D44" s="6">
        <v>937.00813200000005</v>
      </c>
      <c r="E44">
        <f t="shared" si="0"/>
        <v>1</v>
      </c>
      <c r="F44">
        <f t="shared" si="1"/>
        <v>1</v>
      </c>
      <c r="G44">
        <f t="shared" si="2"/>
        <v>2</v>
      </c>
      <c r="H44">
        <f t="shared" si="3"/>
        <v>0</v>
      </c>
      <c r="I44">
        <f t="shared" si="4"/>
        <v>1</v>
      </c>
      <c r="J44">
        <f t="shared" si="5"/>
        <v>0</v>
      </c>
      <c r="K44">
        <f t="shared" si="6"/>
        <v>0</v>
      </c>
      <c r="L44">
        <f t="shared" si="7"/>
        <v>1</v>
      </c>
      <c r="M44">
        <f t="shared" si="8"/>
        <v>2</v>
      </c>
      <c r="N44">
        <f t="shared" si="9"/>
        <v>1</v>
      </c>
      <c r="O44">
        <f t="shared" si="10"/>
        <v>1</v>
      </c>
    </row>
    <row r="45" spans="1:15" x14ac:dyDescent="0.35">
      <c r="A45" s="4" t="s">
        <v>51</v>
      </c>
      <c r="B45" s="5">
        <v>2003</v>
      </c>
      <c r="C45" s="6">
        <v>94</v>
      </c>
      <c r="D45" s="6">
        <v>936.42936999999995</v>
      </c>
      <c r="E45">
        <f t="shared" si="0"/>
        <v>1</v>
      </c>
      <c r="F45">
        <f t="shared" si="1"/>
        <v>1</v>
      </c>
      <c r="G45">
        <f t="shared" si="2"/>
        <v>2</v>
      </c>
      <c r="H45">
        <f t="shared" si="3"/>
        <v>0</v>
      </c>
      <c r="I45">
        <f t="shared" si="4"/>
        <v>1</v>
      </c>
      <c r="J45">
        <f t="shared" si="5"/>
        <v>0</v>
      </c>
      <c r="K45">
        <f t="shared" si="6"/>
        <v>0</v>
      </c>
      <c r="L45">
        <f t="shared" si="7"/>
        <v>1</v>
      </c>
      <c r="M45">
        <f t="shared" si="8"/>
        <v>2</v>
      </c>
      <c r="N45">
        <f t="shared" si="9"/>
        <v>1</v>
      </c>
      <c r="O45">
        <f t="shared" si="10"/>
        <v>1</v>
      </c>
    </row>
    <row r="46" spans="1:15" x14ac:dyDescent="0.35">
      <c r="A46" s="4" t="s">
        <v>52</v>
      </c>
      <c r="B46" s="5">
        <v>2009</v>
      </c>
      <c r="C46" s="6">
        <v>250</v>
      </c>
      <c r="D46" s="6">
        <v>935.08368599999994</v>
      </c>
      <c r="E46">
        <f t="shared" si="0"/>
        <v>0</v>
      </c>
      <c r="F46">
        <f t="shared" si="1"/>
        <v>1</v>
      </c>
      <c r="G46">
        <f t="shared" si="2"/>
        <v>1</v>
      </c>
      <c r="H46">
        <f t="shared" si="3"/>
        <v>1</v>
      </c>
      <c r="I46">
        <f t="shared" si="4"/>
        <v>2</v>
      </c>
      <c r="J46">
        <f t="shared" si="5"/>
        <v>0</v>
      </c>
      <c r="K46">
        <f t="shared" si="6"/>
        <v>1</v>
      </c>
      <c r="L46">
        <f t="shared" si="7"/>
        <v>1</v>
      </c>
      <c r="M46">
        <f t="shared" si="8"/>
        <v>2</v>
      </c>
      <c r="N46">
        <f t="shared" si="9"/>
        <v>1</v>
      </c>
      <c r="O46">
        <f t="shared" si="10"/>
        <v>1</v>
      </c>
    </row>
    <row r="47" spans="1:15" x14ac:dyDescent="0.35">
      <c r="A47" s="4" t="s">
        <v>53</v>
      </c>
      <c r="B47" s="5">
        <v>2002</v>
      </c>
      <c r="C47" s="6">
        <v>94</v>
      </c>
      <c r="D47" s="6">
        <v>934.69964500000003</v>
      </c>
      <c r="E47">
        <f t="shared" si="0"/>
        <v>1</v>
      </c>
      <c r="F47">
        <f t="shared" si="1"/>
        <v>1</v>
      </c>
      <c r="G47">
        <f t="shared" si="2"/>
        <v>2</v>
      </c>
      <c r="H47">
        <f t="shared" si="3"/>
        <v>0</v>
      </c>
      <c r="I47">
        <f t="shared" si="4"/>
        <v>1</v>
      </c>
      <c r="J47">
        <f t="shared" si="5"/>
        <v>0</v>
      </c>
      <c r="K47">
        <f t="shared" si="6"/>
        <v>0</v>
      </c>
      <c r="L47">
        <f t="shared" si="7"/>
        <v>1</v>
      </c>
      <c r="M47">
        <f t="shared" si="8"/>
        <v>2</v>
      </c>
      <c r="N47">
        <f t="shared" si="9"/>
        <v>1</v>
      </c>
      <c r="O47">
        <f t="shared" si="10"/>
        <v>1</v>
      </c>
    </row>
    <row r="48" spans="1:15" x14ac:dyDescent="0.35">
      <c r="A48" s="4" t="s">
        <v>54</v>
      </c>
      <c r="B48" s="5">
        <v>2017</v>
      </c>
      <c r="C48" s="6">
        <v>90</v>
      </c>
      <c r="D48" s="6">
        <v>931.36945900000001</v>
      </c>
      <c r="E48">
        <f t="shared" si="0"/>
        <v>1</v>
      </c>
      <c r="F48">
        <f t="shared" si="1"/>
        <v>1</v>
      </c>
      <c r="G48">
        <f t="shared" si="2"/>
        <v>2</v>
      </c>
      <c r="H48">
        <f t="shared" si="3"/>
        <v>0</v>
      </c>
      <c r="I48">
        <f t="shared" si="4"/>
        <v>1</v>
      </c>
      <c r="J48">
        <f t="shared" si="5"/>
        <v>0</v>
      </c>
      <c r="K48">
        <f t="shared" si="6"/>
        <v>0</v>
      </c>
      <c r="L48">
        <f t="shared" si="7"/>
        <v>1</v>
      </c>
      <c r="M48">
        <f t="shared" si="8"/>
        <v>2</v>
      </c>
      <c r="N48">
        <f t="shared" si="9"/>
        <v>1</v>
      </c>
      <c r="O48">
        <f t="shared" si="10"/>
        <v>1</v>
      </c>
    </row>
    <row r="49" spans="1:15" x14ac:dyDescent="0.35">
      <c r="A49" s="4" t="s">
        <v>55</v>
      </c>
      <c r="B49" s="5">
        <v>2005</v>
      </c>
      <c r="C49" s="6">
        <v>150</v>
      </c>
      <c r="D49" s="6">
        <v>896.91107799999997</v>
      </c>
      <c r="E49">
        <f t="shared" si="0"/>
        <v>0</v>
      </c>
      <c r="F49">
        <f t="shared" si="1"/>
        <v>1</v>
      </c>
      <c r="G49">
        <f t="shared" si="2"/>
        <v>1</v>
      </c>
      <c r="H49">
        <f t="shared" si="3"/>
        <v>1</v>
      </c>
      <c r="I49">
        <f t="shared" si="4"/>
        <v>2</v>
      </c>
      <c r="J49">
        <f t="shared" si="5"/>
        <v>0</v>
      </c>
      <c r="K49">
        <f t="shared" si="6"/>
        <v>1</v>
      </c>
      <c r="L49">
        <f t="shared" si="7"/>
        <v>1</v>
      </c>
      <c r="M49">
        <f t="shared" si="8"/>
        <v>2</v>
      </c>
      <c r="N49">
        <f t="shared" si="9"/>
        <v>1</v>
      </c>
      <c r="O49">
        <f t="shared" si="10"/>
        <v>1</v>
      </c>
    </row>
    <row r="50" spans="1:15" x14ac:dyDescent="0.35">
      <c r="A50" s="4" t="s">
        <v>56</v>
      </c>
      <c r="B50" s="5">
        <v>2007</v>
      </c>
      <c r="C50" s="6">
        <v>258</v>
      </c>
      <c r="D50" s="6">
        <v>894.86023</v>
      </c>
      <c r="E50">
        <f t="shared" si="0"/>
        <v>0</v>
      </c>
      <c r="F50">
        <f t="shared" si="1"/>
        <v>1</v>
      </c>
      <c r="G50">
        <f t="shared" si="2"/>
        <v>1</v>
      </c>
      <c r="H50">
        <f t="shared" si="3"/>
        <v>1</v>
      </c>
      <c r="I50">
        <f t="shared" si="4"/>
        <v>2</v>
      </c>
      <c r="J50">
        <f t="shared" si="5"/>
        <v>0</v>
      </c>
      <c r="K50">
        <f t="shared" si="6"/>
        <v>1</v>
      </c>
      <c r="L50">
        <f t="shared" si="7"/>
        <v>1</v>
      </c>
      <c r="M50">
        <f t="shared" si="8"/>
        <v>2</v>
      </c>
      <c r="N50">
        <f t="shared" si="9"/>
        <v>1</v>
      </c>
      <c r="O50">
        <f t="shared" si="10"/>
        <v>1</v>
      </c>
    </row>
    <row r="51" spans="1:15" x14ac:dyDescent="0.35">
      <c r="A51" s="4" t="s">
        <v>57</v>
      </c>
      <c r="B51" s="5">
        <v>2001</v>
      </c>
      <c r="C51" s="6">
        <v>109</v>
      </c>
      <c r="D51" s="6">
        <v>887.21098500000005</v>
      </c>
      <c r="E51">
        <f t="shared" si="0"/>
        <v>0</v>
      </c>
      <c r="F51">
        <f t="shared" si="1"/>
        <v>1</v>
      </c>
      <c r="G51">
        <f t="shared" si="2"/>
        <v>1</v>
      </c>
      <c r="H51">
        <f t="shared" si="3"/>
        <v>1</v>
      </c>
      <c r="I51">
        <f t="shared" si="4"/>
        <v>2</v>
      </c>
      <c r="J51">
        <f t="shared" si="5"/>
        <v>0</v>
      </c>
      <c r="K51">
        <f t="shared" si="6"/>
        <v>1</v>
      </c>
      <c r="L51">
        <f t="shared" si="7"/>
        <v>1</v>
      </c>
      <c r="M51">
        <f t="shared" si="8"/>
        <v>2</v>
      </c>
      <c r="N51">
        <f t="shared" si="9"/>
        <v>1</v>
      </c>
      <c r="O51">
        <f t="shared" si="10"/>
        <v>1</v>
      </c>
    </row>
    <row r="52" spans="1:15" x14ac:dyDescent="0.35">
      <c r="A52" s="4" t="s">
        <v>58</v>
      </c>
      <c r="B52" s="5">
        <v>2017</v>
      </c>
      <c r="C52" s="6">
        <v>175</v>
      </c>
      <c r="D52" s="6">
        <v>880.20651099999998</v>
      </c>
      <c r="E52">
        <f t="shared" si="0"/>
        <v>0</v>
      </c>
      <c r="F52">
        <f t="shared" si="1"/>
        <v>1</v>
      </c>
      <c r="G52">
        <f t="shared" si="2"/>
        <v>1</v>
      </c>
      <c r="H52">
        <f t="shared" si="3"/>
        <v>1</v>
      </c>
      <c r="I52">
        <f t="shared" si="4"/>
        <v>2</v>
      </c>
      <c r="J52">
        <f t="shared" si="5"/>
        <v>0</v>
      </c>
      <c r="K52">
        <f t="shared" si="6"/>
        <v>1</v>
      </c>
      <c r="L52">
        <f t="shared" si="7"/>
        <v>1</v>
      </c>
      <c r="M52">
        <f t="shared" si="8"/>
        <v>2</v>
      </c>
      <c r="N52">
        <f t="shared" si="9"/>
        <v>1</v>
      </c>
      <c r="O52">
        <f t="shared" si="10"/>
        <v>1</v>
      </c>
    </row>
    <row r="53" spans="1:15" x14ac:dyDescent="0.35">
      <c r="A53" s="4" t="s">
        <v>59</v>
      </c>
      <c r="B53" s="5">
        <v>2012</v>
      </c>
      <c r="C53" s="6">
        <v>95</v>
      </c>
      <c r="D53" s="6">
        <v>879.76513699999998</v>
      </c>
      <c r="E53">
        <f t="shared" si="0"/>
        <v>1</v>
      </c>
      <c r="F53">
        <f t="shared" si="1"/>
        <v>1</v>
      </c>
      <c r="G53">
        <f t="shared" si="2"/>
        <v>2</v>
      </c>
      <c r="H53">
        <f t="shared" si="3"/>
        <v>0</v>
      </c>
      <c r="I53">
        <f t="shared" si="4"/>
        <v>1</v>
      </c>
      <c r="J53">
        <f t="shared" si="5"/>
        <v>0</v>
      </c>
      <c r="K53">
        <f t="shared" si="6"/>
        <v>0</v>
      </c>
      <c r="L53">
        <f t="shared" si="7"/>
        <v>1</v>
      </c>
      <c r="M53">
        <f t="shared" si="8"/>
        <v>2</v>
      </c>
      <c r="N53">
        <f t="shared" si="9"/>
        <v>1</v>
      </c>
      <c r="O53">
        <f t="shared" si="10"/>
        <v>1</v>
      </c>
    </row>
    <row r="54" spans="1:15" x14ac:dyDescent="0.35">
      <c r="A54" s="4" t="s">
        <v>60</v>
      </c>
      <c r="B54" s="5">
        <v>2015</v>
      </c>
      <c r="C54" s="6">
        <v>300</v>
      </c>
      <c r="D54" s="6">
        <v>879.62092299999995</v>
      </c>
      <c r="E54">
        <f t="shared" si="0"/>
        <v>0</v>
      </c>
      <c r="F54">
        <f t="shared" si="1"/>
        <v>1</v>
      </c>
      <c r="G54">
        <f t="shared" si="2"/>
        <v>1</v>
      </c>
      <c r="H54">
        <f t="shared" si="3"/>
        <v>1</v>
      </c>
      <c r="I54">
        <f t="shared" si="4"/>
        <v>2</v>
      </c>
      <c r="J54">
        <f t="shared" si="5"/>
        <v>0</v>
      </c>
      <c r="K54">
        <f t="shared" si="6"/>
        <v>1</v>
      </c>
      <c r="L54">
        <f t="shared" si="7"/>
        <v>1</v>
      </c>
      <c r="M54">
        <f t="shared" si="8"/>
        <v>2</v>
      </c>
      <c r="N54">
        <f t="shared" si="9"/>
        <v>1</v>
      </c>
      <c r="O54">
        <f t="shared" si="10"/>
        <v>1</v>
      </c>
    </row>
    <row r="55" spans="1:15" x14ac:dyDescent="0.35">
      <c r="A55" s="4" t="s">
        <v>61</v>
      </c>
      <c r="B55" s="5">
        <v>2002</v>
      </c>
      <c r="C55" s="6">
        <v>100</v>
      </c>
      <c r="D55" s="6">
        <v>878.97963400000003</v>
      </c>
      <c r="E55">
        <f t="shared" si="0"/>
        <v>0</v>
      </c>
      <c r="F55">
        <f t="shared" si="1"/>
        <v>1</v>
      </c>
      <c r="G55">
        <f t="shared" si="2"/>
        <v>1</v>
      </c>
      <c r="H55">
        <f t="shared" si="3"/>
        <v>0</v>
      </c>
      <c r="I55">
        <f t="shared" si="4"/>
        <v>1</v>
      </c>
      <c r="J55">
        <f t="shared" si="5"/>
        <v>0</v>
      </c>
      <c r="K55">
        <f t="shared" si="6"/>
        <v>0</v>
      </c>
      <c r="L55">
        <f t="shared" si="7"/>
        <v>1</v>
      </c>
      <c r="M55">
        <f t="shared" si="8"/>
        <v>2</v>
      </c>
      <c r="N55">
        <f t="shared" si="9"/>
        <v>1</v>
      </c>
      <c r="O55">
        <f t="shared" si="10"/>
        <v>1</v>
      </c>
    </row>
    <row r="56" spans="1:15" x14ac:dyDescent="0.35">
      <c r="A56" s="4" t="s">
        <v>62</v>
      </c>
      <c r="B56" s="5">
        <v>2016</v>
      </c>
      <c r="C56" s="6">
        <v>75</v>
      </c>
      <c r="D56" s="6">
        <v>875.95275900000001</v>
      </c>
      <c r="E56">
        <f t="shared" si="0"/>
        <v>1</v>
      </c>
      <c r="F56">
        <f t="shared" si="1"/>
        <v>1</v>
      </c>
      <c r="G56">
        <f t="shared" si="2"/>
        <v>2</v>
      </c>
      <c r="H56">
        <f t="shared" si="3"/>
        <v>0</v>
      </c>
      <c r="I56">
        <f t="shared" si="4"/>
        <v>1</v>
      </c>
      <c r="J56">
        <f t="shared" si="5"/>
        <v>0</v>
      </c>
      <c r="K56">
        <f t="shared" si="6"/>
        <v>0</v>
      </c>
      <c r="L56">
        <f t="shared" si="7"/>
        <v>1</v>
      </c>
      <c r="M56">
        <f t="shared" si="8"/>
        <v>2</v>
      </c>
      <c r="N56">
        <f t="shared" si="9"/>
        <v>1</v>
      </c>
      <c r="O56">
        <f t="shared" si="10"/>
        <v>1</v>
      </c>
    </row>
    <row r="57" spans="1:15" x14ac:dyDescent="0.35">
      <c r="A57" s="4" t="s">
        <v>63</v>
      </c>
      <c r="B57" s="5">
        <v>2016</v>
      </c>
      <c r="C57" s="6">
        <v>250</v>
      </c>
      <c r="D57" s="6">
        <v>868.16019400000005</v>
      </c>
      <c r="E57">
        <f t="shared" si="0"/>
        <v>0</v>
      </c>
      <c r="F57">
        <f t="shared" si="1"/>
        <v>1</v>
      </c>
      <c r="G57">
        <f t="shared" si="2"/>
        <v>1</v>
      </c>
      <c r="H57">
        <f t="shared" si="3"/>
        <v>1</v>
      </c>
      <c r="I57">
        <f t="shared" si="4"/>
        <v>2</v>
      </c>
      <c r="J57">
        <f t="shared" si="5"/>
        <v>0</v>
      </c>
      <c r="K57">
        <f t="shared" si="6"/>
        <v>1</v>
      </c>
      <c r="L57">
        <f t="shared" si="7"/>
        <v>1</v>
      </c>
      <c r="M57">
        <f t="shared" si="8"/>
        <v>2</v>
      </c>
      <c r="N57">
        <f t="shared" si="9"/>
        <v>1</v>
      </c>
      <c r="O57">
        <f t="shared" si="10"/>
        <v>1</v>
      </c>
    </row>
    <row r="58" spans="1:15" x14ac:dyDescent="0.35">
      <c r="A58" s="4" t="s">
        <v>64</v>
      </c>
      <c r="B58" s="5">
        <v>2013</v>
      </c>
      <c r="C58" s="6">
        <v>130</v>
      </c>
      <c r="D58" s="6">
        <v>864.86804700000005</v>
      </c>
      <c r="E58">
        <f t="shared" si="0"/>
        <v>0</v>
      </c>
      <c r="F58">
        <f t="shared" si="1"/>
        <v>1</v>
      </c>
      <c r="G58">
        <f t="shared" si="2"/>
        <v>1</v>
      </c>
      <c r="H58">
        <f t="shared" si="3"/>
        <v>1</v>
      </c>
      <c r="I58">
        <f t="shared" si="4"/>
        <v>2</v>
      </c>
      <c r="J58">
        <f t="shared" si="5"/>
        <v>0</v>
      </c>
      <c r="K58">
        <f t="shared" si="6"/>
        <v>1</v>
      </c>
      <c r="L58">
        <f t="shared" si="7"/>
        <v>1</v>
      </c>
      <c r="M58">
        <f t="shared" si="8"/>
        <v>2</v>
      </c>
      <c r="N58">
        <f t="shared" si="9"/>
        <v>1</v>
      </c>
      <c r="O58">
        <f t="shared" si="10"/>
        <v>1</v>
      </c>
    </row>
    <row r="59" spans="1:15" x14ac:dyDescent="0.35">
      <c r="A59" s="4" t="s">
        <v>65</v>
      </c>
      <c r="B59" s="5">
        <v>2017</v>
      </c>
      <c r="C59" s="6">
        <v>200</v>
      </c>
      <c r="D59" s="6">
        <v>863.19774399999994</v>
      </c>
      <c r="E59">
        <f t="shared" si="0"/>
        <v>0</v>
      </c>
      <c r="F59">
        <f t="shared" si="1"/>
        <v>1</v>
      </c>
      <c r="G59">
        <f t="shared" si="2"/>
        <v>1</v>
      </c>
      <c r="H59">
        <f t="shared" si="3"/>
        <v>1</v>
      </c>
      <c r="I59">
        <f t="shared" si="4"/>
        <v>2</v>
      </c>
      <c r="J59">
        <f t="shared" si="5"/>
        <v>0</v>
      </c>
      <c r="K59">
        <f t="shared" si="6"/>
        <v>1</v>
      </c>
      <c r="L59">
        <f t="shared" si="7"/>
        <v>1</v>
      </c>
      <c r="M59">
        <f t="shared" si="8"/>
        <v>2</v>
      </c>
      <c r="N59">
        <f t="shared" si="9"/>
        <v>1</v>
      </c>
      <c r="O59">
        <f t="shared" si="10"/>
        <v>1</v>
      </c>
    </row>
    <row r="60" spans="1:15" x14ac:dyDescent="0.35">
      <c r="A60" s="4" t="s">
        <v>66</v>
      </c>
      <c r="B60" s="5">
        <v>2009</v>
      </c>
      <c r="C60" s="6">
        <v>90</v>
      </c>
      <c r="D60" s="6">
        <v>859.70185700000002</v>
      </c>
      <c r="E60">
        <f t="shared" si="0"/>
        <v>1</v>
      </c>
      <c r="F60">
        <f t="shared" si="1"/>
        <v>1</v>
      </c>
      <c r="G60">
        <f t="shared" si="2"/>
        <v>2</v>
      </c>
      <c r="H60">
        <f t="shared" si="3"/>
        <v>0</v>
      </c>
      <c r="I60">
        <f t="shared" si="4"/>
        <v>1</v>
      </c>
      <c r="J60">
        <f t="shared" si="5"/>
        <v>0</v>
      </c>
      <c r="K60">
        <f t="shared" si="6"/>
        <v>0</v>
      </c>
      <c r="L60">
        <f t="shared" si="7"/>
        <v>1</v>
      </c>
      <c r="M60">
        <f t="shared" si="8"/>
        <v>2</v>
      </c>
      <c r="N60">
        <f t="shared" si="9"/>
        <v>1</v>
      </c>
      <c r="O60">
        <f t="shared" si="10"/>
        <v>1</v>
      </c>
    </row>
    <row r="61" spans="1:15" x14ac:dyDescent="0.35">
      <c r="A61" s="4" t="s">
        <v>67</v>
      </c>
      <c r="B61" s="5">
        <v>2015</v>
      </c>
      <c r="C61" s="6">
        <v>175</v>
      </c>
      <c r="D61" s="6">
        <v>853.707581</v>
      </c>
      <c r="E61">
        <f t="shared" si="0"/>
        <v>0</v>
      </c>
      <c r="F61">
        <f t="shared" si="1"/>
        <v>1</v>
      </c>
      <c r="G61">
        <f t="shared" si="2"/>
        <v>1</v>
      </c>
      <c r="H61">
        <f t="shared" si="3"/>
        <v>1</v>
      </c>
      <c r="I61">
        <f t="shared" si="4"/>
        <v>2</v>
      </c>
      <c r="J61">
        <f t="shared" si="5"/>
        <v>0</v>
      </c>
      <c r="K61">
        <f t="shared" si="6"/>
        <v>1</v>
      </c>
      <c r="L61">
        <f t="shared" si="7"/>
        <v>1</v>
      </c>
      <c r="M61">
        <f t="shared" si="8"/>
        <v>2</v>
      </c>
      <c r="N61">
        <f t="shared" si="9"/>
        <v>1</v>
      </c>
      <c r="O61">
        <f t="shared" si="10"/>
        <v>1</v>
      </c>
    </row>
    <row r="62" spans="1:15" x14ac:dyDescent="0.35">
      <c r="A62" s="4" t="s">
        <v>68</v>
      </c>
      <c r="B62" s="5">
        <v>2017</v>
      </c>
      <c r="C62" s="6">
        <v>180</v>
      </c>
      <c r="D62" s="6">
        <v>850.59822599999995</v>
      </c>
      <c r="E62">
        <f t="shared" si="0"/>
        <v>0</v>
      </c>
      <c r="F62">
        <f t="shared" si="1"/>
        <v>1</v>
      </c>
      <c r="G62">
        <f t="shared" si="2"/>
        <v>1</v>
      </c>
      <c r="H62">
        <f t="shared" si="3"/>
        <v>1</v>
      </c>
      <c r="I62">
        <f t="shared" si="4"/>
        <v>2</v>
      </c>
      <c r="J62">
        <f t="shared" si="5"/>
        <v>0</v>
      </c>
      <c r="K62">
        <f t="shared" si="6"/>
        <v>1</v>
      </c>
      <c r="L62">
        <f t="shared" si="7"/>
        <v>1</v>
      </c>
      <c r="M62">
        <f t="shared" si="8"/>
        <v>2</v>
      </c>
      <c r="N62">
        <f t="shared" si="9"/>
        <v>1</v>
      </c>
      <c r="O62">
        <f t="shared" si="10"/>
        <v>1</v>
      </c>
    </row>
    <row r="63" spans="1:15" x14ac:dyDescent="0.35">
      <c r="A63" s="4" t="s">
        <v>69</v>
      </c>
      <c r="B63" s="5">
        <v>2005</v>
      </c>
      <c r="C63" s="6">
        <v>115</v>
      </c>
      <c r="D63" s="6">
        <v>848.99887699999999</v>
      </c>
      <c r="E63">
        <f t="shared" si="0"/>
        <v>0</v>
      </c>
      <c r="F63">
        <f t="shared" si="1"/>
        <v>1</v>
      </c>
      <c r="G63">
        <f t="shared" si="2"/>
        <v>1</v>
      </c>
      <c r="H63">
        <f t="shared" si="3"/>
        <v>1</v>
      </c>
      <c r="I63">
        <f t="shared" si="4"/>
        <v>2</v>
      </c>
      <c r="J63">
        <f t="shared" si="5"/>
        <v>0</v>
      </c>
      <c r="K63">
        <f t="shared" si="6"/>
        <v>1</v>
      </c>
      <c r="L63">
        <f t="shared" si="7"/>
        <v>1</v>
      </c>
      <c r="M63">
        <f t="shared" si="8"/>
        <v>2</v>
      </c>
      <c r="N63">
        <f t="shared" si="9"/>
        <v>1</v>
      </c>
      <c r="O63">
        <f t="shared" si="10"/>
        <v>1</v>
      </c>
    </row>
    <row r="64" spans="1:15" x14ac:dyDescent="0.35">
      <c r="A64" s="4" t="s">
        <v>70</v>
      </c>
      <c r="B64" s="5">
        <v>2009</v>
      </c>
      <c r="C64" s="6">
        <v>210</v>
      </c>
      <c r="D64" s="6">
        <v>836.51969899999995</v>
      </c>
      <c r="E64">
        <f t="shared" si="0"/>
        <v>0</v>
      </c>
      <c r="F64">
        <f t="shared" si="1"/>
        <v>1</v>
      </c>
      <c r="G64">
        <f t="shared" si="2"/>
        <v>1</v>
      </c>
      <c r="H64">
        <f t="shared" si="3"/>
        <v>1</v>
      </c>
      <c r="I64">
        <f t="shared" si="4"/>
        <v>2</v>
      </c>
      <c r="J64">
        <f t="shared" si="5"/>
        <v>0</v>
      </c>
      <c r="K64">
        <f t="shared" si="6"/>
        <v>1</v>
      </c>
      <c r="L64">
        <f t="shared" si="7"/>
        <v>1</v>
      </c>
      <c r="M64">
        <f t="shared" si="8"/>
        <v>2</v>
      </c>
      <c r="N64">
        <f t="shared" si="9"/>
        <v>1</v>
      </c>
      <c r="O64">
        <f t="shared" si="10"/>
        <v>1</v>
      </c>
    </row>
    <row r="65" spans="1:15" x14ac:dyDescent="0.35">
      <c r="A65" s="4" t="s">
        <v>71</v>
      </c>
      <c r="B65" s="5">
        <v>2010</v>
      </c>
      <c r="C65" s="6">
        <v>160</v>
      </c>
      <c r="D65" s="6">
        <v>832.40208199999995</v>
      </c>
      <c r="E65">
        <f t="shared" si="0"/>
        <v>0</v>
      </c>
      <c r="F65">
        <f t="shared" si="1"/>
        <v>1</v>
      </c>
      <c r="G65">
        <f t="shared" si="2"/>
        <v>1</v>
      </c>
      <c r="H65">
        <f t="shared" si="3"/>
        <v>1</v>
      </c>
      <c r="I65">
        <f t="shared" si="4"/>
        <v>2</v>
      </c>
      <c r="J65">
        <f t="shared" si="5"/>
        <v>0</v>
      </c>
      <c r="K65">
        <f t="shared" si="6"/>
        <v>1</v>
      </c>
      <c r="L65">
        <f t="shared" si="7"/>
        <v>1</v>
      </c>
      <c r="M65">
        <f t="shared" si="8"/>
        <v>2</v>
      </c>
      <c r="N65">
        <f t="shared" si="9"/>
        <v>1</v>
      </c>
      <c r="O65">
        <f t="shared" si="10"/>
        <v>1</v>
      </c>
    </row>
    <row r="66" spans="1:15" x14ac:dyDescent="0.35">
      <c r="A66" s="4" t="s">
        <v>72</v>
      </c>
      <c r="B66" s="5">
        <v>2012</v>
      </c>
      <c r="C66" s="6">
        <v>136.19999999999999</v>
      </c>
      <c r="D66" s="6">
        <v>829.724737</v>
      </c>
      <c r="E66">
        <f t="shared" si="0"/>
        <v>0</v>
      </c>
      <c r="F66">
        <f t="shared" si="1"/>
        <v>1</v>
      </c>
      <c r="G66">
        <f t="shared" si="2"/>
        <v>1</v>
      </c>
      <c r="H66">
        <f t="shared" si="3"/>
        <v>1</v>
      </c>
      <c r="I66">
        <f t="shared" si="4"/>
        <v>2</v>
      </c>
      <c r="J66">
        <f t="shared" si="5"/>
        <v>0</v>
      </c>
      <c r="K66">
        <f t="shared" si="6"/>
        <v>1</v>
      </c>
      <c r="L66">
        <f t="shared" si="7"/>
        <v>1</v>
      </c>
      <c r="M66">
        <f t="shared" si="8"/>
        <v>2</v>
      </c>
      <c r="N66">
        <f t="shared" si="9"/>
        <v>1</v>
      </c>
      <c r="O66">
        <f t="shared" si="10"/>
        <v>1</v>
      </c>
    </row>
    <row r="67" spans="1:15" x14ac:dyDescent="0.35">
      <c r="A67" s="4" t="s">
        <v>73</v>
      </c>
      <c r="B67" s="5">
        <v>2002</v>
      </c>
      <c r="C67" s="6">
        <v>139</v>
      </c>
      <c r="D67" s="6">
        <v>821.70637499999998</v>
      </c>
      <c r="E67">
        <f t="shared" ref="E67:E130" si="13">COUNTIF(C67,"&lt;100")</f>
        <v>0</v>
      </c>
      <c r="F67">
        <f t="shared" ref="F67:F130" si="14">COUNTIF(D67,"&gt;500")</f>
        <v>1</v>
      </c>
      <c r="G67">
        <f t="shared" ref="G67:G130" si="15">F67+E67</f>
        <v>1</v>
      </c>
      <c r="H67">
        <f t="shared" ref="H67:H130" si="16">COUNTIF(C67,"&gt;100")</f>
        <v>1</v>
      </c>
      <c r="I67">
        <f t="shared" ref="I67:I130" si="17">H67+F67</f>
        <v>2</v>
      </c>
      <c r="J67">
        <f t="shared" ref="J67:J130" si="18">COUNTIF(B67,"&lt;2000")</f>
        <v>0</v>
      </c>
      <c r="K67">
        <f t="shared" ref="K67:K130" si="19">J67+H67</f>
        <v>1</v>
      </c>
      <c r="L67">
        <f t="shared" ref="L67:L130" si="20">COUNTIF(B67,"&gt;2000")</f>
        <v>1</v>
      </c>
      <c r="M67">
        <f t="shared" ref="M67:M130" si="21">L67+F67</f>
        <v>2</v>
      </c>
      <c r="N67">
        <f t="shared" ref="N67:N130" si="22">COUNTIF(D67,"&gt;500")</f>
        <v>1</v>
      </c>
      <c r="O67">
        <f t="shared" ref="O67:O130" si="23">N67+J67</f>
        <v>1</v>
      </c>
    </row>
    <row r="68" spans="1:15" x14ac:dyDescent="0.35">
      <c r="A68" s="4" t="s">
        <v>74</v>
      </c>
      <c r="B68" s="5">
        <v>1996</v>
      </c>
      <c r="C68" s="6">
        <v>75</v>
      </c>
      <c r="D68" s="6">
        <v>817.40087800000003</v>
      </c>
      <c r="E68">
        <f t="shared" si="13"/>
        <v>1</v>
      </c>
      <c r="F68">
        <f t="shared" si="14"/>
        <v>1</v>
      </c>
      <c r="G68">
        <f t="shared" si="15"/>
        <v>2</v>
      </c>
      <c r="H68">
        <f t="shared" si="16"/>
        <v>0</v>
      </c>
      <c r="I68">
        <f t="shared" si="17"/>
        <v>1</v>
      </c>
      <c r="J68">
        <f t="shared" si="18"/>
        <v>1</v>
      </c>
      <c r="K68">
        <f t="shared" si="19"/>
        <v>1</v>
      </c>
      <c r="L68">
        <f t="shared" si="20"/>
        <v>0</v>
      </c>
      <c r="M68">
        <f t="shared" si="21"/>
        <v>1</v>
      </c>
      <c r="N68">
        <f t="shared" si="22"/>
        <v>1</v>
      </c>
      <c r="O68">
        <f t="shared" si="23"/>
        <v>2</v>
      </c>
    </row>
    <row r="69" spans="1:15" x14ac:dyDescent="0.35">
      <c r="A69" s="4" t="s">
        <v>75</v>
      </c>
      <c r="B69" s="5">
        <v>2017</v>
      </c>
      <c r="C69" s="6">
        <v>150</v>
      </c>
      <c r="D69" s="6">
        <v>817.01281500000005</v>
      </c>
      <c r="E69">
        <f t="shared" si="13"/>
        <v>0</v>
      </c>
      <c r="F69">
        <f t="shared" si="14"/>
        <v>1</v>
      </c>
      <c r="G69">
        <f t="shared" si="15"/>
        <v>1</v>
      </c>
      <c r="H69">
        <f t="shared" si="16"/>
        <v>1</v>
      </c>
      <c r="I69">
        <f t="shared" si="17"/>
        <v>2</v>
      </c>
      <c r="J69">
        <f t="shared" si="18"/>
        <v>0</v>
      </c>
      <c r="K69">
        <f t="shared" si="19"/>
        <v>1</v>
      </c>
      <c r="L69">
        <f t="shared" si="20"/>
        <v>1</v>
      </c>
      <c r="M69">
        <f t="shared" si="21"/>
        <v>2</v>
      </c>
      <c r="N69">
        <f t="shared" si="22"/>
        <v>1</v>
      </c>
      <c r="O69">
        <f t="shared" si="23"/>
        <v>1</v>
      </c>
    </row>
    <row r="70" spans="1:15" x14ac:dyDescent="0.35">
      <c r="A70" s="4" t="s">
        <v>76</v>
      </c>
      <c r="B70" s="5">
        <v>2007</v>
      </c>
      <c r="C70" s="6">
        <v>160</v>
      </c>
      <c r="D70" s="6">
        <v>807.33093599999995</v>
      </c>
      <c r="E70">
        <f t="shared" si="13"/>
        <v>0</v>
      </c>
      <c r="F70">
        <f t="shared" si="14"/>
        <v>1</v>
      </c>
      <c r="G70">
        <f t="shared" si="15"/>
        <v>1</v>
      </c>
      <c r="H70">
        <f t="shared" si="16"/>
        <v>1</v>
      </c>
      <c r="I70">
        <f t="shared" si="17"/>
        <v>2</v>
      </c>
      <c r="J70">
        <f t="shared" si="18"/>
        <v>0</v>
      </c>
      <c r="K70">
        <f t="shared" si="19"/>
        <v>1</v>
      </c>
      <c r="L70">
        <f t="shared" si="20"/>
        <v>1</v>
      </c>
      <c r="M70">
        <f t="shared" si="21"/>
        <v>2</v>
      </c>
      <c r="N70">
        <f t="shared" si="22"/>
        <v>1</v>
      </c>
      <c r="O70">
        <f t="shared" si="23"/>
        <v>1</v>
      </c>
    </row>
    <row r="71" spans="1:15" x14ac:dyDescent="0.35">
      <c r="A71" s="4" t="s">
        <v>77</v>
      </c>
      <c r="B71" s="5">
        <v>2016</v>
      </c>
      <c r="C71" s="6">
        <v>180</v>
      </c>
      <c r="D71" s="6">
        <v>803.79834200000005</v>
      </c>
      <c r="E71">
        <f t="shared" si="13"/>
        <v>0</v>
      </c>
      <c r="F71">
        <f t="shared" si="14"/>
        <v>1</v>
      </c>
      <c r="G71">
        <f t="shared" si="15"/>
        <v>1</v>
      </c>
      <c r="H71">
        <f t="shared" si="16"/>
        <v>1</v>
      </c>
      <c r="I71">
        <f t="shared" si="17"/>
        <v>2</v>
      </c>
      <c r="J71">
        <f t="shared" si="18"/>
        <v>0</v>
      </c>
      <c r="K71">
        <f t="shared" si="19"/>
        <v>1</v>
      </c>
      <c r="L71">
        <f t="shared" si="20"/>
        <v>1</v>
      </c>
      <c r="M71">
        <f t="shared" si="21"/>
        <v>2</v>
      </c>
      <c r="N71">
        <f t="shared" si="22"/>
        <v>1</v>
      </c>
      <c r="O71">
        <f t="shared" si="23"/>
        <v>1</v>
      </c>
    </row>
    <row r="72" spans="1:15" x14ac:dyDescent="0.35">
      <c r="A72" s="4" t="s">
        <v>78</v>
      </c>
      <c r="B72" s="5">
        <v>2016</v>
      </c>
      <c r="C72" s="6">
        <v>58</v>
      </c>
      <c r="D72" s="6">
        <v>801.02924900000005</v>
      </c>
      <c r="E72">
        <f t="shared" si="13"/>
        <v>1</v>
      </c>
      <c r="F72">
        <f t="shared" si="14"/>
        <v>1</v>
      </c>
      <c r="G72">
        <f t="shared" si="15"/>
        <v>2</v>
      </c>
      <c r="H72">
        <f t="shared" si="16"/>
        <v>0</v>
      </c>
      <c r="I72">
        <f t="shared" si="17"/>
        <v>1</v>
      </c>
      <c r="J72">
        <f t="shared" si="18"/>
        <v>0</v>
      </c>
      <c r="K72">
        <f t="shared" si="19"/>
        <v>0</v>
      </c>
      <c r="L72">
        <f t="shared" si="20"/>
        <v>1</v>
      </c>
      <c r="M72">
        <f t="shared" si="21"/>
        <v>2</v>
      </c>
      <c r="N72">
        <f t="shared" si="22"/>
        <v>1</v>
      </c>
      <c r="O72">
        <f t="shared" si="23"/>
        <v>1</v>
      </c>
    </row>
    <row r="73" spans="1:15" x14ac:dyDescent="0.35">
      <c r="A73" s="4" t="s">
        <v>79</v>
      </c>
      <c r="B73" s="5">
        <v>2004</v>
      </c>
      <c r="C73" s="6">
        <v>130</v>
      </c>
      <c r="D73" s="6">
        <v>796.68854899999997</v>
      </c>
      <c r="E73">
        <f t="shared" si="13"/>
        <v>0</v>
      </c>
      <c r="F73">
        <f t="shared" si="14"/>
        <v>1</v>
      </c>
      <c r="G73">
        <f t="shared" si="15"/>
        <v>1</v>
      </c>
      <c r="H73">
        <f t="shared" si="16"/>
        <v>1</v>
      </c>
      <c r="I73">
        <f t="shared" si="17"/>
        <v>2</v>
      </c>
      <c r="J73">
        <f t="shared" si="18"/>
        <v>0</v>
      </c>
      <c r="K73">
        <f t="shared" si="19"/>
        <v>1</v>
      </c>
      <c r="L73">
        <f t="shared" si="20"/>
        <v>1</v>
      </c>
      <c r="M73">
        <f t="shared" si="21"/>
        <v>2</v>
      </c>
      <c r="N73">
        <f t="shared" si="22"/>
        <v>1</v>
      </c>
      <c r="O73">
        <f t="shared" si="23"/>
        <v>1</v>
      </c>
    </row>
    <row r="74" spans="1:15" x14ac:dyDescent="0.35">
      <c r="A74" s="4" t="s">
        <v>80</v>
      </c>
      <c r="B74" s="5">
        <v>2004</v>
      </c>
      <c r="C74" s="6">
        <v>200</v>
      </c>
      <c r="D74" s="6">
        <v>795.11067000000003</v>
      </c>
      <c r="E74">
        <f t="shared" si="13"/>
        <v>0</v>
      </c>
      <c r="F74">
        <f t="shared" si="14"/>
        <v>1</v>
      </c>
      <c r="G74">
        <f t="shared" si="15"/>
        <v>1</v>
      </c>
      <c r="H74">
        <f t="shared" si="16"/>
        <v>1</v>
      </c>
      <c r="I74">
        <f t="shared" si="17"/>
        <v>2</v>
      </c>
      <c r="J74">
        <f t="shared" si="18"/>
        <v>0</v>
      </c>
      <c r="K74">
        <f t="shared" si="19"/>
        <v>1</v>
      </c>
      <c r="L74">
        <f t="shared" si="20"/>
        <v>1</v>
      </c>
      <c r="M74">
        <f t="shared" si="21"/>
        <v>2</v>
      </c>
      <c r="N74">
        <f t="shared" si="22"/>
        <v>1</v>
      </c>
      <c r="O74">
        <f t="shared" si="23"/>
        <v>1</v>
      </c>
    </row>
    <row r="75" spans="1:15" x14ac:dyDescent="0.35">
      <c r="A75" s="4" t="s">
        <v>81</v>
      </c>
      <c r="B75" s="5">
        <v>2017</v>
      </c>
      <c r="C75" s="6">
        <v>230</v>
      </c>
      <c r="D75" s="6">
        <v>794.75887599999999</v>
      </c>
      <c r="E75">
        <f t="shared" si="13"/>
        <v>0</v>
      </c>
      <c r="F75">
        <f t="shared" si="14"/>
        <v>1</v>
      </c>
      <c r="G75">
        <f t="shared" si="15"/>
        <v>1</v>
      </c>
      <c r="H75">
        <f t="shared" si="16"/>
        <v>1</v>
      </c>
      <c r="I75">
        <f t="shared" si="17"/>
        <v>2</v>
      </c>
      <c r="J75">
        <f t="shared" si="18"/>
        <v>0</v>
      </c>
      <c r="K75">
        <f t="shared" si="19"/>
        <v>1</v>
      </c>
      <c r="L75">
        <f t="shared" si="20"/>
        <v>1</v>
      </c>
      <c r="M75">
        <f t="shared" si="21"/>
        <v>2</v>
      </c>
      <c r="N75">
        <f t="shared" si="22"/>
        <v>1</v>
      </c>
      <c r="O75">
        <f t="shared" si="23"/>
        <v>1</v>
      </c>
    </row>
    <row r="76" spans="1:15" x14ac:dyDescent="0.35">
      <c r="A76" s="4" t="s">
        <v>82</v>
      </c>
      <c r="B76" s="5">
        <v>1982</v>
      </c>
      <c r="C76" s="6">
        <v>10.5</v>
      </c>
      <c r="D76" s="6">
        <v>792.965326</v>
      </c>
      <c r="E76">
        <f t="shared" si="13"/>
        <v>1</v>
      </c>
      <c r="F76">
        <f t="shared" si="14"/>
        <v>1</v>
      </c>
      <c r="G76">
        <f t="shared" si="15"/>
        <v>2</v>
      </c>
      <c r="H76">
        <f t="shared" si="16"/>
        <v>0</v>
      </c>
      <c r="I76">
        <f t="shared" si="17"/>
        <v>1</v>
      </c>
      <c r="J76">
        <f t="shared" si="18"/>
        <v>1</v>
      </c>
      <c r="K76">
        <f t="shared" si="19"/>
        <v>1</v>
      </c>
      <c r="L76">
        <f t="shared" si="20"/>
        <v>0</v>
      </c>
      <c r="M76">
        <f t="shared" si="21"/>
        <v>1</v>
      </c>
      <c r="N76">
        <f t="shared" si="22"/>
        <v>1</v>
      </c>
      <c r="O76">
        <f t="shared" si="23"/>
        <v>2</v>
      </c>
    </row>
    <row r="77" spans="1:15" x14ac:dyDescent="0.35">
      <c r="A77" s="4" t="s">
        <v>83</v>
      </c>
      <c r="B77" s="5">
        <v>2013</v>
      </c>
      <c r="C77" s="6">
        <v>160</v>
      </c>
      <c r="D77" s="6">
        <v>789.30044399999997</v>
      </c>
      <c r="E77">
        <f t="shared" si="13"/>
        <v>0</v>
      </c>
      <c r="F77">
        <f t="shared" si="14"/>
        <v>1</v>
      </c>
      <c r="G77">
        <f t="shared" si="15"/>
        <v>1</v>
      </c>
      <c r="H77">
        <f t="shared" si="16"/>
        <v>1</v>
      </c>
      <c r="I77">
        <f t="shared" si="17"/>
        <v>2</v>
      </c>
      <c r="J77">
        <f t="shared" si="18"/>
        <v>0</v>
      </c>
      <c r="K77">
        <f t="shared" si="19"/>
        <v>1</v>
      </c>
      <c r="L77">
        <f t="shared" si="20"/>
        <v>1</v>
      </c>
      <c r="M77">
        <f t="shared" si="21"/>
        <v>2</v>
      </c>
      <c r="N77">
        <f t="shared" si="22"/>
        <v>1</v>
      </c>
      <c r="O77">
        <f t="shared" si="23"/>
        <v>1</v>
      </c>
    </row>
    <row r="78" spans="1:15" x14ac:dyDescent="0.35">
      <c r="A78" s="4">
        <v>2012</v>
      </c>
      <c r="B78" s="5">
        <v>2009</v>
      </c>
      <c r="C78" s="6">
        <v>200</v>
      </c>
      <c r="D78" s="6">
        <v>788.40853900000002</v>
      </c>
      <c r="E78">
        <f t="shared" si="13"/>
        <v>0</v>
      </c>
      <c r="F78">
        <f t="shared" si="14"/>
        <v>1</v>
      </c>
      <c r="G78">
        <f t="shared" si="15"/>
        <v>1</v>
      </c>
      <c r="H78">
        <f t="shared" si="16"/>
        <v>1</v>
      </c>
      <c r="I78">
        <f t="shared" si="17"/>
        <v>2</v>
      </c>
      <c r="J78">
        <f t="shared" si="18"/>
        <v>0</v>
      </c>
      <c r="K78">
        <f t="shared" si="19"/>
        <v>1</v>
      </c>
      <c r="L78">
        <f t="shared" si="20"/>
        <v>1</v>
      </c>
      <c r="M78">
        <f t="shared" si="21"/>
        <v>2</v>
      </c>
      <c r="N78">
        <f t="shared" si="22"/>
        <v>1</v>
      </c>
      <c r="O78">
        <f t="shared" si="23"/>
        <v>1</v>
      </c>
    </row>
    <row r="79" spans="1:15" x14ac:dyDescent="0.35">
      <c r="A79" s="4" t="s">
        <v>84</v>
      </c>
      <c r="B79" s="5">
        <v>2008</v>
      </c>
      <c r="C79" s="6">
        <v>185</v>
      </c>
      <c r="D79" s="6">
        <v>786.63541299999997</v>
      </c>
      <c r="E79">
        <f t="shared" si="13"/>
        <v>0</v>
      </c>
      <c r="F79">
        <f t="shared" si="14"/>
        <v>1</v>
      </c>
      <c r="G79">
        <f t="shared" si="15"/>
        <v>1</v>
      </c>
      <c r="H79">
        <f t="shared" si="16"/>
        <v>1</v>
      </c>
      <c r="I79">
        <f t="shared" si="17"/>
        <v>2</v>
      </c>
      <c r="J79">
        <f t="shared" si="18"/>
        <v>0</v>
      </c>
      <c r="K79">
        <f t="shared" si="19"/>
        <v>1</v>
      </c>
      <c r="L79">
        <f t="shared" si="20"/>
        <v>1</v>
      </c>
      <c r="M79">
        <f t="shared" si="21"/>
        <v>2</v>
      </c>
      <c r="N79">
        <f t="shared" si="22"/>
        <v>1</v>
      </c>
      <c r="O79">
        <f t="shared" si="23"/>
        <v>1</v>
      </c>
    </row>
    <row r="80" spans="1:15" x14ac:dyDescent="0.35">
      <c r="A80" s="4" t="s">
        <v>85</v>
      </c>
      <c r="B80" s="5">
        <v>1977</v>
      </c>
      <c r="C80" s="6">
        <v>11</v>
      </c>
      <c r="D80" s="6">
        <v>786.59800700000005</v>
      </c>
      <c r="E80">
        <f t="shared" si="13"/>
        <v>1</v>
      </c>
      <c r="F80">
        <f t="shared" si="14"/>
        <v>1</v>
      </c>
      <c r="G80">
        <f t="shared" si="15"/>
        <v>2</v>
      </c>
      <c r="H80">
        <f t="shared" si="16"/>
        <v>0</v>
      </c>
      <c r="I80">
        <f t="shared" si="17"/>
        <v>1</v>
      </c>
      <c r="J80">
        <f t="shared" si="18"/>
        <v>1</v>
      </c>
      <c r="K80">
        <f t="shared" si="19"/>
        <v>1</v>
      </c>
      <c r="L80">
        <f t="shared" si="20"/>
        <v>0</v>
      </c>
      <c r="M80">
        <f t="shared" si="21"/>
        <v>1</v>
      </c>
      <c r="N80">
        <f t="shared" si="22"/>
        <v>1</v>
      </c>
      <c r="O80">
        <f t="shared" si="23"/>
        <v>2</v>
      </c>
    </row>
    <row r="81" spans="1:15" x14ac:dyDescent="0.35">
      <c r="A81" s="4" t="s">
        <v>86</v>
      </c>
      <c r="B81" s="5">
        <v>2014</v>
      </c>
      <c r="C81" s="6">
        <v>170</v>
      </c>
      <c r="D81" s="6">
        <v>771.05133499999999</v>
      </c>
      <c r="E81">
        <f t="shared" si="13"/>
        <v>0</v>
      </c>
      <c r="F81">
        <f t="shared" si="14"/>
        <v>1</v>
      </c>
      <c r="G81">
        <f t="shared" si="15"/>
        <v>1</v>
      </c>
      <c r="H81">
        <f t="shared" si="16"/>
        <v>1</v>
      </c>
      <c r="I81">
        <f t="shared" si="17"/>
        <v>2</v>
      </c>
      <c r="J81">
        <f t="shared" si="18"/>
        <v>0</v>
      </c>
      <c r="K81">
        <f t="shared" si="19"/>
        <v>1</v>
      </c>
      <c r="L81">
        <f t="shared" si="20"/>
        <v>1</v>
      </c>
      <c r="M81">
        <f t="shared" si="21"/>
        <v>2</v>
      </c>
      <c r="N81">
        <f t="shared" si="22"/>
        <v>1</v>
      </c>
      <c r="O81">
        <f t="shared" si="23"/>
        <v>1</v>
      </c>
    </row>
    <row r="82" spans="1:15" x14ac:dyDescent="0.35">
      <c r="A82" s="4" t="s">
        <v>88</v>
      </c>
      <c r="B82" s="5">
        <v>2006</v>
      </c>
      <c r="C82" s="6">
        <v>125</v>
      </c>
      <c r="D82" s="6">
        <v>767.82045900000003</v>
      </c>
      <c r="E82">
        <f t="shared" si="13"/>
        <v>0</v>
      </c>
      <c r="F82">
        <f t="shared" si="14"/>
        <v>1</v>
      </c>
      <c r="G82">
        <f t="shared" si="15"/>
        <v>1</v>
      </c>
      <c r="H82">
        <f t="shared" si="16"/>
        <v>1</v>
      </c>
      <c r="I82">
        <f t="shared" si="17"/>
        <v>2</v>
      </c>
      <c r="J82">
        <f t="shared" si="18"/>
        <v>0</v>
      </c>
      <c r="K82">
        <f t="shared" si="19"/>
        <v>1</v>
      </c>
      <c r="L82">
        <f t="shared" si="20"/>
        <v>1</v>
      </c>
      <c r="M82">
        <f t="shared" si="21"/>
        <v>2</v>
      </c>
      <c r="N82">
        <f t="shared" si="22"/>
        <v>1</v>
      </c>
      <c r="O82">
        <f t="shared" si="23"/>
        <v>1</v>
      </c>
    </row>
    <row r="83" spans="1:15" x14ac:dyDescent="0.35">
      <c r="A83" s="4" t="s">
        <v>89</v>
      </c>
      <c r="B83" s="5">
        <v>2014</v>
      </c>
      <c r="C83" s="6">
        <v>125</v>
      </c>
      <c r="D83" s="6">
        <v>766.652288</v>
      </c>
      <c r="E83">
        <f t="shared" si="13"/>
        <v>0</v>
      </c>
      <c r="F83">
        <f t="shared" si="14"/>
        <v>1</v>
      </c>
      <c r="G83">
        <f t="shared" si="15"/>
        <v>1</v>
      </c>
      <c r="H83">
        <f t="shared" si="16"/>
        <v>1</v>
      </c>
      <c r="I83">
        <f t="shared" si="17"/>
        <v>2</v>
      </c>
      <c r="J83">
        <f t="shared" si="18"/>
        <v>0</v>
      </c>
      <c r="K83">
        <f t="shared" si="19"/>
        <v>1</v>
      </c>
      <c r="L83">
        <f t="shared" si="20"/>
        <v>1</v>
      </c>
      <c r="M83">
        <f t="shared" si="21"/>
        <v>2</v>
      </c>
      <c r="N83">
        <f t="shared" si="22"/>
        <v>1</v>
      </c>
      <c r="O83">
        <f t="shared" si="23"/>
        <v>1</v>
      </c>
    </row>
    <row r="84" spans="1:15" x14ac:dyDescent="0.35">
      <c r="A84" s="4" t="s">
        <v>90</v>
      </c>
      <c r="B84" s="5">
        <v>2014</v>
      </c>
      <c r="C84" s="6">
        <v>180</v>
      </c>
      <c r="D84" s="6">
        <v>758.53673500000002</v>
      </c>
      <c r="E84">
        <f t="shared" si="13"/>
        <v>0</v>
      </c>
      <c r="F84">
        <f t="shared" si="14"/>
        <v>1</v>
      </c>
      <c r="G84">
        <f t="shared" si="15"/>
        <v>1</v>
      </c>
      <c r="H84">
        <f t="shared" si="16"/>
        <v>1</v>
      </c>
      <c r="I84">
        <f t="shared" si="17"/>
        <v>2</v>
      </c>
      <c r="J84">
        <f t="shared" si="18"/>
        <v>0</v>
      </c>
      <c r="K84">
        <f t="shared" si="19"/>
        <v>1</v>
      </c>
      <c r="L84">
        <f t="shared" si="20"/>
        <v>1</v>
      </c>
      <c r="M84">
        <f t="shared" si="21"/>
        <v>2</v>
      </c>
      <c r="N84">
        <f t="shared" si="22"/>
        <v>1</v>
      </c>
      <c r="O84">
        <f t="shared" si="23"/>
        <v>1</v>
      </c>
    </row>
    <row r="85" spans="1:15" x14ac:dyDescent="0.35">
      <c r="A85" s="4" t="s">
        <v>91</v>
      </c>
      <c r="B85" s="5">
        <v>2012</v>
      </c>
      <c r="C85" s="6">
        <v>220</v>
      </c>
      <c r="D85" s="6">
        <v>757.89026699999999</v>
      </c>
      <c r="E85">
        <f t="shared" si="13"/>
        <v>0</v>
      </c>
      <c r="F85">
        <f t="shared" si="14"/>
        <v>1</v>
      </c>
      <c r="G85">
        <f t="shared" si="15"/>
        <v>1</v>
      </c>
      <c r="H85">
        <f t="shared" si="16"/>
        <v>1</v>
      </c>
      <c r="I85">
        <f t="shared" si="17"/>
        <v>2</v>
      </c>
      <c r="J85">
        <f t="shared" si="18"/>
        <v>0</v>
      </c>
      <c r="K85">
        <f t="shared" si="19"/>
        <v>1</v>
      </c>
      <c r="L85">
        <f t="shared" si="20"/>
        <v>1</v>
      </c>
      <c r="M85">
        <f t="shared" si="21"/>
        <v>2</v>
      </c>
      <c r="N85">
        <f t="shared" si="22"/>
        <v>1</v>
      </c>
      <c r="O85">
        <f t="shared" si="23"/>
        <v>1</v>
      </c>
    </row>
    <row r="86" spans="1:15" x14ac:dyDescent="0.35">
      <c r="A86" s="4" t="s">
        <v>92</v>
      </c>
      <c r="B86" s="5">
        <v>2010</v>
      </c>
      <c r="C86" s="6">
        <v>165</v>
      </c>
      <c r="D86" s="6">
        <v>756.24467300000003</v>
      </c>
      <c r="E86">
        <f t="shared" si="13"/>
        <v>0</v>
      </c>
      <c r="F86">
        <f t="shared" si="14"/>
        <v>1</v>
      </c>
      <c r="G86">
        <f t="shared" si="15"/>
        <v>1</v>
      </c>
      <c r="H86">
        <f t="shared" si="16"/>
        <v>1</v>
      </c>
      <c r="I86">
        <f t="shared" si="17"/>
        <v>2</v>
      </c>
      <c r="J86">
        <f t="shared" si="18"/>
        <v>0</v>
      </c>
      <c r="K86">
        <f t="shared" si="19"/>
        <v>1</v>
      </c>
      <c r="L86">
        <f t="shared" si="20"/>
        <v>1</v>
      </c>
      <c r="M86">
        <f t="shared" si="21"/>
        <v>2</v>
      </c>
      <c r="N86">
        <f t="shared" si="22"/>
        <v>1</v>
      </c>
      <c r="O86">
        <f t="shared" si="23"/>
        <v>1</v>
      </c>
    </row>
    <row r="87" spans="1:15" x14ac:dyDescent="0.35">
      <c r="A87" s="4" t="s">
        <v>93</v>
      </c>
      <c r="B87" s="5">
        <v>2014</v>
      </c>
      <c r="C87" s="6">
        <v>200</v>
      </c>
      <c r="D87" s="6">
        <v>747.86277500000006</v>
      </c>
      <c r="E87">
        <f t="shared" si="13"/>
        <v>0</v>
      </c>
      <c r="F87">
        <f t="shared" si="14"/>
        <v>1</v>
      </c>
      <c r="G87">
        <f t="shared" si="15"/>
        <v>1</v>
      </c>
      <c r="H87">
        <f t="shared" si="16"/>
        <v>1</v>
      </c>
      <c r="I87">
        <f t="shared" si="17"/>
        <v>2</v>
      </c>
      <c r="J87">
        <f t="shared" si="18"/>
        <v>0</v>
      </c>
      <c r="K87">
        <f t="shared" si="19"/>
        <v>1</v>
      </c>
      <c r="L87">
        <f t="shared" si="20"/>
        <v>1</v>
      </c>
      <c r="M87">
        <f t="shared" si="21"/>
        <v>2</v>
      </c>
      <c r="N87">
        <f t="shared" si="22"/>
        <v>1</v>
      </c>
      <c r="O87">
        <f t="shared" si="23"/>
        <v>1</v>
      </c>
    </row>
    <row r="88" spans="1:15" x14ac:dyDescent="0.35">
      <c r="A88" s="4" t="s">
        <v>94</v>
      </c>
      <c r="B88" s="5">
        <v>2012</v>
      </c>
      <c r="C88" s="6">
        <v>145</v>
      </c>
      <c r="D88" s="6">
        <v>746.92127100000005</v>
      </c>
      <c r="E88">
        <f t="shared" si="13"/>
        <v>0</v>
      </c>
      <c r="F88">
        <f t="shared" si="14"/>
        <v>1</v>
      </c>
      <c r="G88">
        <f t="shared" si="15"/>
        <v>1</v>
      </c>
      <c r="H88">
        <f t="shared" si="16"/>
        <v>1</v>
      </c>
      <c r="I88">
        <f t="shared" si="17"/>
        <v>2</v>
      </c>
      <c r="J88">
        <f t="shared" si="18"/>
        <v>0</v>
      </c>
      <c r="K88">
        <f t="shared" si="19"/>
        <v>1</v>
      </c>
      <c r="L88">
        <f t="shared" si="20"/>
        <v>1</v>
      </c>
      <c r="M88">
        <f t="shared" si="21"/>
        <v>2</v>
      </c>
      <c r="N88">
        <f t="shared" si="22"/>
        <v>1</v>
      </c>
      <c r="O88">
        <f t="shared" si="23"/>
        <v>1</v>
      </c>
    </row>
    <row r="89" spans="1:15" x14ac:dyDescent="0.35">
      <c r="A89" s="4" t="s">
        <v>95</v>
      </c>
      <c r="B89" s="5">
        <v>2016</v>
      </c>
      <c r="C89" s="6">
        <v>175</v>
      </c>
      <c r="D89" s="6">
        <v>746.100054</v>
      </c>
      <c r="E89">
        <f t="shared" si="13"/>
        <v>0</v>
      </c>
      <c r="F89">
        <f t="shared" si="14"/>
        <v>1</v>
      </c>
      <c r="G89">
        <f t="shared" si="15"/>
        <v>1</v>
      </c>
      <c r="H89">
        <f t="shared" si="16"/>
        <v>1</v>
      </c>
      <c r="I89">
        <f t="shared" si="17"/>
        <v>2</v>
      </c>
      <c r="J89">
        <f t="shared" si="18"/>
        <v>0</v>
      </c>
      <c r="K89">
        <f t="shared" si="19"/>
        <v>1</v>
      </c>
      <c r="L89">
        <f t="shared" si="20"/>
        <v>1</v>
      </c>
      <c r="M89">
        <f t="shared" si="21"/>
        <v>2</v>
      </c>
      <c r="N89">
        <f t="shared" si="22"/>
        <v>1</v>
      </c>
      <c r="O89">
        <f t="shared" si="23"/>
        <v>1</v>
      </c>
    </row>
    <row r="90" spans="1:15" x14ac:dyDescent="0.35">
      <c r="A90" s="4" t="s">
        <v>96</v>
      </c>
      <c r="B90" s="5">
        <v>2013</v>
      </c>
      <c r="C90" s="6">
        <v>200</v>
      </c>
      <c r="D90" s="6">
        <v>743.58832900000004</v>
      </c>
      <c r="E90">
        <f t="shared" si="13"/>
        <v>0</v>
      </c>
      <c r="F90">
        <f t="shared" si="14"/>
        <v>1</v>
      </c>
      <c r="G90">
        <f t="shared" si="15"/>
        <v>1</v>
      </c>
      <c r="H90">
        <f t="shared" si="16"/>
        <v>1</v>
      </c>
      <c r="I90">
        <f t="shared" si="17"/>
        <v>2</v>
      </c>
      <c r="J90">
        <f t="shared" si="18"/>
        <v>0</v>
      </c>
      <c r="K90">
        <f t="shared" si="19"/>
        <v>1</v>
      </c>
      <c r="L90">
        <f t="shared" si="20"/>
        <v>1</v>
      </c>
      <c r="M90">
        <f t="shared" si="21"/>
        <v>2</v>
      </c>
      <c r="N90">
        <f t="shared" si="22"/>
        <v>1</v>
      </c>
      <c r="O90">
        <f t="shared" si="23"/>
        <v>1</v>
      </c>
    </row>
    <row r="91" spans="1:15" x14ac:dyDescent="0.35">
      <c r="A91" s="4" t="s">
        <v>97</v>
      </c>
      <c r="B91" s="5">
        <v>2017</v>
      </c>
      <c r="C91" s="6">
        <v>175</v>
      </c>
      <c r="D91" s="6">
        <v>738.98615600000005</v>
      </c>
      <c r="E91">
        <f t="shared" si="13"/>
        <v>0</v>
      </c>
      <c r="F91">
        <f t="shared" si="14"/>
        <v>1</v>
      </c>
      <c r="G91">
        <f t="shared" si="15"/>
        <v>1</v>
      </c>
      <c r="H91">
        <f t="shared" si="16"/>
        <v>1</v>
      </c>
      <c r="I91">
        <f t="shared" si="17"/>
        <v>2</v>
      </c>
      <c r="J91">
        <f t="shared" si="18"/>
        <v>0</v>
      </c>
      <c r="K91">
        <f t="shared" si="19"/>
        <v>1</v>
      </c>
      <c r="L91">
        <f t="shared" si="20"/>
        <v>1</v>
      </c>
      <c r="M91">
        <f t="shared" si="21"/>
        <v>2</v>
      </c>
      <c r="N91">
        <f t="shared" si="22"/>
        <v>1</v>
      </c>
      <c r="O91">
        <f t="shared" si="23"/>
        <v>1</v>
      </c>
    </row>
    <row r="92" spans="1:15" x14ac:dyDescent="0.35">
      <c r="A92" s="4" t="s">
        <v>98</v>
      </c>
      <c r="B92" s="5">
        <v>2003</v>
      </c>
      <c r="C92" s="6">
        <v>150</v>
      </c>
      <c r="D92" s="6">
        <v>738.57692899999995</v>
      </c>
      <c r="E92">
        <f t="shared" si="13"/>
        <v>0</v>
      </c>
      <c r="F92">
        <f t="shared" si="14"/>
        <v>1</v>
      </c>
      <c r="G92">
        <f t="shared" si="15"/>
        <v>1</v>
      </c>
      <c r="H92">
        <f t="shared" si="16"/>
        <v>1</v>
      </c>
      <c r="I92">
        <f t="shared" si="17"/>
        <v>2</v>
      </c>
      <c r="J92">
        <f t="shared" si="18"/>
        <v>0</v>
      </c>
      <c r="K92">
        <f t="shared" si="19"/>
        <v>1</v>
      </c>
      <c r="L92">
        <f t="shared" si="20"/>
        <v>1</v>
      </c>
      <c r="M92">
        <f t="shared" si="21"/>
        <v>2</v>
      </c>
      <c r="N92">
        <f t="shared" si="22"/>
        <v>1</v>
      </c>
      <c r="O92">
        <f t="shared" si="23"/>
        <v>1</v>
      </c>
    </row>
    <row r="93" spans="1:15" x14ac:dyDescent="0.35">
      <c r="A93" s="4" t="s">
        <v>99</v>
      </c>
      <c r="B93" s="5">
        <v>2009</v>
      </c>
      <c r="C93" s="6">
        <v>175</v>
      </c>
      <c r="D93" s="6">
        <v>731.46337700000004</v>
      </c>
      <c r="E93">
        <f t="shared" si="13"/>
        <v>0</v>
      </c>
      <c r="F93">
        <f t="shared" si="14"/>
        <v>1</v>
      </c>
      <c r="G93">
        <f t="shared" si="15"/>
        <v>1</v>
      </c>
      <c r="H93">
        <f t="shared" si="16"/>
        <v>1</v>
      </c>
      <c r="I93">
        <f t="shared" si="17"/>
        <v>2</v>
      </c>
      <c r="J93">
        <f t="shared" si="18"/>
        <v>0</v>
      </c>
      <c r="K93">
        <f t="shared" si="19"/>
        <v>1</v>
      </c>
      <c r="L93">
        <f t="shared" si="20"/>
        <v>1</v>
      </c>
      <c r="M93">
        <f t="shared" si="21"/>
        <v>2</v>
      </c>
      <c r="N93">
        <f t="shared" si="22"/>
        <v>1</v>
      </c>
      <c r="O93">
        <f t="shared" si="23"/>
        <v>1</v>
      </c>
    </row>
    <row r="94" spans="1:15" x14ac:dyDescent="0.35">
      <c r="A94" s="4" t="s">
        <v>100</v>
      </c>
      <c r="B94" s="5">
        <v>2005</v>
      </c>
      <c r="C94" s="6">
        <v>180</v>
      </c>
      <c r="D94" s="6">
        <v>720.53957200000002</v>
      </c>
      <c r="E94">
        <f t="shared" si="13"/>
        <v>0</v>
      </c>
      <c r="F94">
        <f t="shared" si="14"/>
        <v>1</v>
      </c>
      <c r="G94">
        <f t="shared" si="15"/>
        <v>1</v>
      </c>
      <c r="H94">
        <f t="shared" si="16"/>
        <v>1</v>
      </c>
      <c r="I94">
        <f t="shared" si="17"/>
        <v>2</v>
      </c>
      <c r="J94">
        <f t="shared" si="18"/>
        <v>0</v>
      </c>
      <c r="K94">
        <f t="shared" si="19"/>
        <v>1</v>
      </c>
      <c r="L94">
        <f t="shared" si="20"/>
        <v>1</v>
      </c>
      <c r="M94">
        <f t="shared" si="21"/>
        <v>2</v>
      </c>
      <c r="N94">
        <f t="shared" si="22"/>
        <v>1</v>
      </c>
      <c r="O94">
        <f t="shared" si="23"/>
        <v>1</v>
      </c>
    </row>
    <row r="95" spans="1:15" x14ac:dyDescent="0.35">
      <c r="A95" s="4" t="s">
        <v>101</v>
      </c>
      <c r="B95" s="5">
        <v>2014</v>
      </c>
      <c r="C95" s="6">
        <v>170</v>
      </c>
      <c r="D95" s="6">
        <v>714.40188899999998</v>
      </c>
      <c r="E95">
        <f t="shared" si="13"/>
        <v>0</v>
      </c>
      <c r="F95">
        <f t="shared" si="14"/>
        <v>1</v>
      </c>
      <c r="G95">
        <f t="shared" si="15"/>
        <v>1</v>
      </c>
      <c r="H95">
        <f t="shared" si="16"/>
        <v>1</v>
      </c>
      <c r="I95">
        <f t="shared" si="17"/>
        <v>2</v>
      </c>
      <c r="J95">
        <f t="shared" si="18"/>
        <v>0</v>
      </c>
      <c r="K95">
        <f t="shared" si="19"/>
        <v>1</v>
      </c>
      <c r="L95">
        <f t="shared" si="20"/>
        <v>1</v>
      </c>
      <c r="M95">
        <f t="shared" si="21"/>
        <v>2</v>
      </c>
      <c r="N95">
        <f t="shared" si="22"/>
        <v>1</v>
      </c>
      <c r="O95">
        <f t="shared" si="23"/>
        <v>1</v>
      </c>
    </row>
    <row r="96" spans="1:15" x14ac:dyDescent="0.35">
      <c r="A96" s="4" t="s">
        <v>102</v>
      </c>
      <c r="B96" s="5">
        <v>2014</v>
      </c>
      <c r="C96" s="6">
        <v>170</v>
      </c>
      <c r="D96" s="6">
        <v>710.64456600000005</v>
      </c>
      <c r="E96">
        <f t="shared" si="13"/>
        <v>0</v>
      </c>
      <c r="F96">
        <f t="shared" si="14"/>
        <v>1</v>
      </c>
      <c r="G96">
        <f t="shared" si="15"/>
        <v>1</v>
      </c>
      <c r="H96">
        <f t="shared" si="16"/>
        <v>1</v>
      </c>
      <c r="I96">
        <f t="shared" si="17"/>
        <v>2</v>
      </c>
      <c r="J96">
        <f t="shared" si="18"/>
        <v>0</v>
      </c>
      <c r="K96">
        <f t="shared" si="19"/>
        <v>1</v>
      </c>
      <c r="L96">
        <f t="shared" si="20"/>
        <v>1</v>
      </c>
      <c r="M96">
        <f t="shared" si="21"/>
        <v>2</v>
      </c>
      <c r="N96">
        <f t="shared" si="22"/>
        <v>1</v>
      </c>
      <c r="O96">
        <f t="shared" si="23"/>
        <v>1</v>
      </c>
    </row>
    <row r="97" spans="1:15" x14ac:dyDescent="0.35">
      <c r="A97" s="4" t="s">
        <v>103</v>
      </c>
      <c r="B97" s="5">
        <v>2014</v>
      </c>
      <c r="C97" s="6">
        <v>200</v>
      </c>
      <c r="D97" s="6">
        <v>708.99633600000004</v>
      </c>
      <c r="E97">
        <f t="shared" si="13"/>
        <v>0</v>
      </c>
      <c r="F97">
        <f t="shared" si="14"/>
        <v>1</v>
      </c>
      <c r="G97">
        <f t="shared" si="15"/>
        <v>1</v>
      </c>
      <c r="H97">
        <f t="shared" si="16"/>
        <v>1</v>
      </c>
      <c r="I97">
        <f t="shared" si="17"/>
        <v>2</v>
      </c>
      <c r="J97">
        <f t="shared" si="18"/>
        <v>0</v>
      </c>
      <c r="K97">
        <f t="shared" si="19"/>
        <v>1</v>
      </c>
      <c r="L97">
        <f t="shared" si="20"/>
        <v>1</v>
      </c>
      <c r="M97">
        <f t="shared" si="21"/>
        <v>2</v>
      </c>
      <c r="N97">
        <f t="shared" si="22"/>
        <v>1</v>
      </c>
      <c r="O97">
        <f t="shared" si="23"/>
        <v>1</v>
      </c>
    </row>
    <row r="98" spans="1:15" x14ac:dyDescent="0.35">
      <c r="A98" s="4" t="s">
        <v>104</v>
      </c>
      <c r="B98" s="5">
        <v>2007</v>
      </c>
      <c r="C98" s="6">
        <v>151</v>
      </c>
      <c r="D98" s="6">
        <v>708.27259200000003</v>
      </c>
      <c r="E98">
        <f t="shared" si="13"/>
        <v>0</v>
      </c>
      <c r="F98">
        <f t="shared" si="14"/>
        <v>1</v>
      </c>
      <c r="G98">
        <f t="shared" si="15"/>
        <v>1</v>
      </c>
      <c r="H98">
        <f t="shared" si="16"/>
        <v>1</v>
      </c>
      <c r="I98">
        <f t="shared" si="17"/>
        <v>2</v>
      </c>
      <c r="J98">
        <f t="shared" si="18"/>
        <v>0</v>
      </c>
      <c r="K98">
        <f t="shared" si="19"/>
        <v>1</v>
      </c>
      <c r="L98">
        <f t="shared" si="20"/>
        <v>1</v>
      </c>
      <c r="M98">
        <f t="shared" si="21"/>
        <v>2</v>
      </c>
      <c r="N98">
        <f t="shared" si="22"/>
        <v>1</v>
      </c>
      <c r="O98">
        <f t="shared" si="23"/>
        <v>1</v>
      </c>
    </row>
    <row r="99" spans="1:15" x14ac:dyDescent="0.35">
      <c r="A99" s="4" t="s">
        <v>105</v>
      </c>
      <c r="B99" s="5">
        <v>2010</v>
      </c>
      <c r="C99" s="6">
        <v>68</v>
      </c>
      <c r="D99" s="6">
        <v>706.10282800000004</v>
      </c>
      <c r="E99">
        <f t="shared" si="13"/>
        <v>1</v>
      </c>
      <c r="F99">
        <f t="shared" si="14"/>
        <v>1</v>
      </c>
      <c r="G99">
        <f t="shared" si="15"/>
        <v>2</v>
      </c>
      <c r="H99">
        <f t="shared" si="16"/>
        <v>0</v>
      </c>
      <c r="I99">
        <f t="shared" si="17"/>
        <v>1</v>
      </c>
      <c r="J99">
        <f t="shared" si="18"/>
        <v>0</v>
      </c>
      <c r="K99">
        <f t="shared" si="19"/>
        <v>0</v>
      </c>
      <c r="L99">
        <f t="shared" si="20"/>
        <v>1</v>
      </c>
      <c r="M99">
        <f t="shared" si="21"/>
        <v>2</v>
      </c>
      <c r="N99">
        <f t="shared" si="22"/>
        <v>1</v>
      </c>
      <c r="O99">
        <f t="shared" si="23"/>
        <v>1</v>
      </c>
    </row>
    <row r="100" spans="1:15" x14ac:dyDescent="0.35">
      <c r="A100" s="4" t="s">
        <v>106</v>
      </c>
      <c r="B100" s="5">
        <v>2015</v>
      </c>
      <c r="C100" s="6">
        <v>150</v>
      </c>
      <c r="D100" s="6">
        <v>700.86836300000004</v>
      </c>
      <c r="E100">
        <f t="shared" si="13"/>
        <v>0</v>
      </c>
      <c r="F100">
        <f t="shared" si="14"/>
        <v>1</v>
      </c>
      <c r="G100">
        <f t="shared" si="15"/>
        <v>1</v>
      </c>
      <c r="H100">
        <f t="shared" si="16"/>
        <v>1</v>
      </c>
      <c r="I100">
        <f t="shared" si="17"/>
        <v>2</v>
      </c>
      <c r="J100">
        <f t="shared" si="18"/>
        <v>0</v>
      </c>
      <c r="K100">
        <f t="shared" si="19"/>
        <v>1</v>
      </c>
      <c r="L100">
        <f t="shared" si="20"/>
        <v>1</v>
      </c>
      <c r="M100">
        <f t="shared" si="21"/>
        <v>2</v>
      </c>
      <c r="N100">
        <f t="shared" si="22"/>
        <v>1</v>
      </c>
      <c r="O100">
        <f t="shared" si="23"/>
        <v>1</v>
      </c>
    </row>
    <row r="101" spans="1:15" x14ac:dyDescent="0.35">
      <c r="A101" s="4" t="s">
        <v>107</v>
      </c>
      <c r="B101" s="5">
        <v>2017</v>
      </c>
      <c r="C101" s="6">
        <v>35</v>
      </c>
      <c r="D101" s="6">
        <v>697.45922800000005</v>
      </c>
      <c r="E101">
        <f t="shared" si="13"/>
        <v>1</v>
      </c>
      <c r="F101">
        <f t="shared" si="14"/>
        <v>1</v>
      </c>
      <c r="G101">
        <f t="shared" si="15"/>
        <v>2</v>
      </c>
      <c r="H101">
        <f t="shared" si="16"/>
        <v>0</v>
      </c>
      <c r="I101">
        <f t="shared" si="17"/>
        <v>1</v>
      </c>
      <c r="J101">
        <f t="shared" si="18"/>
        <v>0</v>
      </c>
      <c r="K101">
        <f t="shared" si="19"/>
        <v>0</v>
      </c>
      <c r="L101">
        <f t="shared" si="20"/>
        <v>1</v>
      </c>
      <c r="M101">
        <f t="shared" si="21"/>
        <v>2</v>
      </c>
      <c r="N101">
        <f t="shared" si="22"/>
        <v>1</v>
      </c>
      <c r="O101">
        <f t="shared" si="23"/>
        <v>1</v>
      </c>
    </row>
    <row r="102" spans="1:15" x14ac:dyDescent="0.35">
      <c r="A102" s="4" t="s">
        <v>109</v>
      </c>
      <c r="B102" s="5">
        <v>2013</v>
      </c>
      <c r="C102" s="6">
        <v>110</v>
      </c>
      <c r="D102" s="6">
        <v>695.94179699999995</v>
      </c>
      <c r="E102">
        <f t="shared" si="13"/>
        <v>0</v>
      </c>
      <c r="F102">
        <f t="shared" si="14"/>
        <v>1</v>
      </c>
      <c r="G102">
        <f t="shared" si="15"/>
        <v>1</v>
      </c>
      <c r="H102">
        <f t="shared" si="16"/>
        <v>1</v>
      </c>
      <c r="I102">
        <f t="shared" si="17"/>
        <v>2</v>
      </c>
      <c r="J102">
        <f t="shared" si="18"/>
        <v>0</v>
      </c>
      <c r="K102">
        <f t="shared" si="19"/>
        <v>1</v>
      </c>
      <c r="L102">
        <f t="shared" si="20"/>
        <v>1</v>
      </c>
      <c r="M102">
        <f t="shared" si="21"/>
        <v>2</v>
      </c>
      <c r="N102">
        <f t="shared" si="22"/>
        <v>1</v>
      </c>
      <c r="O102">
        <f t="shared" si="23"/>
        <v>1</v>
      </c>
    </row>
    <row r="103" spans="1:15" x14ac:dyDescent="0.35">
      <c r="A103" s="4" t="s">
        <v>111</v>
      </c>
      <c r="B103" s="5">
        <v>2011</v>
      </c>
      <c r="C103" s="6">
        <v>145</v>
      </c>
      <c r="D103" s="6">
        <v>694.71322999999995</v>
      </c>
      <c r="E103">
        <f t="shared" si="13"/>
        <v>0</v>
      </c>
      <c r="F103">
        <f t="shared" si="14"/>
        <v>1</v>
      </c>
      <c r="G103">
        <f t="shared" si="15"/>
        <v>1</v>
      </c>
      <c r="H103">
        <f t="shared" si="16"/>
        <v>1</v>
      </c>
      <c r="I103">
        <f t="shared" si="17"/>
        <v>2</v>
      </c>
      <c r="J103">
        <f t="shared" si="18"/>
        <v>0</v>
      </c>
      <c r="K103">
        <f t="shared" si="19"/>
        <v>1</v>
      </c>
      <c r="L103">
        <f t="shared" si="20"/>
        <v>1</v>
      </c>
      <c r="M103">
        <f t="shared" si="21"/>
        <v>2</v>
      </c>
      <c r="N103">
        <f t="shared" si="22"/>
        <v>1</v>
      </c>
      <c r="O103">
        <f t="shared" si="23"/>
        <v>1</v>
      </c>
    </row>
    <row r="104" spans="1:15" x14ac:dyDescent="0.35">
      <c r="A104" s="4" t="s">
        <v>112</v>
      </c>
      <c r="B104" s="5">
        <v>2011</v>
      </c>
      <c r="C104" s="6">
        <v>127.5</v>
      </c>
      <c r="D104" s="6">
        <v>689.42005099999994</v>
      </c>
      <c r="E104">
        <f t="shared" si="13"/>
        <v>0</v>
      </c>
      <c r="F104">
        <f t="shared" si="14"/>
        <v>1</v>
      </c>
      <c r="G104">
        <f t="shared" si="15"/>
        <v>1</v>
      </c>
      <c r="H104">
        <f t="shared" si="16"/>
        <v>1</v>
      </c>
      <c r="I104">
        <f t="shared" si="17"/>
        <v>2</v>
      </c>
      <c r="J104">
        <f t="shared" si="18"/>
        <v>0</v>
      </c>
      <c r="K104">
        <f t="shared" si="19"/>
        <v>1</v>
      </c>
      <c r="L104">
        <f t="shared" si="20"/>
        <v>1</v>
      </c>
      <c r="M104">
        <f t="shared" si="21"/>
        <v>2</v>
      </c>
      <c r="N104">
        <f t="shared" si="22"/>
        <v>1</v>
      </c>
      <c r="O104">
        <f t="shared" si="23"/>
        <v>1</v>
      </c>
    </row>
    <row r="105" spans="1:15" x14ac:dyDescent="0.35">
      <c r="A105" s="4" t="s">
        <v>113</v>
      </c>
      <c r="B105" s="5">
        <v>1994</v>
      </c>
      <c r="C105" s="6">
        <v>55</v>
      </c>
      <c r="D105" s="6">
        <v>679.85063700000001</v>
      </c>
      <c r="E105">
        <f t="shared" si="13"/>
        <v>1</v>
      </c>
      <c r="F105">
        <f t="shared" si="14"/>
        <v>1</v>
      </c>
      <c r="G105">
        <f t="shared" si="15"/>
        <v>2</v>
      </c>
      <c r="H105">
        <f t="shared" si="16"/>
        <v>0</v>
      </c>
      <c r="I105">
        <f t="shared" si="17"/>
        <v>1</v>
      </c>
      <c r="J105">
        <f t="shared" si="18"/>
        <v>1</v>
      </c>
      <c r="K105">
        <f t="shared" si="19"/>
        <v>1</v>
      </c>
      <c r="L105">
        <f t="shared" si="20"/>
        <v>0</v>
      </c>
      <c r="M105">
        <f t="shared" si="21"/>
        <v>1</v>
      </c>
      <c r="N105">
        <f t="shared" si="22"/>
        <v>1</v>
      </c>
      <c r="O105">
        <f t="shared" si="23"/>
        <v>2</v>
      </c>
    </row>
    <row r="106" spans="1:15" x14ac:dyDescent="0.35">
      <c r="A106" s="4" t="s">
        <v>113</v>
      </c>
      <c r="B106" s="5">
        <v>1994</v>
      </c>
      <c r="C106" s="6">
        <v>55</v>
      </c>
      <c r="D106" s="6">
        <v>679.85063700000001</v>
      </c>
      <c r="E106">
        <f t="shared" si="13"/>
        <v>1</v>
      </c>
      <c r="F106">
        <f t="shared" si="14"/>
        <v>1</v>
      </c>
      <c r="G106">
        <f t="shared" si="15"/>
        <v>2</v>
      </c>
      <c r="H106">
        <f t="shared" si="16"/>
        <v>0</v>
      </c>
      <c r="I106">
        <f t="shared" si="17"/>
        <v>1</v>
      </c>
      <c r="J106">
        <f t="shared" si="18"/>
        <v>1</v>
      </c>
      <c r="K106">
        <f t="shared" si="19"/>
        <v>1</v>
      </c>
      <c r="L106">
        <f t="shared" si="20"/>
        <v>0</v>
      </c>
      <c r="M106">
        <f t="shared" si="21"/>
        <v>1</v>
      </c>
      <c r="N106">
        <f t="shared" si="22"/>
        <v>1</v>
      </c>
      <c r="O106">
        <f t="shared" si="23"/>
        <v>2</v>
      </c>
    </row>
    <row r="107" spans="1:15" x14ac:dyDescent="0.35">
      <c r="A107" s="4" t="s">
        <v>114</v>
      </c>
      <c r="B107" s="5">
        <v>2012</v>
      </c>
      <c r="C107" s="6">
        <v>80</v>
      </c>
      <c r="D107" s="6">
        <v>677.92337899999995</v>
      </c>
      <c r="E107">
        <f t="shared" si="13"/>
        <v>1</v>
      </c>
      <c r="F107">
        <f t="shared" si="14"/>
        <v>1</v>
      </c>
      <c r="G107">
        <f t="shared" si="15"/>
        <v>2</v>
      </c>
      <c r="H107">
        <f t="shared" si="16"/>
        <v>0</v>
      </c>
      <c r="I107">
        <f t="shared" si="17"/>
        <v>1</v>
      </c>
      <c r="J107">
        <f t="shared" si="18"/>
        <v>0</v>
      </c>
      <c r="K107">
        <f t="shared" si="19"/>
        <v>0</v>
      </c>
      <c r="L107">
        <f t="shared" si="20"/>
        <v>1</v>
      </c>
      <c r="M107">
        <f t="shared" si="21"/>
        <v>2</v>
      </c>
      <c r="N107">
        <f t="shared" si="22"/>
        <v>1</v>
      </c>
      <c r="O107">
        <f t="shared" si="23"/>
        <v>1</v>
      </c>
    </row>
    <row r="108" spans="1:15" x14ac:dyDescent="0.35">
      <c r="A108" s="4" t="s">
        <v>115</v>
      </c>
      <c r="B108" s="5">
        <v>2016</v>
      </c>
      <c r="C108" s="6">
        <v>165</v>
      </c>
      <c r="D108" s="6">
        <v>677.54192</v>
      </c>
      <c r="E108">
        <f t="shared" si="13"/>
        <v>0</v>
      </c>
      <c r="F108">
        <f t="shared" si="14"/>
        <v>1</v>
      </c>
      <c r="G108">
        <f t="shared" si="15"/>
        <v>1</v>
      </c>
      <c r="H108">
        <f t="shared" si="16"/>
        <v>1</v>
      </c>
      <c r="I108">
        <f t="shared" si="17"/>
        <v>2</v>
      </c>
      <c r="J108">
        <f t="shared" si="18"/>
        <v>0</v>
      </c>
      <c r="K108">
        <f t="shared" si="19"/>
        <v>1</v>
      </c>
      <c r="L108">
        <f t="shared" si="20"/>
        <v>1</v>
      </c>
      <c r="M108">
        <f t="shared" si="21"/>
        <v>2</v>
      </c>
      <c r="N108">
        <f t="shared" si="22"/>
        <v>1</v>
      </c>
      <c r="O108">
        <f t="shared" si="23"/>
        <v>1</v>
      </c>
    </row>
    <row r="109" spans="1:15" x14ac:dyDescent="0.35">
      <c r="A109" s="4" t="s">
        <v>116</v>
      </c>
      <c r="B109" s="5">
        <v>1999</v>
      </c>
      <c r="C109" s="6">
        <v>40</v>
      </c>
      <c r="D109" s="6">
        <v>672.80629199999998</v>
      </c>
      <c r="E109">
        <f t="shared" si="13"/>
        <v>1</v>
      </c>
      <c r="F109">
        <f t="shared" si="14"/>
        <v>1</v>
      </c>
      <c r="G109">
        <f t="shared" si="15"/>
        <v>2</v>
      </c>
      <c r="H109">
        <f t="shared" si="16"/>
        <v>0</v>
      </c>
      <c r="I109">
        <f t="shared" si="17"/>
        <v>1</v>
      </c>
      <c r="J109">
        <f t="shared" si="18"/>
        <v>1</v>
      </c>
      <c r="K109">
        <f t="shared" si="19"/>
        <v>1</v>
      </c>
      <c r="L109">
        <f t="shared" si="20"/>
        <v>0</v>
      </c>
      <c r="M109">
        <f t="shared" si="21"/>
        <v>1</v>
      </c>
      <c r="N109">
        <f t="shared" si="22"/>
        <v>1</v>
      </c>
      <c r="O109">
        <f t="shared" si="23"/>
        <v>2</v>
      </c>
    </row>
    <row r="110" spans="1:15" x14ac:dyDescent="0.35">
      <c r="A110" s="4" t="s">
        <v>117</v>
      </c>
      <c r="B110" s="5">
        <v>2013</v>
      </c>
      <c r="C110" s="6">
        <v>225</v>
      </c>
      <c r="D110" s="6">
        <v>667.99951799999997</v>
      </c>
      <c r="E110">
        <f t="shared" si="13"/>
        <v>0</v>
      </c>
      <c r="F110">
        <f t="shared" si="14"/>
        <v>1</v>
      </c>
      <c r="G110">
        <f t="shared" si="15"/>
        <v>1</v>
      </c>
      <c r="H110">
        <f t="shared" si="16"/>
        <v>1</v>
      </c>
      <c r="I110">
        <f t="shared" si="17"/>
        <v>2</v>
      </c>
      <c r="J110">
        <f t="shared" si="18"/>
        <v>0</v>
      </c>
      <c r="K110">
        <f t="shared" si="19"/>
        <v>1</v>
      </c>
      <c r="L110">
        <f t="shared" si="20"/>
        <v>1</v>
      </c>
      <c r="M110">
        <f t="shared" si="21"/>
        <v>2</v>
      </c>
      <c r="N110">
        <f t="shared" si="22"/>
        <v>1</v>
      </c>
      <c r="O110">
        <f t="shared" si="23"/>
        <v>1</v>
      </c>
    </row>
    <row r="111" spans="1:15" x14ac:dyDescent="0.35">
      <c r="A111" s="4" t="s">
        <v>118</v>
      </c>
      <c r="B111" s="5">
        <v>2014</v>
      </c>
      <c r="C111" s="6">
        <v>165</v>
      </c>
      <c r="D111" s="6">
        <v>667.75242200000002</v>
      </c>
      <c r="E111">
        <f t="shared" si="13"/>
        <v>0</v>
      </c>
      <c r="F111">
        <f t="shared" si="14"/>
        <v>1</v>
      </c>
      <c r="G111">
        <f t="shared" si="15"/>
        <v>1</v>
      </c>
      <c r="H111">
        <f t="shared" si="16"/>
        <v>1</v>
      </c>
      <c r="I111">
        <f t="shared" si="17"/>
        <v>2</v>
      </c>
      <c r="J111">
        <f t="shared" si="18"/>
        <v>0</v>
      </c>
      <c r="K111">
        <f t="shared" si="19"/>
        <v>1</v>
      </c>
      <c r="L111">
        <f t="shared" si="20"/>
        <v>1</v>
      </c>
      <c r="M111">
        <f t="shared" si="21"/>
        <v>2</v>
      </c>
      <c r="N111">
        <f t="shared" si="22"/>
        <v>1</v>
      </c>
      <c r="O111">
        <f t="shared" si="23"/>
        <v>1</v>
      </c>
    </row>
    <row r="112" spans="1:15" x14ac:dyDescent="0.35">
      <c r="A112" s="4" t="s">
        <v>119</v>
      </c>
      <c r="B112" s="5">
        <v>2011</v>
      </c>
      <c r="C112" s="6">
        <v>150</v>
      </c>
      <c r="D112" s="6">
        <v>664.83754699999997</v>
      </c>
      <c r="E112">
        <f t="shared" si="13"/>
        <v>0</v>
      </c>
      <c r="F112">
        <f t="shared" si="14"/>
        <v>1</v>
      </c>
      <c r="G112">
        <f t="shared" si="15"/>
        <v>1</v>
      </c>
      <c r="H112">
        <f t="shared" si="16"/>
        <v>1</v>
      </c>
      <c r="I112">
        <f t="shared" si="17"/>
        <v>2</v>
      </c>
      <c r="J112">
        <f t="shared" si="18"/>
        <v>0</v>
      </c>
      <c r="K112">
        <f t="shared" si="19"/>
        <v>1</v>
      </c>
      <c r="L112">
        <f t="shared" si="20"/>
        <v>1</v>
      </c>
      <c r="M112">
        <f t="shared" si="21"/>
        <v>2</v>
      </c>
      <c r="N112">
        <f t="shared" si="22"/>
        <v>1</v>
      </c>
      <c r="O112">
        <f t="shared" si="23"/>
        <v>1</v>
      </c>
    </row>
    <row r="113" spans="1:15" x14ac:dyDescent="0.35">
      <c r="A113" s="4" t="s">
        <v>120</v>
      </c>
      <c r="B113" s="5">
        <v>2015</v>
      </c>
      <c r="C113" s="6">
        <v>108</v>
      </c>
      <c r="D113" s="6">
        <v>663.85190499999999</v>
      </c>
      <c r="E113">
        <f t="shared" si="13"/>
        <v>0</v>
      </c>
      <c r="F113">
        <f t="shared" si="14"/>
        <v>1</v>
      </c>
      <c r="G113">
        <f t="shared" si="15"/>
        <v>1</v>
      </c>
      <c r="H113">
        <f t="shared" si="16"/>
        <v>1</v>
      </c>
      <c r="I113">
        <f t="shared" si="17"/>
        <v>2</v>
      </c>
      <c r="J113">
        <f t="shared" si="18"/>
        <v>0</v>
      </c>
      <c r="K113">
        <f t="shared" si="19"/>
        <v>1</v>
      </c>
      <c r="L113">
        <f t="shared" si="20"/>
        <v>1</v>
      </c>
      <c r="M113">
        <f t="shared" si="21"/>
        <v>2</v>
      </c>
      <c r="N113">
        <f t="shared" si="22"/>
        <v>1</v>
      </c>
      <c r="O113">
        <f t="shared" si="23"/>
        <v>1</v>
      </c>
    </row>
    <row r="114" spans="1:15" x14ac:dyDescent="0.35">
      <c r="A114" s="4" t="s">
        <v>121</v>
      </c>
      <c r="B114" s="5">
        <v>2002</v>
      </c>
      <c r="C114" s="6">
        <v>115</v>
      </c>
      <c r="D114" s="6">
        <v>656.69561499999998</v>
      </c>
      <c r="E114">
        <f t="shared" si="13"/>
        <v>0</v>
      </c>
      <c r="F114">
        <f t="shared" si="14"/>
        <v>1</v>
      </c>
      <c r="G114">
        <f t="shared" si="15"/>
        <v>1</v>
      </c>
      <c r="H114">
        <f t="shared" si="16"/>
        <v>1</v>
      </c>
      <c r="I114">
        <f t="shared" si="17"/>
        <v>2</v>
      </c>
      <c r="J114">
        <f t="shared" si="18"/>
        <v>0</v>
      </c>
      <c r="K114">
        <f t="shared" si="19"/>
        <v>1</v>
      </c>
      <c r="L114">
        <f t="shared" si="20"/>
        <v>1</v>
      </c>
      <c r="M114">
        <f t="shared" si="21"/>
        <v>2</v>
      </c>
      <c r="N114">
        <f t="shared" si="22"/>
        <v>1</v>
      </c>
      <c r="O114">
        <f t="shared" si="23"/>
        <v>1</v>
      </c>
    </row>
    <row r="115" spans="1:15" x14ac:dyDescent="0.35">
      <c r="A115" s="4" t="s">
        <v>122</v>
      </c>
      <c r="B115" s="5">
        <v>2017</v>
      </c>
      <c r="C115" s="6">
        <v>300</v>
      </c>
      <c r="D115" s="6">
        <v>655.90644799999995</v>
      </c>
      <c r="E115">
        <f t="shared" si="13"/>
        <v>0</v>
      </c>
      <c r="F115">
        <f t="shared" si="14"/>
        <v>1</v>
      </c>
      <c r="G115">
        <f t="shared" si="15"/>
        <v>1</v>
      </c>
      <c r="H115">
        <f t="shared" si="16"/>
        <v>1</v>
      </c>
      <c r="I115">
        <f t="shared" si="17"/>
        <v>2</v>
      </c>
      <c r="J115">
        <f t="shared" si="18"/>
        <v>0</v>
      </c>
      <c r="K115">
        <f t="shared" si="19"/>
        <v>1</v>
      </c>
      <c r="L115">
        <f t="shared" si="20"/>
        <v>1</v>
      </c>
      <c r="M115">
        <f t="shared" si="21"/>
        <v>2</v>
      </c>
      <c r="N115">
        <f t="shared" si="22"/>
        <v>1</v>
      </c>
      <c r="O115">
        <f t="shared" si="23"/>
        <v>1</v>
      </c>
    </row>
    <row r="116" spans="1:15" x14ac:dyDescent="0.35">
      <c r="A116" s="4" t="s">
        <v>123</v>
      </c>
      <c r="B116" s="5">
        <v>2012</v>
      </c>
      <c r="C116" s="6">
        <v>215</v>
      </c>
      <c r="D116" s="6">
        <v>654.21348499999999</v>
      </c>
      <c r="E116">
        <f t="shared" si="13"/>
        <v>0</v>
      </c>
      <c r="F116">
        <f t="shared" si="14"/>
        <v>1</v>
      </c>
      <c r="G116">
        <f t="shared" si="15"/>
        <v>1</v>
      </c>
      <c r="H116">
        <f t="shared" si="16"/>
        <v>1</v>
      </c>
      <c r="I116">
        <f t="shared" si="17"/>
        <v>2</v>
      </c>
      <c r="J116">
        <f t="shared" si="18"/>
        <v>0</v>
      </c>
      <c r="K116">
        <f t="shared" si="19"/>
        <v>1</v>
      </c>
      <c r="L116">
        <f t="shared" si="20"/>
        <v>1</v>
      </c>
      <c r="M116">
        <f t="shared" si="21"/>
        <v>2</v>
      </c>
      <c r="N116">
        <f t="shared" si="22"/>
        <v>1</v>
      </c>
      <c r="O116">
        <f t="shared" si="23"/>
        <v>1</v>
      </c>
    </row>
    <row r="117" spans="1:15" x14ac:dyDescent="0.35">
      <c r="A117" s="4" t="s">
        <v>124</v>
      </c>
      <c r="B117" s="5">
        <v>2014</v>
      </c>
      <c r="C117" s="6">
        <v>165</v>
      </c>
      <c r="D117" s="6">
        <v>652.12782800000002</v>
      </c>
      <c r="E117">
        <f t="shared" si="13"/>
        <v>0</v>
      </c>
      <c r="F117">
        <f t="shared" si="14"/>
        <v>1</v>
      </c>
      <c r="G117">
        <f t="shared" si="15"/>
        <v>1</v>
      </c>
      <c r="H117">
        <f t="shared" si="16"/>
        <v>1</v>
      </c>
      <c r="I117">
        <f t="shared" si="17"/>
        <v>2</v>
      </c>
      <c r="J117">
        <f t="shared" si="18"/>
        <v>0</v>
      </c>
      <c r="K117">
        <f t="shared" si="19"/>
        <v>1</v>
      </c>
      <c r="L117">
        <f t="shared" si="20"/>
        <v>1</v>
      </c>
      <c r="M117">
        <f t="shared" si="21"/>
        <v>2</v>
      </c>
      <c r="N117">
        <f t="shared" si="22"/>
        <v>1</v>
      </c>
      <c r="O117">
        <f t="shared" si="23"/>
        <v>1</v>
      </c>
    </row>
    <row r="118" spans="1:15" x14ac:dyDescent="0.35">
      <c r="A118" s="4" t="s">
        <v>125</v>
      </c>
      <c r="B118" s="5">
        <v>2006</v>
      </c>
      <c r="C118" s="6">
        <v>75</v>
      </c>
      <c r="D118" s="6">
        <v>651.89928199999997</v>
      </c>
      <c r="E118">
        <f t="shared" si="13"/>
        <v>1</v>
      </c>
      <c r="F118">
        <f t="shared" si="14"/>
        <v>1</v>
      </c>
      <c r="G118">
        <f t="shared" si="15"/>
        <v>2</v>
      </c>
      <c r="H118">
        <f t="shared" si="16"/>
        <v>0</v>
      </c>
      <c r="I118">
        <f t="shared" si="17"/>
        <v>1</v>
      </c>
      <c r="J118">
        <f t="shared" si="18"/>
        <v>0</v>
      </c>
      <c r="K118">
        <f t="shared" si="19"/>
        <v>0</v>
      </c>
      <c r="L118">
        <f t="shared" si="20"/>
        <v>1</v>
      </c>
      <c r="M118">
        <f t="shared" si="21"/>
        <v>2</v>
      </c>
      <c r="N118">
        <f t="shared" si="22"/>
        <v>1</v>
      </c>
      <c r="O118">
        <f t="shared" si="23"/>
        <v>1</v>
      </c>
    </row>
    <row r="119" spans="1:15" x14ac:dyDescent="0.35">
      <c r="A119" s="4" t="s">
        <v>126</v>
      </c>
      <c r="B119" s="5">
        <v>2015</v>
      </c>
      <c r="C119" s="6">
        <v>160</v>
      </c>
      <c r="D119" s="6">
        <v>650.52342699999997</v>
      </c>
      <c r="E119">
        <f t="shared" si="13"/>
        <v>0</v>
      </c>
      <c r="F119">
        <f t="shared" si="14"/>
        <v>1</v>
      </c>
      <c r="G119">
        <f t="shared" si="15"/>
        <v>1</v>
      </c>
      <c r="H119">
        <f t="shared" si="16"/>
        <v>1</v>
      </c>
      <c r="I119">
        <f t="shared" si="17"/>
        <v>2</v>
      </c>
      <c r="J119">
        <f t="shared" si="18"/>
        <v>0</v>
      </c>
      <c r="K119">
        <f t="shared" si="19"/>
        <v>1</v>
      </c>
      <c r="L119">
        <f t="shared" si="20"/>
        <v>1</v>
      </c>
      <c r="M119">
        <f t="shared" si="21"/>
        <v>2</v>
      </c>
      <c r="N119">
        <f t="shared" si="22"/>
        <v>1</v>
      </c>
      <c r="O119">
        <f t="shared" si="23"/>
        <v>1</v>
      </c>
    </row>
    <row r="120" spans="1:15" x14ac:dyDescent="0.35">
      <c r="A120" s="4" t="s">
        <v>127</v>
      </c>
      <c r="B120" s="5">
        <v>2013</v>
      </c>
      <c r="C120" s="6">
        <v>150</v>
      </c>
      <c r="D120" s="6">
        <v>644.60251600000004</v>
      </c>
      <c r="E120">
        <f t="shared" si="13"/>
        <v>0</v>
      </c>
      <c r="F120">
        <f t="shared" si="14"/>
        <v>1</v>
      </c>
      <c r="G120">
        <f t="shared" si="15"/>
        <v>1</v>
      </c>
      <c r="H120">
        <f t="shared" si="16"/>
        <v>1</v>
      </c>
      <c r="I120">
        <f t="shared" si="17"/>
        <v>2</v>
      </c>
      <c r="J120">
        <f t="shared" si="18"/>
        <v>0</v>
      </c>
      <c r="K120">
        <f t="shared" si="19"/>
        <v>1</v>
      </c>
      <c r="L120">
        <f t="shared" si="20"/>
        <v>1</v>
      </c>
      <c r="M120">
        <f t="shared" si="21"/>
        <v>2</v>
      </c>
      <c r="N120">
        <f t="shared" si="22"/>
        <v>1</v>
      </c>
      <c r="O120">
        <f t="shared" si="23"/>
        <v>1</v>
      </c>
    </row>
    <row r="121" spans="1:15" x14ac:dyDescent="0.35">
      <c r="A121" s="4" t="s">
        <v>128</v>
      </c>
      <c r="B121" s="5">
        <v>2016</v>
      </c>
      <c r="C121" s="6">
        <v>150</v>
      </c>
      <c r="D121" s="6">
        <v>639.53720799999996</v>
      </c>
      <c r="E121">
        <f t="shared" si="13"/>
        <v>0</v>
      </c>
      <c r="F121">
        <f t="shared" si="14"/>
        <v>1</v>
      </c>
      <c r="G121">
        <f t="shared" si="15"/>
        <v>1</v>
      </c>
      <c r="H121">
        <f t="shared" si="16"/>
        <v>1</v>
      </c>
      <c r="I121">
        <f t="shared" si="17"/>
        <v>2</v>
      </c>
      <c r="J121">
        <f t="shared" si="18"/>
        <v>0</v>
      </c>
      <c r="K121">
        <f t="shared" si="19"/>
        <v>1</v>
      </c>
      <c r="L121">
        <f t="shared" si="20"/>
        <v>1</v>
      </c>
      <c r="M121">
        <f t="shared" si="21"/>
        <v>2</v>
      </c>
      <c r="N121">
        <f t="shared" si="22"/>
        <v>1</v>
      </c>
      <c r="O121">
        <f t="shared" si="23"/>
        <v>1</v>
      </c>
    </row>
    <row r="122" spans="1:15" x14ac:dyDescent="0.35">
      <c r="A122" s="4" t="s">
        <v>129</v>
      </c>
      <c r="B122" s="5">
        <v>2003</v>
      </c>
      <c r="C122" s="6">
        <v>140</v>
      </c>
      <c r="D122" s="6">
        <v>634.95410300000003</v>
      </c>
      <c r="E122">
        <f t="shared" si="13"/>
        <v>0</v>
      </c>
      <c r="F122">
        <f t="shared" si="14"/>
        <v>1</v>
      </c>
      <c r="G122">
        <f t="shared" si="15"/>
        <v>1</v>
      </c>
      <c r="H122">
        <f t="shared" si="16"/>
        <v>1</v>
      </c>
      <c r="I122">
        <f t="shared" si="17"/>
        <v>2</v>
      </c>
      <c r="J122">
        <f t="shared" si="18"/>
        <v>0</v>
      </c>
      <c r="K122">
        <f t="shared" si="19"/>
        <v>1</v>
      </c>
      <c r="L122">
        <f t="shared" si="20"/>
        <v>1</v>
      </c>
      <c r="M122">
        <f t="shared" si="21"/>
        <v>2</v>
      </c>
      <c r="N122">
        <f t="shared" si="22"/>
        <v>1</v>
      </c>
      <c r="O122">
        <f t="shared" si="23"/>
        <v>1</v>
      </c>
    </row>
    <row r="123" spans="1:15" x14ac:dyDescent="0.35">
      <c r="A123" s="4" t="s">
        <v>130</v>
      </c>
      <c r="B123" s="5">
        <v>2016</v>
      </c>
      <c r="C123" s="6">
        <v>75</v>
      </c>
      <c r="D123" s="6">
        <v>634.28773999999999</v>
      </c>
      <c r="E123">
        <f t="shared" si="13"/>
        <v>1</v>
      </c>
      <c r="F123">
        <f t="shared" si="14"/>
        <v>1</v>
      </c>
      <c r="G123">
        <f t="shared" si="15"/>
        <v>2</v>
      </c>
      <c r="H123">
        <f t="shared" si="16"/>
        <v>0</v>
      </c>
      <c r="I123">
        <f t="shared" si="17"/>
        <v>1</v>
      </c>
      <c r="J123">
        <f t="shared" si="18"/>
        <v>0</v>
      </c>
      <c r="K123">
        <f t="shared" si="19"/>
        <v>0</v>
      </c>
      <c r="L123">
        <f t="shared" si="20"/>
        <v>1</v>
      </c>
      <c r="M123">
        <f t="shared" si="21"/>
        <v>2</v>
      </c>
      <c r="N123">
        <f t="shared" si="22"/>
        <v>1</v>
      </c>
      <c r="O123">
        <f t="shared" si="23"/>
        <v>1</v>
      </c>
    </row>
    <row r="124" spans="1:15" x14ac:dyDescent="0.35">
      <c r="A124" s="4" t="s">
        <v>131</v>
      </c>
      <c r="B124" s="5">
        <v>2008</v>
      </c>
      <c r="C124" s="6">
        <v>130</v>
      </c>
      <c r="D124" s="6">
        <v>631.91053099999999</v>
      </c>
      <c r="E124">
        <f t="shared" si="13"/>
        <v>0</v>
      </c>
      <c r="F124">
        <f t="shared" si="14"/>
        <v>1</v>
      </c>
      <c r="G124">
        <f t="shared" si="15"/>
        <v>1</v>
      </c>
      <c r="H124">
        <f t="shared" si="16"/>
        <v>1</v>
      </c>
      <c r="I124">
        <f t="shared" si="17"/>
        <v>2</v>
      </c>
      <c r="J124">
        <f t="shared" si="18"/>
        <v>0</v>
      </c>
      <c r="K124">
        <f t="shared" si="19"/>
        <v>1</v>
      </c>
      <c r="L124">
        <f t="shared" si="20"/>
        <v>1</v>
      </c>
      <c r="M124">
        <f t="shared" si="21"/>
        <v>2</v>
      </c>
      <c r="N124">
        <f t="shared" si="22"/>
        <v>1</v>
      </c>
      <c r="O124">
        <f t="shared" si="23"/>
        <v>1</v>
      </c>
    </row>
    <row r="125" spans="1:15" x14ac:dyDescent="0.35">
      <c r="A125" s="4" t="s">
        <v>132</v>
      </c>
      <c r="B125" s="5">
        <v>2011</v>
      </c>
      <c r="C125" s="6">
        <v>125</v>
      </c>
      <c r="D125" s="6">
        <v>630.163454</v>
      </c>
      <c r="E125">
        <f t="shared" si="13"/>
        <v>0</v>
      </c>
      <c r="F125">
        <f t="shared" si="14"/>
        <v>1</v>
      </c>
      <c r="G125">
        <f t="shared" si="15"/>
        <v>1</v>
      </c>
      <c r="H125">
        <f t="shared" si="16"/>
        <v>1</v>
      </c>
      <c r="I125">
        <f t="shared" si="17"/>
        <v>2</v>
      </c>
      <c r="J125">
        <f t="shared" si="18"/>
        <v>0</v>
      </c>
      <c r="K125">
        <f t="shared" si="19"/>
        <v>1</v>
      </c>
      <c r="L125">
        <f t="shared" si="20"/>
        <v>1</v>
      </c>
      <c r="M125">
        <f t="shared" si="21"/>
        <v>2</v>
      </c>
      <c r="N125">
        <f t="shared" si="22"/>
        <v>1</v>
      </c>
      <c r="O125">
        <f t="shared" si="23"/>
        <v>1</v>
      </c>
    </row>
    <row r="126" spans="1:15" x14ac:dyDescent="0.35">
      <c r="A126" s="4" t="s">
        <v>133</v>
      </c>
      <c r="B126" s="5">
        <v>2007</v>
      </c>
      <c r="C126" s="6">
        <v>150</v>
      </c>
      <c r="D126" s="6">
        <v>626.54969500000004</v>
      </c>
      <c r="E126">
        <f t="shared" si="13"/>
        <v>0</v>
      </c>
      <c r="F126">
        <f t="shared" si="14"/>
        <v>1</v>
      </c>
      <c r="G126">
        <f t="shared" si="15"/>
        <v>1</v>
      </c>
      <c r="H126">
        <f t="shared" si="16"/>
        <v>1</v>
      </c>
      <c r="I126">
        <f t="shared" si="17"/>
        <v>2</v>
      </c>
      <c r="J126">
        <f t="shared" si="18"/>
        <v>0</v>
      </c>
      <c r="K126">
        <f t="shared" si="19"/>
        <v>1</v>
      </c>
      <c r="L126">
        <f t="shared" si="20"/>
        <v>1</v>
      </c>
      <c r="M126">
        <f t="shared" si="21"/>
        <v>2</v>
      </c>
      <c r="N126">
        <f t="shared" si="22"/>
        <v>1</v>
      </c>
      <c r="O126">
        <f t="shared" si="23"/>
        <v>1</v>
      </c>
    </row>
    <row r="127" spans="1:15" x14ac:dyDescent="0.35">
      <c r="A127" s="4" t="s">
        <v>134</v>
      </c>
      <c r="B127" s="5">
        <v>2008</v>
      </c>
      <c r="C127" s="6">
        <v>150</v>
      </c>
      <c r="D127" s="6">
        <v>624.23427200000003</v>
      </c>
      <c r="E127">
        <f t="shared" si="13"/>
        <v>0</v>
      </c>
      <c r="F127">
        <f t="shared" si="14"/>
        <v>1</v>
      </c>
      <c r="G127">
        <f t="shared" si="15"/>
        <v>1</v>
      </c>
      <c r="H127">
        <f t="shared" si="16"/>
        <v>1</v>
      </c>
      <c r="I127">
        <f t="shared" si="17"/>
        <v>2</v>
      </c>
      <c r="J127">
        <f t="shared" si="18"/>
        <v>0</v>
      </c>
      <c r="K127">
        <f t="shared" si="19"/>
        <v>1</v>
      </c>
      <c r="L127">
        <f t="shared" si="20"/>
        <v>1</v>
      </c>
      <c r="M127">
        <f t="shared" si="21"/>
        <v>2</v>
      </c>
      <c r="N127">
        <f t="shared" si="22"/>
        <v>1</v>
      </c>
      <c r="O127">
        <f t="shared" si="23"/>
        <v>1</v>
      </c>
    </row>
    <row r="128" spans="1:15" x14ac:dyDescent="0.35">
      <c r="A128" s="4" t="s">
        <v>135</v>
      </c>
      <c r="B128" s="5">
        <v>2004</v>
      </c>
      <c r="C128" s="6">
        <v>25</v>
      </c>
      <c r="D128" s="6">
        <v>622.34192399999995</v>
      </c>
      <c r="E128">
        <f t="shared" si="13"/>
        <v>1</v>
      </c>
      <c r="F128">
        <f t="shared" si="14"/>
        <v>1</v>
      </c>
      <c r="G128">
        <f t="shared" si="15"/>
        <v>2</v>
      </c>
      <c r="H128">
        <f t="shared" si="16"/>
        <v>0</v>
      </c>
      <c r="I128">
        <f t="shared" si="17"/>
        <v>1</v>
      </c>
      <c r="J128">
        <f t="shared" si="18"/>
        <v>0</v>
      </c>
      <c r="K128">
        <f t="shared" si="19"/>
        <v>0</v>
      </c>
      <c r="L128">
        <f t="shared" si="20"/>
        <v>1</v>
      </c>
      <c r="M128">
        <f t="shared" si="21"/>
        <v>2</v>
      </c>
      <c r="N128">
        <f t="shared" si="22"/>
        <v>1</v>
      </c>
      <c r="O128">
        <f t="shared" si="23"/>
        <v>1</v>
      </c>
    </row>
    <row r="129" spans="1:15" x14ac:dyDescent="0.35">
      <c r="A129" s="4" t="s">
        <v>136</v>
      </c>
      <c r="B129" s="5">
        <v>2010</v>
      </c>
      <c r="C129" s="6">
        <v>170</v>
      </c>
      <c r="D129" s="6">
        <v>621.15638899999999</v>
      </c>
      <c r="E129">
        <f t="shared" si="13"/>
        <v>0</v>
      </c>
      <c r="F129">
        <f t="shared" si="14"/>
        <v>1</v>
      </c>
      <c r="G129">
        <f t="shared" si="15"/>
        <v>1</v>
      </c>
      <c r="H129">
        <f t="shared" si="16"/>
        <v>1</v>
      </c>
      <c r="I129">
        <f t="shared" si="17"/>
        <v>2</v>
      </c>
      <c r="J129">
        <f t="shared" si="18"/>
        <v>0</v>
      </c>
      <c r="K129">
        <f t="shared" si="19"/>
        <v>1</v>
      </c>
      <c r="L129">
        <f t="shared" si="20"/>
        <v>1</v>
      </c>
      <c r="M129">
        <f t="shared" si="21"/>
        <v>2</v>
      </c>
      <c r="N129">
        <f t="shared" si="22"/>
        <v>1</v>
      </c>
      <c r="O129">
        <f t="shared" si="23"/>
        <v>1</v>
      </c>
    </row>
    <row r="130" spans="1:15" x14ac:dyDescent="0.35">
      <c r="A130" s="4" t="s">
        <v>137</v>
      </c>
      <c r="B130" s="5">
        <v>1997</v>
      </c>
      <c r="C130" s="6">
        <v>75</v>
      </c>
      <c r="D130" s="6">
        <v>618.63899900000001</v>
      </c>
      <c r="E130">
        <f t="shared" si="13"/>
        <v>1</v>
      </c>
      <c r="F130">
        <f t="shared" si="14"/>
        <v>1</v>
      </c>
      <c r="G130">
        <f t="shared" si="15"/>
        <v>2</v>
      </c>
      <c r="H130">
        <f t="shared" si="16"/>
        <v>0</v>
      </c>
      <c r="I130">
        <f t="shared" si="17"/>
        <v>1</v>
      </c>
      <c r="J130">
        <f t="shared" si="18"/>
        <v>1</v>
      </c>
      <c r="K130">
        <f t="shared" si="19"/>
        <v>1</v>
      </c>
      <c r="L130">
        <f t="shared" si="20"/>
        <v>0</v>
      </c>
      <c r="M130">
        <f t="shared" si="21"/>
        <v>1</v>
      </c>
      <c r="N130">
        <f t="shared" si="22"/>
        <v>1</v>
      </c>
      <c r="O130">
        <f t="shared" si="23"/>
        <v>2</v>
      </c>
    </row>
    <row r="131" spans="1:15" x14ac:dyDescent="0.35">
      <c r="A131" s="4" t="s">
        <v>138</v>
      </c>
      <c r="B131" s="5">
        <v>2017</v>
      </c>
      <c r="C131" s="6">
        <v>127</v>
      </c>
      <c r="D131" s="6">
        <v>615.57706800000005</v>
      </c>
      <c r="E131">
        <f t="shared" ref="E131:E194" si="24">COUNTIF(C131,"&lt;100")</f>
        <v>0</v>
      </c>
      <c r="F131">
        <f t="shared" ref="F131:F194" si="25">COUNTIF(D131,"&gt;500")</f>
        <v>1</v>
      </c>
      <c r="G131">
        <f t="shared" ref="G131:G194" si="26">F131+E131</f>
        <v>1</v>
      </c>
      <c r="H131">
        <f t="shared" ref="H131:H194" si="27">COUNTIF(C131,"&gt;100")</f>
        <v>1</v>
      </c>
      <c r="I131">
        <f t="shared" ref="I131:I194" si="28">H131+F131</f>
        <v>2</v>
      </c>
      <c r="J131">
        <f t="shared" ref="J131:J194" si="29">COUNTIF(B131,"&lt;2000")</f>
        <v>0</v>
      </c>
      <c r="K131">
        <f t="shared" ref="K131:K194" si="30">J131+H131</f>
        <v>1</v>
      </c>
      <c r="L131">
        <f t="shared" ref="L131:L194" si="31">COUNTIF(B131,"&gt;2000")</f>
        <v>1</v>
      </c>
      <c r="M131">
        <f t="shared" ref="M131:M194" si="32">L131+F131</f>
        <v>2</v>
      </c>
      <c r="N131">
        <f t="shared" ref="N131:N194" si="33">COUNTIF(D131,"&gt;500")</f>
        <v>1</v>
      </c>
      <c r="O131">
        <f t="shared" ref="O131:O194" si="34">N131+J131</f>
        <v>1</v>
      </c>
    </row>
    <row r="132" spans="1:15" x14ac:dyDescent="0.35">
      <c r="A132" s="4" t="s">
        <v>139</v>
      </c>
      <c r="B132" s="5">
        <v>2004</v>
      </c>
      <c r="C132" s="6">
        <v>92</v>
      </c>
      <c r="D132" s="6">
        <v>614.72675200000003</v>
      </c>
      <c r="E132">
        <f t="shared" si="24"/>
        <v>1</v>
      </c>
      <c r="F132">
        <f t="shared" si="25"/>
        <v>1</v>
      </c>
      <c r="G132">
        <f t="shared" si="26"/>
        <v>2</v>
      </c>
      <c r="H132">
        <f t="shared" si="27"/>
        <v>0</v>
      </c>
      <c r="I132">
        <f t="shared" si="28"/>
        <v>1</v>
      </c>
      <c r="J132">
        <f t="shared" si="29"/>
        <v>0</v>
      </c>
      <c r="K132">
        <f t="shared" si="30"/>
        <v>0</v>
      </c>
      <c r="L132">
        <f t="shared" si="31"/>
        <v>1</v>
      </c>
      <c r="M132">
        <f t="shared" si="32"/>
        <v>2</v>
      </c>
      <c r="N132">
        <f t="shared" si="33"/>
        <v>1</v>
      </c>
      <c r="O132">
        <f t="shared" si="34"/>
        <v>1</v>
      </c>
    </row>
    <row r="133" spans="1:15" x14ac:dyDescent="0.35">
      <c r="A133" s="4" t="s">
        <v>140</v>
      </c>
      <c r="B133" s="5">
        <v>2014</v>
      </c>
      <c r="C133" s="6">
        <v>145</v>
      </c>
      <c r="D133" s="6">
        <v>614.58627000000001</v>
      </c>
      <c r="E133">
        <f t="shared" si="24"/>
        <v>0</v>
      </c>
      <c r="F133">
        <f t="shared" si="25"/>
        <v>1</v>
      </c>
      <c r="G133">
        <f t="shared" si="26"/>
        <v>1</v>
      </c>
      <c r="H133">
        <f t="shared" si="27"/>
        <v>1</v>
      </c>
      <c r="I133">
        <f t="shared" si="28"/>
        <v>2</v>
      </c>
      <c r="J133">
        <f t="shared" si="29"/>
        <v>0</v>
      </c>
      <c r="K133">
        <f t="shared" si="30"/>
        <v>1</v>
      </c>
      <c r="L133">
        <f t="shared" si="31"/>
        <v>1</v>
      </c>
      <c r="M133">
        <f t="shared" si="32"/>
        <v>2</v>
      </c>
      <c r="N133">
        <f t="shared" si="33"/>
        <v>1</v>
      </c>
      <c r="O133">
        <f t="shared" si="34"/>
        <v>1</v>
      </c>
    </row>
    <row r="134" spans="1:15" x14ac:dyDescent="0.35">
      <c r="A134" s="4" t="s">
        <v>141</v>
      </c>
      <c r="B134" s="5">
        <v>2012</v>
      </c>
      <c r="C134" s="6">
        <v>120</v>
      </c>
      <c r="D134" s="6">
        <v>607.98702200000002</v>
      </c>
      <c r="E134">
        <f t="shared" si="24"/>
        <v>0</v>
      </c>
      <c r="F134">
        <f t="shared" si="25"/>
        <v>1</v>
      </c>
      <c r="G134">
        <f t="shared" si="26"/>
        <v>1</v>
      </c>
      <c r="H134">
        <f t="shared" si="27"/>
        <v>1</v>
      </c>
      <c r="I134">
        <f t="shared" si="28"/>
        <v>2</v>
      </c>
      <c r="J134">
        <f t="shared" si="29"/>
        <v>0</v>
      </c>
      <c r="K134">
        <f t="shared" si="30"/>
        <v>1</v>
      </c>
      <c r="L134">
        <f t="shared" si="31"/>
        <v>1</v>
      </c>
      <c r="M134">
        <f t="shared" si="32"/>
        <v>2</v>
      </c>
      <c r="N134">
        <f t="shared" si="33"/>
        <v>1</v>
      </c>
      <c r="O134">
        <f t="shared" si="34"/>
        <v>1</v>
      </c>
    </row>
    <row r="135" spans="1:15" x14ac:dyDescent="0.35">
      <c r="A135" s="4" t="s">
        <v>142</v>
      </c>
      <c r="B135" s="5">
        <v>2005</v>
      </c>
      <c r="C135" s="6">
        <v>132</v>
      </c>
      <c r="D135" s="6">
        <v>606.83653500000003</v>
      </c>
      <c r="E135">
        <f t="shared" si="24"/>
        <v>0</v>
      </c>
      <c r="F135">
        <f t="shared" si="25"/>
        <v>1</v>
      </c>
      <c r="G135">
        <f t="shared" si="26"/>
        <v>1</v>
      </c>
      <c r="H135">
        <f t="shared" si="27"/>
        <v>1</v>
      </c>
      <c r="I135">
        <f t="shared" si="28"/>
        <v>2</v>
      </c>
      <c r="J135">
        <f t="shared" si="29"/>
        <v>0</v>
      </c>
      <c r="K135">
        <f t="shared" si="30"/>
        <v>1</v>
      </c>
      <c r="L135">
        <f t="shared" si="31"/>
        <v>1</v>
      </c>
      <c r="M135">
        <f t="shared" si="32"/>
        <v>2</v>
      </c>
      <c r="N135">
        <f t="shared" si="33"/>
        <v>1</v>
      </c>
      <c r="O135">
        <f t="shared" si="34"/>
        <v>1</v>
      </c>
    </row>
    <row r="136" spans="1:15" x14ac:dyDescent="0.35">
      <c r="A136" s="4" t="s">
        <v>143</v>
      </c>
      <c r="B136" s="5">
        <v>2017</v>
      </c>
      <c r="C136" s="6">
        <v>217</v>
      </c>
      <c r="D136" s="6">
        <v>603.96868300000006</v>
      </c>
      <c r="E136">
        <f t="shared" si="24"/>
        <v>0</v>
      </c>
      <c r="F136">
        <f t="shared" si="25"/>
        <v>1</v>
      </c>
      <c r="G136">
        <f t="shared" si="26"/>
        <v>1</v>
      </c>
      <c r="H136">
        <f t="shared" si="27"/>
        <v>1</v>
      </c>
      <c r="I136">
        <f t="shared" si="28"/>
        <v>2</v>
      </c>
      <c r="J136">
        <f t="shared" si="29"/>
        <v>0</v>
      </c>
      <c r="K136">
        <f t="shared" si="30"/>
        <v>1</v>
      </c>
      <c r="L136">
        <f t="shared" si="31"/>
        <v>1</v>
      </c>
      <c r="M136">
        <f t="shared" si="32"/>
        <v>2</v>
      </c>
      <c r="N136">
        <f t="shared" si="33"/>
        <v>1</v>
      </c>
      <c r="O136">
        <f t="shared" si="34"/>
        <v>1</v>
      </c>
    </row>
    <row r="137" spans="1:15" x14ac:dyDescent="0.35">
      <c r="A137" s="4" t="s">
        <v>144</v>
      </c>
      <c r="B137" s="5">
        <v>2008</v>
      </c>
      <c r="C137" s="6">
        <v>150</v>
      </c>
      <c r="D137" s="6">
        <v>599.68077400000004</v>
      </c>
      <c r="E137">
        <f t="shared" si="24"/>
        <v>0</v>
      </c>
      <c r="F137">
        <f t="shared" si="25"/>
        <v>1</v>
      </c>
      <c r="G137">
        <f t="shared" si="26"/>
        <v>1</v>
      </c>
      <c r="H137">
        <f t="shared" si="27"/>
        <v>1</v>
      </c>
      <c r="I137">
        <f t="shared" si="28"/>
        <v>2</v>
      </c>
      <c r="J137">
        <f t="shared" si="29"/>
        <v>0</v>
      </c>
      <c r="K137">
        <f t="shared" si="30"/>
        <v>1</v>
      </c>
      <c r="L137">
        <f t="shared" si="31"/>
        <v>1</v>
      </c>
      <c r="M137">
        <f t="shared" si="32"/>
        <v>2</v>
      </c>
      <c r="N137">
        <f t="shared" si="33"/>
        <v>1</v>
      </c>
      <c r="O137">
        <f t="shared" si="34"/>
        <v>1</v>
      </c>
    </row>
    <row r="138" spans="1:15" x14ac:dyDescent="0.35">
      <c r="A138" s="4" t="s">
        <v>145</v>
      </c>
      <c r="B138" s="5">
        <v>2006</v>
      </c>
      <c r="C138" s="6">
        <v>102</v>
      </c>
      <c r="D138" s="6">
        <v>594.42028300000004</v>
      </c>
      <c r="E138">
        <f t="shared" si="24"/>
        <v>0</v>
      </c>
      <c r="F138">
        <f t="shared" si="25"/>
        <v>1</v>
      </c>
      <c r="G138">
        <f t="shared" si="26"/>
        <v>1</v>
      </c>
      <c r="H138">
        <f t="shared" si="27"/>
        <v>1</v>
      </c>
      <c r="I138">
        <f t="shared" si="28"/>
        <v>2</v>
      </c>
      <c r="J138">
        <f t="shared" si="29"/>
        <v>0</v>
      </c>
      <c r="K138">
        <f t="shared" si="30"/>
        <v>1</v>
      </c>
      <c r="L138">
        <f t="shared" si="31"/>
        <v>1</v>
      </c>
      <c r="M138">
        <f t="shared" si="32"/>
        <v>2</v>
      </c>
      <c r="N138">
        <f t="shared" si="33"/>
        <v>1</v>
      </c>
      <c r="O138">
        <f t="shared" si="34"/>
        <v>1</v>
      </c>
    </row>
    <row r="139" spans="1:15" x14ac:dyDescent="0.35">
      <c r="A139" s="4" t="s">
        <v>146</v>
      </c>
      <c r="B139" s="5">
        <v>2008</v>
      </c>
      <c r="C139" s="6">
        <v>230</v>
      </c>
      <c r="D139" s="6">
        <v>591.69207800000004</v>
      </c>
      <c r="E139">
        <f t="shared" si="24"/>
        <v>0</v>
      </c>
      <c r="F139">
        <f t="shared" si="25"/>
        <v>1</v>
      </c>
      <c r="G139">
        <f t="shared" si="26"/>
        <v>1</v>
      </c>
      <c r="H139">
        <f t="shared" si="27"/>
        <v>1</v>
      </c>
      <c r="I139">
        <f t="shared" si="28"/>
        <v>2</v>
      </c>
      <c r="J139">
        <f t="shared" si="29"/>
        <v>0</v>
      </c>
      <c r="K139">
        <f t="shared" si="30"/>
        <v>1</v>
      </c>
      <c r="L139">
        <f t="shared" si="31"/>
        <v>1</v>
      </c>
      <c r="M139">
        <f t="shared" si="32"/>
        <v>2</v>
      </c>
      <c r="N139">
        <f t="shared" si="33"/>
        <v>1</v>
      </c>
      <c r="O139">
        <f t="shared" si="34"/>
        <v>1</v>
      </c>
    </row>
    <row r="140" spans="1:15" x14ac:dyDescent="0.35">
      <c r="A140" s="4" t="s">
        <v>147</v>
      </c>
      <c r="B140" s="5">
        <v>1997</v>
      </c>
      <c r="C140" s="6">
        <v>90</v>
      </c>
      <c r="D140" s="6">
        <v>587.79053899999997</v>
      </c>
      <c r="E140">
        <f t="shared" si="24"/>
        <v>1</v>
      </c>
      <c r="F140">
        <f t="shared" si="25"/>
        <v>1</v>
      </c>
      <c r="G140">
        <f t="shared" si="26"/>
        <v>2</v>
      </c>
      <c r="H140">
        <f t="shared" si="27"/>
        <v>0</v>
      </c>
      <c r="I140">
        <f t="shared" si="28"/>
        <v>1</v>
      </c>
      <c r="J140">
        <f t="shared" si="29"/>
        <v>1</v>
      </c>
      <c r="K140">
        <f t="shared" si="30"/>
        <v>1</v>
      </c>
      <c r="L140">
        <f t="shared" si="31"/>
        <v>0</v>
      </c>
      <c r="M140">
        <f t="shared" si="32"/>
        <v>1</v>
      </c>
      <c r="N140">
        <f t="shared" si="33"/>
        <v>1</v>
      </c>
      <c r="O140">
        <f t="shared" si="34"/>
        <v>2</v>
      </c>
    </row>
    <row r="141" spans="1:15" x14ac:dyDescent="0.35">
      <c r="A141" s="4" t="s">
        <v>148</v>
      </c>
      <c r="B141" s="5">
        <v>2010</v>
      </c>
      <c r="C141" s="6">
        <v>260</v>
      </c>
      <c r="D141" s="6">
        <v>586.47724000000005</v>
      </c>
      <c r="E141">
        <f t="shared" si="24"/>
        <v>0</v>
      </c>
      <c r="F141">
        <f t="shared" si="25"/>
        <v>1</v>
      </c>
      <c r="G141">
        <f t="shared" si="26"/>
        <v>1</v>
      </c>
      <c r="H141">
        <f t="shared" si="27"/>
        <v>1</v>
      </c>
      <c r="I141">
        <f t="shared" si="28"/>
        <v>2</v>
      </c>
      <c r="J141">
        <f t="shared" si="29"/>
        <v>0</v>
      </c>
      <c r="K141">
        <f t="shared" si="30"/>
        <v>1</v>
      </c>
      <c r="L141">
        <f t="shared" si="31"/>
        <v>1</v>
      </c>
      <c r="M141">
        <f t="shared" si="32"/>
        <v>2</v>
      </c>
      <c r="N141">
        <f t="shared" si="33"/>
        <v>1</v>
      </c>
      <c r="O141">
        <f t="shared" si="34"/>
        <v>1</v>
      </c>
    </row>
    <row r="142" spans="1:15" x14ac:dyDescent="0.35">
      <c r="A142" s="4" t="s">
        <v>149</v>
      </c>
      <c r="B142" s="5">
        <v>2011</v>
      </c>
      <c r="C142" s="6">
        <v>80</v>
      </c>
      <c r="D142" s="6">
        <v>586.46430499999997</v>
      </c>
      <c r="E142">
        <f t="shared" si="24"/>
        <v>1</v>
      </c>
      <c r="F142">
        <f t="shared" si="25"/>
        <v>1</v>
      </c>
      <c r="G142">
        <f t="shared" si="26"/>
        <v>2</v>
      </c>
      <c r="H142">
        <f t="shared" si="27"/>
        <v>0</v>
      </c>
      <c r="I142">
        <f t="shared" si="28"/>
        <v>1</v>
      </c>
      <c r="J142">
        <f t="shared" si="29"/>
        <v>0</v>
      </c>
      <c r="K142">
        <f t="shared" si="30"/>
        <v>0</v>
      </c>
      <c r="L142">
        <f t="shared" si="31"/>
        <v>1</v>
      </c>
      <c r="M142">
        <f t="shared" si="32"/>
        <v>2</v>
      </c>
      <c r="N142">
        <f t="shared" si="33"/>
        <v>1</v>
      </c>
      <c r="O142">
        <f t="shared" si="34"/>
        <v>1</v>
      </c>
    </row>
    <row r="143" spans="1:15" x14ac:dyDescent="0.35">
      <c r="A143" s="4" t="s">
        <v>150</v>
      </c>
      <c r="B143" s="5">
        <v>2007</v>
      </c>
      <c r="C143" s="6">
        <v>150</v>
      </c>
      <c r="D143" s="6">
        <v>585.53268400000002</v>
      </c>
      <c r="E143">
        <f t="shared" si="24"/>
        <v>0</v>
      </c>
      <c r="F143">
        <f t="shared" si="25"/>
        <v>1</v>
      </c>
      <c r="G143">
        <f t="shared" si="26"/>
        <v>1</v>
      </c>
      <c r="H143">
        <f t="shared" si="27"/>
        <v>1</v>
      </c>
      <c r="I143">
        <f t="shared" si="28"/>
        <v>2</v>
      </c>
      <c r="J143">
        <f t="shared" si="29"/>
        <v>0</v>
      </c>
      <c r="K143">
        <f t="shared" si="30"/>
        <v>1</v>
      </c>
      <c r="L143">
        <f t="shared" si="31"/>
        <v>1</v>
      </c>
      <c r="M143">
        <f t="shared" si="32"/>
        <v>2</v>
      </c>
      <c r="N143">
        <f t="shared" si="33"/>
        <v>1</v>
      </c>
      <c r="O143">
        <f t="shared" si="34"/>
        <v>1</v>
      </c>
    </row>
    <row r="144" spans="1:15" x14ac:dyDescent="0.35">
      <c r="A144" s="4" t="s">
        <v>151</v>
      </c>
      <c r="B144" s="5">
        <v>2008</v>
      </c>
      <c r="C144" s="6">
        <v>186</v>
      </c>
      <c r="D144" s="6">
        <v>585.17154700000003</v>
      </c>
      <c r="E144">
        <f t="shared" si="24"/>
        <v>0</v>
      </c>
      <c r="F144">
        <f t="shared" si="25"/>
        <v>1</v>
      </c>
      <c r="G144">
        <f t="shared" si="26"/>
        <v>1</v>
      </c>
      <c r="H144">
        <f t="shared" si="27"/>
        <v>1</v>
      </c>
      <c r="I144">
        <f t="shared" si="28"/>
        <v>2</v>
      </c>
      <c r="J144">
        <f t="shared" si="29"/>
        <v>0</v>
      </c>
      <c r="K144">
        <f t="shared" si="30"/>
        <v>1</v>
      </c>
      <c r="L144">
        <f t="shared" si="31"/>
        <v>1</v>
      </c>
      <c r="M144">
        <f t="shared" si="32"/>
        <v>2</v>
      </c>
      <c r="N144">
        <f t="shared" si="33"/>
        <v>1</v>
      </c>
      <c r="O144">
        <f t="shared" si="34"/>
        <v>1</v>
      </c>
    </row>
    <row r="145" spans="1:15" x14ac:dyDescent="0.35">
      <c r="A145" s="4" t="s">
        <v>152</v>
      </c>
      <c r="B145" s="5">
        <v>2006</v>
      </c>
      <c r="C145" s="6">
        <v>110</v>
      </c>
      <c r="D145" s="6">
        <v>579.44640700000002</v>
      </c>
      <c r="E145">
        <f t="shared" si="24"/>
        <v>0</v>
      </c>
      <c r="F145">
        <f t="shared" si="25"/>
        <v>1</v>
      </c>
      <c r="G145">
        <f t="shared" si="26"/>
        <v>1</v>
      </c>
      <c r="H145">
        <f t="shared" si="27"/>
        <v>1</v>
      </c>
      <c r="I145">
        <f t="shared" si="28"/>
        <v>2</v>
      </c>
      <c r="J145">
        <f t="shared" si="29"/>
        <v>0</v>
      </c>
      <c r="K145">
        <f t="shared" si="30"/>
        <v>1</v>
      </c>
      <c r="L145">
        <f t="shared" si="31"/>
        <v>1</v>
      </c>
      <c r="M145">
        <f t="shared" si="32"/>
        <v>2</v>
      </c>
      <c r="N145">
        <f t="shared" si="33"/>
        <v>1</v>
      </c>
      <c r="O145">
        <f t="shared" si="34"/>
        <v>1</v>
      </c>
    </row>
    <row r="146" spans="1:15" x14ac:dyDescent="0.35">
      <c r="A146" s="4" t="s">
        <v>153</v>
      </c>
      <c r="B146" s="5">
        <v>2013</v>
      </c>
      <c r="C146" s="6">
        <v>135</v>
      </c>
      <c r="D146" s="6">
        <v>573.06842500000005</v>
      </c>
      <c r="E146">
        <f t="shared" si="24"/>
        <v>0</v>
      </c>
      <c r="F146">
        <f t="shared" si="25"/>
        <v>1</v>
      </c>
      <c r="G146">
        <f t="shared" si="26"/>
        <v>1</v>
      </c>
      <c r="H146">
        <f t="shared" si="27"/>
        <v>1</v>
      </c>
      <c r="I146">
        <f t="shared" si="28"/>
        <v>2</v>
      </c>
      <c r="J146">
        <f t="shared" si="29"/>
        <v>0</v>
      </c>
      <c r="K146">
        <f t="shared" si="30"/>
        <v>1</v>
      </c>
      <c r="L146">
        <f t="shared" si="31"/>
        <v>1</v>
      </c>
      <c r="M146">
        <f t="shared" si="32"/>
        <v>2</v>
      </c>
      <c r="N146">
        <f t="shared" si="33"/>
        <v>1</v>
      </c>
      <c r="O146">
        <f t="shared" si="34"/>
        <v>1</v>
      </c>
    </row>
    <row r="147" spans="1:15" x14ac:dyDescent="0.35">
      <c r="A147" s="4" t="s">
        <v>154</v>
      </c>
      <c r="B147" s="5">
        <v>1983</v>
      </c>
      <c r="C147" s="6">
        <v>32.5</v>
      </c>
      <c r="D147" s="6">
        <v>572.70507899999996</v>
      </c>
      <c r="E147">
        <f t="shared" si="24"/>
        <v>1</v>
      </c>
      <c r="F147">
        <f t="shared" si="25"/>
        <v>1</v>
      </c>
      <c r="G147">
        <f t="shared" si="26"/>
        <v>2</v>
      </c>
      <c r="H147">
        <f t="shared" si="27"/>
        <v>0</v>
      </c>
      <c r="I147">
        <f t="shared" si="28"/>
        <v>1</v>
      </c>
      <c r="J147">
        <f t="shared" si="29"/>
        <v>1</v>
      </c>
      <c r="K147">
        <f t="shared" si="30"/>
        <v>1</v>
      </c>
      <c r="L147">
        <f t="shared" si="31"/>
        <v>0</v>
      </c>
      <c r="M147">
        <f t="shared" si="32"/>
        <v>1</v>
      </c>
      <c r="N147">
        <f t="shared" si="33"/>
        <v>1</v>
      </c>
      <c r="O147">
        <f t="shared" si="34"/>
        <v>2</v>
      </c>
    </row>
    <row r="148" spans="1:15" x14ac:dyDescent="0.35">
      <c r="A148" s="4" t="s">
        <v>155</v>
      </c>
      <c r="B148" s="5">
        <v>2015</v>
      </c>
      <c r="C148" s="6">
        <v>40</v>
      </c>
      <c r="D148" s="6">
        <v>570.99810100000002</v>
      </c>
      <c r="E148">
        <f t="shared" si="24"/>
        <v>1</v>
      </c>
      <c r="F148">
        <f t="shared" si="25"/>
        <v>1</v>
      </c>
      <c r="G148">
        <f t="shared" si="26"/>
        <v>2</v>
      </c>
      <c r="H148">
        <f t="shared" si="27"/>
        <v>0</v>
      </c>
      <c r="I148">
        <f t="shared" si="28"/>
        <v>1</v>
      </c>
      <c r="J148">
        <f t="shared" si="29"/>
        <v>0</v>
      </c>
      <c r="K148">
        <f t="shared" si="30"/>
        <v>0</v>
      </c>
      <c r="L148">
        <f t="shared" si="31"/>
        <v>1</v>
      </c>
      <c r="M148">
        <f t="shared" si="32"/>
        <v>2</v>
      </c>
      <c r="N148">
        <f t="shared" si="33"/>
        <v>1</v>
      </c>
      <c r="O148">
        <f t="shared" si="34"/>
        <v>1</v>
      </c>
    </row>
    <row r="149" spans="1:15" x14ac:dyDescent="0.35">
      <c r="A149" s="4" t="s">
        <v>156</v>
      </c>
      <c r="B149" s="5">
        <v>2011</v>
      </c>
      <c r="C149" s="6">
        <v>110</v>
      </c>
      <c r="D149" s="6">
        <v>563.749323</v>
      </c>
      <c r="E149">
        <f t="shared" si="24"/>
        <v>0</v>
      </c>
      <c r="F149">
        <f t="shared" si="25"/>
        <v>1</v>
      </c>
      <c r="G149">
        <f t="shared" si="26"/>
        <v>1</v>
      </c>
      <c r="H149">
        <f t="shared" si="27"/>
        <v>1</v>
      </c>
      <c r="I149">
        <f t="shared" si="28"/>
        <v>2</v>
      </c>
      <c r="J149">
        <f t="shared" si="29"/>
        <v>0</v>
      </c>
      <c r="K149">
        <f t="shared" si="30"/>
        <v>1</v>
      </c>
      <c r="L149">
        <f t="shared" si="31"/>
        <v>1</v>
      </c>
      <c r="M149">
        <f t="shared" si="32"/>
        <v>2</v>
      </c>
      <c r="N149">
        <f t="shared" si="33"/>
        <v>1</v>
      </c>
      <c r="O149">
        <f t="shared" si="34"/>
        <v>1</v>
      </c>
    </row>
    <row r="150" spans="1:15" x14ac:dyDescent="0.35">
      <c r="A150" s="4" t="s">
        <v>157</v>
      </c>
      <c r="B150" s="5">
        <v>2017</v>
      </c>
      <c r="C150" s="6">
        <v>185</v>
      </c>
      <c r="D150" s="6">
        <v>561.13772700000004</v>
      </c>
      <c r="E150">
        <f t="shared" si="24"/>
        <v>0</v>
      </c>
      <c r="F150">
        <f t="shared" si="25"/>
        <v>1</v>
      </c>
      <c r="G150">
        <f t="shared" si="26"/>
        <v>1</v>
      </c>
      <c r="H150">
        <f t="shared" si="27"/>
        <v>1</v>
      </c>
      <c r="I150">
        <f t="shared" si="28"/>
        <v>2</v>
      </c>
      <c r="J150">
        <f t="shared" si="29"/>
        <v>0</v>
      </c>
      <c r="K150">
        <f t="shared" si="30"/>
        <v>1</v>
      </c>
      <c r="L150">
        <f t="shared" si="31"/>
        <v>1</v>
      </c>
      <c r="M150">
        <f t="shared" si="32"/>
        <v>2</v>
      </c>
      <c r="N150">
        <f t="shared" si="33"/>
        <v>1</v>
      </c>
      <c r="O150">
        <f t="shared" si="34"/>
        <v>1</v>
      </c>
    </row>
    <row r="151" spans="1:15" x14ac:dyDescent="0.35">
      <c r="A151" s="4" t="s">
        <v>158</v>
      </c>
      <c r="B151" s="5">
        <v>2011</v>
      </c>
      <c r="C151" s="6">
        <v>200</v>
      </c>
      <c r="D151" s="6">
        <v>560.15538300000003</v>
      </c>
      <c r="E151">
        <f t="shared" si="24"/>
        <v>0</v>
      </c>
      <c r="F151">
        <f t="shared" si="25"/>
        <v>1</v>
      </c>
      <c r="G151">
        <f t="shared" si="26"/>
        <v>1</v>
      </c>
      <c r="H151">
        <f t="shared" si="27"/>
        <v>1</v>
      </c>
      <c r="I151">
        <f t="shared" si="28"/>
        <v>2</v>
      </c>
      <c r="J151">
        <f t="shared" si="29"/>
        <v>0</v>
      </c>
      <c r="K151">
        <f t="shared" si="30"/>
        <v>1</v>
      </c>
      <c r="L151">
        <f t="shared" si="31"/>
        <v>1</v>
      </c>
      <c r="M151">
        <f t="shared" si="32"/>
        <v>2</v>
      </c>
      <c r="N151">
        <f t="shared" si="33"/>
        <v>1</v>
      </c>
      <c r="O151">
        <f t="shared" si="34"/>
        <v>1</v>
      </c>
    </row>
    <row r="152" spans="1:15" x14ac:dyDescent="0.35">
      <c r="A152" s="4" t="s">
        <v>159</v>
      </c>
      <c r="B152" s="5">
        <v>2001</v>
      </c>
      <c r="C152" s="6">
        <v>115</v>
      </c>
      <c r="D152" s="6">
        <v>559.75771899999995</v>
      </c>
      <c r="E152">
        <f t="shared" si="24"/>
        <v>0</v>
      </c>
      <c r="F152">
        <f t="shared" si="25"/>
        <v>1</v>
      </c>
      <c r="G152">
        <f t="shared" si="26"/>
        <v>1</v>
      </c>
      <c r="H152">
        <f t="shared" si="27"/>
        <v>1</v>
      </c>
      <c r="I152">
        <f t="shared" si="28"/>
        <v>2</v>
      </c>
      <c r="J152">
        <f t="shared" si="29"/>
        <v>0</v>
      </c>
      <c r="K152">
        <f t="shared" si="30"/>
        <v>1</v>
      </c>
      <c r="L152">
        <f t="shared" si="31"/>
        <v>1</v>
      </c>
      <c r="M152">
        <f t="shared" si="32"/>
        <v>2</v>
      </c>
      <c r="N152">
        <f t="shared" si="33"/>
        <v>1</v>
      </c>
      <c r="O152">
        <f t="shared" si="34"/>
        <v>1</v>
      </c>
    </row>
    <row r="153" spans="1:15" x14ac:dyDescent="0.35">
      <c r="A153" s="4" t="s">
        <v>160</v>
      </c>
      <c r="B153" s="5">
        <v>2005</v>
      </c>
      <c r="C153" s="6">
        <v>75</v>
      </c>
      <c r="D153" s="6">
        <v>556.55956600000002</v>
      </c>
      <c r="E153">
        <f t="shared" si="24"/>
        <v>1</v>
      </c>
      <c r="F153">
        <f t="shared" si="25"/>
        <v>1</v>
      </c>
      <c r="G153">
        <f t="shared" si="26"/>
        <v>2</v>
      </c>
      <c r="H153">
        <f t="shared" si="27"/>
        <v>0</v>
      </c>
      <c r="I153">
        <f t="shared" si="28"/>
        <v>1</v>
      </c>
      <c r="J153">
        <f t="shared" si="29"/>
        <v>0</v>
      </c>
      <c r="K153">
        <f t="shared" si="30"/>
        <v>0</v>
      </c>
      <c r="L153">
        <f t="shared" si="31"/>
        <v>1</v>
      </c>
      <c r="M153">
        <f t="shared" si="32"/>
        <v>2</v>
      </c>
      <c r="N153">
        <f t="shared" si="33"/>
        <v>1</v>
      </c>
      <c r="O153">
        <f t="shared" si="34"/>
        <v>1</v>
      </c>
    </row>
    <row r="154" spans="1:15" x14ac:dyDescent="0.35">
      <c r="A154" s="4" t="s">
        <v>161</v>
      </c>
      <c r="B154" s="5">
        <v>2004</v>
      </c>
      <c r="C154" s="6">
        <v>125</v>
      </c>
      <c r="D154" s="6">
        <v>556.31944999999996</v>
      </c>
      <c r="E154">
        <f t="shared" si="24"/>
        <v>0</v>
      </c>
      <c r="F154">
        <f t="shared" si="25"/>
        <v>1</v>
      </c>
      <c r="G154">
        <f t="shared" si="26"/>
        <v>1</v>
      </c>
      <c r="H154">
        <f t="shared" si="27"/>
        <v>1</v>
      </c>
      <c r="I154">
        <f t="shared" si="28"/>
        <v>2</v>
      </c>
      <c r="J154">
        <f t="shared" si="29"/>
        <v>0</v>
      </c>
      <c r="K154">
        <f t="shared" si="30"/>
        <v>1</v>
      </c>
      <c r="L154">
        <f t="shared" si="31"/>
        <v>1</v>
      </c>
      <c r="M154">
        <f t="shared" si="32"/>
        <v>2</v>
      </c>
      <c r="N154">
        <f t="shared" si="33"/>
        <v>1</v>
      </c>
      <c r="O154">
        <f t="shared" si="34"/>
        <v>1</v>
      </c>
    </row>
    <row r="155" spans="1:15" x14ac:dyDescent="0.35">
      <c r="A155" s="4" t="s">
        <v>162</v>
      </c>
      <c r="B155" s="5">
        <v>2011</v>
      </c>
      <c r="C155" s="6">
        <v>130</v>
      </c>
      <c r="D155" s="6">
        <v>554.98747700000001</v>
      </c>
      <c r="E155">
        <f t="shared" si="24"/>
        <v>0</v>
      </c>
      <c r="F155">
        <f t="shared" si="25"/>
        <v>1</v>
      </c>
      <c r="G155">
        <f t="shared" si="26"/>
        <v>1</v>
      </c>
      <c r="H155">
        <f t="shared" si="27"/>
        <v>1</v>
      </c>
      <c r="I155">
        <f t="shared" si="28"/>
        <v>2</v>
      </c>
      <c r="J155">
        <f t="shared" si="29"/>
        <v>0</v>
      </c>
      <c r="K155">
        <f t="shared" si="30"/>
        <v>1</v>
      </c>
      <c r="L155">
        <f t="shared" si="31"/>
        <v>1</v>
      </c>
      <c r="M155">
        <f t="shared" si="32"/>
        <v>2</v>
      </c>
      <c r="N155">
        <f t="shared" si="33"/>
        <v>1</v>
      </c>
      <c r="O155">
        <f t="shared" si="34"/>
        <v>1</v>
      </c>
    </row>
    <row r="156" spans="1:15" x14ac:dyDescent="0.35">
      <c r="A156" s="4" t="s">
        <v>163</v>
      </c>
      <c r="B156" s="5">
        <v>2012</v>
      </c>
      <c r="C156" s="6">
        <v>185</v>
      </c>
      <c r="D156" s="6">
        <v>554.60653200000002</v>
      </c>
      <c r="E156">
        <f t="shared" si="24"/>
        <v>0</v>
      </c>
      <c r="F156">
        <f t="shared" si="25"/>
        <v>1</v>
      </c>
      <c r="G156">
        <f t="shared" si="26"/>
        <v>1</v>
      </c>
      <c r="H156">
        <f t="shared" si="27"/>
        <v>1</v>
      </c>
      <c r="I156">
        <f t="shared" si="28"/>
        <v>2</v>
      </c>
      <c r="J156">
        <f t="shared" si="29"/>
        <v>0</v>
      </c>
      <c r="K156">
        <f t="shared" si="30"/>
        <v>1</v>
      </c>
      <c r="L156">
        <f t="shared" si="31"/>
        <v>1</v>
      </c>
      <c r="M156">
        <f t="shared" si="32"/>
        <v>2</v>
      </c>
      <c r="N156">
        <f t="shared" si="33"/>
        <v>1</v>
      </c>
      <c r="O156">
        <f t="shared" si="34"/>
        <v>1</v>
      </c>
    </row>
    <row r="157" spans="1:15" x14ac:dyDescent="0.35">
      <c r="A157" s="4" t="s">
        <v>164</v>
      </c>
      <c r="B157" s="5">
        <v>1998</v>
      </c>
      <c r="C157" s="6">
        <v>140</v>
      </c>
      <c r="D157" s="6">
        <v>554.6</v>
      </c>
      <c r="E157">
        <f t="shared" si="24"/>
        <v>0</v>
      </c>
      <c r="F157">
        <f t="shared" si="25"/>
        <v>1</v>
      </c>
      <c r="G157">
        <f t="shared" si="26"/>
        <v>1</v>
      </c>
      <c r="H157">
        <f t="shared" si="27"/>
        <v>1</v>
      </c>
      <c r="I157">
        <f t="shared" si="28"/>
        <v>2</v>
      </c>
      <c r="J157">
        <f t="shared" si="29"/>
        <v>1</v>
      </c>
      <c r="K157">
        <f t="shared" si="30"/>
        <v>2</v>
      </c>
      <c r="L157">
        <f t="shared" si="31"/>
        <v>0</v>
      </c>
      <c r="M157">
        <f t="shared" si="32"/>
        <v>1</v>
      </c>
      <c r="N157">
        <f t="shared" si="33"/>
        <v>1</v>
      </c>
      <c r="O157">
        <f t="shared" si="34"/>
        <v>2</v>
      </c>
    </row>
    <row r="158" spans="1:15" x14ac:dyDescent="0.35">
      <c r="A158" s="4" t="s">
        <v>165</v>
      </c>
      <c r="B158" s="5">
        <v>2016</v>
      </c>
      <c r="C158" s="6">
        <v>60.72</v>
      </c>
      <c r="D158" s="6">
        <v>552.19847900000002</v>
      </c>
      <c r="E158">
        <f t="shared" si="24"/>
        <v>1</v>
      </c>
      <c r="F158">
        <f t="shared" si="25"/>
        <v>1</v>
      </c>
      <c r="G158">
        <f t="shared" si="26"/>
        <v>2</v>
      </c>
      <c r="H158">
        <f t="shared" si="27"/>
        <v>0</v>
      </c>
      <c r="I158">
        <f t="shared" si="28"/>
        <v>1</v>
      </c>
      <c r="J158">
        <f t="shared" si="29"/>
        <v>0</v>
      </c>
      <c r="K158">
        <f t="shared" si="30"/>
        <v>0</v>
      </c>
      <c r="L158">
        <f t="shared" si="31"/>
        <v>1</v>
      </c>
      <c r="M158">
        <f t="shared" si="32"/>
        <v>2</v>
      </c>
      <c r="N158">
        <f t="shared" si="33"/>
        <v>1</v>
      </c>
      <c r="O158">
        <f t="shared" si="34"/>
        <v>1</v>
      </c>
    </row>
    <row r="159" spans="1:15" x14ac:dyDescent="0.35">
      <c r="A159" s="4" t="s">
        <v>166</v>
      </c>
      <c r="B159" s="5">
        <v>2005</v>
      </c>
      <c r="C159" s="6">
        <v>207</v>
      </c>
      <c r="D159" s="6">
        <v>550.51735699999995</v>
      </c>
      <c r="E159">
        <f t="shared" si="24"/>
        <v>0</v>
      </c>
      <c r="F159">
        <f t="shared" si="25"/>
        <v>1</v>
      </c>
      <c r="G159">
        <f t="shared" si="26"/>
        <v>1</v>
      </c>
      <c r="H159">
        <f t="shared" si="27"/>
        <v>1</v>
      </c>
      <c r="I159">
        <f t="shared" si="28"/>
        <v>2</v>
      </c>
      <c r="J159">
        <f t="shared" si="29"/>
        <v>0</v>
      </c>
      <c r="K159">
        <f t="shared" si="30"/>
        <v>1</v>
      </c>
      <c r="L159">
        <f t="shared" si="31"/>
        <v>1</v>
      </c>
      <c r="M159">
        <f t="shared" si="32"/>
        <v>2</v>
      </c>
      <c r="N159">
        <f t="shared" si="33"/>
        <v>1</v>
      </c>
      <c r="O159">
        <f t="shared" si="34"/>
        <v>1</v>
      </c>
    </row>
    <row r="160" spans="1:15" x14ac:dyDescent="0.35">
      <c r="A160" s="4" t="s">
        <v>167</v>
      </c>
      <c r="B160" s="5">
        <v>2000</v>
      </c>
      <c r="C160" s="6">
        <v>120</v>
      </c>
      <c r="D160" s="6">
        <v>549.58851600000003</v>
      </c>
      <c r="E160">
        <f t="shared" si="24"/>
        <v>0</v>
      </c>
      <c r="F160">
        <f t="shared" si="25"/>
        <v>1</v>
      </c>
      <c r="G160">
        <f t="shared" si="26"/>
        <v>1</v>
      </c>
      <c r="H160">
        <f t="shared" si="27"/>
        <v>1</v>
      </c>
      <c r="I160">
        <f t="shared" si="28"/>
        <v>2</v>
      </c>
      <c r="J160">
        <f t="shared" si="29"/>
        <v>0</v>
      </c>
      <c r="K160">
        <f t="shared" si="30"/>
        <v>1</v>
      </c>
      <c r="L160">
        <f t="shared" si="31"/>
        <v>0</v>
      </c>
      <c r="M160">
        <f t="shared" si="32"/>
        <v>1</v>
      </c>
      <c r="N160">
        <f t="shared" si="33"/>
        <v>1</v>
      </c>
      <c r="O160">
        <f t="shared" si="34"/>
        <v>1</v>
      </c>
    </row>
    <row r="161" spans="1:15" x14ac:dyDescent="0.35">
      <c r="A161" s="4" t="s">
        <v>168</v>
      </c>
      <c r="B161" s="5">
        <v>2014</v>
      </c>
      <c r="C161" s="6">
        <v>58</v>
      </c>
      <c r="D161" s="6">
        <v>547.32637199999999</v>
      </c>
      <c r="E161">
        <f t="shared" si="24"/>
        <v>1</v>
      </c>
      <c r="F161">
        <f t="shared" si="25"/>
        <v>1</v>
      </c>
      <c r="G161">
        <f t="shared" si="26"/>
        <v>2</v>
      </c>
      <c r="H161">
        <f t="shared" si="27"/>
        <v>0</v>
      </c>
      <c r="I161">
        <f t="shared" si="28"/>
        <v>1</v>
      </c>
      <c r="J161">
        <f t="shared" si="29"/>
        <v>0</v>
      </c>
      <c r="K161">
        <f t="shared" si="30"/>
        <v>0</v>
      </c>
      <c r="L161">
        <f t="shared" si="31"/>
        <v>1</v>
      </c>
      <c r="M161">
        <f t="shared" si="32"/>
        <v>2</v>
      </c>
      <c r="N161">
        <f t="shared" si="33"/>
        <v>1</v>
      </c>
      <c r="O161">
        <f t="shared" si="34"/>
        <v>1</v>
      </c>
    </row>
    <row r="162" spans="1:15" x14ac:dyDescent="0.35">
      <c r="A162" s="4" t="s">
        <v>169</v>
      </c>
      <c r="B162" s="5">
        <v>2010</v>
      </c>
      <c r="C162" s="6">
        <v>69</v>
      </c>
      <c r="D162" s="6">
        <v>543.49503300000003</v>
      </c>
      <c r="E162">
        <f t="shared" si="24"/>
        <v>1</v>
      </c>
      <c r="F162">
        <f t="shared" si="25"/>
        <v>1</v>
      </c>
      <c r="G162">
        <f t="shared" si="26"/>
        <v>2</v>
      </c>
      <c r="H162">
        <f t="shared" si="27"/>
        <v>0</v>
      </c>
      <c r="I162">
        <f t="shared" si="28"/>
        <v>1</v>
      </c>
      <c r="J162">
        <f t="shared" si="29"/>
        <v>0</v>
      </c>
      <c r="K162">
        <f t="shared" si="30"/>
        <v>0</v>
      </c>
      <c r="L162">
        <f t="shared" si="31"/>
        <v>1</v>
      </c>
      <c r="M162">
        <f t="shared" si="32"/>
        <v>2</v>
      </c>
      <c r="N162">
        <f t="shared" si="33"/>
        <v>1</v>
      </c>
      <c r="O162">
        <f t="shared" si="34"/>
        <v>1</v>
      </c>
    </row>
    <row r="163" spans="1:15" x14ac:dyDescent="0.35">
      <c r="A163" s="4" t="s">
        <v>170</v>
      </c>
      <c r="B163" s="5">
        <v>2016</v>
      </c>
      <c r="C163" s="6">
        <v>178</v>
      </c>
      <c r="D163" s="6">
        <v>542.74248899999998</v>
      </c>
      <c r="E163">
        <f t="shared" si="24"/>
        <v>0</v>
      </c>
      <c r="F163">
        <f t="shared" si="25"/>
        <v>1</v>
      </c>
      <c r="G163">
        <f t="shared" si="26"/>
        <v>1</v>
      </c>
      <c r="H163">
        <f t="shared" si="27"/>
        <v>1</v>
      </c>
      <c r="I163">
        <f t="shared" si="28"/>
        <v>2</v>
      </c>
      <c r="J163">
        <f t="shared" si="29"/>
        <v>0</v>
      </c>
      <c r="K163">
        <f t="shared" si="30"/>
        <v>1</v>
      </c>
      <c r="L163">
        <f t="shared" si="31"/>
        <v>1</v>
      </c>
      <c r="M163">
        <f t="shared" si="32"/>
        <v>2</v>
      </c>
      <c r="N163">
        <f t="shared" si="33"/>
        <v>1</v>
      </c>
      <c r="O163">
        <f t="shared" si="34"/>
        <v>1</v>
      </c>
    </row>
    <row r="164" spans="1:15" x14ac:dyDescent="0.35">
      <c r="A164" s="4" t="s">
        <v>171</v>
      </c>
      <c r="B164" s="5">
        <v>2011</v>
      </c>
      <c r="C164" s="6">
        <v>125</v>
      </c>
      <c r="D164" s="6">
        <v>535.66344300000003</v>
      </c>
      <c r="E164">
        <f t="shared" si="24"/>
        <v>0</v>
      </c>
      <c r="F164">
        <f t="shared" si="25"/>
        <v>1</v>
      </c>
      <c r="G164">
        <f t="shared" si="26"/>
        <v>1</v>
      </c>
      <c r="H164">
        <f t="shared" si="27"/>
        <v>1</v>
      </c>
      <c r="I164">
        <f t="shared" si="28"/>
        <v>2</v>
      </c>
      <c r="J164">
        <f t="shared" si="29"/>
        <v>0</v>
      </c>
      <c r="K164">
        <f t="shared" si="30"/>
        <v>1</v>
      </c>
      <c r="L164">
        <f t="shared" si="31"/>
        <v>1</v>
      </c>
      <c r="M164">
        <f t="shared" si="32"/>
        <v>2</v>
      </c>
      <c r="N164">
        <f t="shared" si="33"/>
        <v>1</v>
      </c>
      <c r="O164">
        <f t="shared" si="34"/>
        <v>1</v>
      </c>
    </row>
    <row r="165" spans="1:15" x14ac:dyDescent="0.35">
      <c r="A165" s="4" t="s">
        <v>172</v>
      </c>
      <c r="B165" s="5">
        <v>2015</v>
      </c>
      <c r="C165" s="6">
        <v>95</v>
      </c>
      <c r="D165" s="6">
        <v>534.55135299999995</v>
      </c>
      <c r="E165">
        <f t="shared" si="24"/>
        <v>1</v>
      </c>
      <c r="F165">
        <f t="shared" si="25"/>
        <v>1</v>
      </c>
      <c r="G165">
        <f t="shared" si="26"/>
        <v>2</v>
      </c>
      <c r="H165">
        <f t="shared" si="27"/>
        <v>0</v>
      </c>
      <c r="I165">
        <f t="shared" si="28"/>
        <v>1</v>
      </c>
      <c r="J165">
        <f t="shared" si="29"/>
        <v>0</v>
      </c>
      <c r="K165">
        <f t="shared" si="30"/>
        <v>0</v>
      </c>
      <c r="L165">
        <f t="shared" si="31"/>
        <v>1</v>
      </c>
      <c r="M165">
        <f t="shared" si="32"/>
        <v>2</v>
      </c>
      <c r="N165">
        <f t="shared" si="33"/>
        <v>1</v>
      </c>
      <c r="O165">
        <f t="shared" si="34"/>
        <v>1</v>
      </c>
    </row>
    <row r="166" spans="1:15" x14ac:dyDescent="0.35">
      <c r="A166" s="4" t="s">
        <v>173</v>
      </c>
      <c r="B166" s="5">
        <v>1980</v>
      </c>
      <c r="C166" s="6">
        <v>23</v>
      </c>
      <c r="D166" s="6">
        <v>534.17196000000001</v>
      </c>
      <c r="E166">
        <f t="shared" si="24"/>
        <v>1</v>
      </c>
      <c r="F166">
        <f t="shared" si="25"/>
        <v>1</v>
      </c>
      <c r="G166">
        <f t="shared" si="26"/>
        <v>2</v>
      </c>
      <c r="H166">
        <f t="shared" si="27"/>
        <v>0</v>
      </c>
      <c r="I166">
        <f t="shared" si="28"/>
        <v>1</v>
      </c>
      <c r="J166">
        <f t="shared" si="29"/>
        <v>1</v>
      </c>
      <c r="K166">
        <f t="shared" si="30"/>
        <v>1</v>
      </c>
      <c r="L166">
        <f t="shared" si="31"/>
        <v>0</v>
      </c>
      <c r="M166">
        <f t="shared" si="32"/>
        <v>1</v>
      </c>
      <c r="N166">
        <f t="shared" si="33"/>
        <v>1</v>
      </c>
      <c r="O166">
        <f t="shared" si="34"/>
        <v>2</v>
      </c>
    </row>
    <row r="167" spans="1:15" x14ac:dyDescent="0.35">
      <c r="A167" s="4" t="s">
        <v>174</v>
      </c>
      <c r="B167" s="5">
        <v>2015</v>
      </c>
      <c r="C167" s="6">
        <v>135</v>
      </c>
      <c r="D167" s="6">
        <v>532.95050300000003</v>
      </c>
      <c r="E167">
        <f t="shared" si="24"/>
        <v>0</v>
      </c>
      <c r="F167">
        <f t="shared" si="25"/>
        <v>1</v>
      </c>
      <c r="G167">
        <f t="shared" si="26"/>
        <v>1</v>
      </c>
      <c r="H167">
        <f t="shared" si="27"/>
        <v>1</v>
      </c>
      <c r="I167">
        <f t="shared" si="28"/>
        <v>2</v>
      </c>
      <c r="J167">
        <f t="shared" si="29"/>
        <v>0</v>
      </c>
      <c r="K167">
        <f t="shared" si="30"/>
        <v>1</v>
      </c>
      <c r="L167">
        <f t="shared" si="31"/>
        <v>1</v>
      </c>
      <c r="M167">
        <f t="shared" si="32"/>
        <v>2</v>
      </c>
      <c r="N167">
        <f t="shared" si="33"/>
        <v>1</v>
      </c>
      <c r="O167">
        <f t="shared" si="34"/>
        <v>1</v>
      </c>
    </row>
    <row r="168" spans="1:15" x14ac:dyDescent="0.35">
      <c r="A168" s="4" t="s">
        <v>175</v>
      </c>
      <c r="B168" s="5">
        <v>2008</v>
      </c>
      <c r="C168" s="6">
        <v>180</v>
      </c>
      <c r="D168" s="6">
        <v>532.50802499999998</v>
      </c>
      <c r="E168">
        <f t="shared" si="24"/>
        <v>0</v>
      </c>
      <c r="F168">
        <f t="shared" si="25"/>
        <v>1</v>
      </c>
      <c r="G168">
        <f t="shared" si="26"/>
        <v>1</v>
      </c>
      <c r="H168">
        <f t="shared" si="27"/>
        <v>1</v>
      </c>
      <c r="I168">
        <f t="shared" si="28"/>
        <v>2</v>
      </c>
      <c r="J168">
        <f t="shared" si="29"/>
        <v>0</v>
      </c>
      <c r="K168">
        <f t="shared" si="30"/>
        <v>1</v>
      </c>
      <c r="L168">
        <f t="shared" si="31"/>
        <v>1</v>
      </c>
      <c r="M168">
        <f t="shared" si="32"/>
        <v>2</v>
      </c>
      <c r="N168">
        <f t="shared" si="33"/>
        <v>1</v>
      </c>
      <c r="O168">
        <f t="shared" si="34"/>
        <v>1</v>
      </c>
    </row>
    <row r="169" spans="1:15" x14ac:dyDescent="0.35">
      <c r="A169" s="4" t="s">
        <v>176</v>
      </c>
      <c r="B169" s="5">
        <v>2013</v>
      </c>
      <c r="C169" s="6">
        <v>190</v>
      </c>
      <c r="D169" s="6">
        <v>531.51464999999996</v>
      </c>
      <c r="E169">
        <f t="shared" si="24"/>
        <v>0</v>
      </c>
      <c r="F169">
        <f t="shared" si="25"/>
        <v>1</v>
      </c>
      <c r="G169">
        <f t="shared" si="26"/>
        <v>1</v>
      </c>
      <c r="H169">
        <f t="shared" si="27"/>
        <v>1</v>
      </c>
      <c r="I169">
        <f t="shared" si="28"/>
        <v>2</v>
      </c>
      <c r="J169">
        <f t="shared" si="29"/>
        <v>0</v>
      </c>
      <c r="K169">
        <f t="shared" si="30"/>
        <v>1</v>
      </c>
      <c r="L169">
        <f t="shared" si="31"/>
        <v>1</v>
      </c>
      <c r="M169">
        <f t="shared" si="32"/>
        <v>2</v>
      </c>
      <c r="N169">
        <f t="shared" si="33"/>
        <v>1</v>
      </c>
      <c r="O169">
        <f t="shared" si="34"/>
        <v>1</v>
      </c>
    </row>
    <row r="170" spans="1:15" x14ac:dyDescent="0.35">
      <c r="A170" s="4" t="s">
        <v>177</v>
      </c>
      <c r="B170" s="5">
        <v>2014</v>
      </c>
      <c r="C170" s="6">
        <v>160</v>
      </c>
      <c r="D170" s="6">
        <v>529.07606899999996</v>
      </c>
      <c r="E170">
        <f t="shared" si="24"/>
        <v>0</v>
      </c>
      <c r="F170">
        <f t="shared" si="25"/>
        <v>1</v>
      </c>
      <c r="G170">
        <f t="shared" si="26"/>
        <v>1</v>
      </c>
      <c r="H170">
        <f t="shared" si="27"/>
        <v>1</v>
      </c>
      <c r="I170">
        <f t="shared" si="28"/>
        <v>2</v>
      </c>
      <c r="J170">
        <f t="shared" si="29"/>
        <v>0</v>
      </c>
      <c r="K170">
        <f t="shared" si="30"/>
        <v>1</v>
      </c>
      <c r="L170">
        <f t="shared" si="31"/>
        <v>1</v>
      </c>
      <c r="M170">
        <f t="shared" si="32"/>
        <v>2</v>
      </c>
      <c r="N170">
        <f t="shared" si="33"/>
        <v>1</v>
      </c>
      <c r="O170">
        <f t="shared" si="34"/>
        <v>1</v>
      </c>
    </row>
    <row r="171" spans="1:15" x14ac:dyDescent="0.35">
      <c r="A171" s="4" t="s">
        <v>178</v>
      </c>
      <c r="B171" s="5">
        <v>2007</v>
      </c>
      <c r="C171" s="6">
        <v>72.5</v>
      </c>
      <c r="D171" s="6">
        <v>527.07102199999997</v>
      </c>
      <c r="E171">
        <f t="shared" si="24"/>
        <v>1</v>
      </c>
      <c r="F171">
        <f t="shared" si="25"/>
        <v>1</v>
      </c>
      <c r="G171">
        <f t="shared" si="26"/>
        <v>2</v>
      </c>
      <c r="H171">
        <f t="shared" si="27"/>
        <v>0</v>
      </c>
      <c r="I171">
        <f t="shared" si="28"/>
        <v>1</v>
      </c>
      <c r="J171">
        <f t="shared" si="29"/>
        <v>0</v>
      </c>
      <c r="K171">
        <f t="shared" si="30"/>
        <v>0</v>
      </c>
      <c r="L171">
        <f t="shared" si="31"/>
        <v>1</v>
      </c>
      <c r="M171">
        <f t="shared" si="32"/>
        <v>2</v>
      </c>
      <c r="N171">
        <f t="shared" si="33"/>
        <v>1</v>
      </c>
      <c r="O171">
        <f t="shared" si="34"/>
        <v>1</v>
      </c>
    </row>
    <row r="172" spans="1:15" x14ac:dyDescent="0.35">
      <c r="A172" s="4" t="s">
        <v>179</v>
      </c>
      <c r="B172" s="5">
        <v>2015</v>
      </c>
      <c r="C172" s="6">
        <v>130</v>
      </c>
      <c r="D172" s="6">
        <v>519.33804799999996</v>
      </c>
      <c r="E172">
        <f t="shared" si="24"/>
        <v>0</v>
      </c>
      <c r="F172">
        <f t="shared" si="25"/>
        <v>1</v>
      </c>
      <c r="G172">
        <f t="shared" si="26"/>
        <v>1</v>
      </c>
      <c r="H172">
        <f t="shared" si="27"/>
        <v>1</v>
      </c>
      <c r="I172">
        <f t="shared" si="28"/>
        <v>2</v>
      </c>
      <c r="J172">
        <f t="shared" si="29"/>
        <v>0</v>
      </c>
      <c r="K172">
        <f t="shared" si="30"/>
        <v>1</v>
      </c>
      <c r="L172">
        <f t="shared" si="31"/>
        <v>1</v>
      </c>
      <c r="M172">
        <f t="shared" si="32"/>
        <v>2</v>
      </c>
      <c r="N172">
        <f t="shared" si="33"/>
        <v>1</v>
      </c>
      <c r="O172">
        <f t="shared" si="34"/>
        <v>1</v>
      </c>
    </row>
    <row r="173" spans="1:15" x14ac:dyDescent="0.35">
      <c r="A173" s="4" t="s">
        <v>180</v>
      </c>
      <c r="B173" s="5">
        <v>2016</v>
      </c>
      <c r="C173" s="6">
        <v>140</v>
      </c>
      <c r="D173" s="6">
        <v>518.61438299999998</v>
      </c>
      <c r="E173">
        <f t="shared" si="24"/>
        <v>0</v>
      </c>
      <c r="F173">
        <f t="shared" si="25"/>
        <v>1</v>
      </c>
      <c r="G173">
        <f t="shared" si="26"/>
        <v>1</v>
      </c>
      <c r="H173">
        <f t="shared" si="27"/>
        <v>1</v>
      </c>
      <c r="I173">
        <f t="shared" si="28"/>
        <v>2</v>
      </c>
      <c r="J173">
        <f t="shared" si="29"/>
        <v>0</v>
      </c>
      <c r="K173">
        <f t="shared" si="30"/>
        <v>1</v>
      </c>
      <c r="L173">
        <f t="shared" si="31"/>
        <v>1</v>
      </c>
      <c r="M173">
        <f t="shared" si="32"/>
        <v>2</v>
      </c>
      <c r="N173">
        <f t="shared" si="33"/>
        <v>1</v>
      </c>
      <c r="O173">
        <f t="shared" si="34"/>
        <v>1</v>
      </c>
    </row>
    <row r="174" spans="1:15" x14ac:dyDescent="0.35">
      <c r="A174" s="4" t="s">
        <v>182</v>
      </c>
      <c r="B174" s="5">
        <v>1990</v>
      </c>
      <c r="C174" s="6">
        <v>22</v>
      </c>
      <c r="D174" s="6">
        <v>517.6</v>
      </c>
      <c r="E174">
        <f t="shared" si="24"/>
        <v>1</v>
      </c>
      <c r="F174">
        <f t="shared" si="25"/>
        <v>1</v>
      </c>
      <c r="G174">
        <f t="shared" si="26"/>
        <v>2</v>
      </c>
      <c r="H174">
        <f t="shared" si="27"/>
        <v>0</v>
      </c>
      <c r="I174">
        <f t="shared" si="28"/>
        <v>1</v>
      </c>
      <c r="J174">
        <f t="shared" si="29"/>
        <v>1</v>
      </c>
      <c r="K174">
        <f t="shared" si="30"/>
        <v>1</v>
      </c>
      <c r="L174">
        <f t="shared" si="31"/>
        <v>0</v>
      </c>
      <c r="M174">
        <f t="shared" si="32"/>
        <v>1</v>
      </c>
      <c r="N174">
        <f t="shared" si="33"/>
        <v>1</v>
      </c>
      <c r="O174">
        <f t="shared" si="34"/>
        <v>2</v>
      </c>
    </row>
    <row r="175" spans="1:15" x14ac:dyDescent="0.35">
      <c r="A175" s="4" t="s">
        <v>183</v>
      </c>
      <c r="B175" s="5">
        <v>2004</v>
      </c>
      <c r="C175" s="6">
        <v>60</v>
      </c>
      <c r="D175" s="6">
        <v>516.56757500000003</v>
      </c>
      <c r="E175">
        <f t="shared" si="24"/>
        <v>1</v>
      </c>
      <c r="F175">
        <f t="shared" si="25"/>
        <v>1</v>
      </c>
      <c r="G175">
        <f t="shared" si="26"/>
        <v>2</v>
      </c>
      <c r="H175">
        <f t="shared" si="27"/>
        <v>0</v>
      </c>
      <c r="I175">
        <f t="shared" si="28"/>
        <v>1</v>
      </c>
      <c r="J175">
        <f t="shared" si="29"/>
        <v>0</v>
      </c>
      <c r="K175">
        <f t="shared" si="30"/>
        <v>0</v>
      </c>
      <c r="L175">
        <f t="shared" si="31"/>
        <v>1</v>
      </c>
      <c r="M175">
        <f t="shared" si="32"/>
        <v>2</v>
      </c>
      <c r="N175">
        <f t="shared" si="33"/>
        <v>1</v>
      </c>
      <c r="O175">
        <f t="shared" si="34"/>
        <v>1</v>
      </c>
    </row>
    <row r="176" spans="1:15" x14ac:dyDescent="0.35">
      <c r="A176" s="4" t="s">
        <v>184</v>
      </c>
      <c r="B176" s="5">
        <v>1991</v>
      </c>
      <c r="C176" s="6">
        <v>100</v>
      </c>
      <c r="D176" s="6">
        <v>515.41982700000005</v>
      </c>
      <c r="E176">
        <f t="shared" si="24"/>
        <v>0</v>
      </c>
      <c r="F176">
        <f t="shared" si="25"/>
        <v>1</v>
      </c>
      <c r="G176">
        <f t="shared" si="26"/>
        <v>1</v>
      </c>
      <c r="H176">
        <f t="shared" si="27"/>
        <v>0</v>
      </c>
      <c r="I176">
        <f t="shared" si="28"/>
        <v>1</v>
      </c>
      <c r="J176">
        <f t="shared" si="29"/>
        <v>1</v>
      </c>
      <c r="K176">
        <f t="shared" si="30"/>
        <v>1</v>
      </c>
      <c r="L176">
        <f t="shared" si="31"/>
        <v>0</v>
      </c>
      <c r="M176">
        <f t="shared" si="32"/>
        <v>1</v>
      </c>
      <c r="N176">
        <f t="shared" si="33"/>
        <v>1</v>
      </c>
      <c r="O176">
        <f t="shared" si="34"/>
        <v>2</v>
      </c>
    </row>
    <row r="177" spans="1:15" x14ac:dyDescent="0.35">
      <c r="A177" s="4" t="s">
        <v>185</v>
      </c>
      <c r="B177" s="5">
        <v>1999</v>
      </c>
      <c r="C177" s="6">
        <v>90</v>
      </c>
      <c r="D177" s="6">
        <v>511.35827599999999</v>
      </c>
      <c r="E177">
        <f t="shared" si="24"/>
        <v>1</v>
      </c>
      <c r="F177">
        <f t="shared" si="25"/>
        <v>1</v>
      </c>
      <c r="G177">
        <f t="shared" si="26"/>
        <v>2</v>
      </c>
      <c r="H177">
        <f t="shared" si="27"/>
        <v>0</v>
      </c>
      <c r="I177">
        <f t="shared" si="28"/>
        <v>1</v>
      </c>
      <c r="J177">
        <f t="shared" si="29"/>
        <v>1</v>
      </c>
      <c r="K177">
        <f t="shared" si="30"/>
        <v>1</v>
      </c>
      <c r="L177">
        <f t="shared" si="31"/>
        <v>0</v>
      </c>
      <c r="M177">
        <f t="shared" si="32"/>
        <v>1</v>
      </c>
      <c r="N177">
        <f t="shared" si="33"/>
        <v>1</v>
      </c>
      <c r="O177">
        <f t="shared" si="34"/>
        <v>2</v>
      </c>
    </row>
    <row r="178" spans="1:15" x14ac:dyDescent="0.35">
      <c r="A178" s="4" t="s">
        <v>186</v>
      </c>
      <c r="B178" s="5">
        <v>1992</v>
      </c>
      <c r="C178" s="6">
        <v>28</v>
      </c>
      <c r="D178" s="6">
        <v>504.05021900000003</v>
      </c>
      <c r="E178">
        <f t="shared" si="24"/>
        <v>1</v>
      </c>
      <c r="F178">
        <f t="shared" si="25"/>
        <v>1</v>
      </c>
      <c r="G178">
        <f t="shared" si="26"/>
        <v>2</v>
      </c>
      <c r="H178">
        <f t="shared" si="27"/>
        <v>0</v>
      </c>
      <c r="I178">
        <f t="shared" si="28"/>
        <v>1</v>
      </c>
      <c r="J178">
        <f t="shared" si="29"/>
        <v>1</v>
      </c>
      <c r="K178">
        <f t="shared" si="30"/>
        <v>1</v>
      </c>
      <c r="L178">
        <f t="shared" si="31"/>
        <v>0</v>
      </c>
      <c r="M178">
        <f t="shared" si="32"/>
        <v>1</v>
      </c>
      <c r="N178">
        <f t="shared" si="33"/>
        <v>1</v>
      </c>
      <c r="O178">
        <f t="shared" si="34"/>
        <v>2</v>
      </c>
    </row>
    <row r="179" spans="1:15" x14ac:dyDescent="0.35">
      <c r="A179" s="4" t="s">
        <v>187</v>
      </c>
      <c r="B179" s="5">
        <v>2017</v>
      </c>
      <c r="C179" s="6">
        <v>150</v>
      </c>
      <c r="D179" s="6">
        <v>499.51850400000001</v>
      </c>
      <c r="E179">
        <f t="shared" si="24"/>
        <v>0</v>
      </c>
      <c r="F179">
        <f t="shared" si="25"/>
        <v>0</v>
      </c>
      <c r="G179">
        <f t="shared" si="26"/>
        <v>0</v>
      </c>
      <c r="H179">
        <f t="shared" si="27"/>
        <v>1</v>
      </c>
      <c r="I179">
        <f t="shared" si="28"/>
        <v>1</v>
      </c>
      <c r="J179">
        <f t="shared" si="29"/>
        <v>0</v>
      </c>
      <c r="K179">
        <f t="shared" si="30"/>
        <v>1</v>
      </c>
      <c r="L179">
        <f t="shared" si="31"/>
        <v>1</v>
      </c>
      <c r="M179">
        <f t="shared" si="32"/>
        <v>1</v>
      </c>
      <c r="N179">
        <f t="shared" si="33"/>
        <v>0</v>
      </c>
      <c r="O179">
        <f t="shared" si="34"/>
        <v>0</v>
      </c>
    </row>
    <row r="180" spans="1:15" x14ac:dyDescent="0.35">
      <c r="A180" s="4" t="s">
        <v>188</v>
      </c>
      <c r="B180" s="5">
        <v>2009</v>
      </c>
      <c r="C180" s="6">
        <v>90</v>
      </c>
      <c r="D180" s="6">
        <v>498.43821200000002</v>
      </c>
      <c r="E180">
        <f t="shared" si="24"/>
        <v>1</v>
      </c>
      <c r="F180">
        <f t="shared" si="25"/>
        <v>0</v>
      </c>
      <c r="G180">
        <f t="shared" si="26"/>
        <v>1</v>
      </c>
      <c r="H180">
        <f t="shared" si="27"/>
        <v>0</v>
      </c>
      <c r="I180">
        <f t="shared" si="28"/>
        <v>0</v>
      </c>
      <c r="J180">
        <f t="shared" si="29"/>
        <v>0</v>
      </c>
      <c r="K180">
        <f t="shared" si="30"/>
        <v>0</v>
      </c>
      <c r="L180">
        <f t="shared" si="31"/>
        <v>1</v>
      </c>
      <c r="M180">
        <f t="shared" si="32"/>
        <v>1</v>
      </c>
      <c r="N180">
        <f t="shared" si="33"/>
        <v>0</v>
      </c>
      <c r="O180">
        <f t="shared" si="34"/>
        <v>0</v>
      </c>
    </row>
    <row r="181" spans="1:15" x14ac:dyDescent="0.35">
      <c r="A181" s="4" t="s">
        <v>189</v>
      </c>
      <c r="B181" s="5">
        <v>2012</v>
      </c>
      <c r="C181" s="6">
        <v>165</v>
      </c>
      <c r="D181" s="6">
        <v>496.51152100000002</v>
      </c>
      <c r="E181">
        <f t="shared" si="24"/>
        <v>0</v>
      </c>
      <c r="F181">
        <f t="shared" si="25"/>
        <v>0</v>
      </c>
      <c r="G181">
        <f t="shared" si="26"/>
        <v>0</v>
      </c>
      <c r="H181">
        <f t="shared" si="27"/>
        <v>1</v>
      </c>
      <c r="I181">
        <f t="shared" si="28"/>
        <v>1</v>
      </c>
      <c r="J181">
        <f t="shared" si="29"/>
        <v>0</v>
      </c>
      <c r="K181">
        <f t="shared" si="30"/>
        <v>1</v>
      </c>
      <c r="L181">
        <f t="shared" si="31"/>
        <v>1</v>
      </c>
      <c r="M181">
        <f t="shared" si="32"/>
        <v>1</v>
      </c>
      <c r="N181">
        <f t="shared" si="33"/>
        <v>0</v>
      </c>
      <c r="O181">
        <f t="shared" si="34"/>
        <v>0</v>
      </c>
    </row>
    <row r="182" spans="1:15" x14ac:dyDescent="0.35">
      <c r="A182" s="4" t="s">
        <v>190</v>
      </c>
      <c r="B182" s="5">
        <v>1996</v>
      </c>
      <c r="C182" s="6">
        <v>88</v>
      </c>
      <c r="D182" s="6">
        <v>495.7</v>
      </c>
      <c r="E182">
        <f t="shared" si="24"/>
        <v>1</v>
      </c>
      <c r="F182">
        <f t="shared" si="25"/>
        <v>0</v>
      </c>
      <c r="G182">
        <f t="shared" si="26"/>
        <v>1</v>
      </c>
      <c r="H182">
        <f t="shared" si="27"/>
        <v>0</v>
      </c>
      <c r="I182">
        <f t="shared" si="28"/>
        <v>0</v>
      </c>
      <c r="J182">
        <f t="shared" si="29"/>
        <v>1</v>
      </c>
      <c r="K182">
        <f t="shared" si="30"/>
        <v>1</v>
      </c>
      <c r="L182">
        <f t="shared" si="31"/>
        <v>0</v>
      </c>
      <c r="M182">
        <f t="shared" si="32"/>
        <v>0</v>
      </c>
      <c r="N182">
        <f t="shared" si="33"/>
        <v>0</v>
      </c>
      <c r="O182">
        <f t="shared" si="34"/>
        <v>1</v>
      </c>
    </row>
    <row r="183" spans="1:15" x14ac:dyDescent="0.35">
      <c r="A183" s="4" t="s">
        <v>191</v>
      </c>
      <c r="B183" s="5">
        <v>2010</v>
      </c>
      <c r="C183" s="6">
        <v>165</v>
      </c>
      <c r="D183" s="6">
        <v>494.870992</v>
      </c>
      <c r="E183">
        <f t="shared" si="24"/>
        <v>0</v>
      </c>
      <c r="F183">
        <f t="shared" si="25"/>
        <v>0</v>
      </c>
      <c r="G183">
        <f t="shared" si="26"/>
        <v>0</v>
      </c>
      <c r="H183">
        <f t="shared" si="27"/>
        <v>1</v>
      </c>
      <c r="I183">
        <f t="shared" si="28"/>
        <v>1</v>
      </c>
      <c r="J183">
        <f t="shared" si="29"/>
        <v>0</v>
      </c>
      <c r="K183">
        <f t="shared" si="30"/>
        <v>1</v>
      </c>
      <c r="L183">
        <f t="shared" si="31"/>
        <v>1</v>
      </c>
      <c r="M183">
        <f t="shared" si="32"/>
        <v>1</v>
      </c>
      <c r="N183">
        <f t="shared" si="33"/>
        <v>0</v>
      </c>
      <c r="O183">
        <f t="shared" si="34"/>
        <v>0</v>
      </c>
    </row>
    <row r="184" spans="1:15" x14ac:dyDescent="0.35">
      <c r="A184" s="4" t="s">
        <v>192</v>
      </c>
      <c r="B184" s="5">
        <v>2010</v>
      </c>
      <c r="C184" s="6">
        <v>125</v>
      </c>
      <c r="D184" s="6">
        <v>493.21488799999997</v>
      </c>
      <c r="E184">
        <f t="shared" si="24"/>
        <v>0</v>
      </c>
      <c r="F184">
        <f t="shared" si="25"/>
        <v>0</v>
      </c>
      <c r="G184">
        <f t="shared" si="26"/>
        <v>0</v>
      </c>
      <c r="H184">
        <f t="shared" si="27"/>
        <v>1</v>
      </c>
      <c r="I184">
        <f t="shared" si="28"/>
        <v>1</v>
      </c>
      <c r="J184">
        <f t="shared" si="29"/>
        <v>0</v>
      </c>
      <c r="K184">
        <f t="shared" si="30"/>
        <v>1</v>
      </c>
      <c r="L184">
        <f t="shared" si="31"/>
        <v>1</v>
      </c>
      <c r="M184">
        <f t="shared" si="32"/>
        <v>1</v>
      </c>
      <c r="N184">
        <f t="shared" si="33"/>
        <v>0</v>
      </c>
      <c r="O184">
        <f t="shared" si="34"/>
        <v>0</v>
      </c>
    </row>
    <row r="185" spans="1:15" x14ac:dyDescent="0.35">
      <c r="A185" s="4" t="s">
        <v>193</v>
      </c>
      <c r="B185" s="5">
        <v>2014</v>
      </c>
      <c r="C185" s="6">
        <v>130</v>
      </c>
      <c r="D185" s="6">
        <v>492.84629100000001</v>
      </c>
      <c r="E185">
        <f t="shared" si="24"/>
        <v>0</v>
      </c>
      <c r="F185">
        <f t="shared" si="25"/>
        <v>0</v>
      </c>
      <c r="G185">
        <f t="shared" si="26"/>
        <v>0</v>
      </c>
      <c r="H185">
        <f t="shared" si="27"/>
        <v>1</v>
      </c>
      <c r="I185">
        <f t="shared" si="28"/>
        <v>1</v>
      </c>
      <c r="J185">
        <f t="shared" si="29"/>
        <v>0</v>
      </c>
      <c r="K185">
        <f t="shared" si="30"/>
        <v>1</v>
      </c>
      <c r="L185">
        <f t="shared" si="31"/>
        <v>1</v>
      </c>
      <c r="M185">
        <f t="shared" si="32"/>
        <v>1</v>
      </c>
      <c r="N185">
        <f t="shared" si="33"/>
        <v>0</v>
      </c>
      <c r="O185">
        <f t="shared" si="34"/>
        <v>0</v>
      </c>
    </row>
    <row r="186" spans="1:15" x14ac:dyDescent="0.35">
      <c r="A186" s="4" t="s">
        <v>194</v>
      </c>
      <c r="B186" s="5">
        <v>2017</v>
      </c>
      <c r="C186" s="6">
        <v>125</v>
      </c>
      <c r="D186" s="6">
        <v>492.31733400000002</v>
      </c>
      <c r="E186">
        <f t="shared" si="24"/>
        <v>0</v>
      </c>
      <c r="F186">
        <f t="shared" si="25"/>
        <v>0</v>
      </c>
      <c r="G186">
        <f t="shared" si="26"/>
        <v>0</v>
      </c>
      <c r="H186">
        <f t="shared" si="27"/>
        <v>1</v>
      </c>
      <c r="I186">
        <f t="shared" si="28"/>
        <v>1</v>
      </c>
      <c r="J186">
        <f t="shared" si="29"/>
        <v>0</v>
      </c>
      <c r="K186">
        <f t="shared" si="30"/>
        <v>1</v>
      </c>
      <c r="L186">
        <f t="shared" si="31"/>
        <v>1</v>
      </c>
      <c r="M186">
        <f t="shared" si="32"/>
        <v>1</v>
      </c>
      <c r="N186">
        <f t="shared" si="33"/>
        <v>0</v>
      </c>
      <c r="O186">
        <f t="shared" si="34"/>
        <v>0</v>
      </c>
    </row>
    <row r="187" spans="1:15" x14ac:dyDescent="0.35">
      <c r="A187" s="4" t="s">
        <v>195</v>
      </c>
      <c r="B187" s="5">
        <v>2009</v>
      </c>
      <c r="C187" s="6">
        <v>150</v>
      </c>
      <c r="D187" s="6">
        <v>490.87584600000002</v>
      </c>
      <c r="E187">
        <f t="shared" si="24"/>
        <v>0</v>
      </c>
      <c r="F187">
        <f t="shared" si="25"/>
        <v>0</v>
      </c>
      <c r="G187">
        <f t="shared" si="26"/>
        <v>0</v>
      </c>
      <c r="H187">
        <f t="shared" si="27"/>
        <v>1</v>
      </c>
      <c r="I187">
        <f t="shared" si="28"/>
        <v>1</v>
      </c>
      <c r="J187">
        <f t="shared" si="29"/>
        <v>0</v>
      </c>
      <c r="K187">
        <f t="shared" si="30"/>
        <v>1</v>
      </c>
      <c r="L187">
        <f t="shared" si="31"/>
        <v>1</v>
      </c>
      <c r="M187">
        <f t="shared" si="32"/>
        <v>1</v>
      </c>
      <c r="N187">
        <f t="shared" si="33"/>
        <v>0</v>
      </c>
      <c r="O187">
        <f t="shared" si="34"/>
        <v>0</v>
      </c>
    </row>
    <row r="188" spans="1:15" x14ac:dyDescent="0.35">
      <c r="A188" s="4" t="s">
        <v>196</v>
      </c>
      <c r="B188" s="5">
        <v>2013</v>
      </c>
      <c r="C188" s="6">
        <v>200</v>
      </c>
      <c r="D188" s="6">
        <v>490.35905100000002</v>
      </c>
      <c r="E188">
        <f t="shared" si="24"/>
        <v>0</v>
      </c>
      <c r="F188">
        <f t="shared" si="25"/>
        <v>0</v>
      </c>
      <c r="G188">
        <f t="shared" si="26"/>
        <v>0</v>
      </c>
      <c r="H188">
        <f t="shared" si="27"/>
        <v>1</v>
      </c>
      <c r="I188">
        <f t="shared" si="28"/>
        <v>1</v>
      </c>
      <c r="J188">
        <f t="shared" si="29"/>
        <v>0</v>
      </c>
      <c r="K188">
        <f t="shared" si="30"/>
        <v>1</v>
      </c>
      <c r="L188">
        <f t="shared" si="31"/>
        <v>1</v>
      </c>
      <c r="M188">
        <f t="shared" si="32"/>
        <v>1</v>
      </c>
      <c r="N188">
        <f t="shared" si="33"/>
        <v>0</v>
      </c>
      <c r="O188">
        <f t="shared" si="34"/>
        <v>0</v>
      </c>
    </row>
    <row r="189" spans="1:15" x14ac:dyDescent="0.35">
      <c r="A189" s="4" t="s">
        <v>197</v>
      </c>
      <c r="B189" s="5">
        <v>2017</v>
      </c>
      <c r="C189" s="6">
        <v>152</v>
      </c>
      <c r="D189" s="6">
        <v>490.28016200000002</v>
      </c>
      <c r="E189">
        <f t="shared" si="24"/>
        <v>0</v>
      </c>
      <c r="F189">
        <f t="shared" si="25"/>
        <v>0</v>
      </c>
      <c r="G189">
        <f t="shared" si="26"/>
        <v>0</v>
      </c>
      <c r="H189">
        <f t="shared" si="27"/>
        <v>1</v>
      </c>
      <c r="I189">
        <f t="shared" si="28"/>
        <v>1</v>
      </c>
      <c r="J189">
        <f t="shared" si="29"/>
        <v>0</v>
      </c>
      <c r="K189">
        <f t="shared" si="30"/>
        <v>1</v>
      </c>
      <c r="L189">
        <f t="shared" si="31"/>
        <v>1</v>
      </c>
      <c r="M189">
        <f t="shared" si="32"/>
        <v>1</v>
      </c>
      <c r="N189">
        <f t="shared" si="33"/>
        <v>0</v>
      </c>
      <c r="O189">
        <f t="shared" si="34"/>
        <v>0</v>
      </c>
    </row>
    <row r="190" spans="1:15" x14ac:dyDescent="0.35">
      <c r="A190" s="4" t="s">
        <v>198</v>
      </c>
      <c r="B190" s="5">
        <v>2011</v>
      </c>
      <c r="C190" s="6">
        <v>90</v>
      </c>
      <c r="D190" s="6">
        <v>487.51980900000001</v>
      </c>
      <c r="E190">
        <f t="shared" si="24"/>
        <v>1</v>
      </c>
      <c r="F190">
        <f t="shared" si="25"/>
        <v>0</v>
      </c>
      <c r="G190">
        <f t="shared" si="26"/>
        <v>1</v>
      </c>
      <c r="H190">
        <f t="shared" si="27"/>
        <v>0</v>
      </c>
      <c r="I190">
        <f t="shared" si="28"/>
        <v>0</v>
      </c>
      <c r="J190">
        <f t="shared" si="29"/>
        <v>0</v>
      </c>
      <c r="K190">
        <f t="shared" si="30"/>
        <v>0</v>
      </c>
      <c r="L190">
        <f t="shared" si="31"/>
        <v>1</v>
      </c>
      <c r="M190">
        <f t="shared" si="32"/>
        <v>1</v>
      </c>
      <c r="N190">
        <f t="shared" si="33"/>
        <v>0</v>
      </c>
      <c r="O190">
        <f t="shared" si="34"/>
        <v>0</v>
      </c>
    </row>
    <row r="191" spans="1:15" x14ac:dyDescent="0.35">
      <c r="A191" s="4" t="s">
        <v>199</v>
      </c>
      <c r="B191" s="5">
        <v>2005</v>
      </c>
      <c r="C191" s="6">
        <v>110</v>
      </c>
      <c r="D191" s="6">
        <v>486.12409000000002</v>
      </c>
      <c r="E191">
        <f t="shared" si="24"/>
        <v>0</v>
      </c>
      <c r="F191">
        <f t="shared" si="25"/>
        <v>0</v>
      </c>
      <c r="G191">
        <f t="shared" si="26"/>
        <v>0</v>
      </c>
      <c r="H191">
        <f t="shared" si="27"/>
        <v>1</v>
      </c>
      <c r="I191">
        <f t="shared" si="28"/>
        <v>1</v>
      </c>
      <c r="J191">
        <f t="shared" si="29"/>
        <v>0</v>
      </c>
      <c r="K191">
        <f t="shared" si="30"/>
        <v>1</v>
      </c>
      <c r="L191">
        <f t="shared" si="31"/>
        <v>1</v>
      </c>
      <c r="M191">
        <f t="shared" si="32"/>
        <v>1</v>
      </c>
      <c r="N191">
        <f t="shared" si="33"/>
        <v>0</v>
      </c>
      <c r="O191">
        <f t="shared" si="34"/>
        <v>0</v>
      </c>
    </row>
    <row r="192" spans="1:15" x14ac:dyDescent="0.35">
      <c r="A192" s="4" t="s">
        <v>200</v>
      </c>
      <c r="B192" s="5">
        <v>1998</v>
      </c>
      <c r="C192" s="6">
        <v>65</v>
      </c>
      <c r="D192" s="6">
        <v>485.03508499999998</v>
      </c>
      <c r="E192">
        <f t="shared" si="24"/>
        <v>1</v>
      </c>
      <c r="F192">
        <f t="shared" si="25"/>
        <v>0</v>
      </c>
      <c r="G192">
        <f t="shared" si="26"/>
        <v>1</v>
      </c>
      <c r="H192">
        <f t="shared" si="27"/>
        <v>0</v>
      </c>
      <c r="I192">
        <f t="shared" si="28"/>
        <v>0</v>
      </c>
      <c r="J192">
        <f t="shared" si="29"/>
        <v>1</v>
      </c>
      <c r="K192">
        <f t="shared" si="30"/>
        <v>1</v>
      </c>
      <c r="L192">
        <f t="shared" si="31"/>
        <v>0</v>
      </c>
      <c r="M192">
        <f t="shared" si="32"/>
        <v>0</v>
      </c>
      <c r="N192">
        <f t="shared" si="33"/>
        <v>0</v>
      </c>
      <c r="O192">
        <f t="shared" si="34"/>
        <v>1</v>
      </c>
    </row>
    <row r="193" spans="1:15" x14ac:dyDescent="0.35">
      <c r="A193" s="4" t="s">
        <v>201</v>
      </c>
      <c r="B193" s="5">
        <v>2014</v>
      </c>
      <c r="C193" s="6">
        <v>125</v>
      </c>
      <c r="D193" s="6">
        <v>485.00475399999999</v>
      </c>
      <c r="E193">
        <f t="shared" si="24"/>
        <v>0</v>
      </c>
      <c r="F193">
        <f t="shared" si="25"/>
        <v>0</v>
      </c>
      <c r="G193">
        <f t="shared" si="26"/>
        <v>0</v>
      </c>
      <c r="H193">
        <f t="shared" si="27"/>
        <v>1</v>
      </c>
      <c r="I193">
        <f t="shared" si="28"/>
        <v>1</v>
      </c>
      <c r="J193">
        <f t="shared" si="29"/>
        <v>0</v>
      </c>
      <c r="K193">
        <f t="shared" si="30"/>
        <v>1</v>
      </c>
      <c r="L193">
        <f t="shared" si="31"/>
        <v>1</v>
      </c>
      <c r="M193">
        <f t="shared" si="32"/>
        <v>1</v>
      </c>
      <c r="N193">
        <f t="shared" si="33"/>
        <v>0</v>
      </c>
      <c r="O193">
        <f t="shared" si="34"/>
        <v>0</v>
      </c>
    </row>
    <row r="194" spans="1:15" x14ac:dyDescent="0.35">
      <c r="A194" s="4" t="s">
        <v>202</v>
      </c>
      <c r="B194" s="5">
        <v>2012</v>
      </c>
      <c r="C194" s="6">
        <v>10.8</v>
      </c>
      <c r="D194" s="6">
        <v>484.87304499999999</v>
      </c>
      <c r="E194">
        <f t="shared" si="24"/>
        <v>1</v>
      </c>
      <c r="F194">
        <f t="shared" si="25"/>
        <v>0</v>
      </c>
      <c r="G194">
        <f t="shared" si="26"/>
        <v>1</v>
      </c>
      <c r="H194">
        <f t="shared" si="27"/>
        <v>0</v>
      </c>
      <c r="I194">
        <f t="shared" si="28"/>
        <v>0</v>
      </c>
      <c r="J194">
        <f t="shared" si="29"/>
        <v>0</v>
      </c>
      <c r="K194">
        <f t="shared" si="30"/>
        <v>0</v>
      </c>
      <c r="L194">
        <f t="shared" si="31"/>
        <v>1</v>
      </c>
      <c r="M194">
        <f t="shared" si="32"/>
        <v>1</v>
      </c>
      <c r="N194">
        <f t="shared" si="33"/>
        <v>0</v>
      </c>
      <c r="O194">
        <f t="shared" si="34"/>
        <v>0</v>
      </c>
    </row>
    <row r="195" spans="1:15" x14ac:dyDescent="0.35">
      <c r="A195" s="4" t="s">
        <v>203</v>
      </c>
      <c r="B195" s="5">
        <v>2003</v>
      </c>
      <c r="C195" s="6">
        <v>81</v>
      </c>
      <c r="D195" s="6">
        <v>484.46860800000002</v>
      </c>
      <c r="E195">
        <f t="shared" ref="E195:E258" si="35">COUNTIF(C195,"&lt;100")</f>
        <v>1</v>
      </c>
      <c r="F195">
        <f t="shared" ref="F195:F258" si="36">COUNTIF(D195,"&gt;500")</f>
        <v>0</v>
      </c>
      <c r="G195">
        <f t="shared" ref="G195:G258" si="37">F195+E195</f>
        <v>1</v>
      </c>
      <c r="H195">
        <f t="shared" ref="H195:H258" si="38">COUNTIF(C195,"&gt;100")</f>
        <v>0</v>
      </c>
      <c r="I195">
        <f t="shared" ref="I195:I258" si="39">H195+F195</f>
        <v>0</v>
      </c>
      <c r="J195">
        <f t="shared" ref="J195:J258" si="40">COUNTIF(B195,"&lt;2000")</f>
        <v>0</v>
      </c>
      <c r="K195">
        <f t="shared" ref="K195:K258" si="41">J195+H195</f>
        <v>0</v>
      </c>
      <c r="L195">
        <f t="shared" ref="L195:L258" si="42">COUNTIF(B195,"&gt;2000")</f>
        <v>1</v>
      </c>
      <c r="M195">
        <f t="shared" ref="M195:M258" si="43">L195+F195</f>
        <v>1</v>
      </c>
      <c r="N195">
        <f t="shared" ref="N195:N258" si="44">COUNTIF(D195,"&gt;500")</f>
        <v>0</v>
      </c>
      <c r="O195">
        <f t="shared" ref="O195:O258" si="45">N195+J195</f>
        <v>0</v>
      </c>
    </row>
    <row r="196" spans="1:15" x14ac:dyDescent="0.35">
      <c r="A196" s="4" t="s">
        <v>204</v>
      </c>
      <c r="B196" s="5">
        <v>2004</v>
      </c>
      <c r="C196" s="6">
        <v>150</v>
      </c>
      <c r="D196" s="6">
        <v>484.16126500000001</v>
      </c>
      <c r="E196">
        <f t="shared" si="35"/>
        <v>0</v>
      </c>
      <c r="F196">
        <f t="shared" si="36"/>
        <v>0</v>
      </c>
      <c r="G196">
        <f t="shared" si="37"/>
        <v>0</v>
      </c>
      <c r="H196">
        <f t="shared" si="38"/>
        <v>1</v>
      </c>
      <c r="I196">
        <f t="shared" si="39"/>
        <v>1</v>
      </c>
      <c r="J196">
        <f t="shared" si="40"/>
        <v>0</v>
      </c>
      <c r="K196">
        <f t="shared" si="41"/>
        <v>1</v>
      </c>
      <c r="L196">
        <f t="shared" si="42"/>
        <v>1</v>
      </c>
      <c r="M196">
        <f t="shared" si="43"/>
        <v>1</v>
      </c>
      <c r="N196">
        <f t="shared" si="44"/>
        <v>0</v>
      </c>
      <c r="O196">
        <f t="shared" si="45"/>
        <v>0</v>
      </c>
    </row>
    <row r="197" spans="1:15" x14ac:dyDescent="0.35">
      <c r="A197" s="4" t="s">
        <v>205</v>
      </c>
      <c r="B197" s="5">
        <v>2011</v>
      </c>
      <c r="C197" s="6">
        <v>93</v>
      </c>
      <c r="D197" s="6">
        <v>482.860185</v>
      </c>
      <c r="E197">
        <f t="shared" si="35"/>
        <v>1</v>
      </c>
      <c r="F197">
        <f t="shared" si="36"/>
        <v>0</v>
      </c>
      <c r="G197">
        <f t="shared" si="37"/>
        <v>1</v>
      </c>
      <c r="H197">
        <f t="shared" si="38"/>
        <v>0</v>
      </c>
      <c r="I197">
        <f t="shared" si="39"/>
        <v>0</v>
      </c>
      <c r="J197">
        <f t="shared" si="40"/>
        <v>0</v>
      </c>
      <c r="K197">
        <f t="shared" si="41"/>
        <v>0</v>
      </c>
      <c r="L197">
        <f t="shared" si="42"/>
        <v>1</v>
      </c>
      <c r="M197">
        <f t="shared" si="43"/>
        <v>1</v>
      </c>
      <c r="N197">
        <f t="shared" si="44"/>
        <v>0</v>
      </c>
      <c r="O197">
        <f t="shared" si="45"/>
        <v>0</v>
      </c>
    </row>
    <row r="198" spans="1:15" x14ac:dyDescent="0.35">
      <c r="A198" s="4" t="s">
        <v>206</v>
      </c>
      <c r="B198" s="5">
        <v>1990</v>
      </c>
      <c r="C198" s="6">
        <v>15</v>
      </c>
      <c r="D198" s="6">
        <v>476.68467500000003</v>
      </c>
      <c r="E198">
        <f t="shared" si="35"/>
        <v>1</v>
      </c>
      <c r="F198">
        <f t="shared" si="36"/>
        <v>0</v>
      </c>
      <c r="G198">
        <f t="shared" si="37"/>
        <v>1</v>
      </c>
      <c r="H198">
        <f t="shared" si="38"/>
        <v>0</v>
      </c>
      <c r="I198">
        <f t="shared" si="39"/>
        <v>0</v>
      </c>
      <c r="J198">
        <f t="shared" si="40"/>
        <v>1</v>
      </c>
      <c r="K198">
        <f t="shared" si="41"/>
        <v>1</v>
      </c>
      <c r="L198">
        <f t="shared" si="42"/>
        <v>0</v>
      </c>
      <c r="M198">
        <f t="shared" si="43"/>
        <v>0</v>
      </c>
      <c r="N198">
        <f t="shared" si="44"/>
        <v>0</v>
      </c>
      <c r="O198">
        <f t="shared" si="45"/>
        <v>1</v>
      </c>
    </row>
    <row r="199" spans="1:15" x14ac:dyDescent="0.35">
      <c r="A199" s="4" t="s">
        <v>207</v>
      </c>
      <c r="B199" s="5">
        <v>2005</v>
      </c>
      <c r="C199" s="6">
        <v>150</v>
      </c>
      <c r="D199" s="6">
        <v>475.82548400000002</v>
      </c>
      <c r="E199">
        <f t="shared" si="35"/>
        <v>0</v>
      </c>
      <c r="F199">
        <f t="shared" si="36"/>
        <v>0</v>
      </c>
      <c r="G199">
        <f t="shared" si="37"/>
        <v>0</v>
      </c>
      <c r="H199">
        <f t="shared" si="38"/>
        <v>1</v>
      </c>
      <c r="I199">
        <f t="shared" si="39"/>
        <v>1</v>
      </c>
      <c r="J199">
        <f t="shared" si="40"/>
        <v>0</v>
      </c>
      <c r="K199">
        <f t="shared" si="41"/>
        <v>1</v>
      </c>
      <c r="L199">
        <f t="shared" si="42"/>
        <v>1</v>
      </c>
      <c r="M199">
        <f t="shared" si="43"/>
        <v>1</v>
      </c>
      <c r="N199">
        <f t="shared" si="44"/>
        <v>0</v>
      </c>
      <c r="O199">
        <f t="shared" si="45"/>
        <v>0</v>
      </c>
    </row>
    <row r="200" spans="1:15" x14ac:dyDescent="0.35">
      <c r="A200" s="4" t="s">
        <v>208</v>
      </c>
      <c r="B200" s="5">
        <v>1989</v>
      </c>
      <c r="C200" s="6">
        <v>48</v>
      </c>
      <c r="D200" s="6">
        <v>474.171806</v>
      </c>
      <c r="E200">
        <f t="shared" si="35"/>
        <v>1</v>
      </c>
      <c r="F200">
        <f t="shared" si="36"/>
        <v>0</v>
      </c>
      <c r="G200">
        <f t="shared" si="37"/>
        <v>1</v>
      </c>
      <c r="H200">
        <f t="shared" si="38"/>
        <v>0</v>
      </c>
      <c r="I200">
        <f t="shared" si="39"/>
        <v>0</v>
      </c>
      <c r="J200">
        <f t="shared" si="40"/>
        <v>1</v>
      </c>
      <c r="K200">
        <f t="shared" si="41"/>
        <v>1</v>
      </c>
      <c r="L200">
        <f t="shared" si="42"/>
        <v>0</v>
      </c>
      <c r="M200">
        <f t="shared" si="43"/>
        <v>0</v>
      </c>
      <c r="N200">
        <f t="shared" si="44"/>
        <v>0</v>
      </c>
      <c r="O200">
        <f t="shared" si="45"/>
        <v>1</v>
      </c>
    </row>
    <row r="201" spans="1:15" x14ac:dyDescent="0.35">
      <c r="A201" s="4" t="s">
        <v>209</v>
      </c>
      <c r="B201" s="5">
        <v>2015</v>
      </c>
      <c r="C201" s="6">
        <v>80</v>
      </c>
      <c r="D201" s="6">
        <v>470.75139799999999</v>
      </c>
      <c r="E201">
        <f t="shared" si="35"/>
        <v>1</v>
      </c>
      <c r="F201">
        <f t="shared" si="36"/>
        <v>0</v>
      </c>
      <c r="G201">
        <f t="shared" si="37"/>
        <v>1</v>
      </c>
      <c r="H201">
        <f t="shared" si="38"/>
        <v>0</v>
      </c>
      <c r="I201">
        <f t="shared" si="39"/>
        <v>0</v>
      </c>
      <c r="J201">
        <f t="shared" si="40"/>
        <v>0</v>
      </c>
      <c r="K201">
        <f t="shared" si="41"/>
        <v>0</v>
      </c>
      <c r="L201">
        <f t="shared" si="42"/>
        <v>1</v>
      </c>
      <c r="M201">
        <f t="shared" si="43"/>
        <v>1</v>
      </c>
      <c r="N201">
        <f t="shared" si="44"/>
        <v>0</v>
      </c>
      <c r="O201">
        <f t="shared" si="45"/>
        <v>0</v>
      </c>
    </row>
    <row r="202" spans="1:15" x14ac:dyDescent="0.35">
      <c r="A202" s="4" t="s">
        <v>210</v>
      </c>
      <c r="B202" s="5">
        <v>1975</v>
      </c>
      <c r="C202" s="6">
        <v>12</v>
      </c>
      <c r="D202" s="6">
        <v>470.7</v>
      </c>
      <c r="E202">
        <f t="shared" si="35"/>
        <v>1</v>
      </c>
      <c r="F202">
        <f t="shared" si="36"/>
        <v>0</v>
      </c>
      <c r="G202">
        <f t="shared" si="37"/>
        <v>1</v>
      </c>
      <c r="H202">
        <f t="shared" si="38"/>
        <v>0</v>
      </c>
      <c r="I202">
        <f t="shared" si="39"/>
        <v>0</v>
      </c>
      <c r="J202">
        <f t="shared" si="40"/>
        <v>1</v>
      </c>
      <c r="K202">
        <f t="shared" si="41"/>
        <v>1</v>
      </c>
      <c r="L202">
        <f t="shared" si="42"/>
        <v>0</v>
      </c>
      <c r="M202">
        <f t="shared" si="43"/>
        <v>0</v>
      </c>
      <c r="N202">
        <f t="shared" si="44"/>
        <v>0</v>
      </c>
      <c r="O202">
        <f t="shared" si="45"/>
        <v>1</v>
      </c>
    </row>
    <row r="203" spans="1:15" x14ac:dyDescent="0.35">
      <c r="A203" s="4" t="s">
        <v>211</v>
      </c>
      <c r="B203" s="5">
        <v>2013</v>
      </c>
      <c r="C203" s="6">
        <v>190</v>
      </c>
      <c r="D203" s="6">
        <v>467.38158399999998</v>
      </c>
      <c r="E203">
        <f t="shared" si="35"/>
        <v>0</v>
      </c>
      <c r="F203">
        <f t="shared" si="36"/>
        <v>0</v>
      </c>
      <c r="G203">
        <f t="shared" si="37"/>
        <v>0</v>
      </c>
      <c r="H203">
        <f t="shared" si="38"/>
        <v>1</v>
      </c>
      <c r="I203">
        <f t="shared" si="39"/>
        <v>1</v>
      </c>
      <c r="J203">
        <f t="shared" si="40"/>
        <v>0</v>
      </c>
      <c r="K203">
        <f t="shared" si="41"/>
        <v>1</v>
      </c>
      <c r="L203">
        <f t="shared" si="42"/>
        <v>1</v>
      </c>
      <c r="M203">
        <f t="shared" si="43"/>
        <v>1</v>
      </c>
      <c r="N203">
        <f t="shared" si="44"/>
        <v>0</v>
      </c>
      <c r="O203">
        <f t="shared" si="45"/>
        <v>0</v>
      </c>
    </row>
    <row r="204" spans="1:15" x14ac:dyDescent="0.35">
      <c r="A204" s="4" t="s">
        <v>212</v>
      </c>
      <c r="B204" s="5">
        <v>2015</v>
      </c>
      <c r="C204" s="6">
        <v>110</v>
      </c>
      <c r="D204" s="6">
        <v>467.15116</v>
      </c>
      <c r="E204">
        <f t="shared" si="35"/>
        <v>0</v>
      </c>
      <c r="F204">
        <f t="shared" si="36"/>
        <v>0</v>
      </c>
      <c r="G204">
        <f t="shared" si="37"/>
        <v>0</v>
      </c>
      <c r="H204">
        <f t="shared" si="38"/>
        <v>1</v>
      </c>
      <c r="I204">
        <f t="shared" si="39"/>
        <v>1</v>
      </c>
      <c r="J204">
        <f t="shared" si="40"/>
        <v>0</v>
      </c>
      <c r="K204">
        <f t="shared" si="41"/>
        <v>1</v>
      </c>
      <c r="L204">
        <f t="shared" si="42"/>
        <v>1</v>
      </c>
      <c r="M204">
        <f t="shared" si="43"/>
        <v>1</v>
      </c>
      <c r="N204">
        <f t="shared" si="44"/>
        <v>0</v>
      </c>
      <c r="O204">
        <f t="shared" si="45"/>
        <v>0</v>
      </c>
    </row>
    <row r="205" spans="1:15" x14ac:dyDescent="0.35">
      <c r="A205" s="4" t="s">
        <v>213</v>
      </c>
      <c r="B205" s="5">
        <v>2009</v>
      </c>
      <c r="C205" s="6">
        <v>35</v>
      </c>
      <c r="D205" s="6">
        <v>465.76408600000002</v>
      </c>
      <c r="E205">
        <f t="shared" si="35"/>
        <v>1</v>
      </c>
      <c r="F205">
        <f t="shared" si="36"/>
        <v>0</v>
      </c>
      <c r="G205">
        <f t="shared" si="37"/>
        <v>1</v>
      </c>
      <c r="H205">
        <f t="shared" si="38"/>
        <v>0</v>
      </c>
      <c r="I205">
        <f t="shared" si="39"/>
        <v>0</v>
      </c>
      <c r="J205">
        <f t="shared" si="40"/>
        <v>0</v>
      </c>
      <c r="K205">
        <f t="shared" si="41"/>
        <v>0</v>
      </c>
      <c r="L205">
        <f t="shared" si="42"/>
        <v>1</v>
      </c>
      <c r="M205">
        <f t="shared" si="43"/>
        <v>1</v>
      </c>
      <c r="N205">
        <f t="shared" si="44"/>
        <v>0</v>
      </c>
      <c r="O205">
        <f t="shared" si="45"/>
        <v>0</v>
      </c>
    </row>
    <row r="206" spans="1:15" x14ac:dyDescent="0.35">
      <c r="A206" s="4" t="s">
        <v>214</v>
      </c>
      <c r="B206" s="5">
        <v>1999</v>
      </c>
      <c r="C206" s="6">
        <v>65</v>
      </c>
      <c r="D206" s="6">
        <v>463.517383</v>
      </c>
      <c r="E206">
        <f t="shared" si="35"/>
        <v>1</v>
      </c>
      <c r="F206">
        <f t="shared" si="36"/>
        <v>0</v>
      </c>
      <c r="G206">
        <f t="shared" si="37"/>
        <v>1</v>
      </c>
      <c r="H206">
        <f t="shared" si="38"/>
        <v>0</v>
      </c>
      <c r="I206">
        <f t="shared" si="39"/>
        <v>0</v>
      </c>
      <c r="J206">
        <f t="shared" si="40"/>
        <v>1</v>
      </c>
      <c r="K206">
        <f t="shared" si="41"/>
        <v>1</v>
      </c>
      <c r="L206">
        <f t="shared" si="42"/>
        <v>0</v>
      </c>
      <c r="M206">
        <f t="shared" si="43"/>
        <v>0</v>
      </c>
      <c r="N206">
        <f t="shared" si="44"/>
        <v>0</v>
      </c>
      <c r="O206">
        <f t="shared" si="45"/>
        <v>1</v>
      </c>
    </row>
    <row r="207" spans="1:15" x14ac:dyDescent="0.35">
      <c r="A207" s="4" t="s">
        <v>215</v>
      </c>
      <c r="B207" s="5">
        <v>2006</v>
      </c>
      <c r="C207" s="6">
        <v>70</v>
      </c>
      <c r="D207" s="6">
        <v>461.65124600000001</v>
      </c>
      <c r="E207">
        <f t="shared" si="35"/>
        <v>1</v>
      </c>
      <c r="F207">
        <f t="shared" si="36"/>
        <v>0</v>
      </c>
      <c r="G207">
        <f t="shared" si="37"/>
        <v>1</v>
      </c>
      <c r="H207">
        <f t="shared" si="38"/>
        <v>0</v>
      </c>
      <c r="I207">
        <f t="shared" si="39"/>
        <v>0</v>
      </c>
      <c r="J207">
        <f t="shared" si="40"/>
        <v>0</v>
      </c>
      <c r="K207">
        <f t="shared" si="41"/>
        <v>0</v>
      </c>
      <c r="L207">
        <f t="shared" si="42"/>
        <v>1</v>
      </c>
      <c r="M207">
        <f t="shared" si="43"/>
        <v>1</v>
      </c>
      <c r="N207">
        <f t="shared" si="44"/>
        <v>0</v>
      </c>
      <c r="O207">
        <f t="shared" si="45"/>
        <v>0</v>
      </c>
    </row>
    <row r="208" spans="1:15" x14ac:dyDescent="0.35">
      <c r="A208" s="4" t="s">
        <v>216</v>
      </c>
      <c r="B208" s="5">
        <v>2006</v>
      </c>
      <c r="C208" s="6">
        <v>210</v>
      </c>
      <c r="D208" s="6">
        <v>459.26094599999999</v>
      </c>
      <c r="E208">
        <f t="shared" si="35"/>
        <v>0</v>
      </c>
      <c r="F208">
        <f t="shared" si="36"/>
        <v>0</v>
      </c>
      <c r="G208">
        <f t="shared" si="37"/>
        <v>0</v>
      </c>
      <c r="H208">
        <f t="shared" si="38"/>
        <v>1</v>
      </c>
      <c r="I208">
        <f t="shared" si="39"/>
        <v>1</v>
      </c>
      <c r="J208">
        <f t="shared" si="40"/>
        <v>0</v>
      </c>
      <c r="K208">
        <f t="shared" si="41"/>
        <v>1</v>
      </c>
      <c r="L208">
        <f t="shared" si="42"/>
        <v>1</v>
      </c>
      <c r="M208">
        <f t="shared" si="43"/>
        <v>1</v>
      </c>
      <c r="N208">
        <f t="shared" si="44"/>
        <v>0</v>
      </c>
      <c r="O208">
        <f t="shared" si="45"/>
        <v>0</v>
      </c>
    </row>
    <row r="209" spans="1:15" x14ac:dyDescent="0.35">
      <c r="A209" s="4" t="s">
        <v>217</v>
      </c>
      <c r="B209" s="5">
        <v>2014</v>
      </c>
      <c r="C209" s="6">
        <v>60</v>
      </c>
      <c r="D209" s="6">
        <v>457.72938799999997</v>
      </c>
      <c r="E209">
        <f t="shared" si="35"/>
        <v>1</v>
      </c>
      <c r="F209">
        <f t="shared" si="36"/>
        <v>0</v>
      </c>
      <c r="G209">
        <f t="shared" si="37"/>
        <v>1</v>
      </c>
      <c r="H209">
        <f t="shared" si="38"/>
        <v>0</v>
      </c>
      <c r="I209">
        <f t="shared" si="39"/>
        <v>0</v>
      </c>
      <c r="J209">
        <f t="shared" si="40"/>
        <v>0</v>
      </c>
      <c r="K209">
        <f t="shared" si="41"/>
        <v>0</v>
      </c>
      <c r="L209">
        <f t="shared" si="42"/>
        <v>1</v>
      </c>
      <c r="M209">
        <f t="shared" si="43"/>
        <v>1</v>
      </c>
      <c r="N209">
        <f t="shared" si="44"/>
        <v>0</v>
      </c>
      <c r="O209">
        <f t="shared" si="45"/>
        <v>0</v>
      </c>
    </row>
    <row r="210" spans="1:15" x14ac:dyDescent="0.35">
      <c r="A210" s="4" t="s">
        <v>218</v>
      </c>
      <c r="B210" s="5">
        <v>1996</v>
      </c>
      <c r="C210" s="6">
        <v>80</v>
      </c>
      <c r="D210" s="6">
        <v>457.69799399999999</v>
      </c>
      <c r="E210">
        <f t="shared" si="35"/>
        <v>1</v>
      </c>
      <c r="F210">
        <f t="shared" si="36"/>
        <v>0</v>
      </c>
      <c r="G210">
        <f t="shared" si="37"/>
        <v>1</v>
      </c>
      <c r="H210">
        <f t="shared" si="38"/>
        <v>0</v>
      </c>
      <c r="I210">
        <f t="shared" si="39"/>
        <v>0</v>
      </c>
      <c r="J210">
        <f t="shared" si="40"/>
        <v>1</v>
      </c>
      <c r="K210">
        <f t="shared" si="41"/>
        <v>1</v>
      </c>
      <c r="L210">
        <f t="shared" si="42"/>
        <v>0</v>
      </c>
      <c r="M210">
        <f t="shared" si="43"/>
        <v>0</v>
      </c>
      <c r="N210">
        <f t="shared" si="44"/>
        <v>0</v>
      </c>
      <c r="O210">
        <f t="shared" si="45"/>
        <v>1</v>
      </c>
    </row>
    <row r="211" spans="1:15" x14ac:dyDescent="0.35">
      <c r="A211" s="4" t="s">
        <v>219</v>
      </c>
      <c r="B211" s="5">
        <v>2000</v>
      </c>
      <c r="C211" s="6">
        <v>103</v>
      </c>
      <c r="D211" s="6">
        <v>457.68380500000001</v>
      </c>
      <c r="E211">
        <f t="shared" si="35"/>
        <v>0</v>
      </c>
      <c r="F211">
        <f t="shared" si="36"/>
        <v>0</v>
      </c>
      <c r="G211">
        <f t="shared" si="37"/>
        <v>0</v>
      </c>
      <c r="H211">
        <f t="shared" si="38"/>
        <v>1</v>
      </c>
      <c r="I211">
        <f t="shared" si="39"/>
        <v>1</v>
      </c>
      <c r="J211">
        <f t="shared" si="40"/>
        <v>0</v>
      </c>
      <c r="K211">
        <f t="shared" si="41"/>
        <v>1</v>
      </c>
      <c r="L211">
        <f t="shared" si="42"/>
        <v>0</v>
      </c>
      <c r="M211">
        <f t="shared" si="43"/>
        <v>0</v>
      </c>
      <c r="N211">
        <f t="shared" si="44"/>
        <v>0</v>
      </c>
      <c r="O211">
        <f t="shared" si="45"/>
        <v>0</v>
      </c>
    </row>
    <row r="212" spans="1:15" x14ac:dyDescent="0.35">
      <c r="A212" s="4" t="s">
        <v>220</v>
      </c>
      <c r="B212" s="5">
        <v>2014</v>
      </c>
      <c r="C212" s="6">
        <v>40</v>
      </c>
      <c r="D212" s="6">
        <v>457.50777599999998</v>
      </c>
      <c r="E212">
        <f t="shared" si="35"/>
        <v>1</v>
      </c>
      <c r="F212">
        <f t="shared" si="36"/>
        <v>0</v>
      </c>
      <c r="G212">
        <f t="shared" si="37"/>
        <v>1</v>
      </c>
      <c r="H212">
        <f t="shared" si="38"/>
        <v>0</v>
      </c>
      <c r="I212">
        <f t="shared" si="39"/>
        <v>0</v>
      </c>
      <c r="J212">
        <f t="shared" si="40"/>
        <v>0</v>
      </c>
      <c r="K212">
        <f t="shared" si="41"/>
        <v>0</v>
      </c>
      <c r="L212">
        <f t="shared" si="42"/>
        <v>1</v>
      </c>
      <c r="M212">
        <f t="shared" si="43"/>
        <v>1</v>
      </c>
      <c r="N212">
        <f t="shared" si="44"/>
        <v>0</v>
      </c>
      <c r="O212">
        <f t="shared" si="45"/>
        <v>0</v>
      </c>
    </row>
    <row r="213" spans="1:15" x14ac:dyDescent="0.35">
      <c r="A213" s="4" t="s">
        <v>221</v>
      </c>
      <c r="B213" s="5">
        <v>2003</v>
      </c>
      <c r="C213" s="6">
        <v>140</v>
      </c>
      <c r="D213" s="6">
        <v>456.81057499999997</v>
      </c>
      <c r="E213">
        <f t="shared" si="35"/>
        <v>0</v>
      </c>
      <c r="F213">
        <f t="shared" si="36"/>
        <v>0</v>
      </c>
      <c r="G213">
        <f t="shared" si="37"/>
        <v>0</v>
      </c>
      <c r="H213">
        <f t="shared" si="38"/>
        <v>1</v>
      </c>
      <c r="I213">
        <f t="shared" si="39"/>
        <v>1</v>
      </c>
      <c r="J213">
        <f t="shared" si="40"/>
        <v>0</v>
      </c>
      <c r="K213">
        <f t="shared" si="41"/>
        <v>1</v>
      </c>
      <c r="L213">
        <f t="shared" si="42"/>
        <v>1</v>
      </c>
      <c r="M213">
        <f t="shared" si="43"/>
        <v>1</v>
      </c>
      <c r="N213">
        <f t="shared" si="44"/>
        <v>0</v>
      </c>
      <c r="O213">
        <f t="shared" si="45"/>
        <v>0</v>
      </c>
    </row>
    <row r="214" spans="1:15" x14ac:dyDescent="0.35">
      <c r="A214" s="4">
        <v>300</v>
      </c>
      <c r="B214" s="5">
        <v>2007</v>
      </c>
      <c r="C214" s="6">
        <v>60</v>
      </c>
      <c r="D214" s="6">
        <v>454.16193500000003</v>
      </c>
      <c r="E214">
        <f t="shared" si="35"/>
        <v>1</v>
      </c>
      <c r="F214">
        <f t="shared" si="36"/>
        <v>0</v>
      </c>
      <c r="G214">
        <f t="shared" si="37"/>
        <v>1</v>
      </c>
      <c r="H214">
        <f t="shared" si="38"/>
        <v>0</v>
      </c>
      <c r="I214">
        <f t="shared" si="39"/>
        <v>0</v>
      </c>
      <c r="J214">
        <f t="shared" si="40"/>
        <v>0</v>
      </c>
      <c r="K214">
        <f t="shared" si="41"/>
        <v>0</v>
      </c>
      <c r="L214">
        <f t="shared" si="42"/>
        <v>1</v>
      </c>
      <c r="M214">
        <f t="shared" si="43"/>
        <v>1</v>
      </c>
      <c r="N214">
        <f t="shared" si="44"/>
        <v>0</v>
      </c>
      <c r="O214">
        <f t="shared" si="45"/>
        <v>0</v>
      </c>
    </row>
    <row r="215" spans="1:15" x14ac:dyDescent="0.35">
      <c r="A215" s="4" t="s">
        <v>16</v>
      </c>
      <c r="B215" s="5">
        <v>1991</v>
      </c>
      <c r="C215" s="6">
        <v>20</v>
      </c>
      <c r="D215" s="6">
        <v>451.32984199999999</v>
      </c>
      <c r="E215">
        <f t="shared" si="35"/>
        <v>1</v>
      </c>
      <c r="F215">
        <f t="shared" si="36"/>
        <v>0</v>
      </c>
      <c r="G215">
        <f t="shared" si="37"/>
        <v>1</v>
      </c>
      <c r="H215">
        <f t="shared" si="38"/>
        <v>0</v>
      </c>
      <c r="I215">
        <f t="shared" si="39"/>
        <v>0</v>
      </c>
      <c r="J215">
        <f t="shared" si="40"/>
        <v>1</v>
      </c>
      <c r="K215">
        <f t="shared" si="41"/>
        <v>1</v>
      </c>
      <c r="L215">
        <f t="shared" si="42"/>
        <v>0</v>
      </c>
      <c r="M215">
        <f t="shared" si="43"/>
        <v>0</v>
      </c>
      <c r="N215">
        <f t="shared" si="44"/>
        <v>0</v>
      </c>
      <c r="O215">
        <f t="shared" si="45"/>
        <v>1</v>
      </c>
    </row>
    <row r="216" spans="1:15" x14ac:dyDescent="0.35">
      <c r="A216" s="4" t="s">
        <v>222</v>
      </c>
      <c r="B216" s="5">
        <v>2001</v>
      </c>
      <c r="C216" s="6">
        <v>85</v>
      </c>
      <c r="D216" s="6">
        <v>450.72852899999998</v>
      </c>
      <c r="E216">
        <f t="shared" si="35"/>
        <v>1</v>
      </c>
      <c r="F216">
        <f t="shared" si="36"/>
        <v>0</v>
      </c>
      <c r="G216">
        <f t="shared" si="37"/>
        <v>1</v>
      </c>
      <c r="H216">
        <f t="shared" si="38"/>
        <v>0</v>
      </c>
      <c r="I216">
        <f t="shared" si="39"/>
        <v>0</v>
      </c>
      <c r="J216">
        <f t="shared" si="40"/>
        <v>0</v>
      </c>
      <c r="K216">
        <f t="shared" si="41"/>
        <v>0</v>
      </c>
      <c r="L216">
        <f t="shared" si="42"/>
        <v>1</v>
      </c>
      <c r="M216">
        <f t="shared" si="43"/>
        <v>1</v>
      </c>
      <c r="N216">
        <f t="shared" si="44"/>
        <v>0</v>
      </c>
      <c r="O216">
        <f t="shared" si="45"/>
        <v>0</v>
      </c>
    </row>
    <row r="217" spans="1:15" x14ac:dyDescent="0.35">
      <c r="A217" s="4" t="s">
        <v>223</v>
      </c>
      <c r="B217" s="5">
        <v>2012</v>
      </c>
      <c r="C217" s="6">
        <v>100</v>
      </c>
      <c r="D217" s="6">
        <v>449.94832300000002</v>
      </c>
      <c r="E217">
        <f t="shared" si="35"/>
        <v>0</v>
      </c>
      <c r="F217">
        <f t="shared" si="36"/>
        <v>0</v>
      </c>
      <c r="G217">
        <f t="shared" si="37"/>
        <v>0</v>
      </c>
      <c r="H217">
        <f t="shared" si="38"/>
        <v>0</v>
      </c>
      <c r="I217">
        <f t="shared" si="39"/>
        <v>0</v>
      </c>
      <c r="J217">
        <f t="shared" si="40"/>
        <v>0</v>
      </c>
      <c r="K217">
        <f t="shared" si="41"/>
        <v>0</v>
      </c>
      <c r="L217">
        <f t="shared" si="42"/>
        <v>1</v>
      </c>
      <c r="M217">
        <f t="shared" si="43"/>
        <v>1</v>
      </c>
      <c r="N217">
        <f t="shared" si="44"/>
        <v>0</v>
      </c>
      <c r="O217">
        <f t="shared" si="45"/>
        <v>0</v>
      </c>
    </row>
    <row r="218" spans="1:15" x14ac:dyDescent="0.35">
      <c r="A218" s="4" t="s">
        <v>224</v>
      </c>
      <c r="B218" s="5">
        <v>2011</v>
      </c>
      <c r="C218" s="6">
        <v>150</v>
      </c>
      <c r="D218" s="6">
        <v>449.326618</v>
      </c>
      <c r="E218">
        <f t="shared" si="35"/>
        <v>0</v>
      </c>
      <c r="F218">
        <f t="shared" si="36"/>
        <v>0</v>
      </c>
      <c r="G218">
        <f t="shared" si="37"/>
        <v>0</v>
      </c>
      <c r="H218">
        <f t="shared" si="38"/>
        <v>1</v>
      </c>
      <c r="I218">
        <f t="shared" si="39"/>
        <v>1</v>
      </c>
      <c r="J218">
        <f t="shared" si="40"/>
        <v>0</v>
      </c>
      <c r="K218">
        <f t="shared" si="41"/>
        <v>1</v>
      </c>
      <c r="L218">
        <f t="shared" si="42"/>
        <v>1</v>
      </c>
      <c r="M218">
        <f t="shared" si="43"/>
        <v>1</v>
      </c>
      <c r="N218">
        <f t="shared" si="44"/>
        <v>0</v>
      </c>
      <c r="O218">
        <f t="shared" si="45"/>
        <v>0</v>
      </c>
    </row>
    <row r="219" spans="1:15" x14ac:dyDescent="0.35">
      <c r="A219" s="4" t="s">
        <v>225</v>
      </c>
      <c r="B219" s="5">
        <v>2001</v>
      </c>
      <c r="C219" s="6">
        <v>151.5</v>
      </c>
      <c r="D219" s="6">
        <v>449.23985499999998</v>
      </c>
      <c r="E219">
        <f t="shared" si="35"/>
        <v>0</v>
      </c>
      <c r="F219">
        <f t="shared" si="36"/>
        <v>0</v>
      </c>
      <c r="G219">
        <f t="shared" si="37"/>
        <v>0</v>
      </c>
      <c r="H219">
        <f t="shared" si="38"/>
        <v>1</v>
      </c>
      <c r="I219">
        <f t="shared" si="39"/>
        <v>1</v>
      </c>
      <c r="J219">
        <f t="shared" si="40"/>
        <v>0</v>
      </c>
      <c r="K219">
        <f t="shared" si="41"/>
        <v>1</v>
      </c>
      <c r="L219">
        <f t="shared" si="42"/>
        <v>1</v>
      </c>
      <c r="M219">
        <f t="shared" si="43"/>
        <v>1</v>
      </c>
      <c r="N219">
        <f t="shared" si="44"/>
        <v>0</v>
      </c>
      <c r="O219">
        <f t="shared" si="45"/>
        <v>0</v>
      </c>
    </row>
    <row r="220" spans="1:15" x14ac:dyDescent="0.35">
      <c r="A220" s="4" t="s">
        <v>226</v>
      </c>
      <c r="B220" s="5">
        <v>1999</v>
      </c>
      <c r="C220" s="6">
        <v>145</v>
      </c>
      <c r="D220" s="6">
        <v>448.19181900000001</v>
      </c>
      <c r="E220">
        <f t="shared" si="35"/>
        <v>0</v>
      </c>
      <c r="F220">
        <f t="shared" si="36"/>
        <v>0</v>
      </c>
      <c r="G220">
        <f t="shared" si="37"/>
        <v>0</v>
      </c>
      <c r="H220">
        <f t="shared" si="38"/>
        <v>1</v>
      </c>
      <c r="I220">
        <f t="shared" si="39"/>
        <v>1</v>
      </c>
      <c r="J220">
        <f t="shared" si="40"/>
        <v>1</v>
      </c>
      <c r="K220">
        <f t="shared" si="41"/>
        <v>2</v>
      </c>
      <c r="L220">
        <f t="shared" si="42"/>
        <v>0</v>
      </c>
      <c r="M220">
        <f t="shared" si="43"/>
        <v>0</v>
      </c>
      <c r="N220">
        <f t="shared" si="44"/>
        <v>0</v>
      </c>
      <c r="O220">
        <f t="shared" si="45"/>
        <v>1</v>
      </c>
    </row>
    <row r="221" spans="1:15" x14ac:dyDescent="0.35">
      <c r="A221" s="4" t="s">
        <v>227</v>
      </c>
      <c r="B221" s="5">
        <v>2009</v>
      </c>
      <c r="C221" s="6">
        <v>70</v>
      </c>
      <c r="D221" s="6">
        <v>443.48321299999998</v>
      </c>
      <c r="E221">
        <f t="shared" si="35"/>
        <v>1</v>
      </c>
      <c r="F221">
        <f t="shared" si="36"/>
        <v>0</v>
      </c>
      <c r="G221">
        <f t="shared" si="37"/>
        <v>1</v>
      </c>
      <c r="H221">
        <f t="shared" si="38"/>
        <v>0</v>
      </c>
      <c r="I221">
        <f t="shared" si="39"/>
        <v>0</v>
      </c>
      <c r="J221">
        <f t="shared" si="40"/>
        <v>0</v>
      </c>
      <c r="K221">
        <f t="shared" si="41"/>
        <v>0</v>
      </c>
      <c r="L221">
        <f t="shared" si="42"/>
        <v>1</v>
      </c>
      <c r="M221">
        <f t="shared" si="43"/>
        <v>1</v>
      </c>
      <c r="N221">
        <f t="shared" si="44"/>
        <v>0</v>
      </c>
      <c r="O221">
        <f t="shared" si="45"/>
        <v>0</v>
      </c>
    </row>
    <row r="222" spans="1:15" x14ac:dyDescent="0.35">
      <c r="A222" s="4" t="s">
        <v>228</v>
      </c>
      <c r="B222" s="5">
        <v>2012</v>
      </c>
      <c r="C222" s="6">
        <v>65</v>
      </c>
      <c r="D222" s="6">
        <v>442.16905200000002</v>
      </c>
      <c r="E222">
        <f t="shared" si="35"/>
        <v>1</v>
      </c>
      <c r="F222">
        <f t="shared" si="36"/>
        <v>0</v>
      </c>
      <c r="G222">
        <f t="shared" si="37"/>
        <v>1</v>
      </c>
      <c r="H222">
        <f t="shared" si="38"/>
        <v>0</v>
      </c>
      <c r="I222">
        <f t="shared" si="39"/>
        <v>0</v>
      </c>
      <c r="J222">
        <f t="shared" si="40"/>
        <v>0</v>
      </c>
      <c r="K222">
        <f t="shared" si="41"/>
        <v>0</v>
      </c>
      <c r="L222">
        <f t="shared" si="42"/>
        <v>1</v>
      </c>
      <c r="M222">
        <f t="shared" si="43"/>
        <v>1</v>
      </c>
      <c r="N222">
        <f t="shared" si="44"/>
        <v>0</v>
      </c>
      <c r="O222">
        <f t="shared" si="45"/>
        <v>0</v>
      </c>
    </row>
    <row r="223" spans="1:15" x14ac:dyDescent="0.35">
      <c r="A223" s="4" t="s">
        <v>229</v>
      </c>
      <c r="B223" s="5">
        <v>2007</v>
      </c>
      <c r="C223" s="6">
        <v>130</v>
      </c>
      <c r="D223" s="6">
        <v>442.161562</v>
      </c>
      <c r="E223">
        <f t="shared" si="35"/>
        <v>0</v>
      </c>
      <c r="F223">
        <f t="shared" si="36"/>
        <v>0</v>
      </c>
      <c r="G223">
        <f t="shared" si="37"/>
        <v>0</v>
      </c>
      <c r="H223">
        <f t="shared" si="38"/>
        <v>1</v>
      </c>
      <c r="I223">
        <f t="shared" si="39"/>
        <v>1</v>
      </c>
      <c r="J223">
        <f t="shared" si="40"/>
        <v>0</v>
      </c>
      <c r="K223">
        <f t="shared" si="41"/>
        <v>1</v>
      </c>
      <c r="L223">
        <f t="shared" si="42"/>
        <v>1</v>
      </c>
      <c r="M223">
        <f t="shared" si="43"/>
        <v>1</v>
      </c>
      <c r="N223">
        <f t="shared" si="44"/>
        <v>0</v>
      </c>
      <c r="O223">
        <f t="shared" si="45"/>
        <v>0</v>
      </c>
    </row>
    <row r="224" spans="1:15" x14ac:dyDescent="0.35">
      <c r="A224" s="4" t="s">
        <v>230</v>
      </c>
      <c r="B224" s="5">
        <v>2002</v>
      </c>
      <c r="C224" s="6">
        <v>140</v>
      </c>
      <c r="D224" s="6">
        <v>441.76780300000001</v>
      </c>
      <c r="E224">
        <f t="shared" si="35"/>
        <v>0</v>
      </c>
      <c r="F224">
        <f t="shared" si="36"/>
        <v>0</v>
      </c>
      <c r="G224">
        <f t="shared" si="37"/>
        <v>0</v>
      </c>
      <c r="H224">
        <f t="shared" si="38"/>
        <v>1</v>
      </c>
      <c r="I224">
        <f t="shared" si="39"/>
        <v>1</v>
      </c>
      <c r="J224">
        <f t="shared" si="40"/>
        <v>0</v>
      </c>
      <c r="K224">
        <f t="shared" si="41"/>
        <v>1</v>
      </c>
      <c r="L224">
        <f t="shared" si="42"/>
        <v>1</v>
      </c>
      <c r="M224">
        <f t="shared" si="43"/>
        <v>1</v>
      </c>
      <c r="N224">
        <f t="shared" si="44"/>
        <v>0</v>
      </c>
      <c r="O224">
        <f t="shared" si="45"/>
        <v>0</v>
      </c>
    </row>
    <row r="225" spans="1:15" x14ac:dyDescent="0.35">
      <c r="A225" s="4" t="s">
        <v>231</v>
      </c>
      <c r="B225" s="5">
        <v>1993</v>
      </c>
      <c r="C225" s="6">
        <v>25</v>
      </c>
      <c r="D225" s="6">
        <v>441.28600299999999</v>
      </c>
      <c r="E225">
        <f t="shared" si="35"/>
        <v>1</v>
      </c>
      <c r="F225">
        <f t="shared" si="36"/>
        <v>0</v>
      </c>
      <c r="G225">
        <f t="shared" si="37"/>
        <v>1</v>
      </c>
      <c r="H225">
        <f t="shared" si="38"/>
        <v>0</v>
      </c>
      <c r="I225">
        <f t="shared" si="39"/>
        <v>0</v>
      </c>
      <c r="J225">
        <f t="shared" si="40"/>
        <v>1</v>
      </c>
      <c r="K225">
        <f t="shared" si="41"/>
        <v>1</v>
      </c>
      <c r="L225">
        <f t="shared" si="42"/>
        <v>0</v>
      </c>
      <c r="M225">
        <f t="shared" si="43"/>
        <v>0</v>
      </c>
      <c r="N225">
        <f t="shared" si="44"/>
        <v>0</v>
      </c>
      <c r="O225">
        <f t="shared" si="45"/>
        <v>1</v>
      </c>
    </row>
    <row r="226" spans="1:15" x14ac:dyDescent="0.35">
      <c r="A226" s="4" t="s">
        <v>232</v>
      </c>
      <c r="B226" s="5">
        <v>2015</v>
      </c>
      <c r="C226" s="6">
        <v>155</v>
      </c>
      <c r="D226" s="6">
        <v>440.160956</v>
      </c>
      <c r="E226">
        <f t="shared" si="35"/>
        <v>0</v>
      </c>
      <c r="F226">
        <f t="shared" si="36"/>
        <v>0</v>
      </c>
      <c r="G226">
        <f t="shared" si="37"/>
        <v>0</v>
      </c>
      <c r="H226">
        <f t="shared" si="38"/>
        <v>1</v>
      </c>
      <c r="I226">
        <f t="shared" si="39"/>
        <v>1</v>
      </c>
      <c r="J226">
        <f t="shared" si="40"/>
        <v>0</v>
      </c>
      <c r="K226">
        <f t="shared" si="41"/>
        <v>1</v>
      </c>
      <c r="L226">
        <f t="shared" si="42"/>
        <v>1</v>
      </c>
      <c r="M226">
        <f t="shared" si="43"/>
        <v>1</v>
      </c>
      <c r="N226">
        <f t="shared" si="44"/>
        <v>0</v>
      </c>
      <c r="O226">
        <f t="shared" si="45"/>
        <v>0</v>
      </c>
    </row>
    <row r="227" spans="1:15" x14ac:dyDescent="0.35">
      <c r="A227" s="4" t="s">
        <v>233</v>
      </c>
      <c r="B227" s="5">
        <v>2001</v>
      </c>
      <c r="C227" s="6">
        <v>98</v>
      </c>
      <c r="D227" s="6">
        <v>435.04039499999999</v>
      </c>
      <c r="E227">
        <f t="shared" si="35"/>
        <v>1</v>
      </c>
      <c r="F227">
        <f t="shared" si="36"/>
        <v>0</v>
      </c>
      <c r="G227">
        <f t="shared" si="37"/>
        <v>1</v>
      </c>
      <c r="H227">
        <f t="shared" si="38"/>
        <v>0</v>
      </c>
      <c r="I227">
        <f t="shared" si="39"/>
        <v>0</v>
      </c>
      <c r="J227">
        <f t="shared" si="40"/>
        <v>0</v>
      </c>
      <c r="K227">
        <f t="shared" si="41"/>
        <v>0</v>
      </c>
      <c r="L227">
        <f t="shared" si="42"/>
        <v>1</v>
      </c>
      <c r="M227">
        <f t="shared" si="43"/>
        <v>1</v>
      </c>
      <c r="N227">
        <f t="shared" si="44"/>
        <v>0</v>
      </c>
      <c r="O227">
        <f t="shared" si="45"/>
        <v>0</v>
      </c>
    </row>
    <row r="228" spans="1:15" x14ac:dyDescent="0.35">
      <c r="A228" s="4" t="s">
        <v>234</v>
      </c>
      <c r="B228" s="5">
        <v>2016</v>
      </c>
      <c r="C228" s="6">
        <v>160</v>
      </c>
      <c r="D228" s="6">
        <v>433.12565499999999</v>
      </c>
      <c r="E228">
        <f t="shared" si="35"/>
        <v>0</v>
      </c>
      <c r="F228">
        <f t="shared" si="36"/>
        <v>0</v>
      </c>
      <c r="G228">
        <f t="shared" si="37"/>
        <v>0</v>
      </c>
      <c r="H228">
        <f t="shared" si="38"/>
        <v>1</v>
      </c>
      <c r="I228">
        <f t="shared" si="39"/>
        <v>1</v>
      </c>
      <c r="J228">
        <f t="shared" si="40"/>
        <v>0</v>
      </c>
      <c r="K228">
        <f t="shared" si="41"/>
        <v>1</v>
      </c>
      <c r="L228">
        <f t="shared" si="42"/>
        <v>1</v>
      </c>
      <c r="M228">
        <f t="shared" si="43"/>
        <v>1</v>
      </c>
      <c r="N228">
        <f t="shared" si="44"/>
        <v>0</v>
      </c>
      <c r="O228">
        <f t="shared" si="45"/>
        <v>0</v>
      </c>
    </row>
    <row r="229" spans="1:15" x14ac:dyDescent="0.35">
      <c r="A229" s="4" t="s">
        <v>235</v>
      </c>
      <c r="B229" s="5">
        <v>2003</v>
      </c>
      <c r="C229" s="6">
        <v>170</v>
      </c>
      <c r="D229" s="6">
        <v>433.05829599999998</v>
      </c>
      <c r="E229">
        <f t="shared" si="35"/>
        <v>0</v>
      </c>
      <c r="F229">
        <f t="shared" si="36"/>
        <v>0</v>
      </c>
      <c r="G229">
        <f t="shared" si="37"/>
        <v>0</v>
      </c>
      <c r="H229">
        <f t="shared" si="38"/>
        <v>1</v>
      </c>
      <c r="I229">
        <f t="shared" si="39"/>
        <v>1</v>
      </c>
      <c r="J229">
        <f t="shared" si="40"/>
        <v>0</v>
      </c>
      <c r="K229">
        <f t="shared" si="41"/>
        <v>1</v>
      </c>
      <c r="L229">
        <f t="shared" si="42"/>
        <v>1</v>
      </c>
      <c r="M229">
        <f t="shared" si="43"/>
        <v>1</v>
      </c>
      <c r="N229">
        <f t="shared" si="44"/>
        <v>0</v>
      </c>
      <c r="O229">
        <f t="shared" si="45"/>
        <v>0</v>
      </c>
    </row>
    <row r="230" spans="1:15" x14ac:dyDescent="0.35">
      <c r="A230" s="4" t="s">
        <v>236</v>
      </c>
      <c r="B230" s="5">
        <v>1990</v>
      </c>
      <c r="C230" s="6">
        <v>14</v>
      </c>
      <c r="D230" s="6">
        <v>432.645872</v>
      </c>
      <c r="E230">
        <f t="shared" si="35"/>
        <v>1</v>
      </c>
      <c r="F230">
        <f t="shared" si="36"/>
        <v>0</v>
      </c>
      <c r="G230">
        <f t="shared" si="37"/>
        <v>1</v>
      </c>
      <c r="H230">
        <f t="shared" si="38"/>
        <v>0</v>
      </c>
      <c r="I230">
        <f t="shared" si="39"/>
        <v>0</v>
      </c>
      <c r="J230">
        <f t="shared" si="40"/>
        <v>1</v>
      </c>
      <c r="K230">
        <f t="shared" si="41"/>
        <v>1</v>
      </c>
      <c r="L230">
        <f t="shared" si="42"/>
        <v>0</v>
      </c>
      <c r="M230">
        <f t="shared" si="43"/>
        <v>0</v>
      </c>
      <c r="N230">
        <f t="shared" si="44"/>
        <v>0</v>
      </c>
      <c r="O230">
        <f t="shared" si="45"/>
        <v>1</v>
      </c>
    </row>
    <row r="231" spans="1:15" x14ac:dyDescent="0.35">
      <c r="A231" s="4" t="s">
        <v>237</v>
      </c>
      <c r="B231" s="5">
        <v>2002</v>
      </c>
      <c r="C231" s="6">
        <v>142</v>
      </c>
      <c r="D231" s="6">
        <v>431.942139</v>
      </c>
      <c r="E231">
        <f t="shared" si="35"/>
        <v>0</v>
      </c>
      <c r="F231">
        <f t="shared" si="36"/>
        <v>0</v>
      </c>
      <c r="G231">
        <f t="shared" si="37"/>
        <v>0</v>
      </c>
      <c r="H231">
        <f t="shared" si="38"/>
        <v>1</v>
      </c>
      <c r="I231">
        <f t="shared" si="39"/>
        <v>1</v>
      </c>
      <c r="J231">
        <f t="shared" si="40"/>
        <v>0</v>
      </c>
      <c r="K231">
        <f t="shared" si="41"/>
        <v>1</v>
      </c>
      <c r="L231">
        <f t="shared" si="42"/>
        <v>1</v>
      </c>
      <c r="M231">
        <f t="shared" si="43"/>
        <v>1</v>
      </c>
      <c r="N231">
        <f t="shared" si="44"/>
        <v>0</v>
      </c>
      <c r="O231">
        <f t="shared" si="45"/>
        <v>0</v>
      </c>
    </row>
    <row r="232" spans="1:15" x14ac:dyDescent="0.35">
      <c r="A232" s="4" t="s">
        <v>238</v>
      </c>
      <c r="B232" s="5">
        <v>2016</v>
      </c>
      <c r="C232" s="6">
        <v>20</v>
      </c>
      <c r="D232" s="6">
        <v>431.28637199999997</v>
      </c>
      <c r="E232">
        <f t="shared" si="35"/>
        <v>1</v>
      </c>
      <c r="F232">
        <f t="shared" si="36"/>
        <v>0</v>
      </c>
      <c r="G232">
        <f t="shared" si="37"/>
        <v>1</v>
      </c>
      <c r="H232">
        <f t="shared" si="38"/>
        <v>0</v>
      </c>
      <c r="I232">
        <f t="shared" si="39"/>
        <v>0</v>
      </c>
      <c r="J232">
        <f t="shared" si="40"/>
        <v>0</v>
      </c>
      <c r="K232">
        <f t="shared" si="41"/>
        <v>0</v>
      </c>
      <c r="L232">
        <f t="shared" si="42"/>
        <v>1</v>
      </c>
      <c r="M232">
        <f t="shared" si="43"/>
        <v>1</v>
      </c>
      <c r="N232">
        <f t="shared" si="44"/>
        <v>0</v>
      </c>
      <c r="O232">
        <f t="shared" si="45"/>
        <v>0</v>
      </c>
    </row>
    <row r="233" spans="1:15" x14ac:dyDescent="0.35">
      <c r="A233" s="4" t="s">
        <v>239</v>
      </c>
      <c r="B233" s="5">
        <v>2010</v>
      </c>
      <c r="C233" s="6">
        <v>15</v>
      </c>
      <c r="D233" s="6">
        <v>430.821168</v>
      </c>
      <c r="E233">
        <f t="shared" si="35"/>
        <v>1</v>
      </c>
      <c r="F233">
        <f t="shared" si="36"/>
        <v>0</v>
      </c>
      <c r="G233">
        <f t="shared" si="37"/>
        <v>1</v>
      </c>
      <c r="H233">
        <f t="shared" si="38"/>
        <v>0</v>
      </c>
      <c r="I233">
        <f t="shared" si="39"/>
        <v>0</v>
      </c>
      <c r="J233">
        <f t="shared" si="40"/>
        <v>0</v>
      </c>
      <c r="K233">
        <f t="shared" si="41"/>
        <v>0</v>
      </c>
      <c r="L233">
        <f t="shared" si="42"/>
        <v>1</v>
      </c>
      <c r="M233">
        <f t="shared" si="43"/>
        <v>1</v>
      </c>
      <c r="N233">
        <f t="shared" si="44"/>
        <v>0</v>
      </c>
      <c r="O233">
        <f t="shared" si="45"/>
        <v>0</v>
      </c>
    </row>
    <row r="234" spans="1:15" x14ac:dyDescent="0.35">
      <c r="A234" s="4" t="s">
        <v>240</v>
      </c>
      <c r="B234" s="5">
        <v>2003</v>
      </c>
      <c r="C234" s="6">
        <v>150</v>
      </c>
      <c r="D234" s="6">
        <v>427.30025999999998</v>
      </c>
      <c r="E234">
        <f t="shared" si="35"/>
        <v>0</v>
      </c>
      <c r="F234">
        <f t="shared" si="36"/>
        <v>0</v>
      </c>
      <c r="G234">
        <f t="shared" si="37"/>
        <v>0</v>
      </c>
      <c r="H234">
        <f t="shared" si="38"/>
        <v>1</v>
      </c>
      <c r="I234">
        <f t="shared" si="39"/>
        <v>1</v>
      </c>
      <c r="J234">
        <f t="shared" si="40"/>
        <v>0</v>
      </c>
      <c r="K234">
        <f t="shared" si="41"/>
        <v>1</v>
      </c>
      <c r="L234">
        <f t="shared" si="42"/>
        <v>1</v>
      </c>
      <c r="M234">
        <f t="shared" si="43"/>
        <v>1</v>
      </c>
      <c r="N234">
        <f t="shared" si="44"/>
        <v>0</v>
      </c>
      <c r="O234">
        <f t="shared" si="45"/>
        <v>0</v>
      </c>
    </row>
    <row r="235" spans="1:15" x14ac:dyDescent="0.35">
      <c r="A235" s="4" t="s">
        <v>241</v>
      </c>
      <c r="B235" s="5">
        <v>2000</v>
      </c>
      <c r="C235" s="6">
        <v>85</v>
      </c>
      <c r="D235" s="6">
        <v>427.23051600000002</v>
      </c>
      <c r="E235">
        <f t="shared" si="35"/>
        <v>1</v>
      </c>
      <c r="F235">
        <f t="shared" si="36"/>
        <v>0</v>
      </c>
      <c r="G235">
        <f t="shared" si="37"/>
        <v>1</v>
      </c>
      <c r="H235">
        <f t="shared" si="38"/>
        <v>0</v>
      </c>
      <c r="I235">
        <f t="shared" si="39"/>
        <v>0</v>
      </c>
      <c r="J235">
        <f t="shared" si="40"/>
        <v>0</v>
      </c>
      <c r="K235">
        <f t="shared" si="41"/>
        <v>0</v>
      </c>
      <c r="L235">
        <f t="shared" si="42"/>
        <v>0</v>
      </c>
      <c r="M235">
        <f t="shared" si="43"/>
        <v>0</v>
      </c>
      <c r="N235">
        <f t="shared" si="44"/>
        <v>0</v>
      </c>
      <c r="O235">
        <f t="shared" si="45"/>
        <v>0</v>
      </c>
    </row>
    <row r="236" spans="1:15" x14ac:dyDescent="0.35">
      <c r="A236" s="4" t="s">
        <v>242</v>
      </c>
      <c r="B236" s="5">
        <v>1990</v>
      </c>
      <c r="C236" s="6">
        <v>19</v>
      </c>
      <c r="D236" s="6">
        <v>424.2</v>
      </c>
      <c r="E236">
        <f t="shared" si="35"/>
        <v>1</v>
      </c>
      <c r="F236">
        <f t="shared" si="36"/>
        <v>0</v>
      </c>
      <c r="G236">
        <f t="shared" si="37"/>
        <v>1</v>
      </c>
      <c r="H236">
        <f t="shared" si="38"/>
        <v>0</v>
      </c>
      <c r="I236">
        <f t="shared" si="39"/>
        <v>0</v>
      </c>
      <c r="J236">
        <f t="shared" si="40"/>
        <v>1</v>
      </c>
      <c r="K236">
        <f t="shared" si="41"/>
        <v>1</v>
      </c>
      <c r="L236">
        <f t="shared" si="42"/>
        <v>0</v>
      </c>
      <c r="M236">
        <f t="shared" si="43"/>
        <v>0</v>
      </c>
      <c r="N236">
        <f t="shared" si="44"/>
        <v>0</v>
      </c>
      <c r="O236">
        <f t="shared" si="45"/>
        <v>1</v>
      </c>
    </row>
    <row r="237" spans="1:15" x14ac:dyDescent="0.35">
      <c r="A237" s="4" t="s">
        <v>243</v>
      </c>
      <c r="B237" s="5">
        <v>2010</v>
      </c>
      <c r="C237" s="6">
        <v>155</v>
      </c>
      <c r="D237" s="6">
        <v>418.18695000000002</v>
      </c>
      <c r="E237">
        <f t="shared" si="35"/>
        <v>0</v>
      </c>
      <c r="F237">
        <f t="shared" si="36"/>
        <v>0</v>
      </c>
      <c r="G237">
        <f t="shared" si="37"/>
        <v>0</v>
      </c>
      <c r="H237">
        <f t="shared" si="38"/>
        <v>1</v>
      </c>
      <c r="I237">
        <f t="shared" si="39"/>
        <v>1</v>
      </c>
      <c r="J237">
        <f t="shared" si="40"/>
        <v>0</v>
      </c>
      <c r="K237">
        <f t="shared" si="41"/>
        <v>1</v>
      </c>
      <c r="L237">
        <f t="shared" si="42"/>
        <v>1</v>
      </c>
      <c r="M237">
        <f t="shared" si="43"/>
        <v>1</v>
      </c>
      <c r="N237">
        <f t="shared" si="44"/>
        <v>0</v>
      </c>
      <c r="O237">
        <f t="shared" si="45"/>
        <v>0</v>
      </c>
    </row>
    <row r="238" spans="1:15" x14ac:dyDescent="0.35">
      <c r="A238" s="4" t="s">
        <v>244</v>
      </c>
      <c r="B238" s="5">
        <v>2008</v>
      </c>
      <c r="C238" s="6">
        <v>225</v>
      </c>
      <c r="D238" s="6">
        <v>417.34128800000002</v>
      </c>
      <c r="E238">
        <f t="shared" si="35"/>
        <v>0</v>
      </c>
      <c r="F238">
        <f t="shared" si="36"/>
        <v>0</v>
      </c>
      <c r="G238">
        <f t="shared" si="37"/>
        <v>0</v>
      </c>
      <c r="H238">
        <f t="shared" si="38"/>
        <v>1</v>
      </c>
      <c r="I238">
        <f t="shared" si="39"/>
        <v>1</v>
      </c>
      <c r="J238">
        <f t="shared" si="40"/>
        <v>0</v>
      </c>
      <c r="K238">
        <f t="shared" si="41"/>
        <v>1</v>
      </c>
      <c r="L238">
        <f t="shared" si="42"/>
        <v>1</v>
      </c>
      <c r="M238">
        <f t="shared" si="43"/>
        <v>1</v>
      </c>
      <c r="N238">
        <f t="shared" si="44"/>
        <v>0</v>
      </c>
      <c r="O238">
        <f t="shared" si="45"/>
        <v>0</v>
      </c>
    </row>
    <row r="239" spans="1:15" x14ac:dyDescent="0.35">
      <c r="A239" s="4" t="s">
        <v>245</v>
      </c>
      <c r="B239" s="5">
        <v>2013</v>
      </c>
      <c r="C239" s="6">
        <v>115</v>
      </c>
      <c r="D239" s="6">
        <v>416.45685200000003</v>
      </c>
      <c r="E239">
        <f t="shared" si="35"/>
        <v>0</v>
      </c>
      <c r="F239">
        <f t="shared" si="36"/>
        <v>0</v>
      </c>
      <c r="G239">
        <f t="shared" si="37"/>
        <v>0</v>
      </c>
      <c r="H239">
        <f t="shared" si="38"/>
        <v>1</v>
      </c>
      <c r="I239">
        <f t="shared" si="39"/>
        <v>1</v>
      </c>
      <c r="J239">
        <f t="shared" si="40"/>
        <v>0</v>
      </c>
      <c r="K239">
        <f t="shared" si="41"/>
        <v>1</v>
      </c>
      <c r="L239">
        <f t="shared" si="42"/>
        <v>1</v>
      </c>
      <c r="M239">
        <f t="shared" si="43"/>
        <v>1</v>
      </c>
      <c r="N239">
        <f t="shared" si="44"/>
        <v>0</v>
      </c>
      <c r="O239">
        <f t="shared" si="45"/>
        <v>0</v>
      </c>
    </row>
    <row r="240" spans="1:15" x14ac:dyDescent="0.35">
      <c r="A240" s="4" t="s">
        <v>246</v>
      </c>
      <c r="B240" s="5">
        <v>1999</v>
      </c>
      <c r="C240" s="6">
        <v>80</v>
      </c>
      <c r="D240" s="6">
        <v>416.38548800000001</v>
      </c>
      <c r="E240">
        <f t="shared" si="35"/>
        <v>1</v>
      </c>
      <c r="F240">
        <f t="shared" si="36"/>
        <v>0</v>
      </c>
      <c r="G240">
        <f t="shared" si="37"/>
        <v>1</v>
      </c>
      <c r="H240">
        <f t="shared" si="38"/>
        <v>0</v>
      </c>
      <c r="I240">
        <f t="shared" si="39"/>
        <v>0</v>
      </c>
      <c r="J240">
        <f t="shared" si="40"/>
        <v>1</v>
      </c>
      <c r="K240">
        <f t="shared" si="41"/>
        <v>1</v>
      </c>
      <c r="L240">
        <f t="shared" si="42"/>
        <v>0</v>
      </c>
      <c r="M240">
        <f t="shared" si="43"/>
        <v>0</v>
      </c>
      <c r="N240">
        <f t="shared" si="44"/>
        <v>0</v>
      </c>
      <c r="O240">
        <f t="shared" si="45"/>
        <v>1</v>
      </c>
    </row>
    <row r="241" spans="1:15" x14ac:dyDescent="0.35">
      <c r="A241" s="4" t="s">
        <v>247</v>
      </c>
      <c r="B241" s="5">
        <v>2016</v>
      </c>
      <c r="C241" s="6">
        <v>120</v>
      </c>
      <c r="D241" s="6">
        <v>416.19705900000002</v>
      </c>
      <c r="E241">
        <f t="shared" si="35"/>
        <v>0</v>
      </c>
      <c r="F241">
        <f t="shared" si="36"/>
        <v>0</v>
      </c>
      <c r="G241">
        <f t="shared" si="37"/>
        <v>0</v>
      </c>
      <c r="H241">
        <f t="shared" si="38"/>
        <v>1</v>
      </c>
      <c r="I241">
        <f t="shared" si="39"/>
        <v>1</v>
      </c>
      <c r="J241">
        <f t="shared" si="40"/>
        <v>0</v>
      </c>
      <c r="K241">
        <f t="shared" si="41"/>
        <v>1</v>
      </c>
      <c r="L241">
        <f t="shared" si="42"/>
        <v>1</v>
      </c>
      <c r="M241">
        <f t="shared" si="43"/>
        <v>1</v>
      </c>
      <c r="N241">
        <f t="shared" si="44"/>
        <v>0</v>
      </c>
      <c r="O241">
        <f t="shared" si="45"/>
        <v>0</v>
      </c>
    </row>
    <row r="242" spans="1:15" x14ac:dyDescent="0.35">
      <c r="A242" s="4" t="s">
        <v>248</v>
      </c>
      <c r="B242" s="5">
        <v>2008</v>
      </c>
      <c r="C242" s="6">
        <v>57.5</v>
      </c>
      <c r="D242" s="6">
        <v>415.24725799999999</v>
      </c>
      <c r="E242">
        <f t="shared" si="35"/>
        <v>1</v>
      </c>
      <c r="F242">
        <f t="shared" si="36"/>
        <v>0</v>
      </c>
      <c r="G242">
        <f t="shared" si="37"/>
        <v>1</v>
      </c>
      <c r="H242">
        <f t="shared" si="38"/>
        <v>0</v>
      </c>
      <c r="I242">
        <f t="shared" si="39"/>
        <v>0</v>
      </c>
      <c r="J242">
        <f t="shared" si="40"/>
        <v>0</v>
      </c>
      <c r="K242">
        <f t="shared" si="41"/>
        <v>0</v>
      </c>
      <c r="L242">
        <f t="shared" si="42"/>
        <v>1</v>
      </c>
      <c r="M242">
        <f t="shared" si="43"/>
        <v>1</v>
      </c>
      <c r="N242">
        <f t="shared" si="44"/>
        <v>0</v>
      </c>
      <c r="O242">
        <f t="shared" si="45"/>
        <v>0</v>
      </c>
    </row>
    <row r="243" spans="1:15" x14ac:dyDescent="0.35">
      <c r="A243" s="4" t="s">
        <v>248</v>
      </c>
      <c r="B243" s="5">
        <v>2008</v>
      </c>
      <c r="C243" s="6">
        <v>57.5</v>
      </c>
      <c r="D243" s="6">
        <v>415.24725799999999</v>
      </c>
      <c r="E243">
        <f t="shared" si="35"/>
        <v>1</v>
      </c>
      <c r="F243">
        <f t="shared" si="36"/>
        <v>0</v>
      </c>
      <c r="G243">
        <f t="shared" si="37"/>
        <v>1</v>
      </c>
      <c r="H243">
        <f t="shared" si="38"/>
        <v>0</v>
      </c>
      <c r="I243">
        <f t="shared" si="39"/>
        <v>0</v>
      </c>
      <c r="J243">
        <f t="shared" si="40"/>
        <v>0</v>
      </c>
      <c r="K243">
        <f t="shared" si="41"/>
        <v>0</v>
      </c>
      <c r="L243">
        <f t="shared" si="42"/>
        <v>1</v>
      </c>
      <c r="M243">
        <f t="shared" si="43"/>
        <v>1</v>
      </c>
      <c r="N243">
        <f t="shared" si="44"/>
        <v>0</v>
      </c>
      <c r="O243">
        <f t="shared" si="45"/>
        <v>0</v>
      </c>
    </row>
    <row r="244" spans="1:15" x14ac:dyDescent="0.35">
      <c r="A244" s="4" t="s">
        <v>249</v>
      </c>
      <c r="B244" s="5">
        <v>1988</v>
      </c>
      <c r="C244" s="6">
        <v>25</v>
      </c>
      <c r="D244" s="6">
        <v>412.8</v>
      </c>
      <c r="E244">
        <f t="shared" si="35"/>
        <v>1</v>
      </c>
      <c r="F244">
        <f t="shared" si="36"/>
        <v>0</v>
      </c>
      <c r="G244">
        <f t="shared" si="37"/>
        <v>1</v>
      </c>
      <c r="H244">
        <f t="shared" si="38"/>
        <v>0</v>
      </c>
      <c r="I244">
        <f t="shared" si="39"/>
        <v>0</v>
      </c>
      <c r="J244">
        <f t="shared" si="40"/>
        <v>1</v>
      </c>
      <c r="K244">
        <f t="shared" si="41"/>
        <v>1</v>
      </c>
      <c r="L244">
        <f t="shared" si="42"/>
        <v>0</v>
      </c>
      <c r="M244">
        <f t="shared" si="43"/>
        <v>0</v>
      </c>
      <c r="N244">
        <f t="shared" si="44"/>
        <v>0</v>
      </c>
      <c r="O244">
        <f t="shared" si="45"/>
        <v>1</v>
      </c>
    </row>
    <row r="245" spans="1:15" x14ac:dyDescent="0.35">
      <c r="A245" s="4" t="s">
        <v>250</v>
      </c>
      <c r="B245" s="5">
        <v>1989</v>
      </c>
      <c r="C245" s="6">
        <v>35</v>
      </c>
      <c r="D245" s="6">
        <v>411.34892400000001</v>
      </c>
      <c r="E245">
        <f t="shared" si="35"/>
        <v>1</v>
      </c>
      <c r="F245">
        <f t="shared" si="36"/>
        <v>0</v>
      </c>
      <c r="G245">
        <f t="shared" si="37"/>
        <v>1</v>
      </c>
      <c r="H245">
        <f t="shared" si="38"/>
        <v>0</v>
      </c>
      <c r="I245">
        <f t="shared" si="39"/>
        <v>0</v>
      </c>
      <c r="J245">
        <f t="shared" si="40"/>
        <v>1</v>
      </c>
      <c r="K245">
        <f t="shared" si="41"/>
        <v>1</v>
      </c>
      <c r="L245">
        <f t="shared" si="42"/>
        <v>0</v>
      </c>
      <c r="M245">
        <f t="shared" si="43"/>
        <v>0</v>
      </c>
      <c r="N245">
        <f t="shared" si="44"/>
        <v>0</v>
      </c>
      <c r="O245">
        <f t="shared" si="45"/>
        <v>1</v>
      </c>
    </row>
    <row r="246" spans="1:15" x14ac:dyDescent="0.35">
      <c r="A246" s="4" t="s">
        <v>251</v>
      </c>
      <c r="B246" s="5">
        <v>2013</v>
      </c>
      <c r="C246" s="6">
        <v>190</v>
      </c>
      <c r="D246" s="6">
        <v>411.002906</v>
      </c>
      <c r="E246">
        <f t="shared" si="35"/>
        <v>0</v>
      </c>
      <c r="F246">
        <f t="shared" si="36"/>
        <v>0</v>
      </c>
      <c r="G246">
        <f t="shared" si="37"/>
        <v>0</v>
      </c>
      <c r="H246">
        <f t="shared" si="38"/>
        <v>1</v>
      </c>
      <c r="I246">
        <f t="shared" si="39"/>
        <v>1</v>
      </c>
      <c r="J246">
        <f t="shared" si="40"/>
        <v>0</v>
      </c>
      <c r="K246">
        <f t="shared" si="41"/>
        <v>1</v>
      </c>
      <c r="L246">
        <f t="shared" si="42"/>
        <v>1</v>
      </c>
      <c r="M246">
        <f t="shared" si="43"/>
        <v>1</v>
      </c>
      <c r="N246">
        <f t="shared" si="44"/>
        <v>0</v>
      </c>
      <c r="O246">
        <f t="shared" si="45"/>
        <v>0</v>
      </c>
    </row>
    <row r="247" spans="1:15" x14ac:dyDescent="0.35">
      <c r="A247" s="4" t="s">
        <v>252</v>
      </c>
      <c r="B247" s="5">
        <v>1992</v>
      </c>
      <c r="C247" s="6">
        <v>25</v>
      </c>
      <c r="D247" s="6">
        <v>410.9</v>
      </c>
      <c r="E247">
        <f t="shared" si="35"/>
        <v>1</v>
      </c>
      <c r="F247">
        <f t="shared" si="36"/>
        <v>0</v>
      </c>
      <c r="G247">
        <f t="shared" si="37"/>
        <v>1</v>
      </c>
      <c r="H247">
        <f t="shared" si="38"/>
        <v>0</v>
      </c>
      <c r="I247">
        <f t="shared" si="39"/>
        <v>0</v>
      </c>
      <c r="J247">
        <f t="shared" si="40"/>
        <v>1</v>
      </c>
      <c r="K247">
        <f t="shared" si="41"/>
        <v>1</v>
      </c>
      <c r="L247">
        <f t="shared" si="42"/>
        <v>0</v>
      </c>
      <c r="M247">
        <f t="shared" si="43"/>
        <v>0</v>
      </c>
      <c r="N247">
        <f t="shared" si="44"/>
        <v>0</v>
      </c>
      <c r="O247">
        <f t="shared" si="45"/>
        <v>1</v>
      </c>
    </row>
    <row r="248" spans="1:15" x14ac:dyDescent="0.35">
      <c r="A248" s="4" t="s">
        <v>246</v>
      </c>
      <c r="B248" s="5">
        <v>2017</v>
      </c>
      <c r="C248" s="6">
        <v>195</v>
      </c>
      <c r="D248" s="6">
        <v>410.333326</v>
      </c>
      <c r="E248">
        <f t="shared" si="35"/>
        <v>0</v>
      </c>
      <c r="F248">
        <f t="shared" si="36"/>
        <v>0</v>
      </c>
      <c r="G248">
        <f t="shared" si="37"/>
        <v>0</v>
      </c>
      <c r="H248">
        <f t="shared" si="38"/>
        <v>1</v>
      </c>
      <c r="I248">
        <f t="shared" si="39"/>
        <v>1</v>
      </c>
      <c r="J248">
        <f t="shared" si="40"/>
        <v>0</v>
      </c>
      <c r="K248">
        <f t="shared" si="41"/>
        <v>1</v>
      </c>
      <c r="L248">
        <f t="shared" si="42"/>
        <v>1</v>
      </c>
      <c r="M248">
        <f t="shared" si="43"/>
        <v>1</v>
      </c>
      <c r="N248">
        <f t="shared" si="44"/>
        <v>0</v>
      </c>
      <c r="O248">
        <f t="shared" si="45"/>
        <v>0</v>
      </c>
    </row>
    <row r="249" spans="1:15" x14ac:dyDescent="0.35">
      <c r="A249" s="4" t="s">
        <v>253</v>
      </c>
      <c r="B249" s="5">
        <v>2017</v>
      </c>
      <c r="C249" s="6">
        <v>104</v>
      </c>
      <c r="D249" s="6">
        <v>408.83483799999999</v>
      </c>
      <c r="E249">
        <f t="shared" si="35"/>
        <v>0</v>
      </c>
      <c r="F249">
        <f t="shared" si="36"/>
        <v>0</v>
      </c>
      <c r="G249">
        <f t="shared" si="37"/>
        <v>0</v>
      </c>
      <c r="H249">
        <f t="shared" si="38"/>
        <v>1</v>
      </c>
      <c r="I249">
        <f t="shared" si="39"/>
        <v>1</v>
      </c>
      <c r="J249">
        <f t="shared" si="40"/>
        <v>0</v>
      </c>
      <c r="K249">
        <f t="shared" si="41"/>
        <v>1</v>
      </c>
      <c r="L249">
        <f t="shared" si="42"/>
        <v>1</v>
      </c>
      <c r="M249">
        <f t="shared" si="43"/>
        <v>1</v>
      </c>
      <c r="N249">
        <f t="shared" si="44"/>
        <v>0</v>
      </c>
      <c r="O249">
        <f t="shared" si="45"/>
        <v>0</v>
      </c>
    </row>
    <row r="250" spans="1:15" x14ac:dyDescent="0.35">
      <c r="A250" s="4" t="s">
        <v>254</v>
      </c>
      <c r="B250" s="5">
        <v>2002</v>
      </c>
      <c r="C250" s="6">
        <v>70.702618999999999</v>
      </c>
      <c r="D250" s="6">
        <v>408.269295</v>
      </c>
      <c r="E250">
        <f t="shared" si="35"/>
        <v>1</v>
      </c>
      <c r="F250">
        <f t="shared" si="36"/>
        <v>0</v>
      </c>
      <c r="G250">
        <f t="shared" si="37"/>
        <v>1</v>
      </c>
      <c r="H250">
        <f t="shared" si="38"/>
        <v>0</v>
      </c>
      <c r="I250">
        <f t="shared" si="39"/>
        <v>0</v>
      </c>
      <c r="J250">
        <f t="shared" si="40"/>
        <v>0</v>
      </c>
      <c r="K250">
        <f t="shared" si="41"/>
        <v>0</v>
      </c>
      <c r="L250">
        <f t="shared" si="42"/>
        <v>1</v>
      </c>
      <c r="M250">
        <f t="shared" si="43"/>
        <v>1</v>
      </c>
      <c r="N250">
        <f t="shared" si="44"/>
        <v>0</v>
      </c>
      <c r="O250">
        <f t="shared" si="45"/>
        <v>0</v>
      </c>
    </row>
    <row r="251" spans="1:15" x14ac:dyDescent="0.35">
      <c r="A251" s="4" t="s">
        <v>255</v>
      </c>
      <c r="B251" s="5">
        <v>2003</v>
      </c>
      <c r="C251" s="6">
        <v>125</v>
      </c>
      <c r="D251" s="6">
        <v>406.87553600000001</v>
      </c>
      <c r="E251">
        <f t="shared" si="35"/>
        <v>0</v>
      </c>
      <c r="F251">
        <f t="shared" si="36"/>
        <v>0</v>
      </c>
      <c r="G251">
        <f t="shared" si="37"/>
        <v>0</v>
      </c>
      <c r="H251">
        <f t="shared" si="38"/>
        <v>1</v>
      </c>
      <c r="I251">
        <f t="shared" si="39"/>
        <v>1</v>
      </c>
      <c r="J251">
        <f t="shared" si="40"/>
        <v>0</v>
      </c>
      <c r="K251">
        <f t="shared" si="41"/>
        <v>1</v>
      </c>
      <c r="L251">
        <f t="shared" si="42"/>
        <v>1</v>
      </c>
      <c r="M251">
        <f t="shared" si="43"/>
        <v>1</v>
      </c>
      <c r="N251">
        <f t="shared" si="44"/>
        <v>0</v>
      </c>
      <c r="O251">
        <f t="shared" si="45"/>
        <v>0</v>
      </c>
    </row>
    <row r="252" spans="1:15" x14ac:dyDescent="0.35">
      <c r="A252" s="4" t="s">
        <v>256</v>
      </c>
      <c r="B252" s="5">
        <v>2008</v>
      </c>
      <c r="C252" s="6">
        <v>175</v>
      </c>
      <c r="D252" s="6">
        <v>405.76022499999999</v>
      </c>
      <c r="E252">
        <f t="shared" si="35"/>
        <v>0</v>
      </c>
      <c r="F252">
        <f t="shared" si="36"/>
        <v>0</v>
      </c>
      <c r="G252">
        <f t="shared" si="37"/>
        <v>0</v>
      </c>
      <c r="H252">
        <f t="shared" si="38"/>
        <v>1</v>
      </c>
      <c r="I252">
        <f t="shared" si="39"/>
        <v>1</v>
      </c>
      <c r="J252">
        <f t="shared" si="40"/>
        <v>0</v>
      </c>
      <c r="K252">
        <f t="shared" si="41"/>
        <v>1</v>
      </c>
      <c r="L252">
        <f t="shared" si="42"/>
        <v>1</v>
      </c>
      <c r="M252">
        <f t="shared" si="43"/>
        <v>1</v>
      </c>
      <c r="N252">
        <f t="shared" si="44"/>
        <v>0</v>
      </c>
      <c r="O252">
        <f t="shared" si="45"/>
        <v>0</v>
      </c>
    </row>
    <row r="253" spans="1:15" x14ac:dyDescent="0.35">
      <c r="A253" s="4" t="s">
        <v>257</v>
      </c>
      <c r="B253" s="5">
        <v>2015</v>
      </c>
      <c r="C253" s="6">
        <v>94</v>
      </c>
      <c r="D253" s="6">
        <v>404.56172400000003</v>
      </c>
      <c r="E253">
        <f t="shared" si="35"/>
        <v>1</v>
      </c>
      <c r="F253">
        <f t="shared" si="36"/>
        <v>0</v>
      </c>
      <c r="G253">
        <f t="shared" si="37"/>
        <v>1</v>
      </c>
      <c r="H253">
        <f t="shared" si="38"/>
        <v>0</v>
      </c>
      <c r="I253">
        <f t="shared" si="39"/>
        <v>0</v>
      </c>
      <c r="J253">
        <f t="shared" si="40"/>
        <v>0</v>
      </c>
      <c r="K253">
        <f t="shared" si="41"/>
        <v>0</v>
      </c>
      <c r="L253">
        <f t="shared" si="42"/>
        <v>1</v>
      </c>
      <c r="M253">
        <f t="shared" si="43"/>
        <v>1</v>
      </c>
      <c r="N253">
        <f t="shared" si="44"/>
        <v>0</v>
      </c>
      <c r="O253">
        <f t="shared" si="45"/>
        <v>0</v>
      </c>
    </row>
    <row r="254" spans="1:15" x14ac:dyDescent="0.35">
      <c r="A254" s="4" t="s">
        <v>258</v>
      </c>
      <c r="B254" s="5">
        <v>2016</v>
      </c>
      <c r="C254" s="6">
        <v>105</v>
      </c>
      <c r="D254" s="6">
        <v>403.84163699999999</v>
      </c>
      <c r="E254">
        <f t="shared" si="35"/>
        <v>0</v>
      </c>
      <c r="F254">
        <f t="shared" si="36"/>
        <v>0</v>
      </c>
      <c r="G254">
        <f t="shared" si="37"/>
        <v>0</v>
      </c>
      <c r="H254">
        <f t="shared" si="38"/>
        <v>1</v>
      </c>
      <c r="I254">
        <f t="shared" si="39"/>
        <v>1</v>
      </c>
      <c r="J254">
        <f t="shared" si="40"/>
        <v>0</v>
      </c>
      <c r="K254">
        <f t="shared" si="41"/>
        <v>1</v>
      </c>
      <c r="L254">
        <f t="shared" si="42"/>
        <v>1</v>
      </c>
      <c r="M254">
        <f t="shared" si="43"/>
        <v>1</v>
      </c>
      <c r="N254">
        <f t="shared" si="44"/>
        <v>0</v>
      </c>
      <c r="O254">
        <f t="shared" si="45"/>
        <v>0</v>
      </c>
    </row>
    <row r="255" spans="1:15" x14ac:dyDescent="0.35">
      <c r="A255" s="4" t="s">
        <v>259</v>
      </c>
      <c r="B255" s="5">
        <v>1973</v>
      </c>
      <c r="C255" s="6">
        <v>12</v>
      </c>
      <c r="D255" s="6">
        <v>402.73513400000002</v>
      </c>
      <c r="E255">
        <f t="shared" si="35"/>
        <v>1</v>
      </c>
      <c r="F255">
        <f t="shared" si="36"/>
        <v>0</v>
      </c>
      <c r="G255">
        <f t="shared" si="37"/>
        <v>1</v>
      </c>
      <c r="H255">
        <f t="shared" si="38"/>
        <v>0</v>
      </c>
      <c r="I255">
        <f t="shared" si="39"/>
        <v>0</v>
      </c>
      <c r="J255">
        <f t="shared" si="40"/>
        <v>1</v>
      </c>
      <c r="K255">
        <f t="shared" si="41"/>
        <v>1</v>
      </c>
      <c r="L255">
        <f t="shared" si="42"/>
        <v>0</v>
      </c>
      <c r="M255">
        <f t="shared" si="43"/>
        <v>0</v>
      </c>
      <c r="N255">
        <f t="shared" si="44"/>
        <v>0</v>
      </c>
      <c r="O255">
        <f t="shared" si="45"/>
        <v>1</v>
      </c>
    </row>
    <row r="256" spans="1:15" x14ac:dyDescent="0.35">
      <c r="A256" s="4" t="s">
        <v>260</v>
      </c>
      <c r="B256" s="5">
        <v>2012</v>
      </c>
      <c r="C256" s="6">
        <v>125</v>
      </c>
      <c r="D256" s="6">
        <v>402.44826499999999</v>
      </c>
      <c r="E256">
        <f t="shared" si="35"/>
        <v>0</v>
      </c>
      <c r="F256">
        <f t="shared" si="36"/>
        <v>0</v>
      </c>
      <c r="G256">
        <f t="shared" si="37"/>
        <v>0</v>
      </c>
      <c r="H256">
        <f t="shared" si="38"/>
        <v>1</v>
      </c>
      <c r="I256">
        <f t="shared" si="39"/>
        <v>1</v>
      </c>
      <c r="J256">
        <f t="shared" si="40"/>
        <v>0</v>
      </c>
      <c r="K256">
        <f t="shared" si="41"/>
        <v>1</v>
      </c>
      <c r="L256">
        <f t="shared" si="42"/>
        <v>1</v>
      </c>
      <c r="M256">
        <f t="shared" si="43"/>
        <v>1</v>
      </c>
      <c r="N256">
        <f t="shared" si="44"/>
        <v>0</v>
      </c>
      <c r="O256">
        <f t="shared" si="45"/>
        <v>0</v>
      </c>
    </row>
    <row r="257" spans="1:15" x14ac:dyDescent="0.35">
      <c r="A257" s="4" t="s">
        <v>261</v>
      </c>
      <c r="B257" s="5">
        <v>2008</v>
      </c>
      <c r="C257" s="6">
        <v>37</v>
      </c>
      <c r="D257" s="6">
        <v>402.28015900000003</v>
      </c>
      <c r="E257">
        <f t="shared" si="35"/>
        <v>1</v>
      </c>
      <c r="F257">
        <f t="shared" si="36"/>
        <v>0</v>
      </c>
      <c r="G257">
        <f t="shared" si="37"/>
        <v>1</v>
      </c>
      <c r="H257">
        <f t="shared" si="38"/>
        <v>0</v>
      </c>
      <c r="I257">
        <f t="shared" si="39"/>
        <v>0</v>
      </c>
      <c r="J257">
        <f t="shared" si="40"/>
        <v>0</v>
      </c>
      <c r="K257">
        <f t="shared" si="41"/>
        <v>0</v>
      </c>
      <c r="L257">
        <f t="shared" si="42"/>
        <v>1</v>
      </c>
      <c r="M257">
        <f t="shared" si="43"/>
        <v>1</v>
      </c>
      <c r="N257">
        <f t="shared" si="44"/>
        <v>0</v>
      </c>
      <c r="O257">
        <f t="shared" si="45"/>
        <v>0</v>
      </c>
    </row>
    <row r="258" spans="1:15" x14ac:dyDescent="0.35">
      <c r="A258" s="4" t="s">
        <v>262</v>
      </c>
      <c r="B258" s="5">
        <v>2009</v>
      </c>
      <c r="C258" s="6">
        <v>150</v>
      </c>
      <c r="D258" s="6">
        <v>402.23106300000001</v>
      </c>
      <c r="E258">
        <f t="shared" si="35"/>
        <v>0</v>
      </c>
      <c r="F258">
        <f t="shared" si="36"/>
        <v>0</v>
      </c>
      <c r="G258">
        <f t="shared" si="37"/>
        <v>0</v>
      </c>
      <c r="H258">
        <f t="shared" si="38"/>
        <v>1</v>
      </c>
      <c r="I258">
        <f t="shared" si="39"/>
        <v>1</v>
      </c>
      <c r="J258">
        <f t="shared" si="40"/>
        <v>0</v>
      </c>
      <c r="K258">
        <f t="shared" si="41"/>
        <v>1</v>
      </c>
      <c r="L258">
        <f t="shared" si="42"/>
        <v>1</v>
      </c>
      <c r="M258">
        <f t="shared" si="43"/>
        <v>1</v>
      </c>
      <c r="N258">
        <f t="shared" si="44"/>
        <v>0</v>
      </c>
      <c r="O258">
        <f t="shared" si="45"/>
        <v>0</v>
      </c>
    </row>
    <row r="259" spans="1:15" x14ac:dyDescent="0.35">
      <c r="A259" s="4" t="s">
        <v>263</v>
      </c>
      <c r="B259" s="5">
        <v>2012</v>
      </c>
      <c r="C259" s="6">
        <v>170</v>
      </c>
      <c r="D259" s="6">
        <v>401.02174600000001</v>
      </c>
      <c r="E259">
        <f t="shared" ref="E259:E322" si="46">COUNTIF(C259,"&lt;100")</f>
        <v>0</v>
      </c>
      <c r="F259">
        <f t="shared" ref="F259:F322" si="47">COUNTIF(D259,"&gt;500")</f>
        <v>0</v>
      </c>
      <c r="G259">
        <f t="shared" ref="G259:G322" si="48">F259+E259</f>
        <v>0</v>
      </c>
      <c r="H259">
        <f t="shared" ref="H259:H322" si="49">COUNTIF(C259,"&gt;100")</f>
        <v>1</v>
      </c>
      <c r="I259">
        <f t="shared" ref="I259:I322" si="50">H259+F259</f>
        <v>1</v>
      </c>
      <c r="J259">
        <f t="shared" ref="J259:J322" si="51">COUNTIF(B259,"&lt;2000")</f>
        <v>0</v>
      </c>
      <c r="K259">
        <f t="shared" ref="K259:K322" si="52">J259+H259</f>
        <v>1</v>
      </c>
      <c r="L259">
        <f t="shared" ref="L259:L322" si="53">COUNTIF(B259,"&gt;2000")</f>
        <v>1</v>
      </c>
      <c r="M259">
        <f t="shared" ref="M259:M322" si="54">L259+F259</f>
        <v>1</v>
      </c>
      <c r="N259">
        <f t="shared" ref="N259:N322" si="55">COUNTIF(D259,"&gt;500")</f>
        <v>0</v>
      </c>
      <c r="O259">
        <f t="shared" ref="O259:O322" si="56">N259+J259</f>
        <v>0</v>
      </c>
    </row>
    <row r="260" spans="1:15" x14ac:dyDescent="0.35">
      <c r="A260" s="4" t="s">
        <v>264</v>
      </c>
      <c r="B260" s="5">
        <v>2010</v>
      </c>
      <c r="C260" s="6">
        <v>200</v>
      </c>
      <c r="D260" s="6">
        <v>400.06276300000002</v>
      </c>
      <c r="E260">
        <f t="shared" si="46"/>
        <v>0</v>
      </c>
      <c r="F260">
        <f t="shared" si="47"/>
        <v>0</v>
      </c>
      <c r="G260">
        <f t="shared" si="48"/>
        <v>0</v>
      </c>
      <c r="H260">
        <f t="shared" si="49"/>
        <v>1</v>
      </c>
      <c r="I260">
        <f t="shared" si="50"/>
        <v>1</v>
      </c>
      <c r="J260">
        <f t="shared" si="51"/>
        <v>0</v>
      </c>
      <c r="K260">
        <f t="shared" si="52"/>
        <v>1</v>
      </c>
      <c r="L260">
        <f t="shared" si="53"/>
        <v>1</v>
      </c>
      <c r="M260">
        <f t="shared" si="54"/>
        <v>1</v>
      </c>
      <c r="N260">
        <f t="shared" si="55"/>
        <v>0</v>
      </c>
      <c r="O260">
        <f t="shared" si="56"/>
        <v>0</v>
      </c>
    </row>
    <row r="261" spans="1:15" x14ac:dyDescent="0.35">
      <c r="A261" s="4" t="s">
        <v>265</v>
      </c>
      <c r="B261" s="5">
        <v>2006</v>
      </c>
      <c r="C261" s="6">
        <v>150</v>
      </c>
      <c r="D261" s="6">
        <v>397.50134800000001</v>
      </c>
      <c r="E261">
        <f t="shared" si="46"/>
        <v>0</v>
      </c>
      <c r="F261">
        <f t="shared" si="47"/>
        <v>0</v>
      </c>
      <c r="G261">
        <f t="shared" si="48"/>
        <v>0</v>
      </c>
      <c r="H261">
        <f t="shared" si="49"/>
        <v>1</v>
      </c>
      <c r="I261">
        <f t="shared" si="50"/>
        <v>1</v>
      </c>
      <c r="J261">
        <f t="shared" si="51"/>
        <v>0</v>
      </c>
      <c r="K261">
        <f t="shared" si="52"/>
        <v>1</v>
      </c>
      <c r="L261">
        <f t="shared" si="53"/>
        <v>1</v>
      </c>
      <c r="M261">
        <f t="shared" si="54"/>
        <v>1</v>
      </c>
      <c r="N261">
        <f t="shared" si="55"/>
        <v>0</v>
      </c>
      <c r="O261">
        <f t="shared" si="56"/>
        <v>0</v>
      </c>
    </row>
    <row r="262" spans="1:15" x14ac:dyDescent="0.35">
      <c r="A262" s="4" t="s">
        <v>266</v>
      </c>
      <c r="B262" s="5">
        <v>1939</v>
      </c>
      <c r="C262" s="6">
        <v>3.9</v>
      </c>
      <c r="D262" s="6">
        <v>390.525192</v>
      </c>
      <c r="E262">
        <f t="shared" si="46"/>
        <v>1</v>
      </c>
      <c r="F262">
        <f t="shared" si="47"/>
        <v>0</v>
      </c>
      <c r="G262">
        <f t="shared" si="48"/>
        <v>1</v>
      </c>
      <c r="H262">
        <f t="shared" si="49"/>
        <v>0</v>
      </c>
      <c r="I262">
        <f t="shared" si="50"/>
        <v>0</v>
      </c>
      <c r="J262">
        <f t="shared" si="51"/>
        <v>1</v>
      </c>
      <c r="K262">
        <f t="shared" si="52"/>
        <v>1</v>
      </c>
      <c r="L262">
        <f t="shared" si="53"/>
        <v>0</v>
      </c>
      <c r="M262">
        <f t="shared" si="54"/>
        <v>0</v>
      </c>
      <c r="N262">
        <f t="shared" si="55"/>
        <v>0</v>
      </c>
      <c r="O262">
        <f t="shared" si="56"/>
        <v>1</v>
      </c>
    </row>
    <row r="263" spans="1:15" x14ac:dyDescent="0.35">
      <c r="A263" s="4" t="s">
        <v>267</v>
      </c>
      <c r="B263" s="5">
        <v>2013</v>
      </c>
      <c r="C263" s="6">
        <v>100</v>
      </c>
      <c r="D263" s="6">
        <v>389.87041399999998</v>
      </c>
      <c r="E263">
        <f t="shared" si="46"/>
        <v>0</v>
      </c>
      <c r="F263">
        <f t="shared" si="47"/>
        <v>0</v>
      </c>
      <c r="G263">
        <f t="shared" si="48"/>
        <v>0</v>
      </c>
      <c r="H263">
        <f t="shared" si="49"/>
        <v>0</v>
      </c>
      <c r="I263">
        <f t="shared" si="50"/>
        <v>0</v>
      </c>
      <c r="J263">
        <f t="shared" si="51"/>
        <v>0</v>
      </c>
      <c r="K263">
        <f t="shared" si="52"/>
        <v>0</v>
      </c>
      <c r="L263">
        <f t="shared" si="53"/>
        <v>1</v>
      </c>
      <c r="M263">
        <f t="shared" si="54"/>
        <v>1</v>
      </c>
      <c r="N263">
        <f t="shared" si="55"/>
        <v>0</v>
      </c>
      <c r="O263">
        <f t="shared" si="56"/>
        <v>0</v>
      </c>
    </row>
    <row r="264" spans="1:15" x14ac:dyDescent="0.35">
      <c r="A264" s="4" t="s">
        <v>268</v>
      </c>
      <c r="B264" s="5">
        <v>2016</v>
      </c>
      <c r="C264" s="6">
        <v>165</v>
      </c>
      <c r="D264" s="6">
        <v>387.64428600000002</v>
      </c>
      <c r="E264">
        <f t="shared" si="46"/>
        <v>0</v>
      </c>
      <c r="F264">
        <f t="shared" si="47"/>
        <v>0</v>
      </c>
      <c r="G264">
        <f t="shared" si="48"/>
        <v>0</v>
      </c>
      <c r="H264">
        <f t="shared" si="49"/>
        <v>1</v>
      </c>
      <c r="I264">
        <f t="shared" si="50"/>
        <v>1</v>
      </c>
      <c r="J264">
        <f t="shared" si="51"/>
        <v>0</v>
      </c>
      <c r="K264">
        <f t="shared" si="52"/>
        <v>1</v>
      </c>
      <c r="L264">
        <f t="shared" si="53"/>
        <v>1</v>
      </c>
      <c r="M264">
        <f t="shared" si="54"/>
        <v>1</v>
      </c>
      <c r="N264">
        <f t="shared" si="55"/>
        <v>0</v>
      </c>
      <c r="O264">
        <f t="shared" si="56"/>
        <v>0</v>
      </c>
    </row>
    <row r="265" spans="1:15" x14ac:dyDescent="0.35">
      <c r="A265" s="4" t="s">
        <v>269</v>
      </c>
      <c r="B265" s="5">
        <v>1978</v>
      </c>
      <c r="C265" s="6">
        <v>6</v>
      </c>
      <c r="D265" s="6">
        <v>387.51377000000002</v>
      </c>
      <c r="E265">
        <f t="shared" si="46"/>
        <v>1</v>
      </c>
      <c r="F265">
        <f t="shared" si="47"/>
        <v>0</v>
      </c>
      <c r="G265">
        <f t="shared" si="48"/>
        <v>1</v>
      </c>
      <c r="H265">
        <f t="shared" si="49"/>
        <v>0</v>
      </c>
      <c r="I265">
        <f t="shared" si="50"/>
        <v>0</v>
      </c>
      <c r="J265">
        <f t="shared" si="51"/>
        <v>1</v>
      </c>
      <c r="K265">
        <f t="shared" si="52"/>
        <v>1</v>
      </c>
      <c r="L265">
        <f t="shared" si="53"/>
        <v>0</v>
      </c>
      <c r="M265">
        <f t="shared" si="54"/>
        <v>0</v>
      </c>
      <c r="N265">
        <f t="shared" si="55"/>
        <v>0</v>
      </c>
      <c r="O265">
        <f t="shared" si="56"/>
        <v>1</v>
      </c>
    </row>
    <row r="266" spans="1:15" x14ac:dyDescent="0.35">
      <c r="A266" s="4" t="s">
        <v>270</v>
      </c>
      <c r="B266" s="5">
        <v>2016</v>
      </c>
      <c r="C266" s="6">
        <v>56</v>
      </c>
      <c r="D266" s="6">
        <v>386.15204199999999</v>
      </c>
      <c r="E266">
        <f t="shared" si="46"/>
        <v>1</v>
      </c>
      <c r="F266">
        <f t="shared" si="47"/>
        <v>0</v>
      </c>
      <c r="G266">
        <f t="shared" si="48"/>
        <v>1</v>
      </c>
      <c r="H266">
        <f t="shared" si="49"/>
        <v>0</v>
      </c>
      <c r="I266">
        <f t="shared" si="50"/>
        <v>0</v>
      </c>
      <c r="J266">
        <f t="shared" si="51"/>
        <v>0</v>
      </c>
      <c r="K266">
        <f t="shared" si="52"/>
        <v>0</v>
      </c>
      <c r="L266">
        <f t="shared" si="53"/>
        <v>1</v>
      </c>
      <c r="M266">
        <f t="shared" si="54"/>
        <v>1</v>
      </c>
      <c r="N266">
        <f t="shared" si="55"/>
        <v>0</v>
      </c>
      <c r="O266">
        <f t="shared" si="56"/>
        <v>0</v>
      </c>
    </row>
    <row r="267" spans="1:15" x14ac:dyDescent="0.35">
      <c r="A267" s="4" t="s">
        <v>270</v>
      </c>
      <c r="B267" s="5">
        <v>2016</v>
      </c>
      <c r="C267" s="6">
        <v>56</v>
      </c>
      <c r="D267" s="6">
        <v>386.15204199999999</v>
      </c>
      <c r="E267">
        <f t="shared" si="46"/>
        <v>1</v>
      </c>
      <c r="F267">
        <f t="shared" si="47"/>
        <v>0</v>
      </c>
      <c r="G267">
        <f t="shared" si="48"/>
        <v>1</v>
      </c>
      <c r="H267">
        <f t="shared" si="49"/>
        <v>0</v>
      </c>
      <c r="I267">
        <f t="shared" si="50"/>
        <v>0</v>
      </c>
      <c r="J267">
        <f t="shared" si="51"/>
        <v>0</v>
      </c>
      <c r="K267">
        <f t="shared" si="52"/>
        <v>0</v>
      </c>
      <c r="L267">
        <f t="shared" si="53"/>
        <v>1</v>
      </c>
      <c r="M267">
        <f t="shared" si="54"/>
        <v>1</v>
      </c>
      <c r="N267">
        <f t="shared" si="55"/>
        <v>0</v>
      </c>
      <c r="O267">
        <f t="shared" si="56"/>
        <v>0</v>
      </c>
    </row>
    <row r="268" spans="1:15" x14ac:dyDescent="0.35">
      <c r="A268" s="4" t="s">
        <v>271</v>
      </c>
      <c r="B268" s="5">
        <v>2002</v>
      </c>
      <c r="C268" s="6">
        <v>65</v>
      </c>
      <c r="D268" s="6">
        <v>386.11634299999997</v>
      </c>
      <c r="E268">
        <f t="shared" si="46"/>
        <v>1</v>
      </c>
      <c r="F268">
        <f t="shared" si="47"/>
        <v>0</v>
      </c>
      <c r="G268">
        <f t="shared" si="48"/>
        <v>1</v>
      </c>
      <c r="H268">
        <f t="shared" si="49"/>
        <v>0</v>
      </c>
      <c r="I268">
        <f t="shared" si="50"/>
        <v>0</v>
      </c>
      <c r="J268">
        <f t="shared" si="51"/>
        <v>0</v>
      </c>
      <c r="K268">
        <f t="shared" si="52"/>
        <v>0</v>
      </c>
      <c r="L268">
        <f t="shared" si="53"/>
        <v>1</v>
      </c>
      <c r="M268">
        <f t="shared" si="54"/>
        <v>1</v>
      </c>
      <c r="N268">
        <f t="shared" si="55"/>
        <v>0</v>
      </c>
      <c r="O268">
        <f t="shared" si="56"/>
        <v>0</v>
      </c>
    </row>
    <row r="269" spans="1:15" x14ac:dyDescent="0.35">
      <c r="A269" s="4" t="s">
        <v>272</v>
      </c>
      <c r="B269" s="5">
        <v>2015</v>
      </c>
      <c r="C269" s="6">
        <v>130</v>
      </c>
      <c r="D269" s="6">
        <v>386.06939</v>
      </c>
      <c r="E269">
        <f t="shared" si="46"/>
        <v>0</v>
      </c>
      <c r="F269">
        <f t="shared" si="47"/>
        <v>0</v>
      </c>
      <c r="G269">
        <f t="shared" si="48"/>
        <v>0</v>
      </c>
      <c r="H269">
        <f t="shared" si="49"/>
        <v>1</v>
      </c>
      <c r="I269">
        <f t="shared" si="50"/>
        <v>1</v>
      </c>
      <c r="J269">
        <f t="shared" si="51"/>
        <v>0</v>
      </c>
      <c r="K269">
        <f t="shared" si="52"/>
        <v>1</v>
      </c>
      <c r="L269">
        <f t="shared" si="53"/>
        <v>1</v>
      </c>
      <c r="M269">
        <f t="shared" si="54"/>
        <v>1</v>
      </c>
      <c r="N269">
        <f t="shared" si="55"/>
        <v>0</v>
      </c>
      <c r="O269">
        <f t="shared" si="56"/>
        <v>0</v>
      </c>
    </row>
    <row r="270" spans="1:15" x14ac:dyDescent="0.35">
      <c r="A270" s="4" t="s">
        <v>273</v>
      </c>
      <c r="B270" s="5">
        <v>2009</v>
      </c>
      <c r="C270" s="6">
        <v>140</v>
      </c>
      <c r="D270" s="6">
        <v>385.68044600000002</v>
      </c>
      <c r="E270">
        <f t="shared" si="46"/>
        <v>0</v>
      </c>
      <c r="F270">
        <f t="shared" si="47"/>
        <v>0</v>
      </c>
      <c r="G270">
        <f t="shared" si="48"/>
        <v>0</v>
      </c>
      <c r="H270">
        <f t="shared" si="49"/>
        <v>1</v>
      </c>
      <c r="I270">
        <f t="shared" si="50"/>
        <v>1</v>
      </c>
      <c r="J270">
        <f t="shared" si="51"/>
        <v>0</v>
      </c>
      <c r="K270">
        <f t="shared" si="52"/>
        <v>1</v>
      </c>
      <c r="L270">
        <f t="shared" si="53"/>
        <v>1</v>
      </c>
      <c r="M270">
        <f t="shared" si="54"/>
        <v>1</v>
      </c>
      <c r="N270">
        <f t="shared" si="55"/>
        <v>0</v>
      </c>
      <c r="O270">
        <f t="shared" si="56"/>
        <v>0</v>
      </c>
    </row>
    <row r="271" spans="1:15" x14ac:dyDescent="0.35">
      <c r="A271" s="4" t="s">
        <v>274</v>
      </c>
      <c r="B271" s="5">
        <v>1985</v>
      </c>
      <c r="C271" s="6">
        <v>19</v>
      </c>
      <c r="D271" s="6">
        <v>385.52486199999998</v>
      </c>
      <c r="E271">
        <f t="shared" si="46"/>
        <v>1</v>
      </c>
      <c r="F271">
        <f t="shared" si="47"/>
        <v>0</v>
      </c>
      <c r="G271">
        <f t="shared" si="48"/>
        <v>1</v>
      </c>
      <c r="H271">
        <f t="shared" si="49"/>
        <v>0</v>
      </c>
      <c r="I271">
        <f t="shared" si="50"/>
        <v>0</v>
      </c>
      <c r="J271">
        <f t="shared" si="51"/>
        <v>1</v>
      </c>
      <c r="K271">
        <f t="shared" si="52"/>
        <v>1</v>
      </c>
      <c r="L271">
        <f t="shared" si="53"/>
        <v>0</v>
      </c>
      <c r="M271">
        <f t="shared" si="54"/>
        <v>0</v>
      </c>
      <c r="N271">
        <f t="shared" si="55"/>
        <v>0</v>
      </c>
      <c r="O271">
        <f t="shared" si="56"/>
        <v>1</v>
      </c>
    </row>
    <row r="272" spans="1:15" x14ac:dyDescent="0.35">
      <c r="A272" s="4" t="s">
        <v>275</v>
      </c>
      <c r="B272" s="5">
        <v>2006</v>
      </c>
      <c r="C272" s="6">
        <v>85</v>
      </c>
      <c r="D272" s="6">
        <v>385.000317</v>
      </c>
      <c r="E272">
        <f t="shared" si="46"/>
        <v>1</v>
      </c>
      <c r="F272">
        <f t="shared" si="47"/>
        <v>0</v>
      </c>
      <c r="G272">
        <f t="shared" si="48"/>
        <v>1</v>
      </c>
      <c r="H272">
        <f t="shared" si="49"/>
        <v>0</v>
      </c>
      <c r="I272">
        <f t="shared" si="50"/>
        <v>0</v>
      </c>
      <c r="J272">
        <f t="shared" si="51"/>
        <v>0</v>
      </c>
      <c r="K272">
        <f t="shared" si="52"/>
        <v>0</v>
      </c>
      <c r="L272">
        <f t="shared" si="53"/>
        <v>1</v>
      </c>
      <c r="M272">
        <f t="shared" si="54"/>
        <v>1</v>
      </c>
      <c r="N272">
        <f t="shared" si="55"/>
        <v>0</v>
      </c>
      <c r="O272">
        <f t="shared" si="56"/>
        <v>0</v>
      </c>
    </row>
    <row r="273" spans="1:15" x14ac:dyDescent="0.35">
      <c r="A273" s="4" t="s">
        <v>276</v>
      </c>
      <c r="B273" s="5">
        <v>2008</v>
      </c>
      <c r="C273" s="6">
        <v>14</v>
      </c>
      <c r="D273" s="6">
        <v>384.53044</v>
      </c>
      <c r="E273">
        <f t="shared" si="46"/>
        <v>1</v>
      </c>
      <c r="F273">
        <f t="shared" si="47"/>
        <v>0</v>
      </c>
      <c r="G273">
        <f t="shared" si="48"/>
        <v>1</v>
      </c>
      <c r="H273">
        <f t="shared" si="49"/>
        <v>0</v>
      </c>
      <c r="I273">
        <f t="shared" si="50"/>
        <v>0</v>
      </c>
      <c r="J273">
        <f t="shared" si="51"/>
        <v>0</v>
      </c>
      <c r="K273">
        <f t="shared" si="52"/>
        <v>0</v>
      </c>
      <c r="L273">
        <f t="shared" si="53"/>
        <v>1</v>
      </c>
      <c r="M273">
        <f t="shared" si="54"/>
        <v>1</v>
      </c>
      <c r="N273">
        <f t="shared" si="55"/>
        <v>0</v>
      </c>
      <c r="O273">
        <f t="shared" si="56"/>
        <v>0</v>
      </c>
    </row>
    <row r="274" spans="1:15" x14ac:dyDescent="0.35">
      <c r="A274" s="4" t="s">
        <v>277</v>
      </c>
      <c r="B274" s="5">
        <v>2007</v>
      </c>
      <c r="C274" s="6">
        <v>110</v>
      </c>
      <c r="D274" s="6">
        <v>382.28814699999998</v>
      </c>
      <c r="E274">
        <f t="shared" si="46"/>
        <v>0</v>
      </c>
      <c r="F274">
        <f t="shared" si="47"/>
        <v>0</v>
      </c>
      <c r="G274">
        <f t="shared" si="48"/>
        <v>0</v>
      </c>
      <c r="H274">
        <f t="shared" si="49"/>
        <v>1</v>
      </c>
      <c r="I274">
        <f t="shared" si="50"/>
        <v>1</v>
      </c>
      <c r="J274">
        <f t="shared" si="51"/>
        <v>0</v>
      </c>
      <c r="K274">
        <f t="shared" si="52"/>
        <v>1</v>
      </c>
      <c r="L274">
        <f t="shared" si="53"/>
        <v>1</v>
      </c>
      <c r="M274">
        <f t="shared" si="54"/>
        <v>1</v>
      </c>
      <c r="N274">
        <f t="shared" si="55"/>
        <v>0</v>
      </c>
      <c r="O274">
        <f t="shared" si="56"/>
        <v>0</v>
      </c>
    </row>
    <row r="275" spans="1:15" x14ac:dyDescent="0.35">
      <c r="A275" s="4" t="s">
        <v>278</v>
      </c>
      <c r="B275" s="5">
        <v>2009</v>
      </c>
      <c r="C275" s="6">
        <v>175</v>
      </c>
      <c r="D275" s="6">
        <v>381.68738000000002</v>
      </c>
      <c r="E275">
        <f t="shared" si="46"/>
        <v>0</v>
      </c>
      <c r="F275">
        <f t="shared" si="47"/>
        <v>0</v>
      </c>
      <c r="G275">
        <f t="shared" si="48"/>
        <v>0</v>
      </c>
      <c r="H275">
        <f t="shared" si="49"/>
        <v>1</v>
      </c>
      <c r="I275">
        <f t="shared" si="50"/>
        <v>1</v>
      </c>
      <c r="J275">
        <f t="shared" si="51"/>
        <v>0</v>
      </c>
      <c r="K275">
        <f t="shared" si="52"/>
        <v>1</v>
      </c>
      <c r="L275">
        <f t="shared" si="53"/>
        <v>1</v>
      </c>
      <c r="M275">
        <f t="shared" si="54"/>
        <v>1</v>
      </c>
      <c r="N275">
        <f t="shared" si="55"/>
        <v>0</v>
      </c>
      <c r="O275">
        <f t="shared" si="56"/>
        <v>0</v>
      </c>
    </row>
    <row r="276" spans="1:15" x14ac:dyDescent="0.35">
      <c r="A276" s="4" t="s">
        <v>279</v>
      </c>
      <c r="B276" s="5">
        <v>2017</v>
      </c>
      <c r="C276" s="6">
        <v>55</v>
      </c>
      <c r="D276" s="6">
        <v>381.08196700000002</v>
      </c>
      <c r="E276">
        <f t="shared" si="46"/>
        <v>1</v>
      </c>
      <c r="F276">
        <f t="shared" si="47"/>
        <v>0</v>
      </c>
      <c r="G276">
        <f t="shared" si="48"/>
        <v>1</v>
      </c>
      <c r="H276">
        <f t="shared" si="49"/>
        <v>0</v>
      </c>
      <c r="I276">
        <f t="shared" si="50"/>
        <v>0</v>
      </c>
      <c r="J276">
        <f t="shared" si="51"/>
        <v>0</v>
      </c>
      <c r="K276">
        <f t="shared" si="52"/>
        <v>0</v>
      </c>
      <c r="L276">
        <f t="shared" si="53"/>
        <v>1</v>
      </c>
      <c r="M276">
        <f t="shared" si="54"/>
        <v>1</v>
      </c>
      <c r="N276">
        <f t="shared" si="55"/>
        <v>0</v>
      </c>
      <c r="O276">
        <f t="shared" si="56"/>
        <v>0</v>
      </c>
    </row>
    <row r="277" spans="1:15" x14ac:dyDescent="0.35">
      <c r="A277" s="4" t="s">
        <v>279</v>
      </c>
      <c r="B277" s="5">
        <v>2017</v>
      </c>
      <c r="C277" s="6">
        <v>55</v>
      </c>
      <c r="D277" s="6">
        <v>381.08196700000002</v>
      </c>
      <c r="E277">
        <f t="shared" si="46"/>
        <v>1</v>
      </c>
      <c r="F277">
        <f t="shared" si="47"/>
        <v>0</v>
      </c>
      <c r="G277">
        <f t="shared" si="48"/>
        <v>1</v>
      </c>
      <c r="H277">
        <f t="shared" si="49"/>
        <v>0</v>
      </c>
      <c r="I277">
        <f t="shared" si="50"/>
        <v>0</v>
      </c>
      <c r="J277">
        <f t="shared" si="51"/>
        <v>0</v>
      </c>
      <c r="K277">
        <f t="shared" si="52"/>
        <v>0</v>
      </c>
      <c r="L277">
        <f t="shared" si="53"/>
        <v>1</v>
      </c>
      <c r="M277">
        <f t="shared" si="54"/>
        <v>1</v>
      </c>
      <c r="N277">
        <f t="shared" si="55"/>
        <v>0</v>
      </c>
      <c r="O277">
        <f t="shared" si="56"/>
        <v>0</v>
      </c>
    </row>
    <row r="278" spans="1:15" x14ac:dyDescent="0.35">
      <c r="A278" s="4" t="s">
        <v>280</v>
      </c>
      <c r="B278" s="5">
        <v>2012</v>
      </c>
      <c r="C278" s="6">
        <v>85</v>
      </c>
      <c r="D278" s="6">
        <v>378.50581199999999</v>
      </c>
      <c r="E278">
        <f t="shared" si="46"/>
        <v>1</v>
      </c>
      <c r="F278">
        <f t="shared" si="47"/>
        <v>0</v>
      </c>
      <c r="G278">
        <f t="shared" si="48"/>
        <v>1</v>
      </c>
      <c r="H278">
        <f t="shared" si="49"/>
        <v>0</v>
      </c>
      <c r="I278">
        <f t="shared" si="50"/>
        <v>0</v>
      </c>
      <c r="J278">
        <f t="shared" si="51"/>
        <v>0</v>
      </c>
      <c r="K278">
        <f t="shared" si="52"/>
        <v>0</v>
      </c>
      <c r="L278">
        <f t="shared" si="53"/>
        <v>1</v>
      </c>
      <c r="M278">
        <f t="shared" si="54"/>
        <v>1</v>
      </c>
      <c r="N278">
        <f t="shared" si="55"/>
        <v>0</v>
      </c>
      <c r="O278">
        <f t="shared" si="56"/>
        <v>0</v>
      </c>
    </row>
    <row r="279" spans="1:15" x14ac:dyDescent="0.35">
      <c r="A279" s="4" t="s">
        <v>281</v>
      </c>
      <c r="B279" s="5">
        <v>2012</v>
      </c>
      <c r="C279" s="6">
        <v>45</v>
      </c>
      <c r="D279" s="6">
        <v>377.80740400000002</v>
      </c>
      <c r="E279">
        <f t="shared" si="46"/>
        <v>1</v>
      </c>
      <c r="F279">
        <f t="shared" si="47"/>
        <v>0</v>
      </c>
      <c r="G279">
        <f t="shared" si="48"/>
        <v>1</v>
      </c>
      <c r="H279">
        <f t="shared" si="49"/>
        <v>0</v>
      </c>
      <c r="I279">
        <f t="shared" si="50"/>
        <v>0</v>
      </c>
      <c r="J279">
        <f t="shared" si="51"/>
        <v>0</v>
      </c>
      <c r="K279">
        <f t="shared" si="52"/>
        <v>0</v>
      </c>
      <c r="L279">
        <f t="shared" si="53"/>
        <v>1</v>
      </c>
      <c r="M279">
        <f t="shared" si="54"/>
        <v>1</v>
      </c>
      <c r="N279">
        <f t="shared" si="55"/>
        <v>0</v>
      </c>
      <c r="O279">
        <f t="shared" si="56"/>
        <v>0</v>
      </c>
    </row>
    <row r="280" spans="1:15" x14ac:dyDescent="0.35">
      <c r="A280" s="4" t="s">
        <v>282</v>
      </c>
      <c r="B280" s="5">
        <v>2017</v>
      </c>
      <c r="C280" s="6">
        <v>84</v>
      </c>
      <c r="D280" s="6">
        <v>377.00619599999999</v>
      </c>
      <c r="E280">
        <f t="shared" si="46"/>
        <v>1</v>
      </c>
      <c r="F280">
        <f t="shared" si="47"/>
        <v>0</v>
      </c>
      <c r="G280">
        <f t="shared" si="48"/>
        <v>1</v>
      </c>
      <c r="H280">
        <f t="shared" si="49"/>
        <v>0</v>
      </c>
      <c r="I280">
        <f t="shared" si="50"/>
        <v>0</v>
      </c>
      <c r="J280">
        <f t="shared" si="51"/>
        <v>0</v>
      </c>
      <c r="K280">
        <f t="shared" si="52"/>
        <v>0</v>
      </c>
      <c r="L280">
        <f t="shared" si="53"/>
        <v>1</v>
      </c>
      <c r="M280">
        <f t="shared" si="54"/>
        <v>1</v>
      </c>
      <c r="N280">
        <f t="shared" si="55"/>
        <v>0</v>
      </c>
      <c r="O280">
        <f t="shared" si="56"/>
        <v>0</v>
      </c>
    </row>
    <row r="281" spans="1:15" x14ac:dyDescent="0.35">
      <c r="A281" s="4" t="s">
        <v>177</v>
      </c>
      <c r="B281" s="5">
        <v>1998</v>
      </c>
      <c r="C281" s="6">
        <v>125</v>
      </c>
      <c r="D281" s="6">
        <v>376</v>
      </c>
      <c r="E281">
        <f t="shared" si="46"/>
        <v>0</v>
      </c>
      <c r="F281">
        <f t="shared" si="47"/>
        <v>0</v>
      </c>
      <c r="G281">
        <f t="shared" si="48"/>
        <v>0</v>
      </c>
      <c r="H281">
        <f t="shared" si="49"/>
        <v>1</v>
      </c>
      <c r="I281">
        <f t="shared" si="50"/>
        <v>1</v>
      </c>
      <c r="J281">
        <f t="shared" si="51"/>
        <v>1</v>
      </c>
      <c r="K281">
        <f t="shared" si="52"/>
        <v>2</v>
      </c>
      <c r="L281">
        <f t="shared" si="53"/>
        <v>0</v>
      </c>
      <c r="M281">
        <f t="shared" si="54"/>
        <v>0</v>
      </c>
      <c r="N281">
        <f t="shared" si="55"/>
        <v>0</v>
      </c>
      <c r="O281">
        <f t="shared" si="56"/>
        <v>1</v>
      </c>
    </row>
    <row r="282" spans="1:15" x14ac:dyDescent="0.35">
      <c r="A282" s="4" t="s">
        <v>283</v>
      </c>
      <c r="B282" s="5">
        <v>2013</v>
      </c>
      <c r="C282" s="6">
        <v>140</v>
      </c>
      <c r="D282" s="6">
        <v>375.74070499999999</v>
      </c>
      <c r="E282">
        <f t="shared" si="46"/>
        <v>0</v>
      </c>
      <c r="F282">
        <f t="shared" si="47"/>
        <v>0</v>
      </c>
      <c r="G282">
        <f t="shared" si="48"/>
        <v>0</v>
      </c>
      <c r="H282">
        <f t="shared" si="49"/>
        <v>1</v>
      </c>
      <c r="I282">
        <f t="shared" si="50"/>
        <v>1</v>
      </c>
      <c r="J282">
        <f t="shared" si="51"/>
        <v>0</v>
      </c>
      <c r="K282">
        <f t="shared" si="52"/>
        <v>1</v>
      </c>
      <c r="L282">
        <f t="shared" si="53"/>
        <v>1</v>
      </c>
      <c r="M282">
        <f t="shared" si="54"/>
        <v>1</v>
      </c>
      <c r="N282">
        <f t="shared" si="55"/>
        <v>0</v>
      </c>
      <c r="O282">
        <f t="shared" si="56"/>
        <v>0</v>
      </c>
    </row>
    <row r="283" spans="1:15" x14ac:dyDescent="0.35">
      <c r="A283" s="4" t="s">
        <v>284</v>
      </c>
      <c r="B283" s="5">
        <v>2002</v>
      </c>
      <c r="C283" s="6">
        <v>5</v>
      </c>
      <c r="D283" s="6">
        <v>374.89003400000001</v>
      </c>
      <c r="E283">
        <f t="shared" si="46"/>
        <v>1</v>
      </c>
      <c r="F283">
        <f t="shared" si="47"/>
        <v>0</v>
      </c>
      <c r="G283">
        <f t="shared" si="48"/>
        <v>1</v>
      </c>
      <c r="H283">
        <f t="shared" si="49"/>
        <v>0</v>
      </c>
      <c r="I283">
        <f t="shared" si="50"/>
        <v>0</v>
      </c>
      <c r="J283">
        <f t="shared" si="51"/>
        <v>0</v>
      </c>
      <c r="K283">
        <f t="shared" si="52"/>
        <v>0</v>
      </c>
      <c r="L283">
        <f t="shared" si="53"/>
        <v>1</v>
      </c>
      <c r="M283">
        <f t="shared" si="54"/>
        <v>1</v>
      </c>
      <c r="N283">
        <f t="shared" si="55"/>
        <v>0</v>
      </c>
      <c r="O283">
        <f t="shared" si="56"/>
        <v>0</v>
      </c>
    </row>
    <row r="284" spans="1:15" x14ac:dyDescent="0.35">
      <c r="A284" s="4" t="s">
        <v>285</v>
      </c>
      <c r="B284" s="5">
        <v>2009</v>
      </c>
      <c r="C284" s="6">
        <v>150</v>
      </c>
      <c r="D284" s="6">
        <v>374.82576</v>
      </c>
      <c r="E284">
        <f t="shared" si="46"/>
        <v>0</v>
      </c>
      <c r="F284">
        <f t="shared" si="47"/>
        <v>0</v>
      </c>
      <c r="G284">
        <f t="shared" si="48"/>
        <v>0</v>
      </c>
      <c r="H284">
        <f t="shared" si="49"/>
        <v>1</v>
      </c>
      <c r="I284">
        <f t="shared" si="50"/>
        <v>1</v>
      </c>
      <c r="J284">
        <f t="shared" si="51"/>
        <v>0</v>
      </c>
      <c r="K284">
        <f t="shared" si="52"/>
        <v>1</v>
      </c>
      <c r="L284">
        <f t="shared" si="53"/>
        <v>1</v>
      </c>
      <c r="M284">
        <f t="shared" si="54"/>
        <v>1</v>
      </c>
      <c r="N284">
        <f t="shared" si="55"/>
        <v>0</v>
      </c>
      <c r="O284">
        <f t="shared" si="56"/>
        <v>0</v>
      </c>
    </row>
    <row r="285" spans="1:15" x14ac:dyDescent="0.35">
      <c r="A285" s="4" t="s">
        <v>286</v>
      </c>
      <c r="B285" s="5">
        <v>2000</v>
      </c>
      <c r="C285" s="6">
        <v>65</v>
      </c>
      <c r="D285" s="6">
        <v>374.10512299999999</v>
      </c>
      <c r="E285">
        <f t="shared" si="46"/>
        <v>1</v>
      </c>
      <c r="F285">
        <f t="shared" si="47"/>
        <v>0</v>
      </c>
      <c r="G285">
        <f t="shared" si="48"/>
        <v>1</v>
      </c>
      <c r="H285">
        <f t="shared" si="49"/>
        <v>0</v>
      </c>
      <c r="I285">
        <f t="shared" si="50"/>
        <v>0</v>
      </c>
      <c r="J285">
        <f t="shared" si="51"/>
        <v>0</v>
      </c>
      <c r="K285">
        <f t="shared" si="52"/>
        <v>0</v>
      </c>
      <c r="L285">
        <f t="shared" si="53"/>
        <v>0</v>
      </c>
      <c r="M285">
        <f t="shared" si="54"/>
        <v>0</v>
      </c>
      <c r="N285">
        <f t="shared" si="55"/>
        <v>0</v>
      </c>
      <c r="O285">
        <f t="shared" si="56"/>
        <v>0</v>
      </c>
    </row>
    <row r="286" spans="1:15" x14ac:dyDescent="0.35">
      <c r="A286" s="4" t="s">
        <v>287</v>
      </c>
      <c r="B286" s="5">
        <v>2006</v>
      </c>
      <c r="C286" s="6">
        <v>232</v>
      </c>
      <c r="D286" s="6">
        <v>374.08506499999999</v>
      </c>
      <c r="E286">
        <f t="shared" si="46"/>
        <v>0</v>
      </c>
      <c r="F286">
        <f t="shared" si="47"/>
        <v>0</v>
      </c>
      <c r="G286">
        <f t="shared" si="48"/>
        <v>0</v>
      </c>
      <c r="H286">
        <f t="shared" si="49"/>
        <v>1</v>
      </c>
      <c r="I286">
        <f t="shared" si="50"/>
        <v>1</v>
      </c>
      <c r="J286">
        <f t="shared" si="51"/>
        <v>0</v>
      </c>
      <c r="K286">
        <f t="shared" si="52"/>
        <v>1</v>
      </c>
      <c r="L286">
        <f t="shared" si="53"/>
        <v>1</v>
      </c>
      <c r="M286">
        <f t="shared" si="54"/>
        <v>1</v>
      </c>
      <c r="N286">
        <f t="shared" si="55"/>
        <v>0</v>
      </c>
      <c r="O286">
        <f t="shared" si="56"/>
        <v>0</v>
      </c>
    </row>
    <row r="287" spans="1:15" x14ac:dyDescent="0.35">
      <c r="A287" s="4" t="s">
        <v>288</v>
      </c>
      <c r="B287" s="5">
        <v>2011</v>
      </c>
      <c r="C287" s="6">
        <v>130</v>
      </c>
      <c r="D287" s="6">
        <v>373.99395099999998</v>
      </c>
      <c r="E287">
        <f t="shared" si="46"/>
        <v>0</v>
      </c>
      <c r="F287">
        <f t="shared" si="47"/>
        <v>0</v>
      </c>
      <c r="G287">
        <f t="shared" si="48"/>
        <v>0</v>
      </c>
      <c r="H287">
        <f t="shared" si="49"/>
        <v>1</v>
      </c>
      <c r="I287">
        <f t="shared" si="50"/>
        <v>1</v>
      </c>
      <c r="J287">
        <f t="shared" si="51"/>
        <v>0</v>
      </c>
      <c r="K287">
        <f t="shared" si="52"/>
        <v>1</v>
      </c>
      <c r="L287">
        <f t="shared" si="53"/>
        <v>1</v>
      </c>
      <c r="M287">
        <f t="shared" si="54"/>
        <v>1</v>
      </c>
      <c r="N287">
        <f t="shared" si="55"/>
        <v>0</v>
      </c>
      <c r="O287">
        <f t="shared" si="56"/>
        <v>0</v>
      </c>
    </row>
    <row r="288" spans="1:15" x14ac:dyDescent="0.35">
      <c r="A288" s="4" t="s">
        <v>289</v>
      </c>
      <c r="B288" s="5">
        <v>2004</v>
      </c>
      <c r="C288" s="6">
        <v>75</v>
      </c>
      <c r="D288" s="6">
        <v>371.91704299999998</v>
      </c>
      <c r="E288">
        <f t="shared" si="46"/>
        <v>1</v>
      </c>
      <c r="F288">
        <f t="shared" si="47"/>
        <v>0</v>
      </c>
      <c r="G288">
        <f t="shared" si="48"/>
        <v>1</v>
      </c>
      <c r="H288">
        <f t="shared" si="49"/>
        <v>0</v>
      </c>
      <c r="I288">
        <f t="shared" si="50"/>
        <v>0</v>
      </c>
      <c r="J288">
        <f t="shared" si="51"/>
        <v>0</v>
      </c>
      <c r="K288">
        <f t="shared" si="52"/>
        <v>0</v>
      </c>
      <c r="L288">
        <f t="shared" si="53"/>
        <v>1</v>
      </c>
      <c r="M288">
        <f t="shared" si="54"/>
        <v>1</v>
      </c>
      <c r="N288">
        <f t="shared" si="55"/>
        <v>0</v>
      </c>
      <c r="O288">
        <f t="shared" si="56"/>
        <v>0</v>
      </c>
    </row>
    <row r="289" spans="1:15" x14ac:dyDescent="0.35">
      <c r="A289" s="4" t="s">
        <v>290</v>
      </c>
      <c r="B289" s="5">
        <v>2015</v>
      </c>
      <c r="C289" s="6">
        <v>150</v>
      </c>
      <c r="D289" s="6">
        <v>370.742166</v>
      </c>
      <c r="E289">
        <f t="shared" si="46"/>
        <v>0</v>
      </c>
      <c r="F289">
        <f t="shared" si="47"/>
        <v>0</v>
      </c>
      <c r="G289">
        <f t="shared" si="48"/>
        <v>0</v>
      </c>
      <c r="H289">
        <f t="shared" si="49"/>
        <v>1</v>
      </c>
      <c r="I289">
        <f t="shared" si="50"/>
        <v>1</v>
      </c>
      <c r="J289">
        <f t="shared" si="51"/>
        <v>0</v>
      </c>
      <c r="K289">
        <f t="shared" si="52"/>
        <v>1</v>
      </c>
      <c r="L289">
        <f t="shared" si="53"/>
        <v>1</v>
      </c>
      <c r="M289">
        <f t="shared" si="54"/>
        <v>1</v>
      </c>
      <c r="N289">
        <f t="shared" si="55"/>
        <v>0</v>
      </c>
      <c r="O289">
        <f t="shared" si="56"/>
        <v>0</v>
      </c>
    </row>
    <row r="290" spans="1:15" x14ac:dyDescent="0.35">
      <c r="A290" s="4" t="s">
        <v>291</v>
      </c>
      <c r="B290" s="5">
        <v>2011</v>
      </c>
      <c r="C290" s="6">
        <v>140</v>
      </c>
      <c r="D290" s="6">
        <v>370.56977599999999</v>
      </c>
      <c r="E290">
        <f t="shared" si="46"/>
        <v>0</v>
      </c>
      <c r="F290">
        <f t="shared" si="47"/>
        <v>0</v>
      </c>
      <c r="G290">
        <f t="shared" si="48"/>
        <v>0</v>
      </c>
      <c r="H290">
        <f t="shared" si="49"/>
        <v>1</v>
      </c>
      <c r="I290">
        <f t="shared" si="50"/>
        <v>1</v>
      </c>
      <c r="J290">
        <f t="shared" si="51"/>
        <v>0</v>
      </c>
      <c r="K290">
        <f t="shared" si="52"/>
        <v>1</v>
      </c>
      <c r="L290">
        <f t="shared" si="53"/>
        <v>1</v>
      </c>
      <c r="M290">
        <f t="shared" si="54"/>
        <v>1</v>
      </c>
      <c r="N290">
        <f t="shared" si="55"/>
        <v>0</v>
      </c>
      <c r="O290">
        <f t="shared" si="56"/>
        <v>0</v>
      </c>
    </row>
    <row r="291" spans="1:15" x14ac:dyDescent="0.35">
      <c r="A291" s="4" t="s">
        <v>292</v>
      </c>
      <c r="B291" s="5">
        <v>2014</v>
      </c>
      <c r="C291" s="6">
        <v>178</v>
      </c>
      <c r="D291" s="6">
        <v>370.54125599999998</v>
      </c>
      <c r="E291">
        <f t="shared" si="46"/>
        <v>0</v>
      </c>
      <c r="F291">
        <f t="shared" si="47"/>
        <v>0</v>
      </c>
      <c r="G291">
        <f t="shared" si="48"/>
        <v>0</v>
      </c>
      <c r="H291">
        <f t="shared" si="49"/>
        <v>1</v>
      </c>
      <c r="I291">
        <f t="shared" si="50"/>
        <v>1</v>
      </c>
      <c r="J291">
        <f t="shared" si="51"/>
        <v>0</v>
      </c>
      <c r="K291">
        <f t="shared" si="52"/>
        <v>1</v>
      </c>
      <c r="L291">
        <f t="shared" si="53"/>
        <v>1</v>
      </c>
      <c r="M291">
        <f t="shared" si="54"/>
        <v>1</v>
      </c>
      <c r="N291">
        <f t="shared" si="55"/>
        <v>0</v>
      </c>
      <c r="O291">
        <f t="shared" si="56"/>
        <v>0</v>
      </c>
    </row>
    <row r="292" spans="1:15" x14ac:dyDescent="0.35">
      <c r="A292" s="4" t="s">
        <v>293</v>
      </c>
      <c r="B292" s="5">
        <v>1998</v>
      </c>
      <c r="C292" s="6">
        <v>22</v>
      </c>
      <c r="D292" s="6">
        <v>369.88465100000002</v>
      </c>
      <c r="E292">
        <f t="shared" si="46"/>
        <v>1</v>
      </c>
      <c r="F292">
        <f t="shared" si="47"/>
        <v>0</v>
      </c>
      <c r="G292">
        <f t="shared" si="48"/>
        <v>1</v>
      </c>
      <c r="H292">
        <f t="shared" si="49"/>
        <v>0</v>
      </c>
      <c r="I292">
        <f t="shared" si="50"/>
        <v>0</v>
      </c>
      <c r="J292">
        <f t="shared" si="51"/>
        <v>1</v>
      </c>
      <c r="K292">
        <f t="shared" si="52"/>
        <v>1</v>
      </c>
      <c r="L292">
        <f t="shared" si="53"/>
        <v>0</v>
      </c>
      <c r="M292">
        <f t="shared" si="54"/>
        <v>0</v>
      </c>
      <c r="N292">
        <f t="shared" si="55"/>
        <v>0</v>
      </c>
      <c r="O292">
        <f t="shared" si="56"/>
        <v>1</v>
      </c>
    </row>
    <row r="293" spans="1:15" x14ac:dyDescent="0.35">
      <c r="A293" s="4" t="s">
        <v>294</v>
      </c>
      <c r="B293" s="5">
        <v>2014</v>
      </c>
      <c r="C293" s="6">
        <v>61</v>
      </c>
      <c r="D293" s="6">
        <v>368.56718899999998</v>
      </c>
      <c r="E293">
        <f t="shared" si="46"/>
        <v>1</v>
      </c>
      <c r="F293">
        <f t="shared" si="47"/>
        <v>0</v>
      </c>
      <c r="G293">
        <f t="shared" si="48"/>
        <v>1</v>
      </c>
      <c r="H293">
        <f t="shared" si="49"/>
        <v>0</v>
      </c>
      <c r="I293">
        <f t="shared" si="50"/>
        <v>0</v>
      </c>
      <c r="J293">
        <f t="shared" si="51"/>
        <v>0</v>
      </c>
      <c r="K293">
        <f t="shared" si="52"/>
        <v>0</v>
      </c>
      <c r="L293">
        <f t="shared" si="53"/>
        <v>1</v>
      </c>
      <c r="M293">
        <f t="shared" si="54"/>
        <v>1</v>
      </c>
      <c r="N293">
        <f t="shared" si="55"/>
        <v>0</v>
      </c>
      <c r="O293">
        <f t="shared" si="56"/>
        <v>0</v>
      </c>
    </row>
    <row r="294" spans="1:15" x14ac:dyDescent="0.35">
      <c r="A294" s="4" t="s">
        <v>295</v>
      </c>
      <c r="B294" s="5">
        <v>2014</v>
      </c>
      <c r="C294" s="6">
        <v>132</v>
      </c>
      <c r="D294" s="6">
        <v>367.65091100000001</v>
      </c>
      <c r="E294">
        <f t="shared" si="46"/>
        <v>0</v>
      </c>
      <c r="F294">
        <f t="shared" si="47"/>
        <v>0</v>
      </c>
      <c r="G294">
        <f t="shared" si="48"/>
        <v>0</v>
      </c>
      <c r="H294">
        <f t="shared" si="49"/>
        <v>1</v>
      </c>
      <c r="I294">
        <f t="shared" si="50"/>
        <v>1</v>
      </c>
      <c r="J294">
        <f t="shared" si="51"/>
        <v>0</v>
      </c>
      <c r="K294">
        <f t="shared" si="52"/>
        <v>1</v>
      </c>
      <c r="L294">
        <f t="shared" si="53"/>
        <v>1</v>
      </c>
      <c r="M294">
        <f t="shared" si="54"/>
        <v>1</v>
      </c>
      <c r="N294">
        <f t="shared" si="55"/>
        <v>0</v>
      </c>
      <c r="O294">
        <f t="shared" si="56"/>
        <v>0</v>
      </c>
    </row>
    <row r="295" spans="1:15" x14ac:dyDescent="0.35">
      <c r="A295" s="4" t="s">
        <v>296</v>
      </c>
      <c r="B295" s="5">
        <v>1981</v>
      </c>
      <c r="C295" s="6">
        <v>20</v>
      </c>
      <c r="D295" s="6">
        <v>367.45207900000003</v>
      </c>
      <c r="E295">
        <f t="shared" si="46"/>
        <v>1</v>
      </c>
      <c r="F295">
        <f t="shared" si="47"/>
        <v>0</v>
      </c>
      <c r="G295">
        <f t="shared" si="48"/>
        <v>1</v>
      </c>
      <c r="H295">
        <f t="shared" si="49"/>
        <v>0</v>
      </c>
      <c r="I295">
        <f t="shared" si="50"/>
        <v>0</v>
      </c>
      <c r="J295">
        <f t="shared" si="51"/>
        <v>1</v>
      </c>
      <c r="K295">
        <f t="shared" si="52"/>
        <v>1</v>
      </c>
      <c r="L295">
        <f t="shared" si="53"/>
        <v>0</v>
      </c>
      <c r="M295">
        <f t="shared" si="54"/>
        <v>0</v>
      </c>
      <c r="N295">
        <f t="shared" si="55"/>
        <v>0</v>
      </c>
      <c r="O295">
        <f t="shared" si="56"/>
        <v>1</v>
      </c>
    </row>
    <row r="296" spans="1:15" x14ac:dyDescent="0.35">
      <c r="A296" s="4" t="s">
        <v>297</v>
      </c>
      <c r="B296" s="5">
        <v>2007</v>
      </c>
      <c r="C296" s="6">
        <v>205</v>
      </c>
      <c r="D296" s="6">
        <v>367.26255800000001</v>
      </c>
      <c r="E296">
        <f t="shared" si="46"/>
        <v>0</v>
      </c>
      <c r="F296">
        <f t="shared" si="47"/>
        <v>0</v>
      </c>
      <c r="G296">
        <f t="shared" si="48"/>
        <v>0</v>
      </c>
      <c r="H296">
        <f t="shared" si="49"/>
        <v>1</v>
      </c>
      <c r="I296">
        <f t="shared" si="50"/>
        <v>1</v>
      </c>
      <c r="J296">
        <f t="shared" si="51"/>
        <v>0</v>
      </c>
      <c r="K296">
        <f t="shared" si="52"/>
        <v>1</v>
      </c>
      <c r="L296">
        <f t="shared" si="53"/>
        <v>1</v>
      </c>
      <c r="M296">
        <f t="shared" si="54"/>
        <v>1</v>
      </c>
      <c r="N296">
        <f t="shared" si="55"/>
        <v>0</v>
      </c>
      <c r="O296">
        <f t="shared" si="56"/>
        <v>0</v>
      </c>
    </row>
    <row r="297" spans="1:15" x14ac:dyDescent="0.35">
      <c r="A297" s="4" t="s">
        <v>298</v>
      </c>
      <c r="B297" s="5">
        <v>2005</v>
      </c>
      <c r="C297" s="6">
        <v>55</v>
      </c>
      <c r="D297" s="6">
        <v>366.78425700000003</v>
      </c>
      <c r="E297">
        <f t="shared" si="46"/>
        <v>1</v>
      </c>
      <c r="F297">
        <f t="shared" si="47"/>
        <v>0</v>
      </c>
      <c r="G297">
        <f t="shared" si="48"/>
        <v>1</v>
      </c>
      <c r="H297">
        <f t="shared" si="49"/>
        <v>0</v>
      </c>
      <c r="I297">
        <f t="shared" si="50"/>
        <v>0</v>
      </c>
      <c r="J297">
        <f t="shared" si="51"/>
        <v>0</v>
      </c>
      <c r="K297">
        <f t="shared" si="52"/>
        <v>0</v>
      </c>
      <c r="L297">
        <f t="shared" si="53"/>
        <v>1</v>
      </c>
      <c r="M297">
        <f t="shared" si="54"/>
        <v>1</v>
      </c>
      <c r="N297">
        <f t="shared" si="55"/>
        <v>0</v>
      </c>
      <c r="O297">
        <f t="shared" si="56"/>
        <v>0</v>
      </c>
    </row>
    <row r="298" spans="1:15" x14ac:dyDescent="0.35">
      <c r="A298" s="4" t="s">
        <v>298</v>
      </c>
      <c r="B298" s="5">
        <v>2005</v>
      </c>
      <c r="C298" s="6">
        <v>55</v>
      </c>
      <c r="D298" s="6">
        <v>366.78425700000003</v>
      </c>
      <c r="E298">
        <f t="shared" si="46"/>
        <v>1</v>
      </c>
      <c r="F298">
        <f t="shared" si="47"/>
        <v>0</v>
      </c>
      <c r="G298">
        <f t="shared" si="48"/>
        <v>1</v>
      </c>
      <c r="H298">
        <f t="shared" si="49"/>
        <v>0</v>
      </c>
      <c r="I298">
        <f t="shared" si="50"/>
        <v>0</v>
      </c>
      <c r="J298">
        <f t="shared" si="51"/>
        <v>0</v>
      </c>
      <c r="K298">
        <f t="shared" si="52"/>
        <v>0</v>
      </c>
      <c r="L298">
        <f t="shared" si="53"/>
        <v>1</v>
      </c>
      <c r="M298">
        <f t="shared" si="54"/>
        <v>1</v>
      </c>
      <c r="N298">
        <f t="shared" si="55"/>
        <v>0</v>
      </c>
      <c r="O298">
        <f t="shared" si="56"/>
        <v>0</v>
      </c>
    </row>
    <row r="299" spans="1:15" x14ac:dyDescent="0.35">
      <c r="A299" s="4" t="s">
        <v>299</v>
      </c>
      <c r="B299" s="5">
        <v>1995</v>
      </c>
      <c r="C299" s="6">
        <v>90</v>
      </c>
      <c r="D299" s="6">
        <v>366.10166600000002</v>
      </c>
      <c r="E299">
        <f t="shared" si="46"/>
        <v>1</v>
      </c>
      <c r="F299">
        <f t="shared" si="47"/>
        <v>0</v>
      </c>
      <c r="G299">
        <f t="shared" si="48"/>
        <v>1</v>
      </c>
      <c r="H299">
        <f t="shared" si="49"/>
        <v>0</v>
      </c>
      <c r="I299">
        <f t="shared" si="50"/>
        <v>0</v>
      </c>
      <c r="J299">
        <f t="shared" si="51"/>
        <v>1</v>
      </c>
      <c r="K299">
        <f t="shared" si="52"/>
        <v>1</v>
      </c>
      <c r="L299">
        <f t="shared" si="53"/>
        <v>0</v>
      </c>
      <c r="M299">
        <f t="shared" si="54"/>
        <v>0</v>
      </c>
      <c r="N299">
        <f t="shared" si="55"/>
        <v>0</v>
      </c>
      <c r="O299">
        <f t="shared" si="56"/>
        <v>1</v>
      </c>
    </row>
    <row r="300" spans="1:15" x14ac:dyDescent="0.35">
      <c r="A300" s="4" t="s">
        <v>300</v>
      </c>
      <c r="B300" s="5">
        <v>2001</v>
      </c>
      <c r="C300" s="6">
        <v>93</v>
      </c>
      <c r="D300" s="6">
        <v>365.9</v>
      </c>
      <c r="E300">
        <f t="shared" si="46"/>
        <v>1</v>
      </c>
      <c r="F300">
        <f t="shared" si="47"/>
        <v>0</v>
      </c>
      <c r="G300">
        <f t="shared" si="48"/>
        <v>1</v>
      </c>
      <c r="H300">
        <f t="shared" si="49"/>
        <v>0</v>
      </c>
      <c r="I300">
        <f t="shared" si="50"/>
        <v>0</v>
      </c>
      <c r="J300">
        <f t="shared" si="51"/>
        <v>0</v>
      </c>
      <c r="K300">
        <f t="shared" si="52"/>
        <v>0</v>
      </c>
      <c r="L300">
        <f t="shared" si="53"/>
        <v>1</v>
      </c>
      <c r="M300">
        <f t="shared" si="54"/>
        <v>1</v>
      </c>
      <c r="N300">
        <f t="shared" si="55"/>
        <v>0</v>
      </c>
      <c r="O300">
        <f t="shared" si="56"/>
        <v>0</v>
      </c>
    </row>
    <row r="301" spans="1:15" x14ac:dyDescent="0.35">
      <c r="A301" s="4" t="s">
        <v>301</v>
      </c>
      <c r="B301" s="5">
        <v>2009</v>
      </c>
      <c r="C301" s="6">
        <v>200</v>
      </c>
      <c r="D301" s="6">
        <v>365.49179199999998</v>
      </c>
      <c r="E301">
        <f t="shared" si="46"/>
        <v>0</v>
      </c>
      <c r="F301">
        <f t="shared" si="47"/>
        <v>0</v>
      </c>
      <c r="G301">
        <f t="shared" si="48"/>
        <v>0</v>
      </c>
      <c r="H301">
        <f t="shared" si="49"/>
        <v>1</v>
      </c>
      <c r="I301">
        <f t="shared" si="50"/>
        <v>1</v>
      </c>
      <c r="J301">
        <f t="shared" si="51"/>
        <v>0</v>
      </c>
      <c r="K301">
        <f t="shared" si="52"/>
        <v>1</v>
      </c>
      <c r="L301">
        <f t="shared" si="53"/>
        <v>1</v>
      </c>
      <c r="M301">
        <f t="shared" si="54"/>
        <v>1</v>
      </c>
      <c r="N301">
        <f t="shared" si="55"/>
        <v>0</v>
      </c>
      <c r="O301">
        <f t="shared" si="56"/>
        <v>0</v>
      </c>
    </row>
    <row r="302" spans="1:15" x14ac:dyDescent="0.35">
      <c r="A302" s="4" t="s">
        <v>302</v>
      </c>
      <c r="B302" s="5">
        <v>1994</v>
      </c>
      <c r="C302" s="6">
        <v>100</v>
      </c>
      <c r="D302" s="6">
        <v>365.3</v>
      </c>
      <c r="E302">
        <f t="shared" si="46"/>
        <v>0</v>
      </c>
      <c r="F302">
        <f t="shared" si="47"/>
        <v>0</v>
      </c>
      <c r="G302">
        <f t="shared" si="48"/>
        <v>0</v>
      </c>
      <c r="H302">
        <f t="shared" si="49"/>
        <v>0</v>
      </c>
      <c r="I302">
        <f t="shared" si="50"/>
        <v>0</v>
      </c>
      <c r="J302">
        <f t="shared" si="51"/>
        <v>1</v>
      </c>
      <c r="K302">
        <f t="shared" si="52"/>
        <v>1</v>
      </c>
      <c r="L302">
        <f t="shared" si="53"/>
        <v>0</v>
      </c>
      <c r="M302">
        <f t="shared" si="54"/>
        <v>0</v>
      </c>
      <c r="N302">
        <f t="shared" si="55"/>
        <v>0</v>
      </c>
      <c r="O302">
        <f t="shared" si="56"/>
        <v>1</v>
      </c>
    </row>
    <row r="303" spans="1:15" x14ac:dyDescent="0.35">
      <c r="A303" s="4" t="s">
        <v>303</v>
      </c>
      <c r="B303" s="5">
        <v>1995</v>
      </c>
      <c r="C303" s="6">
        <v>30</v>
      </c>
      <c r="D303" s="6">
        <v>364.54551600000002</v>
      </c>
      <c r="E303">
        <f t="shared" si="46"/>
        <v>1</v>
      </c>
      <c r="F303">
        <f t="shared" si="47"/>
        <v>0</v>
      </c>
      <c r="G303">
        <f t="shared" si="48"/>
        <v>1</v>
      </c>
      <c r="H303">
        <f t="shared" si="49"/>
        <v>0</v>
      </c>
      <c r="I303">
        <f t="shared" si="50"/>
        <v>0</v>
      </c>
      <c r="J303">
        <f t="shared" si="51"/>
        <v>1</v>
      </c>
      <c r="K303">
        <f t="shared" si="52"/>
        <v>1</v>
      </c>
      <c r="L303">
        <f t="shared" si="53"/>
        <v>0</v>
      </c>
      <c r="M303">
        <f t="shared" si="54"/>
        <v>0</v>
      </c>
      <c r="N303">
        <f t="shared" si="55"/>
        <v>0</v>
      </c>
      <c r="O303">
        <f t="shared" si="56"/>
        <v>1</v>
      </c>
    </row>
    <row r="304" spans="1:15" x14ac:dyDescent="0.35">
      <c r="A304" s="4" t="s">
        <v>304</v>
      </c>
      <c r="B304" s="5">
        <v>1999</v>
      </c>
      <c r="C304" s="6">
        <v>42</v>
      </c>
      <c r="D304" s="6">
        <v>363.72822600000001</v>
      </c>
      <c r="E304">
        <f t="shared" si="46"/>
        <v>1</v>
      </c>
      <c r="F304">
        <f t="shared" si="47"/>
        <v>0</v>
      </c>
      <c r="G304">
        <f t="shared" si="48"/>
        <v>1</v>
      </c>
      <c r="H304">
        <f t="shared" si="49"/>
        <v>0</v>
      </c>
      <c r="I304">
        <f t="shared" si="50"/>
        <v>0</v>
      </c>
      <c r="J304">
        <f t="shared" si="51"/>
        <v>1</v>
      </c>
      <c r="K304">
        <f t="shared" si="52"/>
        <v>1</v>
      </c>
      <c r="L304">
        <f t="shared" si="53"/>
        <v>0</v>
      </c>
      <c r="M304">
        <f t="shared" si="54"/>
        <v>0</v>
      </c>
      <c r="N304">
        <f t="shared" si="55"/>
        <v>0</v>
      </c>
      <c r="O304">
        <f t="shared" si="56"/>
        <v>1</v>
      </c>
    </row>
    <row r="305" spans="1:15" x14ac:dyDescent="0.35">
      <c r="A305" s="4" t="s">
        <v>305</v>
      </c>
      <c r="B305" s="5">
        <v>1998</v>
      </c>
      <c r="C305" s="6">
        <v>45</v>
      </c>
      <c r="D305" s="6">
        <v>363.09531900000002</v>
      </c>
      <c r="E305">
        <f t="shared" si="46"/>
        <v>1</v>
      </c>
      <c r="F305">
        <f t="shared" si="47"/>
        <v>0</v>
      </c>
      <c r="G305">
        <f t="shared" si="48"/>
        <v>1</v>
      </c>
      <c r="H305">
        <f t="shared" si="49"/>
        <v>0</v>
      </c>
      <c r="I305">
        <f t="shared" si="50"/>
        <v>0</v>
      </c>
      <c r="J305">
        <f t="shared" si="51"/>
        <v>1</v>
      </c>
      <c r="K305">
        <f t="shared" si="52"/>
        <v>1</v>
      </c>
      <c r="L305">
        <f t="shared" si="53"/>
        <v>0</v>
      </c>
      <c r="M305">
        <f t="shared" si="54"/>
        <v>0</v>
      </c>
      <c r="N305">
        <f t="shared" si="55"/>
        <v>0</v>
      </c>
      <c r="O305">
        <f t="shared" si="56"/>
        <v>1</v>
      </c>
    </row>
    <row r="306" spans="1:15" x14ac:dyDescent="0.35">
      <c r="A306" s="4" t="s">
        <v>306</v>
      </c>
      <c r="B306" s="5">
        <v>2009</v>
      </c>
      <c r="C306" s="6">
        <v>85</v>
      </c>
      <c r="D306" s="6">
        <v>363.06426499999998</v>
      </c>
      <c r="E306">
        <f t="shared" si="46"/>
        <v>1</v>
      </c>
      <c r="F306">
        <f t="shared" si="47"/>
        <v>0</v>
      </c>
      <c r="G306">
        <f t="shared" si="48"/>
        <v>1</v>
      </c>
      <c r="H306">
        <f t="shared" si="49"/>
        <v>0</v>
      </c>
      <c r="I306">
        <f t="shared" si="50"/>
        <v>0</v>
      </c>
      <c r="J306">
        <f t="shared" si="51"/>
        <v>0</v>
      </c>
      <c r="K306">
        <f t="shared" si="52"/>
        <v>0</v>
      </c>
      <c r="L306">
        <f t="shared" si="53"/>
        <v>1</v>
      </c>
      <c r="M306">
        <f t="shared" si="54"/>
        <v>1</v>
      </c>
      <c r="N306">
        <f t="shared" si="55"/>
        <v>0</v>
      </c>
      <c r="O306">
        <f t="shared" si="56"/>
        <v>0</v>
      </c>
    </row>
    <row r="307" spans="1:15" x14ac:dyDescent="0.35">
      <c r="A307" s="4" t="s">
        <v>307</v>
      </c>
      <c r="B307" s="5">
        <v>2004</v>
      </c>
      <c r="C307" s="6">
        <v>110</v>
      </c>
      <c r="D307" s="6">
        <v>362.98907600000001</v>
      </c>
      <c r="E307">
        <f t="shared" si="46"/>
        <v>0</v>
      </c>
      <c r="F307">
        <f t="shared" si="47"/>
        <v>0</v>
      </c>
      <c r="G307">
        <f t="shared" si="48"/>
        <v>0</v>
      </c>
      <c r="H307">
        <f t="shared" si="49"/>
        <v>1</v>
      </c>
      <c r="I307">
        <f t="shared" si="50"/>
        <v>1</v>
      </c>
      <c r="J307">
        <f t="shared" si="51"/>
        <v>0</v>
      </c>
      <c r="K307">
        <f t="shared" si="52"/>
        <v>1</v>
      </c>
      <c r="L307">
        <f t="shared" si="53"/>
        <v>1</v>
      </c>
      <c r="M307">
        <f t="shared" si="54"/>
        <v>1</v>
      </c>
      <c r="N307">
        <f t="shared" si="55"/>
        <v>0</v>
      </c>
      <c r="O307">
        <f t="shared" si="56"/>
        <v>0</v>
      </c>
    </row>
    <row r="308" spans="1:15" x14ac:dyDescent="0.35">
      <c r="A308" s="4" t="s">
        <v>308</v>
      </c>
      <c r="B308" s="5">
        <v>2007</v>
      </c>
      <c r="C308" s="6">
        <v>55</v>
      </c>
      <c r="D308" s="6">
        <v>362.60503299999999</v>
      </c>
      <c r="E308">
        <f t="shared" si="46"/>
        <v>1</v>
      </c>
      <c r="F308">
        <f t="shared" si="47"/>
        <v>0</v>
      </c>
      <c r="G308">
        <f t="shared" si="48"/>
        <v>1</v>
      </c>
      <c r="H308">
        <f t="shared" si="49"/>
        <v>0</v>
      </c>
      <c r="I308">
        <f t="shared" si="50"/>
        <v>0</v>
      </c>
      <c r="J308">
        <f t="shared" si="51"/>
        <v>0</v>
      </c>
      <c r="K308">
        <f t="shared" si="52"/>
        <v>0</v>
      </c>
      <c r="L308">
        <f t="shared" si="53"/>
        <v>1</v>
      </c>
      <c r="M308">
        <f t="shared" si="54"/>
        <v>1</v>
      </c>
      <c r="N308">
        <f t="shared" si="55"/>
        <v>0</v>
      </c>
      <c r="O308">
        <f t="shared" si="56"/>
        <v>0</v>
      </c>
    </row>
    <row r="309" spans="1:15" x14ac:dyDescent="0.35">
      <c r="A309" s="4" t="s">
        <v>308</v>
      </c>
      <c r="B309" s="5">
        <v>2007</v>
      </c>
      <c r="C309" s="6">
        <v>55</v>
      </c>
      <c r="D309" s="6">
        <v>362.60503299999999</v>
      </c>
      <c r="E309">
        <f t="shared" si="46"/>
        <v>1</v>
      </c>
      <c r="F309">
        <f t="shared" si="47"/>
        <v>0</v>
      </c>
      <c r="G309">
        <f t="shared" si="48"/>
        <v>1</v>
      </c>
      <c r="H309">
        <f t="shared" si="49"/>
        <v>0</v>
      </c>
      <c r="I309">
        <f t="shared" si="50"/>
        <v>0</v>
      </c>
      <c r="J309">
        <f t="shared" si="51"/>
        <v>0</v>
      </c>
      <c r="K309">
        <f t="shared" si="52"/>
        <v>0</v>
      </c>
      <c r="L309">
        <f t="shared" si="53"/>
        <v>1</v>
      </c>
      <c r="M309">
        <f t="shared" si="54"/>
        <v>1</v>
      </c>
      <c r="N309">
        <f t="shared" si="55"/>
        <v>0</v>
      </c>
      <c r="O309">
        <f t="shared" si="56"/>
        <v>0</v>
      </c>
    </row>
    <row r="310" spans="1:15" x14ac:dyDescent="0.35">
      <c r="A310" s="4" t="s">
        <v>309</v>
      </c>
      <c r="B310" s="5">
        <v>2001</v>
      </c>
      <c r="C310" s="6">
        <v>100</v>
      </c>
      <c r="D310" s="6">
        <v>362.21174000000002</v>
      </c>
      <c r="E310">
        <f t="shared" si="46"/>
        <v>0</v>
      </c>
      <c r="F310">
        <f t="shared" si="47"/>
        <v>0</v>
      </c>
      <c r="G310">
        <f t="shared" si="48"/>
        <v>0</v>
      </c>
      <c r="H310">
        <f t="shared" si="49"/>
        <v>0</v>
      </c>
      <c r="I310">
        <f t="shared" si="50"/>
        <v>0</v>
      </c>
      <c r="J310">
        <f t="shared" si="51"/>
        <v>0</v>
      </c>
      <c r="K310">
        <f t="shared" si="52"/>
        <v>0</v>
      </c>
      <c r="L310">
        <f t="shared" si="53"/>
        <v>1</v>
      </c>
      <c r="M310">
        <f t="shared" si="54"/>
        <v>1</v>
      </c>
      <c r="N310">
        <f t="shared" si="55"/>
        <v>0</v>
      </c>
      <c r="O310">
        <f t="shared" si="56"/>
        <v>0</v>
      </c>
    </row>
    <row r="311" spans="1:15" x14ac:dyDescent="0.35">
      <c r="A311" s="4" t="s">
        <v>310</v>
      </c>
      <c r="B311" s="5">
        <v>2013</v>
      </c>
      <c r="C311" s="6">
        <v>103</v>
      </c>
      <c r="D311" s="6">
        <v>362.00007199999999</v>
      </c>
      <c r="E311">
        <f t="shared" si="46"/>
        <v>0</v>
      </c>
      <c r="F311">
        <f t="shared" si="47"/>
        <v>0</v>
      </c>
      <c r="G311">
        <f t="shared" si="48"/>
        <v>0</v>
      </c>
      <c r="H311">
        <f t="shared" si="49"/>
        <v>1</v>
      </c>
      <c r="I311">
        <f t="shared" si="50"/>
        <v>1</v>
      </c>
      <c r="J311">
        <f t="shared" si="51"/>
        <v>0</v>
      </c>
      <c r="K311">
        <f t="shared" si="52"/>
        <v>1</v>
      </c>
      <c r="L311">
        <f t="shared" si="53"/>
        <v>1</v>
      </c>
      <c r="M311">
        <f t="shared" si="54"/>
        <v>1</v>
      </c>
      <c r="N311">
        <f t="shared" si="55"/>
        <v>0</v>
      </c>
      <c r="O311">
        <f t="shared" si="56"/>
        <v>0</v>
      </c>
    </row>
    <row r="312" spans="1:15" x14ac:dyDescent="0.35">
      <c r="A312" s="4" t="s">
        <v>311</v>
      </c>
      <c r="B312" s="5">
        <v>1999</v>
      </c>
      <c r="C312" s="6">
        <v>135</v>
      </c>
      <c r="D312" s="6">
        <v>361.73066</v>
      </c>
      <c r="E312">
        <f t="shared" si="46"/>
        <v>0</v>
      </c>
      <c r="F312">
        <f t="shared" si="47"/>
        <v>0</v>
      </c>
      <c r="G312">
        <f t="shared" si="48"/>
        <v>0</v>
      </c>
      <c r="H312">
        <f t="shared" si="49"/>
        <v>1</v>
      </c>
      <c r="I312">
        <f t="shared" si="50"/>
        <v>1</v>
      </c>
      <c r="J312">
        <f t="shared" si="51"/>
        <v>1</v>
      </c>
      <c r="K312">
        <f t="shared" si="52"/>
        <v>2</v>
      </c>
      <c r="L312">
        <f t="shared" si="53"/>
        <v>0</v>
      </c>
      <c r="M312">
        <f t="shared" si="54"/>
        <v>0</v>
      </c>
      <c r="N312">
        <f t="shared" si="55"/>
        <v>0</v>
      </c>
      <c r="O312">
        <f t="shared" si="56"/>
        <v>1</v>
      </c>
    </row>
    <row r="313" spans="1:15" x14ac:dyDescent="0.35">
      <c r="A313" s="4" t="s">
        <v>312</v>
      </c>
      <c r="B313" s="5">
        <v>2005</v>
      </c>
      <c r="C313" s="6">
        <v>150</v>
      </c>
      <c r="D313" s="6">
        <v>359.14272199999999</v>
      </c>
      <c r="E313">
        <f t="shared" si="46"/>
        <v>0</v>
      </c>
      <c r="F313">
        <f t="shared" si="47"/>
        <v>0</v>
      </c>
      <c r="G313">
        <f t="shared" si="48"/>
        <v>0</v>
      </c>
      <c r="H313">
        <f t="shared" si="49"/>
        <v>1</v>
      </c>
      <c r="I313">
        <f t="shared" si="50"/>
        <v>1</v>
      </c>
      <c r="J313">
        <f t="shared" si="51"/>
        <v>0</v>
      </c>
      <c r="K313">
        <f t="shared" si="52"/>
        <v>1</v>
      </c>
      <c r="L313">
        <f t="shared" si="53"/>
        <v>1</v>
      </c>
      <c r="M313">
        <f t="shared" si="54"/>
        <v>1</v>
      </c>
      <c r="N313">
        <f t="shared" si="55"/>
        <v>0</v>
      </c>
      <c r="O313">
        <f t="shared" si="56"/>
        <v>0</v>
      </c>
    </row>
    <row r="314" spans="1:15" x14ac:dyDescent="0.35">
      <c r="A314" s="4" t="s">
        <v>313</v>
      </c>
      <c r="B314" s="5">
        <v>1992</v>
      </c>
      <c r="C314" s="6">
        <v>20</v>
      </c>
      <c r="D314" s="6">
        <v>358.99484999999999</v>
      </c>
      <c r="E314">
        <f t="shared" si="46"/>
        <v>1</v>
      </c>
      <c r="F314">
        <f t="shared" si="47"/>
        <v>0</v>
      </c>
      <c r="G314">
        <f t="shared" si="48"/>
        <v>1</v>
      </c>
      <c r="H314">
        <f t="shared" si="49"/>
        <v>0</v>
      </c>
      <c r="I314">
        <f t="shared" si="50"/>
        <v>0</v>
      </c>
      <c r="J314">
        <f t="shared" si="51"/>
        <v>1</v>
      </c>
      <c r="K314">
        <f t="shared" si="52"/>
        <v>1</v>
      </c>
      <c r="L314">
        <f t="shared" si="53"/>
        <v>0</v>
      </c>
      <c r="M314">
        <f t="shared" si="54"/>
        <v>0</v>
      </c>
      <c r="N314">
        <f t="shared" si="55"/>
        <v>0</v>
      </c>
      <c r="O314">
        <f t="shared" si="56"/>
        <v>1</v>
      </c>
    </row>
    <row r="315" spans="1:15" x14ac:dyDescent="0.35">
      <c r="A315" s="4" t="s">
        <v>314</v>
      </c>
      <c r="B315" s="5">
        <v>2002</v>
      </c>
      <c r="C315" s="6">
        <v>102</v>
      </c>
      <c r="D315" s="6">
        <v>358.82471399999997</v>
      </c>
      <c r="E315">
        <f t="shared" si="46"/>
        <v>0</v>
      </c>
      <c r="F315">
        <f t="shared" si="47"/>
        <v>0</v>
      </c>
      <c r="G315">
        <f t="shared" si="48"/>
        <v>0</v>
      </c>
      <c r="H315">
        <f t="shared" si="49"/>
        <v>1</v>
      </c>
      <c r="I315">
        <f t="shared" si="50"/>
        <v>1</v>
      </c>
      <c r="J315">
        <f t="shared" si="51"/>
        <v>0</v>
      </c>
      <c r="K315">
        <f t="shared" si="52"/>
        <v>1</v>
      </c>
      <c r="L315">
        <f t="shared" si="53"/>
        <v>1</v>
      </c>
      <c r="M315">
        <f t="shared" si="54"/>
        <v>1</v>
      </c>
      <c r="N315">
        <f t="shared" si="55"/>
        <v>0</v>
      </c>
      <c r="O315">
        <f t="shared" si="56"/>
        <v>0</v>
      </c>
    </row>
    <row r="316" spans="1:15" x14ac:dyDescent="0.35">
      <c r="A316" s="4" t="s">
        <v>315</v>
      </c>
      <c r="B316" s="5">
        <v>1994</v>
      </c>
      <c r="C316" s="6">
        <v>45</v>
      </c>
      <c r="D316" s="6">
        <v>358.5</v>
      </c>
      <c r="E316">
        <f t="shared" si="46"/>
        <v>1</v>
      </c>
      <c r="F316">
        <f t="shared" si="47"/>
        <v>0</v>
      </c>
      <c r="G316">
        <f t="shared" si="48"/>
        <v>1</v>
      </c>
      <c r="H316">
        <f t="shared" si="49"/>
        <v>0</v>
      </c>
      <c r="I316">
        <f t="shared" si="50"/>
        <v>0</v>
      </c>
      <c r="J316">
        <f t="shared" si="51"/>
        <v>1</v>
      </c>
      <c r="K316">
        <f t="shared" si="52"/>
        <v>1</v>
      </c>
      <c r="L316">
        <f t="shared" si="53"/>
        <v>0</v>
      </c>
      <c r="M316">
        <f t="shared" si="54"/>
        <v>0</v>
      </c>
      <c r="N316">
        <f t="shared" si="55"/>
        <v>0</v>
      </c>
      <c r="O316">
        <f t="shared" si="56"/>
        <v>1</v>
      </c>
    </row>
    <row r="317" spans="1:15" x14ac:dyDescent="0.35">
      <c r="A317" s="4" t="s">
        <v>316</v>
      </c>
      <c r="B317" s="5">
        <v>1986</v>
      </c>
      <c r="C317" s="6">
        <v>15</v>
      </c>
      <c r="D317" s="6">
        <v>356.80060099999997</v>
      </c>
      <c r="E317">
        <f t="shared" si="46"/>
        <v>1</v>
      </c>
      <c r="F317">
        <f t="shared" si="47"/>
        <v>0</v>
      </c>
      <c r="G317">
        <f t="shared" si="48"/>
        <v>1</v>
      </c>
      <c r="H317">
        <f t="shared" si="49"/>
        <v>0</v>
      </c>
      <c r="I317">
        <f t="shared" si="50"/>
        <v>0</v>
      </c>
      <c r="J317">
        <f t="shared" si="51"/>
        <v>1</v>
      </c>
      <c r="K317">
        <f t="shared" si="52"/>
        <v>1</v>
      </c>
      <c r="L317">
        <f t="shared" si="53"/>
        <v>0</v>
      </c>
      <c r="M317">
        <f t="shared" si="54"/>
        <v>0</v>
      </c>
      <c r="N317">
        <f t="shared" si="55"/>
        <v>0</v>
      </c>
      <c r="O317">
        <f t="shared" si="56"/>
        <v>1</v>
      </c>
    </row>
    <row r="318" spans="1:15" x14ac:dyDescent="0.35">
      <c r="A318" s="4" t="s">
        <v>317</v>
      </c>
      <c r="B318" s="5">
        <v>2014</v>
      </c>
      <c r="C318" s="6">
        <v>127</v>
      </c>
      <c r="D318" s="6">
        <v>356.54662100000002</v>
      </c>
      <c r="E318">
        <f t="shared" si="46"/>
        <v>0</v>
      </c>
      <c r="F318">
        <f t="shared" si="47"/>
        <v>0</v>
      </c>
      <c r="G318">
        <f t="shared" si="48"/>
        <v>0</v>
      </c>
      <c r="H318">
        <f t="shared" si="49"/>
        <v>1</v>
      </c>
      <c r="I318">
        <f t="shared" si="50"/>
        <v>1</v>
      </c>
      <c r="J318">
        <f t="shared" si="51"/>
        <v>0</v>
      </c>
      <c r="K318">
        <f t="shared" si="52"/>
        <v>1</v>
      </c>
      <c r="L318">
        <f t="shared" si="53"/>
        <v>1</v>
      </c>
      <c r="M318">
        <f t="shared" si="54"/>
        <v>1</v>
      </c>
      <c r="N318">
        <f t="shared" si="55"/>
        <v>0</v>
      </c>
      <c r="O318">
        <f t="shared" si="56"/>
        <v>0</v>
      </c>
    </row>
    <row r="319" spans="1:15" x14ac:dyDescent="0.35">
      <c r="A319" s="4" t="s">
        <v>318</v>
      </c>
      <c r="B319" s="5">
        <v>1995</v>
      </c>
      <c r="C319" s="6">
        <v>60</v>
      </c>
      <c r="D319" s="6">
        <v>356.42994099999999</v>
      </c>
      <c r="E319">
        <f t="shared" si="46"/>
        <v>1</v>
      </c>
      <c r="F319">
        <f t="shared" si="47"/>
        <v>0</v>
      </c>
      <c r="G319">
        <f t="shared" si="48"/>
        <v>1</v>
      </c>
      <c r="H319">
        <f t="shared" si="49"/>
        <v>0</v>
      </c>
      <c r="I319">
        <f t="shared" si="50"/>
        <v>0</v>
      </c>
      <c r="J319">
        <f t="shared" si="51"/>
        <v>1</v>
      </c>
      <c r="K319">
        <f t="shared" si="52"/>
        <v>1</v>
      </c>
      <c r="L319">
        <f t="shared" si="53"/>
        <v>0</v>
      </c>
      <c r="M319">
        <f t="shared" si="54"/>
        <v>0</v>
      </c>
      <c r="N319">
        <f t="shared" si="55"/>
        <v>0</v>
      </c>
      <c r="O319">
        <f t="shared" si="56"/>
        <v>1</v>
      </c>
    </row>
    <row r="320" spans="1:15" x14ac:dyDescent="0.35">
      <c r="A320" s="4" t="s">
        <v>319</v>
      </c>
      <c r="B320" s="5">
        <v>1999</v>
      </c>
      <c r="C320" s="6">
        <v>15</v>
      </c>
      <c r="D320" s="6">
        <v>356.25804699999998</v>
      </c>
      <c r="E320">
        <f t="shared" si="46"/>
        <v>1</v>
      </c>
      <c r="F320">
        <f t="shared" si="47"/>
        <v>0</v>
      </c>
      <c r="G320">
        <f t="shared" si="48"/>
        <v>1</v>
      </c>
      <c r="H320">
        <f t="shared" si="49"/>
        <v>0</v>
      </c>
      <c r="I320">
        <f t="shared" si="50"/>
        <v>0</v>
      </c>
      <c r="J320">
        <f t="shared" si="51"/>
        <v>1</v>
      </c>
      <c r="K320">
        <f t="shared" si="52"/>
        <v>1</v>
      </c>
      <c r="L320">
        <f t="shared" si="53"/>
        <v>0</v>
      </c>
      <c r="M320">
        <f t="shared" si="54"/>
        <v>0</v>
      </c>
      <c r="N320">
        <f t="shared" si="55"/>
        <v>0</v>
      </c>
      <c r="O320">
        <f t="shared" si="56"/>
        <v>1</v>
      </c>
    </row>
    <row r="321" spans="1:15" x14ac:dyDescent="0.35">
      <c r="A321" s="4" t="s">
        <v>320</v>
      </c>
      <c r="B321" s="5">
        <v>2000</v>
      </c>
      <c r="C321" s="6">
        <v>127.5</v>
      </c>
      <c r="D321" s="6">
        <v>356.14806299999998</v>
      </c>
      <c r="E321">
        <f t="shared" si="46"/>
        <v>0</v>
      </c>
      <c r="F321">
        <f t="shared" si="47"/>
        <v>0</v>
      </c>
      <c r="G321">
        <f t="shared" si="48"/>
        <v>0</v>
      </c>
      <c r="H321">
        <f t="shared" si="49"/>
        <v>1</v>
      </c>
      <c r="I321">
        <f t="shared" si="50"/>
        <v>1</v>
      </c>
      <c r="J321">
        <f t="shared" si="51"/>
        <v>0</v>
      </c>
      <c r="K321">
        <f t="shared" si="52"/>
        <v>1</v>
      </c>
      <c r="L321">
        <f t="shared" si="53"/>
        <v>0</v>
      </c>
      <c r="M321">
        <f t="shared" si="54"/>
        <v>0</v>
      </c>
      <c r="N321">
        <f t="shared" si="55"/>
        <v>0</v>
      </c>
      <c r="O321">
        <f t="shared" si="56"/>
        <v>0</v>
      </c>
    </row>
    <row r="322" spans="1:15" x14ac:dyDescent="0.35">
      <c r="A322" s="4" t="s">
        <v>321</v>
      </c>
      <c r="B322" s="5">
        <v>2011</v>
      </c>
      <c r="C322" s="6">
        <v>160</v>
      </c>
      <c r="D322" s="6">
        <v>355.40830499999998</v>
      </c>
      <c r="E322">
        <f t="shared" si="46"/>
        <v>0</v>
      </c>
      <c r="F322">
        <f t="shared" si="47"/>
        <v>0</v>
      </c>
      <c r="G322">
        <f t="shared" si="48"/>
        <v>0</v>
      </c>
      <c r="H322">
        <f t="shared" si="49"/>
        <v>1</v>
      </c>
      <c r="I322">
        <f t="shared" si="50"/>
        <v>1</v>
      </c>
      <c r="J322">
        <f t="shared" si="51"/>
        <v>0</v>
      </c>
      <c r="K322">
        <f t="shared" si="52"/>
        <v>1</v>
      </c>
      <c r="L322">
        <f t="shared" si="53"/>
        <v>1</v>
      </c>
      <c r="M322">
        <f t="shared" si="54"/>
        <v>1</v>
      </c>
      <c r="N322">
        <f t="shared" si="55"/>
        <v>0</v>
      </c>
      <c r="O322">
        <f t="shared" si="56"/>
        <v>0</v>
      </c>
    </row>
    <row r="323" spans="1:15" x14ac:dyDescent="0.35">
      <c r="A323" s="4" t="s">
        <v>322</v>
      </c>
      <c r="B323" s="5">
        <v>1993</v>
      </c>
      <c r="C323" s="6">
        <v>44</v>
      </c>
      <c r="D323" s="6">
        <v>353.71531700000003</v>
      </c>
      <c r="E323">
        <f t="shared" ref="E323:E386" si="57">COUNTIF(C323,"&lt;100")</f>
        <v>1</v>
      </c>
      <c r="F323">
        <f t="shared" ref="F323:F386" si="58">COUNTIF(D323,"&gt;500")</f>
        <v>0</v>
      </c>
      <c r="G323">
        <f t="shared" ref="G323:G386" si="59">F323+E323</f>
        <v>1</v>
      </c>
      <c r="H323">
        <f t="shared" ref="H323:H386" si="60">COUNTIF(C323,"&gt;100")</f>
        <v>0</v>
      </c>
      <c r="I323">
        <f t="shared" ref="I323:I386" si="61">H323+F323</f>
        <v>0</v>
      </c>
      <c r="J323">
        <f t="shared" ref="J323:J386" si="62">COUNTIF(B323,"&lt;2000")</f>
        <v>1</v>
      </c>
      <c r="K323">
        <f t="shared" ref="K323:K386" si="63">J323+H323</f>
        <v>1</v>
      </c>
      <c r="L323">
        <f t="shared" ref="L323:L386" si="64">COUNTIF(B323,"&gt;2000")</f>
        <v>0</v>
      </c>
      <c r="M323">
        <f t="shared" ref="M323:M386" si="65">L323+F323</f>
        <v>0</v>
      </c>
      <c r="N323">
        <f t="shared" ref="N323:N386" si="66">COUNTIF(D323,"&gt;500")</f>
        <v>0</v>
      </c>
      <c r="O323">
        <f t="shared" ref="O323:O386" si="67">N323+J323</f>
        <v>1</v>
      </c>
    </row>
    <row r="324" spans="1:15" x14ac:dyDescent="0.35">
      <c r="A324" s="4" t="s">
        <v>323</v>
      </c>
      <c r="B324" s="5">
        <v>2014</v>
      </c>
      <c r="C324" s="6">
        <v>130</v>
      </c>
      <c r="D324" s="6">
        <v>352.83106500000002</v>
      </c>
      <c r="E324">
        <f t="shared" si="57"/>
        <v>0</v>
      </c>
      <c r="F324">
        <f t="shared" si="58"/>
        <v>0</v>
      </c>
      <c r="G324">
        <f t="shared" si="59"/>
        <v>0</v>
      </c>
      <c r="H324">
        <f t="shared" si="60"/>
        <v>1</v>
      </c>
      <c r="I324">
        <f t="shared" si="61"/>
        <v>1</v>
      </c>
      <c r="J324">
        <f t="shared" si="62"/>
        <v>0</v>
      </c>
      <c r="K324">
        <f t="shared" si="63"/>
        <v>1</v>
      </c>
      <c r="L324">
        <f t="shared" si="64"/>
        <v>1</v>
      </c>
      <c r="M324">
        <f t="shared" si="65"/>
        <v>1</v>
      </c>
      <c r="N324">
        <f t="shared" si="66"/>
        <v>0</v>
      </c>
      <c r="O324">
        <f t="shared" si="67"/>
        <v>0</v>
      </c>
    </row>
    <row r="325" spans="1:15" x14ac:dyDescent="0.35">
      <c r="A325" s="4" t="s">
        <v>324</v>
      </c>
      <c r="B325" s="5">
        <v>2016</v>
      </c>
      <c r="C325" s="6">
        <v>73</v>
      </c>
      <c r="D325" s="6">
        <v>352.82952799999998</v>
      </c>
      <c r="E325">
        <f t="shared" si="57"/>
        <v>1</v>
      </c>
      <c r="F325">
        <f t="shared" si="58"/>
        <v>0</v>
      </c>
      <c r="G325">
        <f t="shared" si="59"/>
        <v>1</v>
      </c>
      <c r="H325">
        <f t="shared" si="60"/>
        <v>0</v>
      </c>
      <c r="I325">
        <f t="shared" si="61"/>
        <v>0</v>
      </c>
      <c r="J325">
        <f t="shared" si="62"/>
        <v>0</v>
      </c>
      <c r="K325">
        <f t="shared" si="63"/>
        <v>0</v>
      </c>
      <c r="L325">
        <f t="shared" si="64"/>
        <v>1</v>
      </c>
      <c r="M325">
        <f t="shared" si="65"/>
        <v>1</v>
      </c>
      <c r="N325">
        <f t="shared" si="66"/>
        <v>0</v>
      </c>
      <c r="O325">
        <f t="shared" si="67"/>
        <v>0</v>
      </c>
    </row>
    <row r="326" spans="1:15" x14ac:dyDescent="0.35">
      <c r="A326" s="4" t="s">
        <v>325</v>
      </c>
      <c r="B326" s="5">
        <v>2010</v>
      </c>
      <c r="C326" s="6">
        <v>40</v>
      </c>
      <c r="D326" s="6">
        <v>351.77493800000002</v>
      </c>
      <c r="E326">
        <f t="shared" si="57"/>
        <v>1</v>
      </c>
      <c r="F326">
        <f t="shared" si="58"/>
        <v>0</v>
      </c>
      <c r="G326">
        <f t="shared" si="59"/>
        <v>1</v>
      </c>
      <c r="H326">
        <f t="shared" si="60"/>
        <v>0</v>
      </c>
      <c r="I326">
        <f t="shared" si="61"/>
        <v>0</v>
      </c>
      <c r="J326">
        <f t="shared" si="62"/>
        <v>0</v>
      </c>
      <c r="K326">
        <f t="shared" si="63"/>
        <v>0</v>
      </c>
      <c r="L326">
        <f t="shared" si="64"/>
        <v>1</v>
      </c>
      <c r="M326">
        <f t="shared" si="65"/>
        <v>1</v>
      </c>
      <c r="N326">
        <f t="shared" si="66"/>
        <v>0</v>
      </c>
      <c r="O326">
        <f t="shared" si="67"/>
        <v>0</v>
      </c>
    </row>
    <row r="327" spans="1:15" x14ac:dyDescent="0.35">
      <c r="A327" s="4" t="s">
        <v>326</v>
      </c>
      <c r="B327" s="5">
        <v>1994</v>
      </c>
      <c r="C327" s="6">
        <v>18</v>
      </c>
      <c r="D327" s="6">
        <v>351.62012900000002</v>
      </c>
      <c r="E327">
        <f t="shared" si="57"/>
        <v>1</v>
      </c>
      <c r="F327">
        <f t="shared" si="58"/>
        <v>0</v>
      </c>
      <c r="G327">
        <f t="shared" si="59"/>
        <v>1</v>
      </c>
      <c r="H327">
        <f t="shared" si="60"/>
        <v>0</v>
      </c>
      <c r="I327">
        <f t="shared" si="61"/>
        <v>0</v>
      </c>
      <c r="J327">
        <f t="shared" si="62"/>
        <v>1</v>
      </c>
      <c r="K327">
        <f t="shared" si="63"/>
        <v>1</v>
      </c>
      <c r="L327">
        <f t="shared" si="64"/>
        <v>0</v>
      </c>
      <c r="M327">
        <f t="shared" si="65"/>
        <v>0</v>
      </c>
      <c r="N327">
        <f t="shared" si="66"/>
        <v>0</v>
      </c>
      <c r="O327">
        <f t="shared" si="67"/>
        <v>1</v>
      </c>
    </row>
    <row r="328" spans="1:15" x14ac:dyDescent="0.35">
      <c r="A328" s="4" t="s">
        <v>327</v>
      </c>
      <c r="B328" s="5">
        <v>1988</v>
      </c>
      <c r="C328" s="6">
        <v>70</v>
      </c>
      <c r="D328" s="6">
        <v>351.5</v>
      </c>
      <c r="E328">
        <f t="shared" si="57"/>
        <v>1</v>
      </c>
      <c r="F328">
        <f t="shared" si="58"/>
        <v>0</v>
      </c>
      <c r="G328">
        <f t="shared" si="59"/>
        <v>1</v>
      </c>
      <c r="H328">
        <f t="shared" si="60"/>
        <v>0</v>
      </c>
      <c r="I328">
        <f t="shared" si="61"/>
        <v>0</v>
      </c>
      <c r="J328">
        <f t="shared" si="62"/>
        <v>1</v>
      </c>
      <c r="K328">
        <f t="shared" si="63"/>
        <v>1</v>
      </c>
      <c r="L328">
        <f t="shared" si="64"/>
        <v>0</v>
      </c>
      <c r="M328">
        <f t="shared" si="65"/>
        <v>0</v>
      </c>
      <c r="N328">
        <f t="shared" si="66"/>
        <v>0</v>
      </c>
      <c r="O328">
        <f t="shared" si="67"/>
        <v>1</v>
      </c>
    </row>
    <row r="329" spans="1:15" x14ac:dyDescent="0.35">
      <c r="A329" s="4" t="s">
        <v>328</v>
      </c>
      <c r="B329" s="5">
        <v>2013</v>
      </c>
      <c r="C329" s="6">
        <v>190</v>
      </c>
      <c r="D329" s="6">
        <v>351.04041899999999</v>
      </c>
      <c r="E329">
        <f t="shared" si="57"/>
        <v>0</v>
      </c>
      <c r="F329">
        <f t="shared" si="58"/>
        <v>0</v>
      </c>
      <c r="G329">
        <f t="shared" si="59"/>
        <v>0</v>
      </c>
      <c r="H329">
        <f t="shared" si="60"/>
        <v>1</v>
      </c>
      <c r="I329">
        <f t="shared" si="61"/>
        <v>1</v>
      </c>
      <c r="J329">
        <f t="shared" si="62"/>
        <v>0</v>
      </c>
      <c r="K329">
        <f t="shared" si="63"/>
        <v>1</v>
      </c>
      <c r="L329">
        <f t="shared" si="64"/>
        <v>1</v>
      </c>
      <c r="M329">
        <f t="shared" si="65"/>
        <v>1</v>
      </c>
      <c r="N329">
        <f t="shared" si="66"/>
        <v>0</v>
      </c>
      <c r="O329">
        <f t="shared" si="67"/>
        <v>0</v>
      </c>
    </row>
    <row r="330" spans="1:15" x14ac:dyDescent="0.35">
      <c r="A330" s="4" t="s">
        <v>329</v>
      </c>
      <c r="B330" s="5">
        <v>2012</v>
      </c>
      <c r="C330" s="6">
        <v>67.5</v>
      </c>
      <c r="D330" s="6">
        <v>350.97675299999997</v>
      </c>
      <c r="E330">
        <f t="shared" si="57"/>
        <v>1</v>
      </c>
      <c r="F330">
        <f t="shared" si="58"/>
        <v>0</v>
      </c>
      <c r="G330">
        <f t="shared" si="59"/>
        <v>1</v>
      </c>
      <c r="H330">
        <f t="shared" si="60"/>
        <v>0</v>
      </c>
      <c r="I330">
        <f t="shared" si="61"/>
        <v>0</v>
      </c>
      <c r="J330">
        <f t="shared" si="62"/>
        <v>0</v>
      </c>
      <c r="K330">
        <f t="shared" si="63"/>
        <v>0</v>
      </c>
      <c r="L330">
        <f t="shared" si="64"/>
        <v>1</v>
      </c>
      <c r="M330">
        <f t="shared" si="65"/>
        <v>1</v>
      </c>
      <c r="N330">
        <f t="shared" si="66"/>
        <v>0</v>
      </c>
      <c r="O330">
        <f t="shared" si="67"/>
        <v>0</v>
      </c>
    </row>
    <row r="331" spans="1:15" x14ac:dyDescent="0.35">
      <c r="A331" s="4" t="s">
        <v>330</v>
      </c>
      <c r="B331" s="5">
        <v>2001</v>
      </c>
      <c r="C331" s="6">
        <v>87</v>
      </c>
      <c r="D331" s="6">
        <v>350.10028</v>
      </c>
      <c r="E331">
        <f t="shared" si="57"/>
        <v>1</v>
      </c>
      <c r="F331">
        <f t="shared" si="58"/>
        <v>0</v>
      </c>
      <c r="G331">
        <f t="shared" si="59"/>
        <v>1</v>
      </c>
      <c r="H331">
        <f t="shared" si="60"/>
        <v>0</v>
      </c>
      <c r="I331">
        <f t="shared" si="61"/>
        <v>0</v>
      </c>
      <c r="J331">
        <f t="shared" si="62"/>
        <v>0</v>
      </c>
      <c r="K331">
        <f t="shared" si="63"/>
        <v>0</v>
      </c>
      <c r="L331">
        <f t="shared" si="64"/>
        <v>1</v>
      </c>
      <c r="M331">
        <f t="shared" si="65"/>
        <v>1</v>
      </c>
      <c r="N331">
        <f t="shared" si="66"/>
        <v>0</v>
      </c>
      <c r="O331">
        <f t="shared" si="67"/>
        <v>0</v>
      </c>
    </row>
    <row r="332" spans="1:15" x14ac:dyDescent="0.35">
      <c r="A332" s="4" t="s">
        <v>331</v>
      </c>
      <c r="B332" s="5">
        <v>2018</v>
      </c>
      <c r="C332" s="6">
        <v>55</v>
      </c>
      <c r="D332" s="6">
        <v>349.87878799999999</v>
      </c>
      <c r="E332">
        <f t="shared" si="57"/>
        <v>1</v>
      </c>
      <c r="F332">
        <f t="shared" si="58"/>
        <v>0</v>
      </c>
      <c r="G332">
        <f t="shared" si="59"/>
        <v>1</v>
      </c>
      <c r="H332">
        <f t="shared" si="60"/>
        <v>0</v>
      </c>
      <c r="I332">
        <f t="shared" si="61"/>
        <v>0</v>
      </c>
      <c r="J332">
        <f t="shared" si="62"/>
        <v>0</v>
      </c>
      <c r="K332">
        <f t="shared" si="63"/>
        <v>0</v>
      </c>
      <c r="L332">
        <f t="shared" si="64"/>
        <v>1</v>
      </c>
      <c r="M332">
        <f t="shared" si="65"/>
        <v>1</v>
      </c>
      <c r="N332">
        <f t="shared" si="66"/>
        <v>0</v>
      </c>
      <c r="O332">
        <f t="shared" si="67"/>
        <v>0</v>
      </c>
    </row>
    <row r="333" spans="1:15" x14ac:dyDescent="0.35">
      <c r="A333" s="4" t="s">
        <v>331</v>
      </c>
      <c r="B333" s="5">
        <v>2018</v>
      </c>
      <c r="C333" s="6">
        <v>55</v>
      </c>
      <c r="D333" s="6">
        <v>349.87878799999999</v>
      </c>
      <c r="E333">
        <f t="shared" si="57"/>
        <v>1</v>
      </c>
      <c r="F333">
        <f t="shared" si="58"/>
        <v>0</v>
      </c>
      <c r="G333">
        <f t="shared" si="59"/>
        <v>1</v>
      </c>
      <c r="H333">
        <f t="shared" si="60"/>
        <v>0</v>
      </c>
      <c r="I333">
        <f t="shared" si="61"/>
        <v>0</v>
      </c>
      <c r="J333">
        <f t="shared" si="62"/>
        <v>0</v>
      </c>
      <c r="K333">
        <f t="shared" si="63"/>
        <v>0</v>
      </c>
      <c r="L333">
        <f t="shared" si="64"/>
        <v>1</v>
      </c>
      <c r="M333">
        <f t="shared" si="65"/>
        <v>1</v>
      </c>
      <c r="N333">
        <f t="shared" si="66"/>
        <v>0</v>
      </c>
      <c r="O333">
        <f t="shared" si="67"/>
        <v>0</v>
      </c>
    </row>
    <row r="334" spans="1:15" x14ac:dyDescent="0.35">
      <c r="A334" s="4" t="s">
        <v>332</v>
      </c>
      <c r="B334" s="5">
        <v>1998</v>
      </c>
      <c r="C334" s="6">
        <v>80</v>
      </c>
      <c r="D334" s="6">
        <v>349.46466400000003</v>
      </c>
      <c r="E334">
        <f t="shared" si="57"/>
        <v>1</v>
      </c>
      <c r="F334">
        <f t="shared" si="58"/>
        <v>0</v>
      </c>
      <c r="G334">
        <f t="shared" si="59"/>
        <v>1</v>
      </c>
      <c r="H334">
        <f t="shared" si="60"/>
        <v>0</v>
      </c>
      <c r="I334">
        <f t="shared" si="61"/>
        <v>0</v>
      </c>
      <c r="J334">
        <f t="shared" si="62"/>
        <v>1</v>
      </c>
      <c r="K334">
        <f t="shared" si="63"/>
        <v>1</v>
      </c>
      <c r="L334">
        <f t="shared" si="64"/>
        <v>0</v>
      </c>
      <c r="M334">
        <f t="shared" si="65"/>
        <v>0</v>
      </c>
      <c r="N334">
        <f t="shared" si="66"/>
        <v>0</v>
      </c>
      <c r="O334">
        <f t="shared" si="67"/>
        <v>1</v>
      </c>
    </row>
    <row r="335" spans="1:15" x14ac:dyDescent="0.35">
      <c r="A335" s="4" t="s">
        <v>333</v>
      </c>
      <c r="B335" s="5">
        <v>2017</v>
      </c>
      <c r="C335" s="6">
        <v>55</v>
      </c>
      <c r="D335" s="6">
        <v>349.21358600000002</v>
      </c>
      <c r="E335">
        <f t="shared" si="57"/>
        <v>1</v>
      </c>
      <c r="F335">
        <f t="shared" si="58"/>
        <v>0</v>
      </c>
      <c r="G335">
        <f t="shared" si="59"/>
        <v>1</v>
      </c>
      <c r="H335">
        <f t="shared" si="60"/>
        <v>0</v>
      </c>
      <c r="I335">
        <f t="shared" si="61"/>
        <v>0</v>
      </c>
      <c r="J335">
        <f t="shared" si="62"/>
        <v>0</v>
      </c>
      <c r="K335">
        <f t="shared" si="63"/>
        <v>0</v>
      </c>
      <c r="L335">
        <f t="shared" si="64"/>
        <v>1</v>
      </c>
      <c r="M335">
        <f t="shared" si="65"/>
        <v>1</v>
      </c>
      <c r="N335">
        <f t="shared" si="66"/>
        <v>0</v>
      </c>
      <c r="O335">
        <f t="shared" si="67"/>
        <v>0</v>
      </c>
    </row>
    <row r="336" spans="1:15" x14ac:dyDescent="0.35">
      <c r="A336" s="4" t="s">
        <v>333</v>
      </c>
      <c r="B336" s="5">
        <v>2017</v>
      </c>
      <c r="C336" s="6">
        <v>55</v>
      </c>
      <c r="D336" s="6">
        <v>349.21358600000002</v>
      </c>
      <c r="E336">
        <f t="shared" si="57"/>
        <v>1</v>
      </c>
      <c r="F336">
        <f t="shared" si="58"/>
        <v>0</v>
      </c>
      <c r="G336">
        <f t="shared" si="59"/>
        <v>1</v>
      </c>
      <c r="H336">
        <f t="shared" si="60"/>
        <v>0</v>
      </c>
      <c r="I336">
        <f t="shared" si="61"/>
        <v>0</v>
      </c>
      <c r="J336">
        <f t="shared" si="62"/>
        <v>0</v>
      </c>
      <c r="K336">
        <f t="shared" si="63"/>
        <v>0</v>
      </c>
      <c r="L336">
        <f t="shared" si="64"/>
        <v>1</v>
      </c>
      <c r="M336">
        <f t="shared" si="65"/>
        <v>1</v>
      </c>
      <c r="N336">
        <f t="shared" si="66"/>
        <v>0</v>
      </c>
      <c r="O336">
        <f t="shared" si="67"/>
        <v>0</v>
      </c>
    </row>
    <row r="337" spans="1:15" x14ac:dyDescent="0.35">
      <c r="A337" s="4" t="s">
        <v>334</v>
      </c>
      <c r="B337" s="5">
        <v>2016</v>
      </c>
      <c r="C337" s="6">
        <v>180</v>
      </c>
      <c r="D337" s="6">
        <v>349.14306099999999</v>
      </c>
      <c r="E337">
        <f t="shared" si="57"/>
        <v>0</v>
      </c>
      <c r="F337">
        <f t="shared" si="58"/>
        <v>0</v>
      </c>
      <c r="G337">
        <f t="shared" si="59"/>
        <v>0</v>
      </c>
      <c r="H337">
        <f t="shared" si="60"/>
        <v>1</v>
      </c>
      <c r="I337">
        <f t="shared" si="61"/>
        <v>1</v>
      </c>
      <c r="J337">
        <f t="shared" si="62"/>
        <v>0</v>
      </c>
      <c r="K337">
        <f t="shared" si="63"/>
        <v>1</v>
      </c>
      <c r="L337">
        <f t="shared" si="64"/>
        <v>1</v>
      </c>
      <c r="M337">
        <f t="shared" si="65"/>
        <v>1</v>
      </c>
      <c r="N337">
        <f t="shared" si="66"/>
        <v>0</v>
      </c>
      <c r="O337">
        <f t="shared" si="67"/>
        <v>0</v>
      </c>
    </row>
    <row r="338" spans="1:15" x14ac:dyDescent="0.35">
      <c r="A338" s="4" t="s">
        <v>335</v>
      </c>
      <c r="B338" s="5">
        <v>2011</v>
      </c>
      <c r="C338" s="6">
        <v>80</v>
      </c>
      <c r="D338" s="6">
        <v>349.08852300000001</v>
      </c>
      <c r="E338">
        <f t="shared" si="57"/>
        <v>1</v>
      </c>
      <c r="F338">
        <f t="shared" si="58"/>
        <v>0</v>
      </c>
      <c r="G338">
        <f t="shared" si="59"/>
        <v>1</v>
      </c>
      <c r="H338">
        <f t="shared" si="60"/>
        <v>0</v>
      </c>
      <c r="I338">
        <f t="shared" si="61"/>
        <v>0</v>
      </c>
      <c r="J338">
        <f t="shared" si="62"/>
        <v>0</v>
      </c>
      <c r="K338">
        <f t="shared" si="63"/>
        <v>0</v>
      </c>
      <c r="L338">
        <f t="shared" si="64"/>
        <v>1</v>
      </c>
      <c r="M338">
        <f t="shared" si="65"/>
        <v>1</v>
      </c>
      <c r="N338">
        <f t="shared" si="66"/>
        <v>0</v>
      </c>
      <c r="O338">
        <f t="shared" si="67"/>
        <v>0</v>
      </c>
    </row>
    <row r="339" spans="1:15" x14ac:dyDescent="0.35">
      <c r="A339" s="4" t="s">
        <v>336</v>
      </c>
      <c r="B339" s="5">
        <v>2004</v>
      </c>
      <c r="C339" s="6">
        <v>105</v>
      </c>
      <c r="D339" s="6">
        <v>348.62958500000002</v>
      </c>
      <c r="E339">
        <f t="shared" si="57"/>
        <v>0</v>
      </c>
      <c r="F339">
        <f t="shared" si="58"/>
        <v>0</v>
      </c>
      <c r="G339">
        <f t="shared" si="59"/>
        <v>0</v>
      </c>
      <c r="H339">
        <f t="shared" si="60"/>
        <v>1</v>
      </c>
      <c r="I339">
        <f t="shared" si="61"/>
        <v>1</v>
      </c>
      <c r="J339">
        <f t="shared" si="62"/>
        <v>0</v>
      </c>
      <c r="K339">
        <f t="shared" si="63"/>
        <v>1</v>
      </c>
      <c r="L339">
        <f t="shared" si="64"/>
        <v>1</v>
      </c>
      <c r="M339">
        <f t="shared" si="65"/>
        <v>1</v>
      </c>
      <c r="N339">
        <f t="shared" si="66"/>
        <v>0</v>
      </c>
      <c r="O339">
        <f t="shared" si="67"/>
        <v>0</v>
      </c>
    </row>
    <row r="340" spans="1:15" x14ac:dyDescent="0.35">
      <c r="A340" s="4" t="s">
        <v>337</v>
      </c>
      <c r="B340" s="5">
        <v>2013</v>
      </c>
      <c r="C340" s="6">
        <v>110</v>
      </c>
      <c r="D340" s="6">
        <v>348.54752300000001</v>
      </c>
      <c r="E340">
        <f t="shared" si="57"/>
        <v>0</v>
      </c>
      <c r="F340">
        <f t="shared" si="58"/>
        <v>0</v>
      </c>
      <c r="G340">
        <f t="shared" si="59"/>
        <v>0</v>
      </c>
      <c r="H340">
        <f t="shared" si="60"/>
        <v>1</v>
      </c>
      <c r="I340">
        <f t="shared" si="61"/>
        <v>1</v>
      </c>
      <c r="J340">
        <f t="shared" si="62"/>
        <v>0</v>
      </c>
      <c r="K340">
        <f t="shared" si="63"/>
        <v>1</v>
      </c>
      <c r="L340">
        <f t="shared" si="64"/>
        <v>1</v>
      </c>
      <c r="M340">
        <f t="shared" si="65"/>
        <v>1</v>
      </c>
      <c r="N340">
        <f t="shared" si="66"/>
        <v>0</v>
      </c>
      <c r="O340">
        <f t="shared" si="67"/>
        <v>0</v>
      </c>
    </row>
    <row r="341" spans="1:15" x14ac:dyDescent="0.35">
      <c r="A341" s="4" t="s">
        <v>338</v>
      </c>
      <c r="B341" s="5">
        <v>2014</v>
      </c>
      <c r="C341" s="6">
        <v>34</v>
      </c>
      <c r="D341" s="6">
        <v>348.319861</v>
      </c>
      <c r="E341">
        <f t="shared" si="57"/>
        <v>1</v>
      </c>
      <c r="F341">
        <f t="shared" si="58"/>
        <v>0</v>
      </c>
      <c r="G341">
        <f t="shared" si="59"/>
        <v>1</v>
      </c>
      <c r="H341">
        <f t="shared" si="60"/>
        <v>0</v>
      </c>
      <c r="I341">
        <f t="shared" si="61"/>
        <v>0</v>
      </c>
      <c r="J341">
        <f t="shared" si="62"/>
        <v>0</v>
      </c>
      <c r="K341">
        <f t="shared" si="63"/>
        <v>0</v>
      </c>
      <c r="L341">
        <f t="shared" si="64"/>
        <v>1</v>
      </c>
      <c r="M341">
        <f t="shared" si="65"/>
        <v>1</v>
      </c>
      <c r="N341">
        <f t="shared" si="66"/>
        <v>0</v>
      </c>
      <c r="O341">
        <f t="shared" si="67"/>
        <v>0</v>
      </c>
    </row>
    <row r="342" spans="1:15" x14ac:dyDescent="0.35">
      <c r="A342" s="4" t="s">
        <v>339</v>
      </c>
      <c r="B342" s="5">
        <v>2001</v>
      </c>
      <c r="C342" s="6">
        <v>90</v>
      </c>
      <c r="D342" s="6">
        <v>347.42583200000001</v>
      </c>
      <c r="E342">
        <f t="shared" si="57"/>
        <v>1</v>
      </c>
      <c r="F342">
        <f t="shared" si="58"/>
        <v>0</v>
      </c>
      <c r="G342">
        <f t="shared" si="59"/>
        <v>1</v>
      </c>
      <c r="H342">
        <f t="shared" si="60"/>
        <v>0</v>
      </c>
      <c r="I342">
        <f t="shared" si="61"/>
        <v>0</v>
      </c>
      <c r="J342">
        <f t="shared" si="62"/>
        <v>0</v>
      </c>
      <c r="K342">
        <f t="shared" si="63"/>
        <v>0</v>
      </c>
      <c r="L342">
        <f t="shared" si="64"/>
        <v>1</v>
      </c>
      <c r="M342">
        <f t="shared" si="65"/>
        <v>1</v>
      </c>
      <c r="N342">
        <f t="shared" si="66"/>
        <v>0</v>
      </c>
      <c r="O342">
        <f t="shared" si="67"/>
        <v>0</v>
      </c>
    </row>
    <row r="343" spans="1:15" x14ac:dyDescent="0.35">
      <c r="A343" s="4" t="s">
        <v>340</v>
      </c>
      <c r="B343" s="5">
        <v>1995</v>
      </c>
      <c r="C343" s="6">
        <v>55</v>
      </c>
      <c r="D343" s="6">
        <v>347.1</v>
      </c>
      <c r="E343">
        <f t="shared" si="57"/>
        <v>1</v>
      </c>
      <c r="F343">
        <f t="shared" si="58"/>
        <v>0</v>
      </c>
      <c r="G343">
        <f t="shared" si="59"/>
        <v>1</v>
      </c>
      <c r="H343">
        <f t="shared" si="60"/>
        <v>0</v>
      </c>
      <c r="I343">
        <f t="shared" si="61"/>
        <v>0</v>
      </c>
      <c r="J343">
        <f t="shared" si="62"/>
        <v>1</v>
      </c>
      <c r="K343">
        <f t="shared" si="63"/>
        <v>1</v>
      </c>
      <c r="L343">
        <f t="shared" si="64"/>
        <v>0</v>
      </c>
      <c r="M343">
        <f t="shared" si="65"/>
        <v>0</v>
      </c>
      <c r="N343">
        <f t="shared" si="66"/>
        <v>0</v>
      </c>
      <c r="O343">
        <f t="shared" si="67"/>
        <v>1</v>
      </c>
    </row>
    <row r="344" spans="1:15" x14ac:dyDescent="0.35">
      <c r="A344" s="4" t="s">
        <v>340</v>
      </c>
      <c r="B344" s="5">
        <v>1995</v>
      </c>
      <c r="C344" s="6">
        <v>55</v>
      </c>
      <c r="D344" s="6">
        <v>347.1</v>
      </c>
      <c r="E344">
        <f t="shared" si="57"/>
        <v>1</v>
      </c>
      <c r="F344">
        <f t="shared" si="58"/>
        <v>0</v>
      </c>
      <c r="G344">
        <f t="shared" si="59"/>
        <v>1</v>
      </c>
      <c r="H344">
        <f t="shared" si="60"/>
        <v>0</v>
      </c>
      <c r="I344">
        <f t="shared" si="61"/>
        <v>0</v>
      </c>
      <c r="J344">
        <f t="shared" si="62"/>
        <v>1</v>
      </c>
      <c r="K344">
        <f t="shared" si="63"/>
        <v>1</v>
      </c>
      <c r="L344">
        <f t="shared" si="64"/>
        <v>0</v>
      </c>
      <c r="M344">
        <f t="shared" si="65"/>
        <v>0</v>
      </c>
      <c r="N344">
        <f t="shared" si="66"/>
        <v>0</v>
      </c>
      <c r="O344">
        <f t="shared" si="67"/>
        <v>1</v>
      </c>
    </row>
    <row r="345" spans="1:15" x14ac:dyDescent="0.35">
      <c r="A345" s="4" t="s">
        <v>341</v>
      </c>
      <c r="B345" s="5">
        <v>2000</v>
      </c>
      <c r="C345" s="6">
        <v>123</v>
      </c>
      <c r="D345" s="6">
        <v>345.14140300000003</v>
      </c>
      <c r="E345">
        <f t="shared" si="57"/>
        <v>0</v>
      </c>
      <c r="F345">
        <f t="shared" si="58"/>
        <v>0</v>
      </c>
      <c r="G345">
        <f t="shared" si="59"/>
        <v>0</v>
      </c>
      <c r="H345">
        <f t="shared" si="60"/>
        <v>1</v>
      </c>
      <c r="I345">
        <f t="shared" si="61"/>
        <v>1</v>
      </c>
      <c r="J345">
        <f t="shared" si="62"/>
        <v>0</v>
      </c>
      <c r="K345">
        <f t="shared" si="63"/>
        <v>1</v>
      </c>
      <c r="L345">
        <f t="shared" si="64"/>
        <v>0</v>
      </c>
      <c r="M345">
        <f t="shared" si="65"/>
        <v>0</v>
      </c>
      <c r="N345">
        <f t="shared" si="66"/>
        <v>0</v>
      </c>
      <c r="O345">
        <f t="shared" si="67"/>
        <v>0</v>
      </c>
    </row>
    <row r="346" spans="1:15" x14ac:dyDescent="0.35">
      <c r="A346" s="4" t="s">
        <v>342</v>
      </c>
      <c r="B346" s="5">
        <v>2017</v>
      </c>
      <c r="C346" s="6">
        <v>85</v>
      </c>
      <c r="D346" s="6">
        <v>345.11493300000001</v>
      </c>
      <c r="E346">
        <f t="shared" si="57"/>
        <v>1</v>
      </c>
      <c r="F346">
        <f t="shared" si="58"/>
        <v>0</v>
      </c>
      <c r="G346">
        <f t="shared" si="59"/>
        <v>1</v>
      </c>
      <c r="H346">
        <f t="shared" si="60"/>
        <v>0</v>
      </c>
      <c r="I346">
        <f t="shared" si="61"/>
        <v>0</v>
      </c>
      <c r="J346">
        <f t="shared" si="62"/>
        <v>0</v>
      </c>
      <c r="K346">
        <f t="shared" si="63"/>
        <v>0</v>
      </c>
      <c r="L346">
        <f t="shared" si="64"/>
        <v>1</v>
      </c>
      <c r="M346">
        <f t="shared" si="65"/>
        <v>1</v>
      </c>
      <c r="N346">
        <f t="shared" si="66"/>
        <v>0</v>
      </c>
      <c r="O346">
        <f t="shared" si="67"/>
        <v>0</v>
      </c>
    </row>
    <row r="347" spans="1:15" x14ac:dyDescent="0.35">
      <c r="A347" s="4" t="s">
        <v>343</v>
      </c>
      <c r="B347" s="5">
        <v>2016</v>
      </c>
      <c r="C347" s="6">
        <v>125</v>
      </c>
      <c r="D347" s="6">
        <v>344.78004600000003</v>
      </c>
      <c r="E347">
        <f t="shared" si="57"/>
        <v>0</v>
      </c>
      <c r="F347">
        <f t="shared" si="58"/>
        <v>0</v>
      </c>
      <c r="G347">
        <f t="shared" si="59"/>
        <v>0</v>
      </c>
      <c r="H347">
        <f t="shared" si="60"/>
        <v>1</v>
      </c>
      <c r="I347">
        <f t="shared" si="61"/>
        <v>1</v>
      </c>
      <c r="J347">
        <f t="shared" si="62"/>
        <v>0</v>
      </c>
      <c r="K347">
        <f t="shared" si="63"/>
        <v>1</v>
      </c>
      <c r="L347">
        <f t="shared" si="64"/>
        <v>1</v>
      </c>
      <c r="M347">
        <f t="shared" si="65"/>
        <v>1</v>
      </c>
      <c r="N347">
        <f t="shared" si="66"/>
        <v>0</v>
      </c>
      <c r="O347">
        <f t="shared" si="67"/>
        <v>0</v>
      </c>
    </row>
    <row r="348" spans="1:15" x14ac:dyDescent="0.35">
      <c r="A348" s="4" t="s">
        <v>344</v>
      </c>
      <c r="B348" s="5">
        <v>2006</v>
      </c>
      <c r="C348" s="6">
        <v>80</v>
      </c>
      <c r="D348" s="6">
        <v>343.39724699999999</v>
      </c>
      <c r="E348">
        <f t="shared" si="57"/>
        <v>1</v>
      </c>
      <c r="F348">
        <f t="shared" si="58"/>
        <v>0</v>
      </c>
      <c r="G348">
        <f t="shared" si="59"/>
        <v>1</v>
      </c>
      <c r="H348">
        <f t="shared" si="60"/>
        <v>0</v>
      </c>
      <c r="I348">
        <f t="shared" si="61"/>
        <v>0</v>
      </c>
      <c r="J348">
        <f t="shared" si="62"/>
        <v>0</v>
      </c>
      <c r="K348">
        <f t="shared" si="63"/>
        <v>0</v>
      </c>
      <c r="L348">
        <f t="shared" si="64"/>
        <v>1</v>
      </c>
      <c r="M348">
        <f t="shared" si="65"/>
        <v>1</v>
      </c>
      <c r="N348">
        <f t="shared" si="66"/>
        <v>0</v>
      </c>
      <c r="O348">
        <f t="shared" si="67"/>
        <v>0</v>
      </c>
    </row>
    <row r="349" spans="1:15" x14ac:dyDescent="0.35">
      <c r="A349" s="4" t="s">
        <v>345</v>
      </c>
      <c r="B349" s="5">
        <v>2013</v>
      </c>
      <c r="C349" s="6">
        <v>75</v>
      </c>
      <c r="D349" s="6">
        <v>342.76920000000001</v>
      </c>
      <c r="E349">
        <f t="shared" si="57"/>
        <v>1</v>
      </c>
      <c r="F349">
        <f t="shared" si="58"/>
        <v>0</v>
      </c>
      <c r="G349">
        <f t="shared" si="59"/>
        <v>1</v>
      </c>
      <c r="H349">
        <f t="shared" si="60"/>
        <v>0</v>
      </c>
      <c r="I349">
        <f t="shared" si="61"/>
        <v>0</v>
      </c>
      <c r="J349">
        <f t="shared" si="62"/>
        <v>0</v>
      </c>
      <c r="K349">
        <f t="shared" si="63"/>
        <v>0</v>
      </c>
      <c r="L349">
        <f t="shared" si="64"/>
        <v>1</v>
      </c>
      <c r="M349">
        <f t="shared" si="65"/>
        <v>1</v>
      </c>
      <c r="N349">
        <f t="shared" si="66"/>
        <v>0</v>
      </c>
      <c r="O349">
        <f t="shared" si="67"/>
        <v>0</v>
      </c>
    </row>
    <row r="350" spans="1:15" x14ac:dyDescent="0.35">
      <c r="A350" s="4" t="s">
        <v>346</v>
      </c>
      <c r="B350" s="5">
        <v>2008</v>
      </c>
      <c r="C350" s="6">
        <v>75</v>
      </c>
      <c r="D350" s="6">
        <v>342.41645999999997</v>
      </c>
      <c r="E350">
        <f t="shared" si="57"/>
        <v>1</v>
      </c>
      <c r="F350">
        <f t="shared" si="58"/>
        <v>0</v>
      </c>
      <c r="G350">
        <f t="shared" si="59"/>
        <v>1</v>
      </c>
      <c r="H350">
        <f t="shared" si="60"/>
        <v>0</v>
      </c>
      <c r="I350">
        <f t="shared" si="61"/>
        <v>0</v>
      </c>
      <c r="J350">
        <f t="shared" si="62"/>
        <v>0</v>
      </c>
      <c r="K350">
        <f t="shared" si="63"/>
        <v>0</v>
      </c>
      <c r="L350">
        <f t="shared" si="64"/>
        <v>1</v>
      </c>
      <c r="M350">
        <f t="shared" si="65"/>
        <v>1</v>
      </c>
      <c r="N350">
        <f t="shared" si="66"/>
        <v>0</v>
      </c>
      <c r="O350">
        <f t="shared" si="67"/>
        <v>0</v>
      </c>
    </row>
    <row r="351" spans="1:15" x14ac:dyDescent="0.35">
      <c r="A351" s="4" t="s">
        <v>347</v>
      </c>
      <c r="B351" s="5">
        <v>1977</v>
      </c>
      <c r="C351" s="6">
        <v>20</v>
      </c>
      <c r="D351" s="6">
        <v>340.800479</v>
      </c>
      <c r="E351">
        <f t="shared" si="57"/>
        <v>1</v>
      </c>
      <c r="F351">
        <f t="shared" si="58"/>
        <v>0</v>
      </c>
      <c r="G351">
        <f t="shared" si="59"/>
        <v>1</v>
      </c>
      <c r="H351">
        <f t="shared" si="60"/>
        <v>0</v>
      </c>
      <c r="I351">
        <f t="shared" si="61"/>
        <v>0</v>
      </c>
      <c r="J351">
        <f t="shared" si="62"/>
        <v>1</v>
      </c>
      <c r="K351">
        <f t="shared" si="63"/>
        <v>1</v>
      </c>
      <c r="L351">
        <f t="shared" si="64"/>
        <v>0</v>
      </c>
      <c r="M351">
        <f t="shared" si="65"/>
        <v>0</v>
      </c>
      <c r="N351">
        <f t="shared" si="66"/>
        <v>0</v>
      </c>
      <c r="O351">
        <f t="shared" si="67"/>
        <v>1</v>
      </c>
    </row>
    <row r="352" spans="1:15" x14ac:dyDescent="0.35">
      <c r="A352" s="4" t="s">
        <v>348</v>
      </c>
      <c r="B352" s="5">
        <v>2007</v>
      </c>
      <c r="C352" s="6">
        <v>85</v>
      </c>
      <c r="D352" s="6">
        <v>340.384141</v>
      </c>
      <c r="E352">
        <f t="shared" si="57"/>
        <v>1</v>
      </c>
      <c r="F352">
        <f t="shared" si="58"/>
        <v>0</v>
      </c>
      <c r="G352">
        <f t="shared" si="59"/>
        <v>1</v>
      </c>
      <c r="H352">
        <f t="shared" si="60"/>
        <v>0</v>
      </c>
      <c r="I352">
        <f t="shared" si="61"/>
        <v>0</v>
      </c>
      <c r="J352">
        <f t="shared" si="62"/>
        <v>0</v>
      </c>
      <c r="K352">
        <f t="shared" si="63"/>
        <v>0</v>
      </c>
      <c r="L352">
        <f t="shared" si="64"/>
        <v>1</v>
      </c>
      <c r="M352">
        <f t="shared" si="65"/>
        <v>1</v>
      </c>
      <c r="N352">
        <f t="shared" si="66"/>
        <v>0</v>
      </c>
      <c r="O352">
        <f t="shared" si="67"/>
        <v>0</v>
      </c>
    </row>
    <row r="353" spans="1:15" x14ac:dyDescent="0.35">
      <c r="A353" s="4" t="s">
        <v>349</v>
      </c>
      <c r="B353" s="5">
        <v>1997</v>
      </c>
      <c r="C353" s="6">
        <v>110</v>
      </c>
      <c r="D353" s="6">
        <v>339.504276</v>
      </c>
      <c r="E353">
        <f t="shared" si="57"/>
        <v>0</v>
      </c>
      <c r="F353">
        <f t="shared" si="58"/>
        <v>0</v>
      </c>
      <c r="G353">
        <f t="shared" si="59"/>
        <v>0</v>
      </c>
      <c r="H353">
        <f t="shared" si="60"/>
        <v>1</v>
      </c>
      <c r="I353">
        <f t="shared" si="61"/>
        <v>1</v>
      </c>
      <c r="J353">
        <f t="shared" si="62"/>
        <v>1</v>
      </c>
      <c r="K353">
        <f t="shared" si="63"/>
        <v>2</v>
      </c>
      <c r="L353">
        <f t="shared" si="64"/>
        <v>0</v>
      </c>
      <c r="M353">
        <f t="shared" si="65"/>
        <v>0</v>
      </c>
      <c r="N353">
        <f t="shared" si="66"/>
        <v>0</v>
      </c>
      <c r="O353">
        <f t="shared" si="67"/>
        <v>1</v>
      </c>
    </row>
    <row r="354" spans="1:15" x14ac:dyDescent="0.35">
      <c r="A354" s="4" t="s">
        <v>350</v>
      </c>
      <c r="B354" s="5">
        <v>1995</v>
      </c>
      <c r="C354" s="6">
        <v>100</v>
      </c>
      <c r="D354" s="6">
        <v>336.52914399999997</v>
      </c>
      <c r="E354">
        <f t="shared" si="57"/>
        <v>0</v>
      </c>
      <c r="F354">
        <f t="shared" si="58"/>
        <v>0</v>
      </c>
      <c r="G354">
        <f t="shared" si="59"/>
        <v>0</v>
      </c>
      <c r="H354">
        <f t="shared" si="60"/>
        <v>0</v>
      </c>
      <c r="I354">
        <f t="shared" si="61"/>
        <v>0</v>
      </c>
      <c r="J354">
        <f t="shared" si="62"/>
        <v>1</v>
      </c>
      <c r="K354">
        <f t="shared" si="63"/>
        <v>1</v>
      </c>
      <c r="L354">
        <f t="shared" si="64"/>
        <v>0</v>
      </c>
      <c r="M354">
        <f t="shared" si="65"/>
        <v>0</v>
      </c>
      <c r="N354">
        <f t="shared" si="66"/>
        <v>0</v>
      </c>
      <c r="O354">
        <f t="shared" si="67"/>
        <v>1</v>
      </c>
    </row>
    <row r="355" spans="1:15" x14ac:dyDescent="0.35">
      <c r="A355" s="4" t="s">
        <v>351</v>
      </c>
      <c r="B355" s="5">
        <v>2016</v>
      </c>
      <c r="C355" s="6">
        <v>185</v>
      </c>
      <c r="D355" s="6">
        <v>336.39831199999998</v>
      </c>
      <c r="E355">
        <f t="shared" si="57"/>
        <v>0</v>
      </c>
      <c r="F355">
        <f t="shared" si="58"/>
        <v>0</v>
      </c>
      <c r="G355">
        <f t="shared" si="59"/>
        <v>0</v>
      </c>
      <c r="H355">
        <f t="shared" si="60"/>
        <v>1</v>
      </c>
      <c r="I355">
        <f t="shared" si="61"/>
        <v>1</v>
      </c>
      <c r="J355">
        <f t="shared" si="62"/>
        <v>0</v>
      </c>
      <c r="K355">
        <f t="shared" si="63"/>
        <v>1</v>
      </c>
      <c r="L355">
        <f t="shared" si="64"/>
        <v>1</v>
      </c>
      <c r="M355">
        <f t="shared" si="65"/>
        <v>1</v>
      </c>
      <c r="N355">
        <f t="shared" si="66"/>
        <v>0</v>
      </c>
      <c r="O355">
        <f t="shared" si="67"/>
        <v>0</v>
      </c>
    </row>
    <row r="356" spans="1:15" x14ac:dyDescent="0.35">
      <c r="A356" s="4" t="s">
        <v>352</v>
      </c>
      <c r="B356" s="5">
        <v>1996</v>
      </c>
      <c r="C356" s="6">
        <v>75</v>
      </c>
      <c r="D356" s="6">
        <v>336.06951099999998</v>
      </c>
      <c r="E356">
        <f t="shared" si="57"/>
        <v>1</v>
      </c>
      <c r="F356">
        <f t="shared" si="58"/>
        <v>0</v>
      </c>
      <c r="G356">
        <f t="shared" si="59"/>
        <v>1</v>
      </c>
      <c r="H356">
        <f t="shared" si="60"/>
        <v>0</v>
      </c>
      <c r="I356">
        <f t="shared" si="61"/>
        <v>0</v>
      </c>
      <c r="J356">
        <f t="shared" si="62"/>
        <v>1</v>
      </c>
      <c r="K356">
        <f t="shared" si="63"/>
        <v>1</v>
      </c>
      <c r="L356">
        <f t="shared" si="64"/>
        <v>0</v>
      </c>
      <c r="M356">
        <f t="shared" si="65"/>
        <v>0</v>
      </c>
      <c r="N356">
        <f t="shared" si="66"/>
        <v>0</v>
      </c>
      <c r="O356">
        <f t="shared" si="67"/>
        <v>1</v>
      </c>
    </row>
    <row r="357" spans="1:15" x14ac:dyDescent="0.35">
      <c r="A357" s="4" t="s">
        <v>353</v>
      </c>
      <c r="B357" s="5">
        <v>2017</v>
      </c>
      <c r="C357" s="6">
        <v>150</v>
      </c>
      <c r="D357" s="6">
        <v>334.55010600000003</v>
      </c>
      <c r="E357">
        <f t="shared" si="57"/>
        <v>0</v>
      </c>
      <c r="F357">
        <f t="shared" si="58"/>
        <v>0</v>
      </c>
      <c r="G357">
        <f t="shared" si="59"/>
        <v>0</v>
      </c>
      <c r="H357">
        <f t="shared" si="60"/>
        <v>1</v>
      </c>
      <c r="I357">
        <f t="shared" si="61"/>
        <v>1</v>
      </c>
      <c r="J357">
        <f t="shared" si="62"/>
        <v>0</v>
      </c>
      <c r="K357">
        <f t="shared" si="63"/>
        <v>1</v>
      </c>
      <c r="L357">
        <f t="shared" si="64"/>
        <v>1</v>
      </c>
      <c r="M357">
        <f t="shared" si="65"/>
        <v>1</v>
      </c>
      <c r="N357">
        <f t="shared" si="66"/>
        <v>0</v>
      </c>
      <c r="O357">
        <f t="shared" si="67"/>
        <v>0</v>
      </c>
    </row>
    <row r="358" spans="1:15" x14ac:dyDescent="0.35">
      <c r="A358" s="4" t="s">
        <v>354</v>
      </c>
      <c r="B358" s="5">
        <v>2015</v>
      </c>
      <c r="C358" s="6">
        <v>187.5</v>
      </c>
      <c r="D358" s="6">
        <v>334.342692</v>
      </c>
      <c r="E358">
        <f t="shared" si="57"/>
        <v>0</v>
      </c>
      <c r="F358">
        <f t="shared" si="58"/>
        <v>0</v>
      </c>
      <c r="G358">
        <f t="shared" si="59"/>
        <v>0</v>
      </c>
      <c r="H358">
        <f t="shared" si="60"/>
        <v>1</v>
      </c>
      <c r="I358">
        <f t="shared" si="61"/>
        <v>1</v>
      </c>
      <c r="J358">
        <f t="shared" si="62"/>
        <v>0</v>
      </c>
      <c r="K358">
        <f t="shared" si="63"/>
        <v>1</v>
      </c>
      <c r="L358">
        <f t="shared" si="64"/>
        <v>1</v>
      </c>
      <c r="M358">
        <f t="shared" si="65"/>
        <v>1</v>
      </c>
      <c r="N358">
        <f t="shared" si="66"/>
        <v>0</v>
      </c>
      <c r="O358">
        <f t="shared" si="67"/>
        <v>0</v>
      </c>
    </row>
    <row r="359" spans="1:15" x14ac:dyDescent="0.35">
      <c r="A359" s="4" t="s">
        <v>355</v>
      </c>
      <c r="B359" s="5">
        <v>1995</v>
      </c>
      <c r="C359" s="6">
        <v>65</v>
      </c>
      <c r="D359" s="6">
        <v>334.1</v>
      </c>
      <c r="E359">
        <f t="shared" si="57"/>
        <v>1</v>
      </c>
      <c r="F359">
        <f t="shared" si="58"/>
        <v>0</v>
      </c>
      <c r="G359">
        <f t="shared" si="59"/>
        <v>1</v>
      </c>
      <c r="H359">
        <f t="shared" si="60"/>
        <v>0</v>
      </c>
      <c r="I359">
        <f t="shared" si="61"/>
        <v>0</v>
      </c>
      <c r="J359">
        <f t="shared" si="62"/>
        <v>1</v>
      </c>
      <c r="K359">
        <f t="shared" si="63"/>
        <v>1</v>
      </c>
      <c r="L359">
        <f t="shared" si="64"/>
        <v>0</v>
      </c>
      <c r="M359">
        <f t="shared" si="65"/>
        <v>0</v>
      </c>
      <c r="N359">
        <f t="shared" si="66"/>
        <v>0</v>
      </c>
      <c r="O359">
        <f t="shared" si="67"/>
        <v>1</v>
      </c>
    </row>
    <row r="360" spans="1:15" x14ac:dyDescent="0.35">
      <c r="A360" s="4" t="s">
        <v>356</v>
      </c>
      <c r="B360" s="5">
        <v>2005</v>
      </c>
      <c r="C360" s="6">
        <v>87.5</v>
      </c>
      <c r="D360" s="6">
        <v>333.13274999999999</v>
      </c>
      <c r="E360">
        <f t="shared" si="57"/>
        <v>1</v>
      </c>
      <c r="F360">
        <f t="shared" si="58"/>
        <v>0</v>
      </c>
      <c r="G360">
        <f t="shared" si="59"/>
        <v>1</v>
      </c>
      <c r="H360">
        <f t="shared" si="60"/>
        <v>0</v>
      </c>
      <c r="I360">
        <f t="shared" si="61"/>
        <v>0</v>
      </c>
      <c r="J360">
        <f t="shared" si="62"/>
        <v>0</v>
      </c>
      <c r="K360">
        <f t="shared" si="63"/>
        <v>0</v>
      </c>
      <c r="L360">
        <f t="shared" si="64"/>
        <v>1</v>
      </c>
      <c r="M360">
        <f t="shared" si="65"/>
        <v>1</v>
      </c>
      <c r="N360">
        <f t="shared" si="66"/>
        <v>0</v>
      </c>
      <c r="O360">
        <f t="shared" si="67"/>
        <v>0</v>
      </c>
    </row>
    <row r="361" spans="1:15" x14ac:dyDescent="0.35">
      <c r="A361" s="4" t="s">
        <v>357</v>
      </c>
      <c r="B361" s="5">
        <v>1984</v>
      </c>
      <c r="C361" s="6">
        <v>28</v>
      </c>
      <c r="D361" s="6">
        <v>333.08027099999998</v>
      </c>
      <c r="E361">
        <f t="shared" si="57"/>
        <v>1</v>
      </c>
      <c r="F361">
        <f t="shared" si="58"/>
        <v>0</v>
      </c>
      <c r="G361">
        <f t="shared" si="59"/>
        <v>1</v>
      </c>
      <c r="H361">
        <f t="shared" si="60"/>
        <v>0</v>
      </c>
      <c r="I361">
        <f t="shared" si="61"/>
        <v>0</v>
      </c>
      <c r="J361">
        <f t="shared" si="62"/>
        <v>1</v>
      </c>
      <c r="K361">
        <f t="shared" si="63"/>
        <v>1</v>
      </c>
      <c r="L361">
        <f t="shared" si="64"/>
        <v>0</v>
      </c>
      <c r="M361">
        <f t="shared" si="65"/>
        <v>0</v>
      </c>
      <c r="N361">
        <f t="shared" si="66"/>
        <v>0</v>
      </c>
      <c r="O361">
        <f t="shared" si="67"/>
        <v>1</v>
      </c>
    </row>
    <row r="362" spans="1:15" x14ac:dyDescent="0.35">
      <c r="A362" s="4" t="s">
        <v>358</v>
      </c>
      <c r="B362" s="5">
        <v>1989</v>
      </c>
      <c r="C362" s="6">
        <v>40</v>
      </c>
      <c r="D362" s="6">
        <v>332</v>
      </c>
      <c r="E362">
        <f t="shared" si="57"/>
        <v>1</v>
      </c>
      <c r="F362">
        <f t="shared" si="58"/>
        <v>0</v>
      </c>
      <c r="G362">
        <f t="shared" si="59"/>
        <v>1</v>
      </c>
      <c r="H362">
        <f t="shared" si="60"/>
        <v>0</v>
      </c>
      <c r="I362">
        <f t="shared" si="61"/>
        <v>0</v>
      </c>
      <c r="J362">
        <f t="shared" si="62"/>
        <v>1</v>
      </c>
      <c r="K362">
        <f t="shared" si="63"/>
        <v>1</v>
      </c>
      <c r="L362">
        <f t="shared" si="64"/>
        <v>0</v>
      </c>
      <c r="M362">
        <f t="shared" si="65"/>
        <v>0</v>
      </c>
      <c r="N362">
        <f t="shared" si="66"/>
        <v>0</v>
      </c>
      <c r="O362">
        <f t="shared" si="67"/>
        <v>1</v>
      </c>
    </row>
    <row r="363" spans="1:15" x14ac:dyDescent="0.35">
      <c r="A363" s="4" t="s">
        <v>359</v>
      </c>
      <c r="B363" s="5">
        <v>2004</v>
      </c>
      <c r="C363" s="6">
        <v>100</v>
      </c>
      <c r="D363" s="6">
        <v>331.32341000000002</v>
      </c>
      <c r="E363">
        <f t="shared" si="57"/>
        <v>0</v>
      </c>
      <c r="F363">
        <f t="shared" si="58"/>
        <v>0</v>
      </c>
      <c r="G363">
        <f t="shared" si="59"/>
        <v>0</v>
      </c>
      <c r="H363">
        <f t="shared" si="60"/>
        <v>0</v>
      </c>
      <c r="I363">
        <f t="shared" si="61"/>
        <v>0</v>
      </c>
      <c r="J363">
        <f t="shared" si="62"/>
        <v>0</v>
      </c>
      <c r="K363">
        <f t="shared" si="63"/>
        <v>0</v>
      </c>
      <c r="L363">
        <f t="shared" si="64"/>
        <v>1</v>
      </c>
      <c r="M363">
        <f t="shared" si="65"/>
        <v>1</v>
      </c>
      <c r="N363">
        <f t="shared" si="66"/>
        <v>0</v>
      </c>
      <c r="O363">
        <f t="shared" si="67"/>
        <v>0</v>
      </c>
    </row>
    <row r="364" spans="1:15" x14ac:dyDescent="0.35">
      <c r="A364" s="4" t="s">
        <v>360</v>
      </c>
      <c r="B364" s="5">
        <v>2010</v>
      </c>
      <c r="C364" s="6">
        <v>13</v>
      </c>
      <c r="D364" s="6">
        <v>331.26670999999999</v>
      </c>
      <c r="E364">
        <f t="shared" si="57"/>
        <v>1</v>
      </c>
      <c r="F364">
        <f t="shared" si="58"/>
        <v>0</v>
      </c>
      <c r="G364">
        <f t="shared" si="59"/>
        <v>1</v>
      </c>
      <c r="H364">
        <f t="shared" si="60"/>
        <v>0</v>
      </c>
      <c r="I364">
        <f t="shared" si="61"/>
        <v>0</v>
      </c>
      <c r="J364">
        <f t="shared" si="62"/>
        <v>0</v>
      </c>
      <c r="K364">
        <f t="shared" si="63"/>
        <v>0</v>
      </c>
      <c r="L364">
        <f t="shared" si="64"/>
        <v>1</v>
      </c>
      <c r="M364">
        <f t="shared" si="65"/>
        <v>1</v>
      </c>
      <c r="N364">
        <f t="shared" si="66"/>
        <v>0</v>
      </c>
      <c r="O364">
        <f t="shared" si="67"/>
        <v>0</v>
      </c>
    </row>
    <row r="365" spans="1:15" x14ac:dyDescent="0.35">
      <c r="A365" s="4" t="s">
        <v>361</v>
      </c>
      <c r="B365" s="5">
        <v>2014</v>
      </c>
      <c r="C365" s="6">
        <v>110</v>
      </c>
      <c r="D365" s="6">
        <v>330.78005100000001</v>
      </c>
      <c r="E365">
        <f t="shared" si="57"/>
        <v>0</v>
      </c>
      <c r="F365">
        <f t="shared" si="58"/>
        <v>0</v>
      </c>
      <c r="G365">
        <f t="shared" si="59"/>
        <v>0</v>
      </c>
      <c r="H365">
        <f t="shared" si="60"/>
        <v>1</v>
      </c>
      <c r="I365">
        <f t="shared" si="61"/>
        <v>1</v>
      </c>
      <c r="J365">
        <f t="shared" si="62"/>
        <v>0</v>
      </c>
      <c r="K365">
        <f t="shared" si="63"/>
        <v>1</v>
      </c>
      <c r="L365">
        <f t="shared" si="64"/>
        <v>1</v>
      </c>
      <c r="M365">
        <f t="shared" si="65"/>
        <v>1</v>
      </c>
      <c r="N365">
        <f t="shared" si="66"/>
        <v>0</v>
      </c>
      <c r="O365">
        <f t="shared" si="67"/>
        <v>0</v>
      </c>
    </row>
    <row r="366" spans="1:15" x14ac:dyDescent="0.35">
      <c r="A366" s="4" t="s">
        <v>362</v>
      </c>
      <c r="B366" s="5">
        <v>2000</v>
      </c>
      <c r="C366" s="6">
        <v>55</v>
      </c>
      <c r="D366" s="6">
        <v>330.42504000000002</v>
      </c>
      <c r="E366">
        <f t="shared" si="57"/>
        <v>1</v>
      </c>
      <c r="F366">
        <f t="shared" si="58"/>
        <v>0</v>
      </c>
      <c r="G366">
        <f t="shared" si="59"/>
        <v>1</v>
      </c>
      <c r="H366">
        <f t="shared" si="60"/>
        <v>0</v>
      </c>
      <c r="I366">
        <f t="shared" si="61"/>
        <v>0</v>
      </c>
      <c r="J366">
        <f t="shared" si="62"/>
        <v>0</v>
      </c>
      <c r="K366">
        <f t="shared" si="63"/>
        <v>0</v>
      </c>
      <c r="L366">
        <f t="shared" si="64"/>
        <v>0</v>
      </c>
      <c r="M366">
        <f t="shared" si="65"/>
        <v>0</v>
      </c>
      <c r="N366">
        <f t="shared" si="66"/>
        <v>0</v>
      </c>
      <c r="O366">
        <f t="shared" si="67"/>
        <v>0</v>
      </c>
    </row>
    <row r="367" spans="1:15" x14ac:dyDescent="0.35">
      <c r="A367" s="4" t="s">
        <v>362</v>
      </c>
      <c r="B367" s="5">
        <v>2000</v>
      </c>
      <c r="C367" s="6">
        <v>55</v>
      </c>
      <c r="D367" s="6">
        <v>330.42504000000002</v>
      </c>
      <c r="E367">
        <f t="shared" si="57"/>
        <v>1</v>
      </c>
      <c r="F367">
        <f t="shared" si="58"/>
        <v>0</v>
      </c>
      <c r="G367">
        <f t="shared" si="59"/>
        <v>1</v>
      </c>
      <c r="H367">
        <f t="shared" si="60"/>
        <v>0</v>
      </c>
      <c r="I367">
        <f t="shared" si="61"/>
        <v>0</v>
      </c>
      <c r="J367">
        <f t="shared" si="62"/>
        <v>0</v>
      </c>
      <c r="K367">
        <f t="shared" si="63"/>
        <v>0</v>
      </c>
      <c r="L367">
        <f t="shared" si="64"/>
        <v>0</v>
      </c>
      <c r="M367">
        <f t="shared" si="65"/>
        <v>0</v>
      </c>
      <c r="N367">
        <f t="shared" si="66"/>
        <v>0</v>
      </c>
      <c r="O367">
        <f t="shared" si="67"/>
        <v>0</v>
      </c>
    </row>
    <row r="368" spans="1:15" x14ac:dyDescent="0.35">
      <c r="A368" s="4" t="s">
        <v>363</v>
      </c>
      <c r="B368" s="5">
        <v>2008</v>
      </c>
      <c r="C368" s="6">
        <v>160</v>
      </c>
      <c r="D368" s="6">
        <v>329.631958</v>
      </c>
      <c r="E368">
        <f t="shared" si="57"/>
        <v>0</v>
      </c>
      <c r="F368">
        <f t="shared" si="58"/>
        <v>0</v>
      </c>
      <c r="G368">
        <f t="shared" si="59"/>
        <v>0</v>
      </c>
      <c r="H368">
        <f t="shared" si="60"/>
        <v>1</v>
      </c>
      <c r="I368">
        <f t="shared" si="61"/>
        <v>1</v>
      </c>
      <c r="J368">
        <f t="shared" si="62"/>
        <v>0</v>
      </c>
      <c r="K368">
        <f t="shared" si="63"/>
        <v>1</v>
      </c>
      <c r="L368">
        <f t="shared" si="64"/>
        <v>1</v>
      </c>
      <c r="M368">
        <f t="shared" si="65"/>
        <v>1</v>
      </c>
      <c r="N368">
        <f t="shared" si="66"/>
        <v>0</v>
      </c>
      <c r="O368">
        <f t="shared" si="67"/>
        <v>0</v>
      </c>
    </row>
    <row r="369" spans="1:15" x14ac:dyDescent="0.35">
      <c r="A369" s="4" t="s">
        <v>364</v>
      </c>
      <c r="B369" s="5">
        <v>2000</v>
      </c>
      <c r="C369" s="6">
        <v>120</v>
      </c>
      <c r="D369" s="6">
        <v>328.711434</v>
      </c>
      <c r="E369">
        <f t="shared" si="57"/>
        <v>0</v>
      </c>
      <c r="F369">
        <f t="shared" si="58"/>
        <v>0</v>
      </c>
      <c r="G369">
        <f t="shared" si="59"/>
        <v>0</v>
      </c>
      <c r="H369">
        <f t="shared" si="60"/>
        <v>1</v>
      </c>
      <c r="I369">
        <f t="shared" si="61"/>
        <v>1</v>
      </c>
      <c r="J369">
        <f t="shared" si="62"/>
        <v>0</v>
      </c>
      <c r="K369">
        <f t="shared" si="63"/>
        <v>1</v>
      </c>
      <c r="L369">
        <f t="shared" si="64"/>
        <v>0</v>
      </c>
      <c r="M369">
        <f t="shared" si="65"/>
        <v>0</v>
      </c>
      <c r="N369">
        <f t="shared" si="66"/>
        <v>0</v>
      </c>
      <c r="O369">
        <f t="shared" si="67"/>
        <v>0</v>
      </c>
    </row>
    <row r="370" spans="1:15" x14ac:dyDescent="0.35">
      <c r="A370" s="4" t="s">
        <v>365</v>
      </c>
      <c r="B370" s="5">
        <v>2016</v>
      </c>
      <c r="C370" s="6">
        <v>90</v>
      </c>
      <c r="D370" s="6">
        <v>328.67554000000001</v>
      </c>
      <c r="E370">
        <f t="shared" si="57"/>
        <v>1</v>
      </c>
      <c r="F370">
        <f t="shared" si="58"/>
        <v>0</v>
      </c>
      <c r="G370">
        <f t="shared" si="59"/>
        <v>1</v>
      </c>
      <c r="H370">
        <f t="shared" si="60"/>
        <v>0</v>
      </c>
      <c r="I370">
        <f t="shared" si="61"/>
        <v>0</v>
      </c>
      <c r="J370">
        <f t="shared" si="62"/>
        <v>0</v>
      </c>
      <c r="K370">
        <f t="shared" si="63"/>
        <v>0</v>
      </c>
      <c r="L370">
        <f t="shared" si="64"/>
        <v>1</v>
      </c>
      <c r="M370">
        <f t="shared" si="65"/>
        <v>1</v>
      </c>
      <c r="N370">
        <f t="shared" si="66"/>
        <v>0</v>
      </c>
      <c r="O370">
        <f t="shared" si="67"/>
        <v>0</v>
      </c>
    </row>
    <row r="371" spans="1:15" x14ac:dyDescent="0.35">
      <c r="A371" s="4" t="s">
        <v>366</v>
      </c>
      <c r="B371" s="5">
        <v>1986</v>
      </c>
      <c r="C371" s="6">
        <v>8.8000000000000007</v>
      </c>
      <c r="D371" s="6">
        <v>328.203506</v>
      </c>
      <c r="E371">
        <f t="shared" si="57"/>
        <v>1</v>
      </c>
      <c r="F371">
        <f t="shared" si="58"/>
        <v>0</v>
      </c>
      <c r="G371">
        <f t="shared" si="59"/>
        <v>1</v>
      </c>
      <c r="H371">
        <f t="shared" si="60"/>
        <v>0</v>
      </c>
      <c r="I371">
        <f t="shared" si="61"/>
        <v>0</v>
      </c>
      <c r="J371">
        <f t="shared" si="62"/>
        <v>1</v>
      </c>
      <c r="K371">
        <f t="shared" si="63"/>
        <v>1</v>
      </c>
      <c r="L371">
        <f t="shared" si="64"/>
        <v>0</v>
      </c>
      <c r="M371">
        <f t="shared" si="65"/>
        <v>0</v>
      </c>
      <c r="N371">
        <f t="shared" si="66"/>
        <v>0</v>
      </c>
      <c r="O371">
        <f t="shared" si="67"/>
        <v>1</v>
      </c>
    </row>
    <row r="372" spans="1:15" x14ac:dyDescent="0.35">
      <c r="A372" s="4" t="s">
        <v>367</v>
      </c>
      <c r="B372" s="5">
        <v>1995</v>
      </c>
      <c r="C372" s="6">
        <v>30</v>
      </c>
      <c r="D372" s="6">
        <v>328.12564300000003</v>
      </c>
      <c r="E372">
        <f t="shared" si="57"/>
        <v>1</v>
      </c>
      <c r="F372">
        <f t="shared" si="58"/>
        <v>0</v>
      </c>
      <c r="G372">
        <f t="shared" si="59"/>
        <v>1</v>
      </c>
      <c r="H372">
        <f t="shared" si="60"/>
        <v>0</v>
      </c>
      <c r="I372">
        <f t="shared" si="61"/>
        <v>0</v>
      </c>
      <c r="J372">
        <f t="shared" si="62"/>
        <v>1</v>
      </c>
      <c r="K372">
        <f t="shared" si="63"/>
        <v>1</v>
      </c>
      <c r="L372">
        <f t="shared" si="64"/>
        <v>0</v>
      </c>
      <c r="M372">
        <f t="shared" si="65"/>
        <v>0</v>
      </c>
      <c r="N372">
        <f t="shared" si="66"/>
        <v>0</v>
      </c>
      <c r="O372">
        <f t="shared" si="67"/>
        <v>1</v>
      </c>
    </row>
    <row r="373" spans="1:15" x14ac:dyDescent="0.35">
      <c r="A373" s="4" t="s">
        <v>368</v>
      </c>
      <c r="B373" s="5">
        <v>2008</v>
      </c>
      <c r="C373" s="6">
        <v>150</v>
      </c>
      <c r="D373" s="6">
        <v>328.01502900000003</v>
      </c>
      <c r="E373">
        <f t="shared" si="57"/>
        <v>0</v>
      </c>
      <c r="F373">
        <f t="shared" si="58"/>
        <v>0</v>
      </c>
      <c r="G373">
        <f t="shared" si="59"/>
        <v>0</v>
      </c>
      <c r="H373">
        <f t="shared" si="60"/>
        <v>1</v>
      </c>
      <c r="I373">
        <f t="shared" si="61"/>
        <v>1</v>
      </c>
      <c r="J373">
        <f t="shared" si="62"/>
        <v>0</v>
      </c>
      <c r="K373">
        <f t="shared" si="63"/>
        <v>1</v>
      </c>
      <c r="L373">
        <f t="shared" si="64"/>
        <v>1</v>
      </c>
      <c r="M373">
        <f t="shared" si="65"/>
        <v>1</v>
      </c>
      <c r="N373">
        <f t="shared" si="66"/>
        <v>0</v>
      </c>
      <c r="O373">
        <f t="shared" si="67"/>
        <v>0</v>
      </c>
    </row>
    <row r="374" spans="1:15" x14ac:dyDescent="0.35">
      <c r="A374" s="4" t="s">
        <v>369</v>
      </c>
      <c r="B374" s="5">
        <v>2015</v>
      </c>
      <c r="C374" s="6">
        <v>48</v>
      </c>
      <c r="D374" s="6">
        <v>327.65642400000002</v>
      </c>
      <c r="E374">
        <f t="shared" si="57"/>
        <v>1</v>
      </c>
      <c r="F374">
        <f t="shared" si="58"/>
        <v>0</v>
      </c>
      <c r="G374">
        <f t="shared" si="59"/>
        <v>1</v>
      </c>
      <c r="H374">
        <f t="shared" si="60"/>
        <v>0</v>
      </c>
      <c r="I374">
        <f t="shared" si="61"/>
        <v>0</v>
      </c>
      <c r="J374">
        <f t="shared" si="62"/>
        <v>0</v>
      </c>
      <c r="K374">
        <f t="shared" si="63"/>
        <v>0</v>
      </c>
      <c r="L374">
        <f t="shared" si="64"/>
        <v>1</v>
      </c>
      <c r="M374">
        <f t="shared" si="65"/>
        <v>1</v>
      </c>
      <c r="N374">
        <f t="shared" si="66"/>
        <v>0</v>
      </c>
      <c r="O374">
        <f t="shared" si="67"/>
        <v>0</v>
      </c>
    </row>
    <row r="375" spans="1:15" x14ac:dyDescent="0.35">
      <c r="A375" s="4" t="s">
        <v>370</v>
      </c>
      <c r="B375" s="5">
        <v>2006</v>
      </c>
      <c r="C375" s="6">
        <v>35</v>
      </c>
      <c r="D375" s="6">
        <v>326.07315499999999</v>
      </c>
      <c r="E375">
        <f t="shared" si="57"/>
        <v>1</v>
      </c>
      <c r="F375">
        <f t="shared" si="58"/>
        <v>0</v>
      </c>
      <c r="G375">
        <f t="shared" si="59"/>
        <v>1</v>
      </c>
      <c r="H375">
        <f t="shared" si="60"/>
        <v>0</v>
      </c>
      <c r="I375">
        <f t="shared" si="61"/>
        <v>0</v>
      </c>
      <c r="J375">
        <f t="shared" si="62"/>
        <v>0</v>
      </c>
      <c r="K375">
        <f t="shared" si="63"/>
        <v>0</v>
      </c>
      <c r="L375">
        <f t="shared" si="64"/>
        <v>1</v>
      </c>
      <c r="M375">
        <f t="shared" si="65"/>
        <v>1</v>
      </c>
      <c r="N375">
        <f t="shared" si="66"/>
        <v>0</v>
      </c>
      <c r="O375">
        <f t="shared" si="67"/>
        <v>0</v>
      </c>
    </row>
    <row r="376" spans="1:15" x14ac:dyDescent="0.35">
      <c r="A376" s="4" t="s">
        <v>371</v>
      </c>
      <c r="B376" s="5">
        <v>1996</v>
      </c>
      <c r="C376" s="6">
        <v>100</v>
      </c>
      <c r="D376" s="6">
        <v>325.5</v>
      </c>
      <c r="E376">
        <f t="shared" si="57"/>
        <v>0</v>
      </c>
      <c r="F376">
        <f t="shared" si="58"/>
        <v>0</v>
      </c>
      <c r="G376">
        <f t="shared" si="59"/>
        <v>0</v>
      </c>
      <c r="H376">
        <f t="shared" si="60"/>
        <v>0</v>
      </c>
      <c r="I376">
        <f t="shared" si="61"/>
        <v>0</v>
      </c>
      <c r="J376">
        <f t="shared" si="62"/>
        <v>1</v>
      </c>
      <c r="K376">
        <f t="shared" si="63"/>
        <v>1</v>
      </c>
      <c r="L376">
        <f t="shared" si="64"/>
        <v>0</v>
      </c>
      <c r="M376">
        <f t="shared" si="65"/>
        <v>0</v>
      </c>
      <c r="N376">
        <f t="shared" si="66"/>
        <v>0</v>
      </c>
      <c r="O376">
        <f t="shared" si="67"/>
        <v>1</v>
      </c>
    </row>
    <row r="377" spans="1:15" x14ac:dyDescent="0.35">
      <c r="A377" s="4" t="s">
        <v>372</v>
      </c>
      <c r="B377" s="5">
        <v>2010</v>
      </c>
      <c r="C377" s="6">
        <v>210</v>
      </c>
      <c r="D377" s="6">
        <v>322.45900599999999</v>
      </c>
      <c r="E377">
        <f t="shared" si="57"/>
        <v>0</v>
      </c>
      <c r="F377">
        <f t="shared" si="58"/>
        <v>0</v>
      </c>
      <c r="G377">
        <f t="shared" si="59"/>
        <v>0</v>
      </c>
      <c r="H377">
        <f t="shared" si="60"/>
        <v>1</v>
      </c>
      <c r="I377">
        <f t="shared" si="61"/>
        <v>1</v>
      </c>
      <c r="J377">
        <f t="shared" si="62"/>
        <v>0</v>
      </c>
      <c r="K377">
        <f t="shared" si="63"/>
        <v>1</v>
      </c>
      <c r="L377">
        <f t="shared" si="64"/>
        <v>1</v>
      </c>
      <c r="M377">
        <f t="shared" si="65"/>
        <v>1</v>
      </c>
      <c r="N377">
        <f t="shared" si="66"/>
        <v>0</v>
      </c>
      <c r="O377">
        <f t="shared" si="67"/>
        <v>0</v>
      </c>
    </row>
    <row r="378" spans="1:15" x14ac:dyDescent="0.35">
      <c r="A378" s="4" t="s">
        <v>373</v>
      </c>
      <c r="B378" s="5">
        <v>2010</v>
      </c>
      <c r="C378" s="6">
        <v>130</v>
      </c>
      <c r="D378" s="6">
        <v>321.88720799999999</v>
      </c>
      <c r="E378">
        <f t="shared" si="57"/>
        <v>0</v>
      </c>
      <c r="F378">
        <f t="shared" si="58"/>
        <v>0</v>
      </c>
      <c r="G378">
        <f t="shared" si="59"/>
        <v>0</v>
      </c>
      <c r="H378">
        <f t="shared" si="60"/>
        <v>1</v>
      </c>
      <c r="I378">
        <f t="shared" si="61"/>
        <v>1</v>
      </c>
      <c r="J378">
        <f t="shared" si="62"/>
        <v>0</v>
      </c>
      <c r="K378">
        <f t="shared" si="63"/>
        <v>1</v>
      </c>
      <c r="L378">
        <f t="shared" si="64"/>
        <v>1</v>
      </c>
      <c r="M378">
        <f t="shared" si="65"/>
        <v>1</v>
      </c>
      <c r="N378">
        <f t="shared" si="66"/>
        <v>0</v>
      </c>
      <c r="O378">
        <f t="shared" si="67"/>
        <v>0</v>
      </c>
    </row>
    <row r="379" spans="1:15" x14ac:dyDescent="0.35">
      <c r="A379" s="4" t="s">
        <v>374</v>
      </c>
      <c r="B379" s="5">
        <v>1993</v>
      </c>
      <c r="C379" s="6">
        <v>25</v>
      </c>
      <c r="D379" s="6">
        <v>321.365567</v>
      </c>
      <c r="E379">
        <f t="shared" si="57"/>
        <v>1</v>
      </c>
      <c r="F379">
        <f t="shared" si="58"/>
        <v>0</v>
      </c>
      <c r="G379">
        <f t="shared" si="59"/>
        <v>1</v>
      </c>
      <c r="H379">
        <f t="shared" si="60"/>
        <v>0</v>
      </c>
      <c r="I379">
        <f t="shared" si="61"/>
        <v>0</v>
      </c>
      <c r="J379">
        <f t="shared" si="62"/>
        <v>1</v>
      </c>
      <c r="K379">
        <f t="shared" si="63"/>
        <v>1</v>
      </c>
      <c r="L379">
        <f t="shared" si="64"/>
        <v>0</v>
      </c>
      <c r="M379">
        <f t="shared" si="65"/>
        <v>0</v>
      </c>
      <c r="N379">
        <f t="shared" si="66"/>
        <v>0</v>
      </c>
      <c r="O379">
        <f t="shared" si="67"/>
        <v>1</v>
      </c>
    </row>
    <row r="380" spans="1:15" x14ac:dyDescent="0.35">
      <c r="A380" s="4" t="s">
        <v>375</v>
      </c>
      <c r="B380" s="5">
        <v>1987</v>
      </c>
      <c r="C380" s="6">
        <v>14</v>
      </c>
      <c r="D380" s="6">
        <v>320.10000000000002</v>
      </c>
      <c r="E380">
        <f t="shared" si="57"/>
        <v>1</v>
      </c>
      <c r="F380">
        <f t="shared" si="58"/>
        <v>0</v>
      </c>
      <c r="G380">
        <f t="shared" si="59"/>
        <v>1</v>
      </c>
      <c r="H380">
        <f t="shared" si="60"/>
        <v>0</v>
      </c>
      <c r="I380">
        <f t="shared" si="61"/>
        <v>0</v>
      </c>
      <c r="J380">
        <f t="shared" si="62"/>
        <v>1</v>
      </c>
      <c r="K380">
        <f t="shared" si="63"/>
        <v>1</v>
      </c>
      <c r="L380">
        <f t="shared" si="64"/>
        <v>0</v>
      </c>
      <c r="M380">
        <f t="shared" si="65"/>
        <v>0</v>
      </c>
      <c r="N380">
        <f t="shared" si="66"/>
        <v>0</v>
      </c>
      <c r="O380">
        <f t="shared" si="67"/>
        <v>1</v>
      </c>
    </row>
    <row r="381" spans="1:15" x14ac:dyDescent="0.35">
      <c r="A381" s="4" t="s">
        <v>376</v>
      </c>
      <c r="B381" s="5">
        <v>2010</v>
      </c>
      <c r="C381" s="6">
        <v>150</v>
      </c>
      <c r="D381" s="6">
        <v>319.71388100000001</v>
      </c>
      <c r="E381">
        <f t="shared" si="57"/>
        <v>0</v>
      </c>
      <c r="F381">
        <f t="shared" si="58"/>
        <v>0</v>
      </c>
      <c r="G381">
        <f t="shared" si="59"/>
        <v>0</v>
      </c>
      <c r="H381">
        <f t="shared" si="60"/>
        <v>1</v>
      </c>
      <c r="I381">
        <f t="shared" si="61"/>
        <v>1</v>
      </c>
      <c r="J381">
        <f t="shared" si="62"/>
        <v>0</v>
      </c>
      <c r="K381">
        <f t="shared" si="63"/>
        <v>1</v>
      </c>
      <c r="L381">
        <f t="shared" si="64"/>
        <v>1</v>
      </c>
      <c r="M381">
        <f t="shared" si="65"/>
        <v>1</v>
      </c>
      <c r="N381">
        <f t="shared" si="66"/>
        <v>0</v>
      </c>
      <c r="O381">
        <f t="shared" si="67"/>
        <v>0</v>
      </c>
    </row>
    <row r="382" spans="1:15" x14ac:dyDescent="0.35">
      <c r="A382" s="4" t="s">
        <v>377</v>
      </c>
      <c r="B382" s="5">
        <v>1992</v>
      </c>
      <c r="C382" s="6">
        <v>35</v>
      </c>
      <c r="D382" s="6">
        <v>319.7</v>
      </c>
      <c r="E382">
        <f t="shared" si="57"/>
        <v>1</v>
      </c>
      <c r="F382">
        <f t="shared" si="58"/>
        <v>0</v>
      </c>
      <c r="G382">
        <f t="shared" si="59"/>
        <v>1</v>
      </c>
      <c r="H382">
        <f t="shared" si="60"/>
        <v>0</v>
      </c>
      <c r="I382">
        <f t="shared" si="61"/>
        <v>0</v>
      </c>
      <c r="J382">
        <f t="shared" si="62"/>
        <v>1</v>
      </c>
      <c r="K382">
        <f t="shared" si="63"/>
        <v>1</v>
      </c>
      <c r="L382">
        <f t="shared" si="64"/>
        <v>0</v>
      </c>
      <c r="M382">
        <f t="shared" si="65"/>
        <v>0</v>
      </c>
      <c r="N382">
        <f t="shared" si="66"/>
        <v>0</v>
      </c>
      <c r="O382">
        <f t="shared" si="67"/>
        <v>1</v>
      </c>
    </row>
    <row r="383" spans="1:15" x14ac:dyDescent="0.35">
      <c r="A383" s="4" t="s">
        <v>378</v>
      </c>
      <c r="B383" s="5">
        <v>2012</v>
      </c>
      <c r="C383" s="6">
        <v>79</v>
      </c>
      <c r="D383" s="6">
        <v>318.146162</v>
      </c>
      <c r="E383">
        <f t="shared" si="57"/>
        <v>1</v>
      </c>
      <c r="F383">
        <f t="shared" si="58"/>
        <v>0</v>
      </c>
      <c r="G383">
        <f t="shared" si="59"/>
        <v>1</v>
      </c>
      <c r="H383">
        <f t="shared" si="60"/>
        <v>0</v>
      </c>
      <c r="I383">
        <f t="shared" si="61"/>
        <v>0</v>
      </c>
      <c r="J383">
        <f t="shared" si="62"/>
        <v>0</v>
      </c>
      <c r="K383">
        <f t="shared" si="63"/>
        <v>0</v>
      </c>
      <c r="L383">
        <f t="shared" si="64"/>
        <v>1</v>
      </c>
      <c r="M383">
        <f t="shared" si="65"/>
        <v>1</v>
      </c>
      <c r="N383">
        <f t="shared" si="66"/>
        <v>0</v>
      </c>
      <c r="O383">
        <f t="shared" si="67"/>
        <v>0</v>
      </c>
    </row>
    <row r="384" spans="1:15" x14ac:dyDescent="0.35">
      <c r="A384" s="4" t="s">
        <v>379</v>
      </c>
      <c r="B384" s="5">
        <v>2013</v>
      </c>
      <c r="C384" s="6">
        <v>20</v>
      </c>
      <c r="D384" s="6">
        <v>318.00014099999999</v>
      </c>
      <c r="E384">
        <f t="shared" si="57"/>
        <v>1</v>
      </c>
      <c r="F384">
        <f t="shared" si="58"/>
        <v>0</v>
      </c>
      <c r="G384">
        <f t="shared" si="59"/>
        <v>1</v>
      </c>
      <c r="H384">
        <f t="shared" si="60"/>
        <v>0</v>
      </c>
      <c r="I384">
        <f t="shared" si="61"/>
        <v>0</v>
      </c>
      <c r="J384">
        <f t="shared" si="62"/>
        <v>0</v>
      </c>
      <c r="K384">
        <f t="shared" si="63"/>
        <v>0</v>
      </c>
      <c r="L384">
        <f t="shared" si="64"/>
        <v>1</v>
      </c>
      <c r="M384">
        <f t="shared" si="65"/>
        <v>1</v>
      </c>
      <c r="N384">
        <f t="shared" si="66"/>
        <v>0</v>
      </c>
      <c r="O384">
        <f t="shared" si="67"/>
        <v>0</v>
      </c>
    </row>
    <row r="385" spans="1:15" x14ac:dyDescent="0.35">
      <c r="A385" s="4" t="s">
        <v>380</v>
      </c>
      <c r="B385" s="5">
        <v>2001</v>
      </c>
      <c r="C385" s="6">
        <v>78</v>
      </c>
      <c r="D385" s="6">
        <v>317.66805799999997</v>
      </c>
      <c r="E385">
        <f t="shared" si="57"/>
        <v>1</v>
      </c>
      <c r="F385">
        <f t="shared" si="58"/>
        <v>0</v>
      </c>
      <c r="G385">
        <f t="shared" si="59"/>
        <v>1</v>
      </c>
      <c r="H385">
        <f t="shared" si="60"/>
        <v>0</v>
      </c>
      <c r="I385">
        <f t="shared" si="61"/>
        <v>0</v>
      </c>
      <c r="J385">
        <f t="shared" si="62"/>
        <v>0</v>
      </c>
      <c r="K385">
        <f t="shared" si="63"/>
        <v>0</v>
      </c>
      <c r="L385">
        <f t="shared" si="64"/>
        <v>1</v>
      </c>
      <c r="M385">
        <f t="shared" si="65"/>
        <v>1</v>
      </c>
      <c r="N385">
        <f t="shared" si="66"/>
        <v>0</v>
      </c>
      <c r="O385">
        <f t="shared" si="67"/>
        <v>0</v>
      </c>
    </row>
    <row r="386" spans="1:15" x14ac:dyDescent="0.35">
      <c r="A386" s="4" t="s">
        <v>381</v>
      </c>
      <c r="B386" s="5">
        <v>2009</v>
      </c>
      <c r="C386" s="6">
        <v>70</v>
      </c>
      <c r="D386" s="6">
        <v>316.91526399999998</v>
      </c>
      <c r="E386">
        <f t="shared" si="57"/>
        <v>1</v>
      </c>
      <c r="F386">
        <f t="shared" si="58"/>
        <v>0</v>
      </c>
      <c r="G386">
        <f t="shared" si="59"/>
        <v>1</v>
      </c>
      <c r="H386">
        <f t="shared" si="60"/>
        <v>0</v>
      </c>
      <c r="I386">
        <f t="shared" si="61"/>
        <v>0</v>
      </c>
      <c r="J386">
        <f t="shared" si="62"/>
        <v>0</v>
      </c>
      <c r="K386">
        <f t="shared" si="63"/>
        <v>0</v>
      </c>
      <c r="L386">
        <f t="shared" si="64"/>
        <v>1</v>
      </c>
      <c r="M386">
        <f t="shared" si="65"/>
        <v>1</v>
      </c>
      <c r="N386">
        <f t="shared" si="66"/>
        <v>0</v>
      </c>
      <c r="O386">
        <f t="shared" si="67"/>
        <v>0</v>
      </c>
    </row>
    <row r="387" spans="1:15" x14ac:dyDescent="0.35">
      <c r="A387" s="4" t="s">
        <v>382</v>
      </c>
      <c r="B387" s="5">
        <v>1984</v>
      </c>
      <c r="C387" s="6">
        <v>15</v>
      </c>
      <c r="D387" s="6">
        <v>316.3</v>
      </c>
      <c r="E387">
        <f t="shared" ref="E387:E450" si="68">COUNTIF(C387,"&lt;100")</f>
        <v>1</v>
      </c>
      <c r="F387">
        <f t="shared" ref="F387:F450" si="69">COUNTIF(D387,"&gt;500")</f>
        <v>0</v>
      </c>
      <c r="G387">
        <f t="shared" ref="G387:G450" si="70">F387+E387</f>
        <v>1</v>
      </c>
      <c r="H387">
        <f t="shared" ref="H387:H450" si="71">COUNTIF(C387,"&gt;100")</f>
        <v>0</v>
      </c>
      <c r="I387">
        <f t="shared" ref="I387:I450" si="72">H387+F387</f>
        <v>0</v>
      </c>
      <c r="J387">
        <f t="shared" ref="J387:J450" si="73">COUNTIF(B387,"&lt;2000")</f>
        <v>1</v>
      </c>
      <c r="K387">
        <f t="shared" ref="K387:K450" si="74">J387+H387</f>
        <v>1</v>
      </c>
      <c r="L387">
        <f t="shared" ref="L387:L450" si="75">COUNTIF(B387,"&gt;2000")</f>
        <v>0</v>
      </c>
      <c r="M387">
        <f t="shared" ref="M387:M450" si="76">L387+F387</f>
        <v>0</v>
      </c>
      <c r="N387">
        <f t="shared" ref="N387:N450" si="77">COUNTIF(D387,"&gt;500")</f>
        <v>0</v>
      </c>
      <c r="O387">
        <f t="shared" ref="O387:O450" si="78">N387+J387</f>
        <v>1</v>
      </c>
    </row>
    <row r="388" spans="1:15" x14ac:dyDescent="0.35">
      <c r="A388" s="4" t="s">
        <v>383</v>
      </c>
      <c r="B388" s="5">
        <v>2009</v>
      </c>
      <c r="C388" s="6">
        <v>190</v>
      </c>
      <c r="D388" s="6">
        <v>315.70969700000001</v>
      </c>
      <c r="E388">
        <f t="shared" si="68"/>
        <v>0</v>
      </c>
      <c r="F388">
        <f t="shared" si="69"/>
        <v>0</v>
      </c>
      <c r="G388">
        <f t="shared" si="70"/>
        <v>0</v>
      </c>
      <c r="H388">
        <f t="shared" si="71"/>
        <v>1</v>
      </c>
      <c r="I388">
        <f t="shared" si="72"/>
        <v>1</v>
      </c>
      <c r="J388">
        <f t="shared" si="73"/>
        <v>0</v>
      </c>
      <c r="K388">
        <f t="shared" si="74"/>
        <v>1</v>
      </c>
      <c r="L388">
        <f t="shared" si="75"/>
        <v>1</v>
      </c>
      <c r="M388">
        <f t="shared" si="76"/>
        <v>1</v>
      </c>
      <c r="N388">
        <f t="shared" si="77"/>
        <v>0</v>
      </c>
      <c r="O388">
        <f t="shared" si="78"/>
        <v>0</v>
      </c>
    </row>
    <row r="389" spans="1:15" x14ac:dyDescent="0.35">
      <c r="A389" s="4" t="s">
        <v>384</v>
      </c>
      <c r="B389" s="5">
        <v>1997</v>
      </c>
      <c r="C389" s="6">
        <v>85</v>
      </c>
      <c r="D389" s="6">
        <v>315.26835299999999</v>
      </c>
      <c r="E389">
        <f t="shared" si="68"/>
        <v>1</v>
      </c>
      <c r="F389">
        <f t="shared" si="69"/>
        <v>0</v>
      </c>
      <c r="G389">
        <f t="shared" si="70"/>
        <v>1</v>
      </c>
      <c r="H389">
        <f t="shared" si="71"/>
        <v>0</v>
      </c>
      <c r="I389">
        <f t="shared" si="72"/>
        <v>0</v>
      </c>
      <c r="J389">
        <f t="shared" si="73"/>
        <v>1</v>
      </c>
      <c r="K389">
        <f t="shared" si="74"/>
        <v>1</v>
      </c>
      <c r="L389">
        <f t="shared" si="75"/>
        <v>0</v>
      </c>
      <c r="M389">
        <f t="shared" si="76"/>
        <v>0</v>
      </c>
      <c r="N389">
        <f t="shared" si="77"/>
        <v>0</v>
      </c>
      <c r="O389">
        <f t="shared" si="78"/>
        <v>1</v>
      </c>
    </row>
    <row r="390" spans="1:15" x14ac:dyDescent="0.35">
      <c r="A390" s="4" t="s">
        <v>385</v>
      </c>
      <c r="B390" s="5">
        <v>2009</v>
      </c>
      <c r="C390" s="6">
        <v>40</v>
      </c>
      <c r="D390" s="6">
        <v>314.70971700000001</v>
      </c>
      <c r="E390">
        <f t="shared" si="68"/>
        <v>1</v>
      </c>
      <c r="F390">
        <f t="shared" si="69"/>
        <v>0</v>
      </c>
      <c r="G390">
        <f t="shared" si="70"/>
        <v>1</v>
      </c>
      <c r="H390">
        <f t="shared" si="71"/>
        <v>0</v>
      </c>
      <c r="I390">
        <f t="shared" si="72"/>
        <v>0</v>
      </c>
      <c r="J390">
        <f t="shared" si="73"/>
        <v>0</v>
      </c>
      <c r="K390">
        <f t="shared" si="74"/>
        <v>0</v>
      </c>
      <c r="L390">
        <f t="shared" si="75"/>
        <v>1</v>
      </c>
      <c r="M390">
        <f t="shared" si="76"/>
        <v>1</v>
      </c>
      <c r="N390">
        <f t="shared" si="77"/>
        <v>0</v>
      </c>
      <c r="O390">
        <f t="shared" si="78"/>
        <v>0</v>
      </c>
    </row>
    <row r="391" spans="1:15" x14ac:dyDescent="0.35">
      <c r="A391" s="4" t="s">
        <v>386</v>
      </c>
      <c r="B391" s="5">
        <v>2010</v>
      </c>
      <c r="C391" s="6">
        <v>200</v>
      </c>
      <c r="D391" s="6">
        <v>314.59459700000002</v>
      </c>
      <c r="E391">
        <f t="shared" si="68"/>
        <v>0</v>
      </c>
      <c r="F391">
        <f t="shared" si="69"/>
        <v>0</v>
      </c>
      <c r="G391">
        <f t="shared" si="70"/>
        <v>0</v>
      </c>
      <c r="H391">
        <f t="shared" si="71"/>
        <v>1</v>
      </c>
      <c r="I391">
        <f t="shared" si="72"/>
        <v>1</v>
      </c>
      <c r="J391">
        <f t="shared" si="73"/>
        <v>0</v>
      </c>
      <c r="K391">
        <f t="shared" si="74"/>
        <v>1</v>
      </c>
      <c r="L391">
        <f t="shared" si="75"/>
        <v>1</v>
      </c>
      <c r="M391">
        <f t="shared" si="76"/>
        <v>1</v>
      </c>
      <c r="N391">
        <f t="shared" si="77"/>
        <v>0</v>
      </c>
      <c r="O391">
        <f t="shared" si="78"/>
        <v>0</v>
      </c>
    </row>
    <row r="392" spans="1:15" x14ac:dyDescent="0.35">
      <c r="A392" s="4" t="s">
        <v>387</v>
      </c>
      <c r="B392" s="5">
        <v>1999</v>
      </c>
      <c r="C392" s="6">
        <v>35</v>
      </c>
      <c r="D392" s="6">
        <v>312.383487</v>
      </c>
      <c r="E392">
        <f t="shared" si="68"/>
        <v>1</v>
      </c>
      <c r="F392">
        <f t="shared" si="69"/>
        <v>0</v>
      </c>
      <c r="G392">
        <f t="shared" si="70"/>
        <v>1</v>
      </c>
      <c r="H392">
        <f t="shared" si="71"/>
        <v>0</v>
      </c>
      <c r="I392">
        <f t="shared" si="72"/>
        <v>0</v>
      </c>
      <c r="J392">
        <f t="shared" si="73"/>
        <v>1</v>
      </c>
      <c r="K392">
        <f t="shared" si="74"/>
        <v>1</v>
      </c>
      <c r="L392">
        <f t="shared" si="75"/>
        <v>0</v>
      </c>
      <c r="M392">
        <f t="shared" si="76"/>
        <v>0</v>
      </c>
      <c r="N392">
        <f t="shared" si="77"/>
        <v>0</v>
      </c>
      <c r="O392">
        <f t="shared" si="78"/>
        <v>1</v>
      </c>
    </row>
    <row r="393" spans="1:15" x14ac:dyDescent="0.35">
      <c r="A393" s="4" t="s">
        <v>388</v>
      </c>
      <c r="B393" s="5">
        <v>2012</v>
      </c>
      <c r="C393" s="6">
        <v>100</v>
      </c>
      <c r="D393" s="6">
        <v>311.97925600000002</v>
      </c>
      <c r="E393">
        <f t="shared" si="68"/>
        <v>0</v>
      </c>
      <c r="F393">
        <f t="shared" si="69"/>
        <v>0</v>
      </c>
      <c r="G393">
        <f t="shared" si="70"/>
        <v>0</v>
      </c>
      <c r="H393">
        <f t="shared" si="71"/>
        <v>0</v>
      </c>
      <c r="I393">
        <f t="shared" si="72"/>
        <v>0</v>
      </c>
      <c r="J393">
        <f t="shared" si="73"/>
        <v>0</v>
      </c>
      <c r="K393">
        <f t="shared" si="74"/>
        <v>0</v>
      </c>
      <c r="L393">
        <f t="shared" si="75"/>
        <v>1</v>
      </c>
      <c r="M393">
        <f t="shared" si="76"/>
        <v>1</v>
      </c>
      <c r="N393">
        <f t="shared" si="77"/>
        <v>0</v>
      </c>
      <c r="O393">
        <f t="shared" si="78"/>
        <v>0</v>
      </c>
    </row>
    <row r="394" spans="1:15" x14ac:dyDescent="0.35">
      <c r="A394" s="4" t="s">
        <v>389</v>
      </c>
      <c r="B394" s="5">
        <v>2007</v>
      </c>
      <c r="C394" s="6">
        <v>85</v>
      </c>
      <c r="D394" s="6">
        <v>311.74446499999999</v>
      </c>
      <c r="E394">
        <f t="shared" si="68"/>
        <v>1</v>
      </c>
      <c r="F394">
        <f t="shared" si="69"/>
        <v>0</v>
      </c>
      <c r="G394">
        <f t="shared" si="70"/>
        <v>1</v>
      </c>
      <c r="H394">
        <f t="shared" si="71"/>
        <v>0</v>
      </c>
      <c r="I394">
        <f t="shared" si="72"/>
        <v>0</v>
      </c>
      <c r="J394">
        <f t="shared" si="73"/>
        <v>0</v>
      </c>
      <c r="K394">
        <f t="shared" si="74"/>
        <v>0</v>
      </c>
      <c r="L394">
        <f t="shared" si="75"/>
        <v>1</v>
      </c>
      <c r="M394">
        <f t="shared" si="76"/>
        <v>1</v>
      </c>
      <c r="N394">
        <f t="shared" si="77"/>
        <v>0</v>
      </c>
      <c r="O394">
        <f t="shared" si="78"/>
        <v>0</v>
      </c>
    </row>
    <row r="395" spans="1:15" x14ac:dyDescent="0.35">
      <c r="A395" s="4" t="s">
        <v>390</v>
      </c>
      <c r="B395" s="5">
        <v>2015</v>
      </c>
      <c r="C395" s="6">
        <v>74</v>
      </c>
      <c r="D395" s="6">
        <v>311.59403200000003</v>
      </c>
      <c r="E395">
        <f t="shared" si="68"/>
        <v>1</v>
      </c>
      <c r="F395">
        <f t="shared" si="69"/>
        <v>0</v>
      </c>
      <c r="G395">
        <f t="shared" si="70"/>
        <v>1</v>
      </c>
      <c r="H395">
        <f t="shared" si="71"/>
        <v>0</v>
      </c>
      <c r="I395">
        <f t="shared" si="72"/>
        <v>0</v>
      </c>
      <c r="J395">
        <f t="shared" si="73"/>
        <v>0</v>
      </c>
      <c r="K395">
        <f t="shared" si="74"/>
        <v>0</v>
      </c>
      <c r="L395">
        <f t="shared" si="75"/>
        <v>1</v>
      </c>
      <c r="M395">
        <f t="shared" si="76"/>
        <v>1</v>
      </c>
      <c r="N395">
        <f t="shared" si="77"/>
        <v>0</v>
      </c>
      <c r="O395">
        <f t="shared" si="78"/>
        <v>0</v>
      </c>
    </row>
    <row r="396" spans="1:15" x14ac:dyDescent="0.35">
      <c r="A396" s="4" t="s">
        <v>391</v>
      </c>
      <c r="B396" s="5">
        <v>2016</v>
      </c>
      <c r="C396" s="6">
        <v>40</v>
      </c>
      <c r="D396" s="6">
        <v>311.27000800000002</v>
      </c>
      <c r="E396">
        <f t="shared" si="68"/>
        <v>1</v>
      </c>
      <c r="F396">
        <f t="shared" si="69"/>
        <v>0</v>
      </c>
      <c r="G396">
        <f t="shared" si="70"/>
        <v>1</v>
      </c>
      <c r="H396">
        <f t="shared" si="71"/>
        <v>0</v>
      </c>
      <c r="I396">
        <f t="shared" si="72"/>
        <v>0</v>
      </c>
      <c r="J396">
        <f t="shared" si="73"/>
        <v>0</v>
      </c>
      <c r="K396">
        <f t="shared" si="74"/>
        <v>0</v>
      </c>
      <c r="L396">
        <f t="shared" si="75"/>
        <v>1</v>
      </c>
      <c r="M396">
        <f t="shared" si="76"/>
        <v>1</v>
      </c>
      <c r="N396">
        <f t="shared" si="77"/>
        <v>0</v>
      </c>
      <c r="O396">
        <f t="shared" si="78"/>
        <v>0</v>
      </c>
    </row>
    <row r="397" spans="1:15" x14ac:dyDescent="0.35">
      <c r="A397" s="4" t="s">
        <v>392</v>
      </c>
      <c r="B397" s="5">
        <v>2017</v>
      </c>
      <c r="C397" s="6">
        <v>80</v>
      </c>
      <c r="D397" s="6">
        <v>310.94099699999998</v>
      </c>
      <c r="E397">
        <f t="shared" si="68"/>
        <v>1</v>
      </c>
      <c r="F397">
        <f t="shared" si="69"/>
        <v>0</v>
      </c>
      <c r="G397">
        <f t="shared" si="70"/>
        <v>1</v>
      </c>
      <c r="H397">
        <f t="shared" si="71"/>
        <v>0</v>
      </c>
      <c r="I397">
        <f t="shared" si="72"/>
        <v>0</v>
      </c>
      <c r="J397">
        <f t="shared" si="73"/>
        <v>0</v>
      </c>
      <c r="K397">
        <f t="shared" si="74"/>
        <v>0</v>
      </c>
      <c r="L397">
        <f t="shared" si="75"/>
        <v>1</v>
      </c>
      <c r="M397">
        <f t="shared" si="76"/>
        <v>1</v>
      </c>
      <c r="N397">
        <f t="shared" si="77"/>
        <v>0</v>
      </c>
      <c r="O397">
        <f t="shared" si="78"/>
        <v>0</v>
      </c>
    </row>
    <row r="398" spans="1:15" x14ac:dyDescent="0.35">
      <c r="A398" s="4" t="s">
        <v>393</v>
      </c>
      <c r="B398" s="5">
        <v>2015</v>
      </c>
      <c r="C398" s="6">
        <v>61</v>
      </c>
      <c r="D398" s="6">
        <v>310.69719199999997</v>
      </c>
      <c r="E398">
        <f t="shared" si="68"/>
        <v>1</v>
      </c>
      <c r="F398">
        <f t="shared" si="69"/>
        <v>0</v>
      </c>
      <c r="G398">
        <f t="shared" si="70"/>
        <v>1</v>
      </c>
      <c r="H398">
        <f t="shared" si="71"/>
        <v>0</v>
      </c>
      <c r="I398">
        <f t="shared" si="72"/>
        <v>0</v>
      </c>
      <c r="J398">
        <f t="shared" si="73"/>
        <v>0</v>
      </c>
      <c r="K398">
        <f t="shared" si="74"/>
        <v>0</v>
      </c>
      <c r="L398">
        <f t="shared" si="75"/>
        <v>1</v>
      </c>
      <c r="M398">
        <f t="shared" si="76"/>
        <v>1</v>
      </c>
      <c r="N398">
        <f t="shared" si="77"/>
        <v>0</v>
      </c>
      <c r="O398">
        <f t="shared" si="78"/>
        <v>0</v>
      </c>
    </row>
    <row r="399" spans="1:15" x14ac:dyDescent="0.35">
      <c r="A399" s="4" t="s">
        <v>394</v>
      </c>
      <c r="B399" s="5">
        <v>2010</v>
      </c>
      <c r="C399" s="6">
        <v>100</v>
      </c>
      <c r="D399" s="6">
        <v>310.65057400000001</v>
      </c>
      <c r="E399">
        <f t="shared" si="68"/>
        <v>0</v>
      </c>
      <c r="F399">
        <f t="shared" si="69"/>
        <v>0</v>
      </c>
      <c r="G399">
        <f t="shared" si="70"/>
        <v>0</v>
      </c>
      <c r="H399">
        <f t="shared" si="71"/>
        <v>0</v>
      </c>
      <c r="I399">
        <f t="shared" si="72"/>
        <v>0</v>
      </c>
      <c r="J399">
        <f t="shared" si="73"/>
        <v>0</v>
      </c>
      <c r="K399">
        <f t="shared" si="74"/>
        <v>0</v>
      </c>
      <c r="L399">
        <f t="shared" si="75"/>
        <v>1</v>
      </c>
      <c r="M399">
        <f t="shared" si="76"/>
        <v>1</v>
      </c>
      <c r="N399">
        <f t="shared" si="77"/>
        <v>0</v>
      </c>
      <c r="O399">
        <f t="shared" si="78"/>
        <v>0</v>
      </c>
    </row>
    <row r="400" spans="1:15" x14ac:dyDescent="0.35">
      <c r="A400" s="4" t="s">
        <v>395</v>
      </c>
      <c r="B400" s="5">
        <v>2004</v>
      </c>
      <c r="C400" s="6">
        <v>170</v>
      </c>
      <c r="D400" s="6">
        <v>310.63416899999999</v>
      </c>
      <c r="E400">
        <f t="shared" si="68"/>
        <v>0</v>
      </c>
      <c r="F400">
        <f t="shared" si="69"/>
        <v>0</v>
      </c>
      <c r="G400">
        <f t="shared" si="70"/>
        <v>0</v>
      </c>
      <c r="H400">
        <f t="shared" si="71"/>
        <v>1</v>
      </c>
      <c r="I400">
        <f t="shared" si="72"/>
        <v>1</v>
      </c>
      <c r="J400">
        <f t="shared" si="73"/>
        <v>0</v>
      </c>
      <c r="K400">
        <f t="shared" si="74"/>
        <v>1</v>
      </c>
      <c r="L400">
        <f t="shared" si="75"/>
        <v>1</v>
      </c>
      <c r="M400">
        <f t="shared" si="76"/>
        <v>1</v>
      </c>
      <c r="N400">
        <f t="shared" si="77"/>
        <v>0</v>
      </c>
      <c r="O400">
        <f t="shared" si="78"/>
        <v>0</v>
      </c>
    </row>
    <row r="401" spans="1:15" x14ac:dyDescent="0.35">
      <c r="A401" s="4" t="s">
        <v>396</v>
      </c>
      <c r="B401" s="5">
        <v>1999</v>
      </c>
      <c r="C401" s="6">
        <v>70</v>
      </c>
      <c r="D401" s="6">
        <v>310.13817799999998</v>
      </c>
      <c r="E401">
        <f t="shared" si="68"/>
        <v>1</v>
      </c>
      <c r="F401">
        <f t="shared" si="69"/>
        <v>0</v>
      </c>
      <c r="G401">
        <f t="shared" si="70"/>
        <v>1</v>
      </c>
      <c r="H401">
        <f t="shared" si="71"/>
        <v>0</v>
      </c>
      <c r="I401">
        <f t="shared" si="72"/>
        <v>0</v>
      </c>
      <c r="J401">
        <f t="shared" si="73"/>
        <v>1</v>
      </c>
      <c r="K401">
        <f t="shared" si="74"/>
        <v>1</v>
      </c>
      <c r="L401">
        <f t="shared" si="75"/>
        <v>0</v>
      </c>
      <c r="M401">
        <f t="shared" si="76"/>
        <v>0</v>
      </c>
      <c r="N401">
        <f t="shared" si="77"/>
        <v>0</v>
      </c>
      <c r="O401">
        <f t="shared" si="78"/>
        <v>1</v>
      </c>
    </row>
    <row r="402" spans="1:15" x14ac:dyDescent="0.35">
      <c r="A402" s="4" t="s">
        <v>397</v>
      </c>
      <c r="B402" s="5">
        <v>2005</v>
      </c>
      <c r="C402" s="6">
        <v>60</v>
      </c>
      <c r="D402" s="6">
        <v>310.04382299999997</v>
      </c>
      <c r="E402">
        <f t="shared" si="68"/>
        <v>1</v>
      </c>
      <c r="F402">
        <f t="shared" si="69"/>
        <v>0</v>
      </c>
      <c r="G402">
        <f t="shared" si="70"/>
        <v>1</v>
      </c>
      <c r="H402">
        <f t="shared" si="71"/>
        <v>0</v>
      </c>
      <c r="I402">
        <f t="shared" si="72"/>
        <v>0</v>
      </c>
      <c r="J402">
        <f t="shared" si="73"/>
        <v>0</v>
      </c>
      <c r="K402">
        <f t="shared" si="74"/>
        <v>0</v>
      </c>
      <c r="L402">
        <f t="shared" si="75"/>
        <v>1</v>
      </c>
      <c r="M402">
        <f t="shared" si="76"/>
        <v>1</v>
      </c>
      <c r="N402">
        <f t="shared" si="77"/>
        <v>0</v>
      </c>
      <c r="O402">
        <f t="shared" si="78"/>
        <v>0</v>
      </c>
    </row>
    <row r="403" spans="1:15" x14ac:dyDescent="0.35">
      <c r="A403" s="4" t="s">
        <v>398</v>
      </c>
      <c r="B403" s="5">
        <v>1996</v>
      </c>
      <c r="C403" s="6">
        <v>70</v>
      </c>
      <c r="D403" s="6">
        <v>308.7</v>
      </c>
      <c r="E403">
        <f t="shared" si="68"/>
        <v>1</v>
      </c>
      <c r="F403">
        <f t="shared" si="69"/>
        <v>0</v>
      </c>
      <c r="G403">
        <f t="shared" si="70"/>
        <v>1</v>
      </c>
      <c r="H403">
        <f t="shared" si="71"/>
        <v>0</v>
      </c>
      <c r="I403">
        <f t="shared" si="72"/>
        <v>0</v>
      </c>
      <c r="J403">
        <f t="shared" si="73"/>
        <v>1</v>
      </c>
      <c r="K403">
        <f t="shared" si="74"/>
        <v>1</v>
      </c>
      <c r="L403">
        <f t="shared" si="75"/>
        <v>0</v>
      </c>
      <c r="M403">
        <f t="shared" si="76"/>
        <v>0</v>
      </c>
      <c r="N403">
        <f t="shared" si="77"/>
        <v>0</v>
      </c>
      <c r="O403">
        <f t="shared" si="78"/>
        <v>1</v>
      </c>
    </row>
    <row r="404" spans="1:15" x14ac:dyDescent="0.35">
      <c r="A404" s="4" t="s">
        <v>399</v>
      </c>
      <c r="B404" s="5">
        <v>2017</v>
      </c>
      <c r="C404" s="6">
        <v>40</v>
      </c>
      <c r="D404" s="6">
        <v>307.35390599999999</v>
      </c>
      <c r="E404">
        <f t="shared" si="68"/>
        <v>1</v>
      </c>
      <c r="F404">
        <f t="shared" si="69"/>
        <v>0</v>
      </c>
      <c r="G404">
        <f t="shared" si="70"/>
        <v>1</v>
      </c>
      <c r="H404">
        <f t="shared" si="71"/>
        <v>0</v>
      </c>
      <c r="I404">
        <f t="shared" si="72"/>
        <v>0</v>
      </c>
      <c r="J404">
        <f t="shared" si="73"/>
        <v>0</v>
      </c>
      <c r="K404">
        <f t="shared" si="74"/>
        <v>0</v>
      </c>
      <c r="L404">
        <f t="shared" si="75"/>
        <v>1</v>
      </c>
      <c r="M404">
        <f t="shared" si="76"/>
        <v>1</v>
      </c>
      <c r="N404">
        <f t="shared" si="77"/>
        <v>0</v>
      </c>
      <c r="O404">
        <f t="shared" si="78"/>
        <v>0</v>
      </c>
    </row>
    <row r="405" spans="1:15" x14ac:dyDescent="0.35">
      <c r="A405" s="4" t="s">
        <v>400</v>
      </c>
      <c r="B405" s="5">
        <v>2006</v>
      </c>
      <c r="C405" s="6">
        <v>55</v>
      </c>
      <c r="D405" s="6">
        <v>307.32563299999998</v>
      </c>
      <c r="E405">
        <f t="shared" si="68"/>
        <v>1</v>
      </c>
      <c r="F405">
        <f t="shared" si="69"/>
        <v>0</v>
      </c>
      <c r="G405">
        <f t="shared" si="70"/>
        <v>1</v>
      </c>
      <c r="H405">
        <f t="shared" si="71"/>
        <v>0</v>
      </c>
      <c r="I405">
        <f t="shared" si="72"/>
        <v>0</v>
      </c>
      <c r="J405">
        <f t="shared" si="73"/>
        <v>0</v>
      </c>
      <c r="K405">
        <f t="shared" si="74"/>
        <v>0</v>
      </c>
      <c r="L405">
        <f t="shared" si="75"/>
        <v>1</v>
      </c>
      <c r="M405">
        <f t="shared" si="76"/>
        <v>1</v>
      </c>
      <c r="N405">
        <f t="shared" si="77"/>
        <v>0</v>
      </c>
      <c r="O405">
        <f t="shared" si="78"/>
        <v>0</v>
      </c>
    </row>
    <row r="406" spans="1:15" x14ac:dyDescent="0.35">
      <c r="A406" s="4" t="s">
        <v>400</v>
      </c>
      <c r="B406" s="5">
        <v>2006</v>
      </c>
      <c r="C406" s="6">
        <v>55</v>
      </c>
      <c r="D406" s="6">
        <v>307.32563299999998</v>
      </c>
      <c r="E406">
        <f t="shared" si="68"/>
        <v>1</v>
      </c>
      <c r="F406">
        <f t="shared" si="69"/>
        <v>0</v>
      </c>
      <c r="G406">
        <f t="shared" si="70"/>
        <v>1</v>
      </c>
      <c r="H406">
        <f t="shared" si="71"/>
        <v>0</v>
      </c>
      <c r="I406">
        <f t="shared" si="72"/>
        <v>0</v>
      </c>
      <c r="J406">
        <f t="shared" si="73"/>
        <v>0</v>
      </c>
      <c r="K406">
        <f t="shared" si="74"/>
        <v>0</v>
      </c>
      <c r="L406">
        <f t="shared" si="75"/>
        <v>1</v>
      </c>
      <c r="M406">
        <f t="shared" si="76"/>
        <v>1</v>
      </c>
      <c r="N406">
        <f t="shared" si="77"/>
        <v>0</v>
      </c>
      <c r="O406">
        <f t="shared" si="78"/>
        <v>0</v>
      </c>
    </row>
    <row r="407" spans="1:15" x14ac:dyDescent="0.35">
      <c r="A407" s="4" t="s">
        <v>401</v>
      </c>
      <c r="B407" s="5">
        <v>2014</v>
      </c>
      <c r="C407" s="6">
        <v>12</v>
      </c>
      <c r="D407" s="6">
        <v>307.16683399999999</v>
      </c>
      <c r="E407">
        <f t="shared" si="68"/>
        <v>1</v>
      </c>
      <c r="F407">
        <f t="shared" si="69"/>
        <v>0</v>
      </c>
      <c r="G407">
        <f t="shared" si="70"/>
        <v>1</v>
      </c>
      <c r="H407">
        <f t="shared" si="71"/>
        <v>0</v>
      </c>
      <c r="I407">
        <f t="shared" si="72"/>
        <v>0</v>
      </c>
      <c r="J407">
        <f t="shared" si="73"/>
        <v>0</v>
      </c>
      <c r="K407">
        <f t="shared" si="74"/>
        <v>0</v>
      </c>
      <c r="L407">
        <f t="shared" si="75"/>
        <v>1</v>
      </c>
      <c r="M407">
        <f t="shared" si="76"/>
        <v>1</v>
      </c>
      <c r="N407">
        <f t="shared" si="77"/>
        <v>0</v>
      </c>
      <c r="O407">
        <f t="shared" si="78"/>
        <v>0</v>
      </c>
    </row>
    <row r="408" spans="1:15" x14ac:dyDescent="0.35">
      <c r="A408" s="4" t="s">
        <v>402</v>
      </c>
      <c r="B408" s="5">
        <v>2012</v>
      </c>
      <c r="C408" s="6">
        <v>145</v>
      </c>
      <c r="D408" s="6">
        <v>306.90090199999997</v>
      </c>
      <c r="E408">
        <f t="shared" si="68"/>
        <v>0</v>
      </c>
      <c r="F408">
        <f t="shared" si="69"/>
        <v>0</v>
      </c>
      <c r="G408">
        <f t="shared" si="70"/>
        <v>0</v>
      </c>
      <c r="H408">
        <f t="shared" si="71"/>
        <v>1</v>
      </c>
      <c r="I408">
        <f t="shared" si="72"/>
        <v>1</v>
      </c>
      <c r="J408">
        <f t="shared" si="73"/>
        <v>0</v>
      </c>
      <c r="K408">
        <f t="shared" si="74"/>
        <v>1</v>
      </c>
      <c r="L408">
        <f t="shared" si="75"/>
        <v>1</v>
      </c>
      <c r="M408">
        <f t="shared" si="76"/>
        <v>1</v>
      </c>
      <c r="N408">
        <f t="shared" si="77"/>
        <v>0</v>
      </c>
      <c r="O408">
        <f t="shared" si="78"/>
        <v>0</v>
      </c>
    </row>
    <row r="409" spans="1:15" x14ac:dyDescent="0.35">
      <c r="A409" s="4" t="s">
        <v>403</v>
      </c>
      <c r="B409" s="5">
        <v>2002</v>
      </c>
      <c r="C409" s="6">
        <v>30</v>
      </c>
      <c r="D409" s="6">
        <v>306.77054500000003</v>
      </c>
      <c r="E409">
        <f t="shared" si="68"/>
        <v>1</v>
      </c>
      <c r="F409">
        <f t="shared" si="69"/>
        <v>0</v>
      </c>
      <c r="G409">
        <f t="shared" si="70"/>
        <v>1</v>
      </c>
      <c r="H409">
        <f t="shared" si="71"/>
        <v>0</v>
      </c>
      <c r="I409">
        <f t="shared" si="72"/>
        <v>0</v>
      </c>
      <c r="J409">
        <f t="shared" si="73"/>
        <v>0</v>
      </c>
      <c r="K409">
        <f t="shared" si="74"/>
        <v>0</v>
      </c>
      <c r="L409">
        <f t="shared" si="75"/>
        <v>1</v>
      </c>
      <c r="M409">
        <f t="shared" si="76"/>
        <v>1</v>
      </c>
      <c r="N409">
        <f t="shared" si="77"/>
        <v>0</v>
      </c>
      <c r="O409">
        <f t="shared" si="78"/>
        <v>0</v>
      </c>
    </row>
    <row r="410" spans="1:15" x14ac:dyDescent="0.35">
      <c r="A410" s="4" t="s">
        <v>404</v>
      </c>
      <c r="B410" s="5">
        <v>2009</v>
      </c>
      <c r="C410" s="6">
        <v>35</v>
      </c>
      <c r="D410" s="6">
        <v>305.70579400000003</v>
      </c>
      <c r="E410">
        <f t="shared" si="68"/>
        <v>1</v>
      </c>
      <c r="F410">
        <f t="shared" si="69"/>
        <v>0</v>
      </c>
      <c r="G410">
        <f t="shared" si="70"/>
        <v>1</v>
      </c>
      <c r="H410">
        <f t="shared" si="71"/>
        <v>0</v>
      </c>
      <c r="I410">
        <f t="shared" si="72"/>
        <v>0</v>
      </c>
      <c r="J410">
        <f t="shared" si="73"/>
        <v>0</v>
      </c>
      <c r="K410">
        <f t="shared" si="74"/>
        <v>0</v>
      </c>
      <c r="L410">
        <f t="shared" si="75"/>
        <v>1</v>
      </c>
      <c r="M410">
        <f t="shared" si="76"/>
        <v>1</v>
      </c>
      <c r="N410">
        <f t="shared" si="77"/>
        <v>0</v>
      </c>
      <c r="O410">
        <f t="shared" si="78"/>
        <v>0</v>
      </c>
    </row>
    <row r="411" spans="1:15" x14ac:dyDescent="0.35">
      <c r="A411" s="4" t="s">
        <v>405</v>
      </c>
      <c r="B411" s="5">
        <v>2017</v>
      </c>
      <c r="C411" s="6">
        <v>15</v>
      </c>
      <c r="D411" s="6">
        <v>305.49220100000002</v>
      </c>
      <c r="E411">
        <f t="shared" si="68"/>
        <v>1</v>
      </c>
      <c r="F411">
        <f t="shared" si="69"/>
        <v>0</v>
      </c>
      <c r="G411">
        <f t="shared" si="70"/>
        <v>1</v>
      </c>
      <c r="H411">
        <f t="shared" si="71"/>
        <v>0</v>
      </c>
      <c r="I411">
        <f t="shared" si="72"/>
        <v>0</v>
      </c>
      <c r="J411">
        <f t="shared" si="73"/>
        <v>0</v>
      </c>
      <c r="K411">
        <f t="shared" si="74"/>
        <v>0</v>
      </c>
      <c r="L411">
        <f t="shared" si="75"/>
        <v>1</v>
      </c>
      <c r="M411">
        <f t="shared" si="76"/>
        <v>1</v>
      </c>
      <c r="N411">
        <f t="shared" si="77"/>
        <v>0</v>
      </c>
      <c r="O411">
        <f t="shared" si="78"/>
        <v>0</v>
      </c>
    </row>
    <row r="412" spans="1:15" x14ac:dyDescent="0.35">
      <c r="A412" s="4" t="s">
        <v>406</v>
      </c>
      <c r="B412" s="5">
        <v>2012</v>
      </c>
      <c r="C412" s="6">
        <v>150</v>
      </c>
      <c r="D412" s="6">
        <v>305.270083</v>
      </c>
      <c r="E412">
        <f t="shared" si="68"/>
        <v>0</v>
      </c>
      <c r="F412">
        <f t="shared" si="69"/>
        <v>0</v>
      </c>
      <c r="G412">
        <f t="shared" si="70"/>
        <v>0</v>
      </c>
      <c r="H412">
        <f t="shared" si="71"/>
        <v>1</v>
      </c>
      <c r="I412">
        <f t="shared" si="72"/>
        <v>1</v>
      </c>
      <c r="J412">
        <f t="shared" si="73"/>
        <v>0</v>
      </c>
      <c r="K412">
        <f t="shared" si="74"/>
        <v>1</v>
      </c>
      <c r="L412">
        <f t="shared" si="75"/>
        <v>1</v>
      </c>
      <c r="M412">
        <f t="shared" si="76"/>
        <v>1</v>
      </c>
      <c r="N412">
        <f t="shared" si="77"/>
        <v>0</v>
      </c>
      <c r="O412">
        <f t="shared" si="78"/>
        <v>0</v>
      </c>
    </row>
    <row r="413" spans="1:15" x14ac:dyDescent="0.35">
      <c r="A413" s="4" t="s">
        <v>407</v>
      </c>
      <c r="B413" s="5">
        <v>2012</v>
      </c>
      <c r="C413" s="6">
        <v>209</v>
      </c>
      <c r="D413" s="6">
        <v>305.21822800000001</v>
      </c>
      <c r="E413">
        <f t="shared" si="68"/>
        <v>0</v>
      </c>
      <c r="F413">
        <f t="shared" si="69"/>
        <v>0</v>
      </c>
      <c r="G413">
        <f t="shared" si="70"/>
        <v>0</v>
      </c>
      <c r="H413">
        <f t="shared" si="71"/>
        <v>1</v>
      </c>
      <c r="I413">
        <f t="shared" si="72"/>
        <v>1</v>
      </c>
      <c r="J413">
        <f t="shared" si="73"/>
        <v>0</v>
      </c>
      <c r="K413">
        <f t="shared" si="74"/>
        <v>1</v>
      </c>
      <c r="L413">
        <f t="shared" si="75"/>
        <v>1</v>
      </c>
      <c r="M413">
        <f t="shared" si="76"/>
        <v>1</v>
      </c>
      <c r="N413">
        <f t="shared" si="77"/>
        <v>0</v>
      </c>
      <c r="O413">
        <f t="shared" si="78"/>
        <v>0</v>
      </c>
    </row>
    <row r="414" spans="1:15" x14ac:dyDescent="0.35">
      <c r="A414" s="4" t="s">
        <v>408</v>
      </c>
      <c r="B414" s="5">
        <v>2013</v>
      </c>
      <c r="C414" s="6">
        <v>92</v>
      </c>
      <c r="D414" s="6">
        <v>304.24919799999998</v>
      </c>
      <c r="E414">
        <f t="shared" si="68"/>
        <v>1</v>
      </c>
      <c r="F414">
        <f t="shared" si="69"/>
        <v>0</v>
      </c>
      <c r="G414">
        <f t="shared" si="70"/>
        <v>1</v>
      </c>
      <c r="H414">
        <f t="shared" si="71"/>
        <v>0</v>
      </c>
      <c r="I414">
        <f t="shared" si="72"/>
        <v>0</v>
      </c>
      <c r="J414">
        <f t="shared" si="73"/>
        <v>0</v>
      </c>
      <c r="K414">
        <f t="shared" si="74"/>
        <v>0</v>
      </c>
      <c r="L414">
        <f t="shared" si="75"/>
        <v>1</v>
      </c>
      <c r="M414">
        <f t="shared" si="76"/>
        <v>1</v>
      </c>
      <c r="N414">
        <f t="shared" si="77"/>
        <v>0</v>
      </c>
      <c r="O414">
        <f t="shared" si="78"/>
        <v>0</v>
      </c>
    </row>
    <row r="415" spans="1:15" x14ac:dyDescent="0.35">
      <c r="A415" s="4" t="s">
        <v>409</v>
      </c>
      <c r="B415" s="5">
        <v>1998</v>
      </c>
      <c r="C415" s="6">
        <v>90</v>
      </c>
      <c r="D415" s="6">
        <v>303.5</v>
      </c>
      <c r="E415">
        <f t="shared" si="68"/>
        <v>1</v>
      </c>
      <c r="F415">
        <f t="shared" si="69"/>
        <v>0</v>
      </c>
      <c r="G415">
        <f t="shared" si="70"/>
        <v>1</v>
      </c>
      <c r="H415">
        <f t="shared" si="71"/>
        <v>0</v>
      </c>
      <c r="I415">
        <f t="shared" si="72"/>
        <v>0</v>
      </c>
      <c r="J415">
        <f t="shared" si="73"/>
        <v>1</v>
      </c>
      <c r="K415">
        <f t="shared" si="74"/>
        <v>1</v>
      </c>
      <c r="L415">
        <f t="shared" si="75"/>
        <v>0</v>
      </c>
      <c r="M415">
        <f t="shared" si="76"/>
        <v>0</v>
      </c>
      <c r="N415">
        <f t="shared" si="77"/>
        <v>0</v>
      </c>
      <c r="O415">
        <f t="shared" si="78"/>
        <v>1</v>
      </c>
    </row>
    <row r="416" spans="1:15" x14ac:dyDescent="0.35">
      <c r="A416" s="4" t="s">
        <v>410</v>
      </c>
      <c r="B416" s="5">
        <v>1997</v>
      </c>
      <c r="C416" s="6">
        <v>45</v>
      </c>
      <c r="D416" s="6">
        <v>302.71061500000002</v>
      </c>
      <c r="E416">
        <f t="shared" si="68"/>
        <v>1</v>
      </c>
      <c r="F416">
        <f t="shared" si="69"/>
        <v>0</v>
      </c>
      <c r="G416">
        <f t="shared" si="70"/>
        <v>1</v>
      </c>
      <c r="H416">
        <f t="shared" si="71"/>
        <v>0</v>
      </c>
      <c r="I416">
        <f t="shared" si="72"/>
        <v>0</v>
      </c>
      <c r="J416">
        <f t="shared" si="73"/>
        <v>1</v>
      </c>
      <c r="K416">
        <f t="shared" si="74"/>
        <v>1</v>
      </c>
      <c r="L416">
        <f t="shared" si="75"/>
        <v>0</v>
      </c>
      <c r="M416">
        <f t="shared" si="76"/>
        <v>0</v>
      </c>
      <c r="N416">
        <f t="shared" si="77"/>
        <v>0</v>
      </c>
      <c r="O416">
        <f t="shared" si="78"/>
        <v>1</v>
      </c>
    </row>
    <row r="417" spans="1:15" x14ac:dyDescent="0.35">
      <c r="A417" s="4" t="s">
        <v>411</v>
      </c>
      <c r="B417" s="5">
        <v>2009</v>
      </c>
      <c r="C417" s="6">
        <v>175</v>
      </c>
      <c r="D417" s="6">
        <v>302.46901700000001</v>
      </c>
      <c r="E417">
        <f t="shared" si="68"/>
        <v>0</v>
      </c>
      <c r="F417">
        <f t="shared" si="69"/>
        <v>0</v>
      </c>
      <c r="G417">
        <f t="shared" si="70"/>
        <v>0</v>
      </c>
      <c r="H417">
        <f t="shared" si="71"/>
        <v>1</v>
      </c>
      <c r="I417">
        <f t="shared" si="72"/>
        <v>1</v>
      </c>
      <c r="J417">
        <f t="shared" si="73"/>
        <v>0</v>
      </c>
      <c r="K417">
        <f t="shared" si="74"/>
        <v>1</v>
      </c>
      <c r="L417">
        <f t="shared" si="75"/>
        <v>1</v>
      </c>
      <c r="M417">
        <f t="shared" si="76"/>
        <v>1</v>
      </c>
      <c r="N417">
        <f t="shared" si="77"/>
        <v>0</v>
      </c>
      <c r="O417">
        <f t="shared" si="78"/>
        <v>0</v>
      </c>
    </row>
    <row r="418" spans="1:15" x14ac:dyDescent="0.35">
      <c r="A418" s="4" t="s">
        <v>412</v>
      </c>
      <c r="B418" s="5">
        <v>2016</v>
      </c>
      <c r="C418" s="6">
        <v>110</v>
      </c>
      <c r="D418" s="6">
        <v>302.21243399999997</v>
      </c>
      <c r="E418">
        <f t="shared" si="68"/>
        <v>0</v>
      </c>
      <c r="F418">
        <f t="shared" si="69"/>
        <v>0</v>
      </c>
      <c r="G418">
        <f t="shared" si="70"/>
        <v>0</v>
      </c>
      <c r="H418">
        <f t="shared" si="71"/>
        <v>1</v>
      </c>
      <c r="I418">
        <f t="shared" si="72"/>
        <v>1</v>
      </c>
      <c r="J418">
        <f t="shared" si="73"/>
        <v>0</v>
      </c>
      <c r="K418">
        <f t="shared" si="74"/>
        <v>1</v>
      </c>
      <c r="L418">
        <f t="shared" si="75"/>
        <v>1</v>
      </c>
      <c r="M418">
        <f t="shared" si="76"/>
        <v>1</v>
      </c>
      <c r="N418">
        <f t="shared" si="77"/>
        <v>0</v>
      </c>
      <c r="O418">
        <f t="shared" si="78"/>
        <v>0</v>
      </c>
    </row>
    <row r="419" spans="1:15" x14ac:dyDescent="0.35">
      <c r="A419" s="4" t="s">
        <v>413</v>
      </c>
      <c r="B419" s="5">
        <v>1991</v>
      </c>
      <c r="C419" s="6">
        <v>70</v>
      </c>
      <c r="D419" s="6">
        <v>300.85482300000001</v>
      </c>
      <c r="E419">
        <f t="shared" si="68"/>
        <v>1</v>
      </c>
      <c r="F419">
        <f t="shared" si="69"/>
        <v>0</v>
      </c>
      <c r="G419">
        <f t="shared" si="70"/>
        <v>1</v>
      </c>
      <c r="H419">
        <f t="shared" si="71"/>
        <v>0</v>
      </c>
      <c r="I419">
        <f t="shared" si="72"/>
        <v>0</v>
      </c>
      <c r="J419">
        <f t="shared" si="73"/>
        <v>1</v>
      </c>
      <c r="K419">
        <f t="shared" si="74"/>
        <v>1</v>
      </c>
      <c r="L419">
        <f t="shared" si="75"/>
        <v>0</v>
      </c>
      <c r="M419">
        <f t="shared" si="76"/>
        <v>0</v>
      </c>
      <c r="N419">
        <f t="shared" si="77"/>
        <v>0</v>
      </c>
      <c r="O419">
        <f t="shared" si="78"/>
        <v>1</v>
      </c>
    </row>
    <row r="420" spans="1:15" x14ac:dyDescent="0.35">
      <c r="A420" s="4" t="s">
        <v>414</v>
      </c>
      <c r="B420" s="5">
        <v>1985</v>
      </c>
      <c r="C420" s="6">
        <v>44</v>
      </c>
      <c r="D420" s="6">
        <v>300.39999999999998</v>
      </c>
      <c r="E420">
        <f t="shared" si="68"/>
        <v>1</v>
      </c>
      <c r="F420">
        <f t="shared" si="69"/>
        <v>0</v>
      </c>
      <c r="G420">
        <f t="shared" si="70"/>
        <v>1</v>
      </c>
      <c r="H420">
        <f t="shared" si="71"/>
        <v>0</v>
      </c>
      <c r="I420">
        <f t="shared" si="72"/>
        <v>0</v>
      </c>
      <c r="J420">
        <f t="shared" si="73"/>
        <v>1</v>
      </c>
      <c r="K420">
        <f t="shared" si="74"/>
        <v>1</v>
      </c>
      <c r="L420">
        <f t="shared" si="75"/>
        <v>0</v>
      </c>
      <c r="M420">
        <f t="shared" si="76"/>
        <v>0</v>
      </c>
      <c r="N420">
        <f t="shared" si="77"/>
        <v>0</v>
      </c>
      <c r="O420">
        <f t="shared" si="78"/>
        <v>1</v>
      </c>
    </row>
    <row r="421" spans="1:15" x14ac:dyDescent="0.35">
      <c r="A421" s="4" t="s">
        <v>415</v>
      </c>
      <c r="B421" s="5">
        <v>1978</v>
      </c>
      <c r="C421" s="6">
        <v>55</v>
      </c>
      <c r="D421" s="6">
        <v>300.2</v>
      </c>
      <c r="E421">
        <f t="shared" si="68"/>
        <v>1</v>
      </c>
      <c r="F421">
        <f t="shared" si="69"/>
        <v>0</v>
      </c>
      <c r="G421">
        <f t="shared" si="70"/>
        <v>1</v>
      </c>
      <c r="H421">
        <f t="shared" si="71"/>
        <v>0</v>
      </c>
      <c r="I421">
        <f t="shared" si="72"/>
        <v>0</v>
      </c>
      <c r="J421">
        <f t="shared" si="73"/>
        <v>1</v>
      </c>
      <c r="K421">
        <f t="shared" si="74"/>
        <v>1</v>
      </c>
      <c r="L421">
        <f t="shared" si="75"/>
        <v>0</v>
      </c>
      <c r="M421">
        <f t="shared" si="76"/>
        <v>0</v>
      </c>
      <c r="N421">
        <f t="shared" si="77"/>
        <v>0</v>
      </c>
      <c r="O421">
        <f t="shared" si="78"/>
        <v>1</v>
      </c>
    </row>
    <row r="422" spans="1:15" x14ac:dyDescent="0.35">
      <c r="A422" s="4" t="s">
        <v>415</v>
      </c>
      <c r="B422" s="5">
        <v>1978</v>
      </c>
      <c r="C422" s="6">
        <v>55</v>
      </c>
      <c r="D422" s="6">
        <v>300.2</v>
      </c>
      <c r="E422">
        <f t="shared" si="68"/>
        <v>1</v>
      </c>
      <c r="F422">
        <f t="shared" si="69"/>
        <v>0</v>
      </c>
      <c r="G422">
        <f t="shared" si="70"/>
        <v>1</v>
      </c>
      <c r="H422">
        <f t="shared" si="71"/>
        <v>0</v>
      </c>
      <c r="I422">
        <f t="shared" si="72"/>
        <v>0</v>
      </c>
      <c r="J422">
        <f t="shared" si="73"/>
        <v>1</v>
      </c>
      <c r="K422">
        <f t="shared" si="74"/>
        <v>1</v>
      </c>
      <c r="L422">
        <f t="shared" si="75"/>
        <v>0</v>
      </c>
      <c r="M422">
        <f t="shared" si="76"/>
        <v>0</v>
      </c>
      <c r="N422">
        <f t="shared" si="77"/>
        <v>0</v>
      </c>
      <c r="O422">
        <f t="shared" si="78"/>
        <v>1</v>
      </c>
    </row>
    <row r="423" spans="1:15" x14ac:dyDescent="0.35">
      <c r="A423" s="4" t="s">
        <v>416</v>
      </c>
      <c r="B423" s="5">
        <v>2004</v>
      </c>
      <c r="C423" s="6">
        <v>170</v>
      </c>
      <c r="D423" s="6">
        <v>300.15054600000002</v>
      </c>
      <c r="E423">
        <f t="shared" si="68"/>
        <v>0</v>
      </c>
      <c r="F423">
        <f t="shared" si="69"/>
        <v>0</v>
      </c>
      <c r="G423">
        <f t="shared" si="70"/>
        <v>0</v>
      </c>
      <c r="H423">
        <f t="shared" si="71"/>
        <v>1</v>
      </c>
      <c r="I423">
        <f t="shared" si="72"/>
        <v>1</v>
      </c>
      <c r="J423">
        <f t="shared" si="73"/>
        <v>0</v>
      </c>
      <c r="K423">
        <f t="shared" si="74"/>
        <v>1</v>
      </c>
      <c r="L423">
        <f t="shared" si="75"/>
        <v>1</v>
      </c>
      <c r="M423">
        <f t="shared" si="76"/>
        <v>1</v>
      </c>
      <c r="N423">
        <f t="shared" si="77"/>
        <v>0</v>
      </c>
      <c r="O423">
        <f t="shared" si="78"/>
        <v>0</v>
      </c>
    </row>
    <row r="424" spans="1:15" x14ac:dyDescent="0.35">
      <c r="A424" s="4" t="s">
        <v>417</v>
      </c>
      <c r="B424" s="5">
        <v>2008</v>
      </c>
      <c r="C424" s="6">
        <v>85</v>
      </c>
      <c r="D424" s="6">
        <v>299.47788600000001</v>
      </c>
      <c r="E424">
        <f t="shared" si="68"/>
        <v>1</v>
      </c>
      <c r="F424">
        <f t="shared" si="69"/>
        <v>0</v>
      </c>
      <c r="G424">
        <f t="shared" si="70"/>
        <v>1</v>
      </c>
      <c r="H424">
        <f t="shared" si="71"/>
        <v>0</v>
      </c>
      <c r="I424">
        <f t="shared" si="72"/>
        <v>0</v>
      </c>
      <c r="J424">
        <f t="shared" si="73"/>
        <v>0</v>
      </c>
      <c r="K424">
        <f t="shared" si="74"/>
        <v>0</v>
      </c>
      <c r="L424">
        <f t="shared" si="75"/>
        <v>1</v>
      </c>
      <c r="M424">
        <f t="shared" si="76"/>
        <v>1</v>
      </c>
      <c r="N424">
        <f t="shared" si="77"/>
        <v>0</v>
      </c>
      <c r="O424">
        <f t="shared" si="78"/>
        <v>0</v>
      </c>
    </row>
    <row r="425" spans="1:15" x14ac:dyDescent="0.35">
      <c r="A425" s="4" t="s">
        <v>418</v>
      </c>
      <c r="B425" s="5">
        <v>2010</v>
      </c>
      <c r="C425" s="6">
        <v>80</v>
      </c>
      <c r="D425" s="6">
        <v>299.46178200000003</v>
      </c>
      <c r="E425">
        <f t="shared" si="68"/>
        <v>1</v>
      </c>
      <c r="F425">
        <f t="shared" si="69"/>
        <v>0</v>
      </c>
      <c r="G425">
        <f t="shared" si="70"/>
        <v>1</v>
      </c>
      <c r="H425">
        <f t="shared" si="71"/>
        <v>0</v>
      </c>
      <c r="I425">
        <f t="shared" si="72"/>
        <v>0</v>
      </c>
      <c r="J425">
        <f t="shared" si="73"/>
        <v>0</v>
      </c>
      <c r="K425">
        <f t="shared" si="74"/>
        <v>0</v>
      </c>
      <c r="L425">
        <f t="shared" si="75"/>
        <v>1</v>
      </c>
      <c r="M425">
        <f t="shared" si="76"/>
        <v>1</v>
      </c>
      <c r="N425">
        <f t="shared" si="77"/>
        <v>0</v>
      </c>
      <c r="O425">
        <f t="shared" si="78"/>
        <v>0</v>
      </c>
    </row>
    <row r="426" spans="1:15" x14ac:dyDescent="0.35">
      <c r="A426" s="4" t="s">
        <v>419</v>
      </c>
      <c r="B426" s="5">
        <v>1997</v>
      </c>
      <c r="C426" s="6">
        <v>46</v>
      </c>
      <c r="D426" s="6">
        <v>298.92341900000002</v>
      </c>
      <c r="E426">
        <f t="shared" si="68"/>
        <v>1</v>
      </c>
      <c r="F426">
        <f t="shared" si="69"/>
        <v>0</v>
      </c>
      <c r="G426">
        <f t="shared" si="70"/>
        <v>1</v>
      </c>
      <c r="H426">
        <f t="shared" si="71"/>
        <v>0</v>
      </c>
      <c r="I426">
        <f t="shared" si="72"/>
        <v>0</v>
      </c>
      <c r="J426">
        <f t="shared" si="73"/>
        <v>1</v>
      </c>
      <c r="K426">
        <f t="shared" si="74"/>
        <v>1</v>
      </c>
      <c r="L426">
        <f t="shared" si="75"/>
        <v>0</v>
      </c>
      <c r="M426">
        <f t="shared" si="76"/>
        <v>0</v>
      </c>
      <c r="N426">
        <f t="shared" si="77"/>
        <v>0</v>
      </c>
      <c r="O426">
        <f t="shared" si="78"/>
        <v>1</v>
      </c>
    </row>
    <row r="427" spans="1:15" x14ac:dyDescent="0.35">
      <c r="A427" s="4" t="s">
        <v>420</v>
      </c>
      <c r="B427" s="5">
        <v>1999</v>
      </c>
      <c r="C427" s="6">
        <v>105</v>
      </c>
      <c r="D427" s="6">
        <v>298.815224</v>
      </c>
      <c r="E427">
        <f t="shared" si="68"/>
        <v>0</v>
      </c>
      <c r="F427">
        <f t="shared" si="69"/>
        <v>0</v>
      </c>
      <c r="G427">
        <f t="shared" si="70"/>
        <v>0</v>
      </c>
      <c r="H427">
        <f t="shared" si="71"/>
        <v>1</v>
      </c>
      <c r="I427">
        <f t="shared" si="72"/>
        <v>1</v>
      </c>
      <c r="J427">
        <f t="shared" si="73"/>
        <v>1</v>
      </c>
      <c r="K427">
        <f t="shared" si="74"/>
        <v>2</v>
      </c>
      <c r="L427">
        <f t="shared" si="75"/>
        <v>0</v>
      </c>
      <c r="M427">
        <f t="shared" si="76"/>
        <v>0</v>
      </c>
      <c r="N427">
        <f t="shared" si="77"/>
        <v>0</v>
      </c>
      <c r="O427">
        <f t="shared" si="78"/>
        <v>1</v>
      </c>
    </row>
    <row r="428" spans="1:15" x14ac:dyDescent="0.35">
      <c r="A428" s="4" t="s">
        <v>421</v>
      </c>
      <c r="B428" s="5">
        <v>2000</v>
      </c>
      <c r="C428" s="6">
        <v>75</v>
      </c>
      <c r="D428" s="6">
        <v>296.872367</v>
      </c>
      <c r="E428">
        <f t="shared" si="68"/>
        <v>1</v>
      </c>
      <c r="F428">
        <f t="shared" si="69"/>
        <v>0</v>
      </c>
      <c r="G428">
        <f t="shared" si="70"/>
        <v>1</v>
      </c>
      <c r="H428">
        <f t="shared" si="71"/>
        <v>0</v>
      </c>
      <c r="I428">
        <f t="shared" si="72"/>
        <v>0</v>
      </c>
      <c r="J428">
        <f t="shared" si="73"/>
        <v>0</v>
      </c>
      <c r="K428">
        <f t="shared" si="74"/>
        <v>0</v>
      </c>
      <c r="L428">
        <f t="shared" si="75"/>
        <v>0</v>
      </c>
      <c r="M428">
        <f t="shared" si="76"/>
        <v>0</v>
      </c>
      <c r="N428">
        <f t="shared" si="77"/>
        <v>0</v>
      </c>
      <c r="O428">
        <f t="shared" si="78"/>
        <v>0</v>
      </c>
    </row>
    <row r="429" spans="1:15" x14ac:dyDescent="0.35">
      <c r="A429" s="4" t="s">
        <v>422</v>
      </c>
      <c r="B429" s="5">
        <v>2016</v>
      </c>
      <c r="C429" s="6">
        <v>110</v>
      </c>
      <c r="D429" s="6">
        <v>296.64283399999999</v>
      </c>
      <c r="E429">
        <f t="shared" si="68"/>
        <v>0</v>
      </c>
      <c r="F429">
        <f t="shared" si="69"/>
        <v>0</v>
      </c>
      <c r="G429">
        <f t="shared" si="70"/>
        <v>0</v>
      </c>
      <c r="H429">
        <f t="shared" si="71"/>
        <v>1</v>
      </c>
      <c r="I429">
        <f t="shared" si="72"/>
        <v>1</v>
      </c>
      <c r="J429">
        <f t="shared" si="73"/>
        <v>0</v>
      </c>
      <c r="K429">
        <f t="shared" si="74"/>
        <v>1</v>
      </c>
      <c r="L429">
        <f t="shared" si="75"/>
        <v>1</v>
      </c>
      <c r="M429">
        <f t="shared" si="76"/>
        <v>1</v>
      </c>
      <c r="N429">
        <f t="shared" si="77"/>
        <v>0</v>
      </c>
      <c r="O429">
        <f t="shared" si="78"/>
        <v>0</v>
      </c>
    </row>
    <row r="430" spans="1:15" x14ac:dyDescent="0.35">
      <c r="A430" s="4" t="s">
        <v>423</v>
      </c>
      <c r="B430" s="5">
        <v>2002</v>
      </c>
      <c r="C430" s="6">
        <v>63</v>
      </c>
      <c r="D430" s="6">
        <v>296.338663</v>
      </c>
      <c r="E430">
        <f t="shared" si="68"/>
        <v>1</v>
      </c>
      <c r="F430">
        <f t="shared" si="69"/>
        <v>0</v>
      </c>
      <c r="G430">
        <f t="shared" si="70"/>
        <v>1</v>
      </c>
      <c r="H430">
        <f t="shared" si="71"/>
        <v>0</v>
      </c>
      <c r="I430">
        <f t="shared" si="72"/>
        <v>0</v>
      </c>
      <c r="J430">
        <f t="shared" si="73"/>
        <v>0</v>
      </c>
      <c r="K430">
        <f t="shared" si="74"/>
        <v>0</v>
      </c>
      <c r="L430">
        <f t="shared" si="75"/>
        <v>1</v>
      </c>
      <c r="M430">
        <f t="shared" si="76"/>
        <v>1</v>
      </c>
      <c r="N430">
        <f t="shared" si="77"/>
        <v>0</v>
      </c>
      <c r="O430">
        <f t="shared" si="78"/>
        <v>0</v>
      </c>
    </row>
    <row r="431" spans="1:15" x14ac:dyDescent="0.35">
      <c r="A431" s="4" t="s">
        <v>424</v>
      </c>
      <c r="B431" s="5">
        <v>2010</v>
      </c>
      <c r="C431" s="6">
        <v>57.5</v>
      </c>
      <c r="D431" s="6">
        <v>295.87419</v>
      </c>
      <c r="E431">
        <f t="shared" si="68"/>
        <v>1</v>
      </c>
      <c r="F431">
        <f t="shared" si="69"/>
        <v>0</v>
      </c>
      <c r="G431">
        <f t="shared" si="70"/>
        <v>1</v>
      </c>
      <c r="H431">
        <f t="shared" si="71"/>
        <v>0</v>
      </c>
      <c r="I431">
        <f t="shared" si="72"/>
        <v>0</v>
      </c>
      <c r="J431">
        <f t="shared" si="73"/>
        <v>0</v>
      </c>
      <c r="K431">
        <f t="shared" si="74"/>
        <v>0</v>
      </c>
      <c r="L431">
        <f t="shared" si="75"/>
        <v>1</v>
      </c>
      <c r="M431">
        <f t="shared" si="76"/>
        <v>1</v>
      </c>
      <c r="N431">
        <f t="shared" si="77"/>
        <v>0</v>
      </c>
      <c r="O431">
        <f t="shared" si="78"/>
        <v>0</v>
      </c>
    </row>
    <row r="432" spans="1:15" x14ac:dyDescent="0.35">
      <c r="A432" s="4" t="s">
        <v>424</v>
      </c>
      <c r="B432" s="5">
        <v>2010</v>
      </c>
      <c r="C432" s="6">
        <v>57.5</v>
      </c>
      <c r="D432" s="6">
        <v>295.87419</v>
      </c>
      <c r="E432">
        <f t="shared" si="68"/>
        <v>1</v>
      </c>
      <c r="F432">
        <f t="shared" si="69"/>
        <v>0</v>
      </c>
      <c r="G432">
        <f t="shared" si="70"/>
        <v>1</v>
      </c>
      <c r="H432">
        <f t="shared" si="71"/>
        <v>0</v>
      </c>
      <c r="I432">
        <f t="shared" si="72"/>
        <v>0</v>
      </c>
      <c r="J432">
        <f t="shared" si="73"/>
        <v>0</v>
      </c>
      <c r="K432">
        <f t="shared" si="74"/>
        <v>0</v>
      </c>
      <c r="L432">
        <f t="shared" si="75"/>
        <v>1</v>
      </c>
      <c r="M432">
        <f t="shared" si="76"/>
        <v>1</v>
      </c>
      <c r="N432">
        <f t="shared" si="77"/>
        <v>0</v>
      </c>
      <c r="O432">
        <f t="shared" si="78"/>
        <v>0</v>
      </c>
    </row>
    <row r="433" spans="1:15" x14ac:dyDescent="0.35">
      <c r="A433" s="4" t="s">
        <v>425</v>
      </c>
      <c r="B433" s="5">
        <v>2017</v>
      </c>
      <c r="C433" s="6">
        <v>20</v>
      </c>
      <c r="D433" s="6">
        <v>295.459836</v>
      </c>
      <c r="E433">
        <f t="shared" si="68"/>
        <v>1</v>
      </c>
      <c r="F433">
        <f t="shared" si="69"/>
        <v>0</v>
      </c>
      <c r="G433">
        <f t="shared" si="70"/>
        <v>1</v>
      </c>
      <c r="H433">
        <f t="shared" si="71"/>
        <v>0</v>
      </c>
      <c r="I433">
        <f t="shared" si="72"/>
        <v>0</v>
      </c>
      <c r="J433">
        <f t="shared" si="73"/>
        <v>0</v>
      </c>
      <c r="K433">
        <f t="shared" si="74"/>
        <v>0</v>
      </c>
      <c r="L433">
        <f t="shared" si="75"/>
        <v>1</v>
      </c>
      <c r="M433">
        <f t="shared" si="76"/>
        <v>1</v>
      </c>
      <c r="N433">
        <f t="shared" si="77"/>
        <v>0</v>
      </c>
      <c r="O433">
        <f t="shared" si="78"/>
        <v>0</v>
      </c>
    </row>
    <row r="434" spans="1:15" x14ac:dyDescent="0.35">
      <c r="A434" s="4" t="s">
        <v>426</v>
      </c>
      <c r="B434" s="5">
        <v>2015</v>
      </c>
      <c r="C434" s="6">
        <v>110</v>
      </c>
      <c r="D434" s="6">
        <v>295.27907199999999</v>
      </c>
      <c r="E434">
        <f t="shared" si="68"/>
        <v>0</v>
      </c>
      <c r="F434">
        <f t="shared" si="69"/>
        <v>0</v>
      </c>
      <c r="G434">
        <f t="shared" si="70"/>
        <v>0</v>
      </c>
      <c r="H434">
        <f t="shared" si="71"/>
        <v>1</v>
      </c>
      <c r="I434">
        <f t="shared" si="72"/>
        <v>1</v>
      </c>
      <c r="J434">
        <f t="shared" si="73"/>
        <v>0</v>
      </c>
      <c r="K434">
        <f t="shared" si="74"/>
        <v>1</v>
      </c>
      <c r="L434">
        <f t="shared" si="75"/>
        <v>1</v>
      </c>
      <c r="M434">
        <f t="shared" si="76"/>
        <v>1</v>
      </c>
      <c r="N434">
        <f t="shared" si="77"/>
        <v>0</v>
      </c>
      <c r="O434">
        <f t="shared" si="78"/>
        <v>0</v>
      </c>
    </row>
    <row r="435" spans="1:15" x14ac:dyDescent="0.35">
      <c r="A435" s="4" t="s">
        <v>427</v>
      </c>
      <c r="B435" s="5">
        <v>1984</v>
      </c>
      <c r="C435" s="6">
        <v>30</v>
      </c>
      <c r="D435" s="6">
        <v>295.212467</v>
      </c>
      <c r="E435">
        <f t="shared" si="68"/>
        <v>1</v>
      </c>
      <c r="F435">
        <f t="shared" si="69"/>
        <v>0</v>
      </c>
      <c r="G435">
        <f t="shared" si="70"/>
        <v>1</v>
      </c>
      <c r="H435">
        <f t="shared" si="71"/>
        <v>0</v>
      </c>
      <c r="I435">
        <f t="shared" si="72"/>
        <v>0</v>
      </c>
      <c r="J435">
        <f t="shared" si="73"/>
        <v>1</v>
      </c>
      <c r="K435">
        <f t="shared" si="74"/>
        <v>1</v>
      </c>
      <c r="L435">
        <f t="shared" si="75"/>
        <v>0</v>
      </c>
      <c r="M435">
        <f t="shared" si="76"/>
        <v>0</v>
      </c>
      <c r="N435">
        <f t="shared" si="77"/>
        <v>0</v>
      </c>
      <c r="O435">
        <f t="shared" si="78"/>
        <v>1</v>
      </c>
    </row>
    <row r="436" spans="1:15" x14ac:dyDescent="0.35">
      <c r="A436" s="4" t="s">
        <v>428</v>
      </c>
      <c r="B436" s="5">
        <v>2010</v>
      </c>
      <c r="C436" s="6">
        <v>95</v>
      </c>
      <c r="D436" s="6">
        <v>294.68077799999998</v>
      </c>
      <c r="E436">
        <f t="shared" si="68"/>
        <v>1</v>
      </c>
      <c r="F436">
        <f t="shared" si="69"/>
        <v>0</v>
      </c>
      <c r="G436">
        <f t="shared" si="70"/>
        <v>1</v>
      </c>
      <c r="H436">
        <f t="shared" si="71"/>
        <v>0</v>
      </c>
      <c r="I436">
        <f t="shared" si="72"/>
        <v>0</v>
      </c>
      <c r="J436">
        <f t="shared" si="73"/>
        <v>0</v>
      </c>
      <c r="K436">
        <f t="shared" si="74"/>
        <v>0</v>
      </c>
      <c r="L436">
        <f t="shared" si="75"/>
        <v>1</v>
      </c>
      <c r="M436">
        <f t="shared" si="76"/>
        <v>1</v>
      </c>
      <c r="N436">
        <f t="shared" si="77"/>
        <v>0</v>
      </c>
      <c r="O436">
        <f t="shared" si="78"/>
        <v>0</v>
      </c>
    </row>
    <row r="437" spans="1:15" x14ac:dyDescent="0.35">
      <c r="A437" s="4" t="s">
        <v>429</v>
      </c>
      <c r="B437" s="5">
        <v>1998</v>
      </c>
      <c r="C437" s="6">
        <v>71.5</v>
      </c>
      <c r="D437" s="6">
        <v>294.15660500000001</v>
      </c>
      <c r="E437">
        <f t="shared" si="68"/>
        <v>1</v>
      </c>
      <c r="F437">
        <f t="shared" si="69"/>
        <v>0</v>
      </c>
      <c r="G437">
        <f t="shared" si="70"/>
        <v>1</v>
      </c>
      <c r="H437">
        <f t="shared" si="71"/>
        <v>0</v>
      </c>
      <c r="I437">
        <f t="shared" si="72"/>
        <v>0</v>
      </c>
      <c r="J437">
        <f t="shared" si="73"/>
        <v>1</v>
      </c>
      <c r="K437">
        <f t="shared" si="74"/>
        <v>1</v>
      </c>
      <c r="L437">
        <f t="shared" si="75"/>
        <v>0</v>
      </c>
      <c r="M437">
        <f t="shared" si="76"/>
        <v>0</v>
      </c>
      <c r="N437">
        <f t="shared" si="77"/>
        <v>0</v>
      </c>
      <c r="O437">
        <f t="shared" si="78"/>
        <v>1</v>
      </c>
    </row>
    <row r="438" spans="1:15" x14ac:dyDescent="0.35">
      <c r="A438" s="4" t="s">
        <v>430</v>
      </c>
      <c r="B438" s="5">
        <v>2009</v>
      </c>
      <c r="C438" s="6">
        <v>150</v>
      </c>
      <c r="D438" s="6">
        <v>292.81784099999999</v>
      </c>
      <c r="E438">
        <f t="shared" si="68"/>
        <v>0</v>
      </c>
      <c r="F438">
        <f t="shared" si="69"/>
        <v>0</v>
      </c>
      <c r="G438">
        <f t="shared" si="70"/>
        <v>0</v>
      </c>
      <c r="H438">
        <f t="shared" si="71"/>
        <v>1</v>
      </c>
      <c r="I438">
        <f t="shared" si="72"/>
        <v>1</v>
      </c>
      <c r="J438">
        <f t="shared" si="73"/>
        <v>0</v>
      </c>
      <c r="K438">
        <f t="shared" si="74"/>
        <v>1</v>
      </c>
      <c r="L438">
        <f t="shared" si="75"/>
        <v>1</v>
      </c>
      <c r="M438">
        <f t="shared" si="76"/>
        <v>1</v>
      </c>
      <c r="N438">
        <f t="shared" si="77"/>
        <v>0</v>
      </c>
      <c r="O438">
        <f t="shared" si="78"/>
        <v>0</v>
      </c>
    </row>
    <row r="439" spans="1:15" x14ac:dyDescent="0.35">
      <c r="A439" s="4" t="s">
        <v>431</v>
      </c>
      <c r="B439" s="5">
        <v>1999</v>
      </c>
      <c r="C439" s="6">
        <v>60</v>
      </c>
      <c r="D439" s="6">
        <v>290.70137399999999</v>
      </c>
      <c r="E439">
        <f t="shared" si="68"/>
        <v>1</v>
      </c>
      <c r="F439">
        <f t="shared" si="69"/>
        <v>0</v>
      </c>
      <c r="G439">
        <f t="shared" si="70"/>
        <v>1</v>
      </c>
      <c r="H439">
        <f t="shared" si="71"/>
        <v>0</v>
      </c>
      <c r="I439">
        <f t="shared" si="72"/>
        <v>0</v>
      </c>
      <c r="J439">
        <f t="shared" si="73"/>
        <v>1</v>
      </c>
      <c r="K439">
        <f t="shared" si="74"/>
        <v>1</v>
      </c>
      <c r="L439">
        <f t="shared" si="75"/>
        <v>0</v>
      </c>
      <c r="M439">
        <f t="shared" si="76"/>
        <v>0</v>
      </c>
      <c r="N439">
        <f t="shared" si="77"/>
        <v>0</v>
      </c>
      <c r="O439">
        <f t="shared" si="78"/>
        <v>1</v>
      </c>
    </row>
    <row r="440" spans="1:15" x14ac:dyDescent="0.35">
      <c r="A440" s="4" t="s">
        <v>432</v>
      </c>
      <c r="B440" s="5">
        <v>2010</v>
      </c>
      <c r="C440" s="6">
        <v>130</v>
      </c>
      <c r="D440" s="6">
        <v>290.65049399999998</v>
      </c>
      <c r="E440">
        <f t="shared" si="68"/>
        <v>0</v>
      </c>
      <c r="F440">
        <f t="shared" si="69"/>
        <v>0</v>
      </c>
      <c r="G440">
        <f t="shared" si="70"/>
        <v>0</v>
      </c>
      <c r="H440">
        <f t="shared" si="71"/>
        <v>1</v>
      </c>
      <c r="I440">
        <f t="shared" si="72"/>
        <v>1</v>
      </c>
      <c r="J440">
        <f t="shared" si="73"/>
        <v>0</v>
      </c>
      <c r="K440">
        <f t="shared" si="74"/>
        <v>1</v>
      </c>
      <c r="L440">
        <f t="shared" si="75"/>
        <v>1</v>
      </c>
      <c r="M440">
        <f t="shared" si="76"/>
        <v>1</v>
      </c>
      <c r="N440">
        <f t="shared" si="77"/>
        <v>0</v>
      </c>
      <c r="O440">
        <f t="shared" si="78"/>
        <v>0</v>
      </c>
    </row>
    <row r="441" spans="1:15" x14ac:dyDescent="0.35">
      <c r="A441" s="4" t="s">
        <v>433</v>
      </c>
      <c r="B441" s="5">
        <v>2017</v>
      </c>
      <c r="C441" s="6">
        <v>111</v>
      </c>
      <c r="D441" s="6">
        <v>289.95944500000002</v>
      </c>
      <c r="E441">
        <f t="shared" si="68"/>
        <v>0</v>
      </c>
      <c r="F441">
        <f t="shared" si="69"/>
        <v>0</v>
      </c>
      <c r="G441">
        <f t="shared" si="70"/>
        <v>0</v>
      </c>
      <c r="H441">
        <f t="shared" si="71"/>
        <v>1</v>
      </c>
      <c r="I441">
        <f t="shared" si="72"/>
        <v>1</v>
      </c>
      <c r="J441">
        <f t="shared" si="73"/>
        <v>0</v>
      </c>
      <c r="K441">
        <f t="shared" si="74"/>
        <v>1</v>
      </c>
      <c r="L441">
        <f t="shared" si="75"/>
        <v>1</v>
      </c>
      <c r="M441">
        <f t="shared" si="76"/>
        <v>1</v>
      </c>
      <c r="N441">
        <f t="shared" si="77"/>
        <v>0</v>
      </c>
      <c r="O441">
        <f t="shared" si="78"/>
        <v>0</v>
      </c>
    </row>
    <row r="442" spans="1:15" x14ac:dyDescent="0.35">
      <c r="A442" s="4" t="s">
        <v>434</v>
      </c>
      <c r="B442" s="5">
        <v>2006</v>
      </c>
      <c r="C442" s="6">
        <v>90</v>
      </c>
      <c r="D442" s="6">
        <v>289.660619</v>
      </c>
      <c r="E442">
        <f t="shared" si="68"/>
        <v>1</v>
      </c>
      <c r="F442">
        <f t="shared" si="69"/>
        <v>0</v>
      </c>
      <c r="G442">
        <f t="shared" si="70"/>
        <v>1</v>
      </c>
      <c r="H442">
        <f t="shared" si="71"/>
        <v>0</v>
      </c>
      <c r="I442">
        <f t="shared" si="72"/>
        <v>0</v>
      </c>
      <c r="J442">
        <f t="shared" si="73"/>
        <v>0</v>
      </c>
      <c r="K442">
        <f t="shared" si="74"/>
        <v>0</v>
      </c>
      <c r="L442">
        <f t="shared" si="75"/>
        <v>1</v>
      </c>
      <c r="M442">
        <f t="shared" si="76"/>
        <v>1</v>
      </c>
      <c r="N442">
        <f t="shared" si="77"/>
        <v>0</v>
      </c>
      <c r="O442">
        <f t="shared" si="78"/>
        <v>0</v>
      </c>
    </row>
    <row r="443" spans="1:15" x14ac:dyDescent="0.35">
      <c r="A443" s="4" t="s">
        <v>435</v>
      </c>
      <c r="B443" s="5">
        <v>2011</v>
      </c>
      <c r="C443" s="6">
        <v>32.5</v>
      </c>
      <c r="D443" s="6">
        <v>289.632023</v>
      </c>
      <c r="E443">
        <f t="shared" si="68"/>
        <v>1</v>
      </c>
      <c r="F443">
        <f t="shared" si="69"/>
        <v>0</v>
      </c>
      <c r="G443">
        <f t="shared" si="70"/>
        <v>1</v>
      </c>
      <c r="H443">
        <f t="shared" si="71"/>
        <v>0</v>
      </c>
      <c r="I443">
        <f t="shared" si="72"/>
        <v>0</v>
      </c>
      <c r="J443">
        <f t="shared" si="73"/>
        <v>0</v>
      </c>
      <c r="K443">
        <f t="shared" si="74"/>
        <v>0</v>
      </c>
      <c r="L443">
        <f t="shared" si="75"/>
        <v>1</v>
      </c>
      <c r="M443">
        <f t="shared" si="76"/>
        <v>1</v>
      </c>
      <c r="N443">
        <f t="shared" si="77"/>
        <v>0</v>
      </c>
      <c r="O443">
        <f t="shared" si="78"/>
        <v>0</v>
      </c>
    </row>
    <row r="444" spans="1:15" x14ac:dyDescent="0.35">
      <c r="A444" s="4" t="s">
        <v>436</v>
      </c>
      <c r="B444" s="5">
        <v>2007</v>
      </c>
      <c r="C444" s="6">
        <v>120</v>
      </c>
      <c r="D444" s="6">
        <v>289.48069099999998</v>
      </c>
      <c r="E444">
        <f t="shared" si="68"/>
        <v>0</v>
      </c>
      <c r="F444">
        <f t="shared" si="69"/>
        <v>0</v>
      </c>
      <c r="G444">
        <f t="shared" si="70"/>
        <v>0</v>
      </c>
      <c r="H444">
        <f t="shared" si="71"/>
        <v>1</v>
      </c>
      <c r="I444">
        <f t="shared" si="72"/>
        <v>1</v>
      </c>
      <c r="J444">
        <f t="shared" si="73"/>
        <v>0</v>
      </c>
      <c r="K444">
        <f t="shared" si="74"/>
        <v>1</v>
      </c>
      <c r="L444">
        <f t="shared" si="75"/>
        <v>1</v>
      </c>
      <c r="M444">
        <f t="shared" si="76"/>
        <v>1</v>
      </c>
      <c r="N444">
        <f t="shared" si="77"/>
        <v>0</v>
      </c>
      <c r="O444">
        <f t="shared" si="78"/>
        <v>0</v>
      </c>
    </row>
    <row r="445" spans="1:15" x14ac:dyDescent="0.35">
      <c r="A445" s="4" t="s">
        <v>437</v>
      </c>
      <c r="B445" s="5">
        <v>2000</v>
      </c>
      <c r="C445" s="6">
        <v>90</v>
      </c>
      <c r="D445" s="6">
        <v>288.69398899999999</v>
      </c>
      <c r="E445">
        <f t="shared" si="68"/>
        <v>1</v>
      </c>
      <c r="F445">
        <f t="shared" si="69"/>
        <v>0</v>
      </c>
      <c r="G445">
        <f t="shared" si="70"/>
        <v>1</v>
      </c>
      <c r="H445">
        <f t="shared" si="71"/>
        <v>0</v>
      </c>
      <c r="I445">
        <f t="shared" si="72"/>
        <v>0</v>
      </c>
      <c r="J445">
        <f t="shared" si="73"/>
        <v>0</v>
      </c>
      <c r="K445">
        <f t="shared" si="74"/>
        <v>0</v>
      </c>
      <c r="L445">
        <f t="shared" si="75"/>
        <v>0</v>
      </c>
      <c r="M445">
        <f t="shared" si="76"/>
        <v>0</v>
      </c>
      <c r="N445">
        <f t="shared" si="77"/>
        <v>0</v>
      </c>
      <c r="O445">
        <f t="shared" si="78"/>
        <v>0</v>
      </c>
    </row>
    <row r="446" spans="1:15" x14ac:dyDescent="0.35">
      <c r="A446" s="4" t="s">
        <v>438</v>
      </c>
      <c r="B446" s="5">
        <v>2004</v>
      </c>
      <c r="C446" s="6">
        <v>85</v>
      </c>
      <c r="D446" s="6">
        <v>288.58744999999999</v>
      </c>
      <c r="E446">
        <f t="shared" si="68"/>
        <v>1</v>
      </c>
      <c r="F446">
        <f t="shared" si="69"/>
        <v>0</v>
      </c>
      <c r="G446">
        <f t="shared" si="70"/>
        <v>1</v>
      </c>
      <c r="H446">
        <f t="shared" si="71"/>
        <v>0</v>
      </c>
      <c r="I446">
        <f t="shared" si="72"/>
        <v>0</v>
      </c>
      <c r="J446">
        <f t="shared" si="73"/>
        <v>0</v>
      </c>
      <c r="K446">
        <f t="shared" si="74"/>
        <v>0</v>
      </c>
      <c r="L446">
        <f t="shared" si="75"/>
        <v>1</v>
      </c>
      <c r="M446">
        <f t="shared" si="76"/>
        <v>1</v>
      </c>
      <c r="N446">
        <f t="shared" si="77"/>
        <v>0</v>
      </c>
      <c r="O446">
        <f t="shared" si="78"/>
        <v>0</v>
      </c>
    </row>
    <row r="447" spans="1:15" x14ac:dyDescent="0.35">
      <c r="A447" s="4" t="s">
        <v>439</v>
      </c>
      <c r="B447" s="5">
        <v>2013</v>
      </c>
      <c r="C447" s="6">
        <v>120</v>
      </c>
      <c r="D447" s="6">
        <v>287.91663299999999</v>
      </c>
      <c r="E447">
        <f t="shared" si="68"/>
        <v>0</v>
      </c>
      <c r="F447">
        <f t="shared" si="69"/>
        <v>0</v>
      </c>
      <c r="G447">
        <f t="shared" si="70"/>
        <v>0</v>
      </c>
      <c r="H447">
        <f t="shared" si="71"/>
        <v>1</v>
      </c>
      <c r="I447">
        <f t="shared" si="72"/>
        <v>1</v>
      </c>
      <c r="J447">
        <f t="shared" si="73"/>
        <v>0</v>
      </c>
      <c r="K447">
        <f t="shared" si="74"/>
        <v>1</v>
      </c>
      <c r="L447">
        <f t="shared" si="75"/>
        <v>1</v>
      </c>
      <c r="M447">
        <f t="shared" si="76"/>
        <v>1</v>
      </c>
      <c r="N447">
        <f t="shared" si="77"/>
        <v>0</v>
      </c>
      <c r="O447">
        <f t="shared" si="78"/>
        <v>0</v>
      </c>
    </row>
    <row r="448" spans="1:15" x14ac:dyDescent="0.35">
      <c r="A448" s="4" t="s">
        <v>440</v>
      </c>
      <c r="B448" s="5">
        <v>2015</v>
      </c>
      <c r="C448" s="6">
        <v>29</v>
      </c>
      <c r="D448" s="6">
        <v>287.641616</v>
      </c>
      <c r="E448">
        <f t="shared" si="68"/>
        <v>1</v>
      </c>
      <c r="F448">
        <f t="shared" si="69"/>
        <v>0</v>
      </c>
      <c r="G448">
        <f t="shared" si="70"/>
        <v>1</v>
      </c>
      <c r="H448">
        <f t="shared" si="71"/>
        <v>0</v>
      </c>
      <c r="I448">
        <f t="shared" si="72"/>
        <v>0</v>
      </c>
      <c r="J448">
        <f t="shared" si="73"/>
        <v>0</v>
      </c>
      <c r="K448">
        <f t="shared" si="74"/>
        <v>0</v>
      </c>
      <c r="L448">
        <f t="shared" si="75"/>
        <v>1</v>
      </c>
      <c r="M448">
        <f t="shared" si="76"/>
        <v>1</v>
      </c>
      <c r="N448">
        <f t="shared" si="77"/>
        <v>0</v>
      </c>
      <c r="O448">
        <f t="shared" si="78"/>
        <v>0</v>
      </c>
    </row>
    <row r="449" spans="1:15" x14ac:dyDescent="0.35">
      <c r="A449" s="4" t="s">
        <v>441</v>
      </c>
      <c r="B449" s="5">
        <v>2007</v>
      </c>
      <c r="C449" s="6">
        <v>150</v>
      </c>
      <c r="D449" s="6">
        <v>287.59457700000002</v>
      </c>
      <c r="E449">
        <f t="shared" si="68"/>
        <v>0</v>
      </c>
      <c r="F449">
        <f t="shared" si="69"/>
        <v>0</v>
      </c>
      <c r="G449">
        <f t="shared" si="70"/>
        <v>0</v>
      </c>
      <c r="H449">
        <f t="shared" si="71"/>
        <v>1</v>
      </c>
      <c r="I449">
        <f t="shared" si="72"/>
        <v>1</v>
      </c>
      <c r="J449">
        <f t="shared" si="73"/>
        <v>0</v>
      </c>
      <c r="K449">
        <f t="shared" si="74"/>
        <v>1</v>
      </c>
      <c r="L449">
        <f t="shared" si="75"/>
        <v>1</v>
      </c>
      <c r="M449">
        <f t="shared" si="76"/>
        <v>1</v>
      </c>
      <c r="N449">
        <f t="shared" si="77"/>
        <v>0</v>
      </c>
      <c r="O449">
        <f t="shared" si="78"/>
        <v>0</v>
      </c>
    </row>
    <row r="450" spans="1:15" x14ac:dyDescent="0.35">
      <c r="A450" s="4" t="s">
        <v>442</v>
      </c>
      <c r="B450" s="5">
        <v>2013</v>
      </c>
      <c r="C450" s="6">
        <v>135</v>
      </c>
      <c r="D450" s="6">
        <v>286.89657799999998</v>
      </c>
      <c r="E450">
        <f t="shared" si="68"/>
        <v>0</v>
      </c>
      <c r="F450">
        <f t="shared" si="69"/>
        <v>0</v>
      </c>
      <c r="G450">
        <f t="shared" si="70"/>
        <v>0</v>
      </c>
      <c r="H450">
        <f t="shared" si="71"/>
        <v>1</v>
      </c>
      <c r="I450">
        <f t="shared" si="72"/>
        <v>1</v>
      </c>
      <c r="J450">
        <f t="shared" si="73"/>
        <v>0</v>
      </c>
      <c r="K450">
        <f t="shared" si="74"/>
        <v>1</v>
      </c>
      <c r="L450">
        <f t="shared" si="75"/>
        <v>1</v>
      </c>
      <c r="M450">
        <f t="shared" si="76"/>
        <v>1</v>
      </c>
      <c r="N450">
        <f t="shared" si="77"/>
        <v>0</v>
      </c>
      <c r="O450">
        <f t="shared" si="78"/>
        <v>0</v>
      </c>
    </row>
    <row r="451" spans="1:15" x14ac:dyDescent="0.35">
      <c r="A451" s="4" t="s">
        <v>443</v>
      </c>
      <c r="B451" s="5">
        <v>2001</v>
      </c>
      <c r="C451" s="6">
        <v>30</v>
      </c>
      <c r="D451" s="6">
        <v>286.5</v>
      </c>
      <c r="E451">
        <f t="shared" ref="E451:E501" si="79">COUNTIF(C451,"&lt;100")</f>
        <v>1</v>
      </c>
      <c r="F451">
        <f t="shared" ref="F451:F501" si="80">COUNTIF(D451,"&gt;500")</f>
        <v>0</v>
      </c>
      <c r="G451">
        <f t="shared" ref="G451:G501" si="81">F451+E451</f>
        <v>1</v>
      </c>
      <c r="H451">
        <f t="shared" ref="H451:H501" si="82">COUNTIF(C451,"&gt;100")</f>
        <v>0</v>
      </c>
      <c r="I451">
        <f t="shared" ref="I451:I501" si="83">H451+F451</f>
        <v>0</v>
      </c>
      <c r="J451">
        <f t="shared" ref="J451:J501" si="84">COUNTIF(B451,"&lt;2000")</f>
        <v>0</v>
      </c>
      <c r="K451">
        <f t="shared" ref="K451:K501" si="85">J451+H451</f>
        <v>0</v>
      </c>
      <c r="L451">
        <f t="shared" ref="L451:L501" si="86">COUNTIF(B451,"&gt;2000")</f>
        <v>1</v>
      </c>
      <c r="M451">
        <f t="shared" ref="M451:M501" si="87">L451+F451</f>
        <v>1</v>
      </c>
      <c r="N451">
        <f t="shared" ref="N451:N501" si="88">COUNTIF(D451,"&gt;500")</f>
        <v>0</v>
      </c>
      <c r="O451">
        <f t="shared" ref="O451:O501" si="89">N451+J451</f>
        <v>0</v>
      </c>
    </row>
    <row r="452" spans="1:15" x14ac:dyDescent="0.35">
      <c r="A452" s="4" t="s">
        <v>444</v>
      </c>
      <c r="B452" s="5">
        <v>1965</v>
      </c>
      <c r="C452" s="6">
        <v>8.1999999999999993</v>
      </c>
      <c r="D452" s="6">
        <v>286.21428600000002</v>
      </c>
      <c r="E452">
        <f t="shared" si="79"/>
        <v>1</v>
      </c>
      <c r="F452">
        <f t="shared" si="80"/>
        <v>0</v>
      </c>
      <c r="G452">
        <f t="shared" si="81"/>
        <v>1</v>
      </c>
      <c r="H452">
        <f t="shared" si="82"/>
        <v>0</v>
      </c>
      <c r="I452">
        <f t="shared" si="83"/>
        <v>0</v>
      </c>
      <c r="J452">
        <f t="shared" si="84"/>
        <v>1</v>
      </c>
      <c r="K452">
        <f t="shared" si="85"/>
        <v>1</v>
      </c>
      <c r="L452">
        <f t="shared" si="86"/>
        <v>0</v>
      </c>
      <c r="M452">
        <f t="shared" si="87"/>
        <v>0</v>
      </c>
      <c r="N452">
        <f t="shared" si="88"/>
        <v>0</v>
      </c>
      <c r="O452">
        <f t="shared" si="89"/>
        <v>1</v>
      </c>
    </row>
    <row r="453" spans="1:15" x14ac:dyDescent="0.35">
      <c r="A453" s="4" t="s">
        <v>445</v>
      </c>
      <c r="B453" s="5">
        <v>2013</v>
      </c>
      <c r="C453" s="6">
        <v>120</v>
      </c>
      <c r="D453" s="6">
        <v>286.192091</v>
      </c>
      <c r="E453">
        <f t="shared" si="79"/>
        <v>0</v>
      </c>
      <c r="F453">
        <f t="shared" si="80"/>
        <v>0</v>
      </c>
      <c r="G453">
        <f t="shared" si="81"/>
        <v>0</v>
      </c>
      <c r="H453">
        <f t="shared" si="82"/>
        <v>1</v>
      </c>
      <c r="I453">
        <f t="shared" si="83"/>
        <v>1</v>
      </c>
      <c r="J453">
        <f t="shared" si="84"/>
        <v>0</v>
      </c>
      <c r="K453">
        <f t="shared" si="85"/>
        <v>1</v>
      </c>
      <c r="L453">
        <f t="shared" si="86"/>
        <v>1</v>
      </c>
      <c r="M453">
        <f t="shared" si="87"/>
        <v>1</v>
      </c>
      <c r="N453">
        <f t="shared" si="88"/>
        <v>0</v>
      </c>
      <c r="O453">
        <f t="shared" si="89"/>
        <v>0</v>
      </c>
    </row>
    <row r="454" spans="1:15" x14ac:dyDescent="0.35">
      <c r="A454" s="4" t="s">
        <v>446</v>
      </c>
      <c r="B454" s="5">
        <v>1998</v>
      </c>
      <c r="C454" s="6">
        <v>140</v>
      </c>
      <c r="D454" s="6">
        <v>285.39999999999998</v>
      </c>
      <c r="E454">
        <f t="shared" si="79"/>
        <v>0</v>
      </c>
      <c r="F454">
        <f t="shared" si="80"/>
        <v>0</v>
      </c>
      <c r="G454">
        <f t="shared" si="81"/>
        <v>0</v>
      </c>
      <c r="H454">
        <f t="shared" si="82"/>
        <v>1</v>
      </c>
      <c r="I454">
        <f t="shared" si="83"/>
        <v>1</v>
      </c>
      <c r="J454">
        <f t="shared" si="84"/>
        <v>1</v>
      </c>
      <c r="K454">
        <f t="shared" si="85"/>
        <v>2</v>
      </c>
      <c r="L454">
        <f t="shared" si="86"/>
        <v>0</v>
      </c>
      <c r="M454">
        <f t="shared" si="87"/>
        <v>0</v>
      </c>
      <c r="N454">
        <f t="shared" si="88"/>
        <v>0</v>
      </c>
      <c r="O454">
        <f t="shared" si="89"/>
        <v>1</v>
      </c>
    </row>
    <row r="455" spans="1:15" x14ac:dyDescent="0.35">
      <c r="A455" s="4" t="s">
        <v>447</v>
      </c>
      <c r="B455" s="5">
        <v>2005</v>
      </c>
      <c r="C455" s="6">
        <v>40</v>
      </c>
      <c r="D455" s="6">
        <v>283.218368</v>
      </c>
      <c r="E455">
        <f t="shared" si="79"/>
        <v>1</v>
      </c>
      <c r="F455">
        <f t="shared" si="80"/>
        <v>0</v>
      </c>
      <c r="G455">
        <f t="shared" si="81"/>
        <v>1</v>
      </c>
      <c r="H455">
        <f t="shared" si="82"/>
        <v>0</v>
      </c>
      <c r="I455">
        <f t="shared" si="83"/>
        <v>0</v>
      </c>
      <c r="J455">
        <f t="shared" si="84"/>
        <v>0</v>
      </c>
      <c r="K455">
        <f t="shared" si="85"/>
        <v>0</v>
      </c>
      <c r="L455">
        <f t="shared" si="86"/>
        <v>1</v>
      </c>
      <c r="M455">
        <f t="shared" si="87"/>
        <v>1</v>
      </c>
      <c r="N455">
        <f t="shared" si="88"/>
        <v>0</v>
      </c>
      <c r="O455">
        <f t="shared" si="89"/>
        <v>0</v>
      </c>
    </row>
    <row r="456" spans="1:15" x14ac:dyDescent="0.35">
      <c r="A456" s="4" t="s">
        <v>448</v>
      </c>
      <c r="B456" s="5">
        <v>1994</v>
      </c>
      <c r="C456" s="6">
        <v>30</v>
      </c>
      <c r="D456" s="6">
        <v>283.2</v>
      </c>
      <c r="E456">
        <f t="shared" si="79"/>
        <v>1</v>
      </c>
      <c r="F456">
        <f t="shared" si="80"/>
        <v>0</v>
      </c>
      <c r="G456">
        <f t="shared" si="81"/>
        <v>1</v>
      </c>
      <c r="H456">
        <f t="shared" si="82"/>
        <v>0</v>
      </c>
      <c r="I456">
        <f t="shared" si="83"/>
        <v>0</v>
      </c>
      <c r="J456">
        <f t="shared" si="84"/>
        <v>1</v>
      </c>
      <c r="K456">
        <f t="shared" si="85"/>
        <v>1</v>
      </c>
      <c r="L456">
        <f t="shared" si="86"/>
        <v>0</v>
      </c>
      <c r="M456">
        <f t="shared" si="87"/>
        <v>0</v>
      </c>
      <c r="N456">
        <f t="shared" si="88"/>
        <v>0</v>
      </c>
      <c r="O456">
        <f t="shared" si="89"/>
        <v>1</v>
      </c>
    </row>
    <row r="457" spans="1:15" x14ac:dyDescent="0.35">
      <c r="A457" s="4" t="s">
        <v>449</v>
      </c>
      <c r="B457" s="5">
        <v>2012</v>
      </c>
      <c r="C457" s="6">
        <v>275</v>
      </c>
      <c r="D457" s="6">
        <v>282.77809999999999</v>
      </c>
      <c r="E457">
        <f t="shared" si="79"/>
        <v>0</v>
      </c>
      <c r="F457">
        <f t="shared" si="80"/>
        <v>0</v>
      </c>
      <c r="G457">
        <f t="shared" si="81"/>
        <v>0</v>
      </c>
      <c r="H457">
        <f t="shared" si="82"/>
        <v>1</v>
      </c>
      <c r="I457">
        <f t="shared" si="83"/>
        <v>1</v>
      </c>
      <c r="J457">
        <f t="shared" si="84"/>
        <v>0</v>
      </c>
      <c r="K457">
        <f t="shared" si="85"/>
        <v>1</v>
      </c>
      <c r="L457">
        <f t="shared" si="86"/>
        <v>1</v>
      </c>
      <c r="M457">
        <f t="shared" si="87"/>
        <v>1</v>
      </c>
      <c r="N457">
        <f t="shared" si="88"/>
        <v>0</v>
      </c>
      <c r="O457">
        <f t="shared" si="89"/>
        <v>0</v>
      </c>
    </row>
    <row r="458" spans="1:15" x14ac:dyDescent="0.35">
      <c r="A458" s="4" t="s">
        <v>450</v>
      </c>
      <c r="B458" s="5">
        <v>1995</v>
      </c>
      <c r="C458" s="6">
        <v>55</v>
      </c>
      <c r="D458" s="6">
        <v>282.3</v>
      </c>
      <c r="E458">
        <f t="shared" si="79"/>
        <v>1</v>
      </c>
      <c r="F458">
        <f t="shared" si="80"/>
        <v>0</v>
      </c>
      <c r="G458">
        <f t="shared" si="81"/>
        <v>1</v>
      </c>
      <c r="H458">
        <f t="shared" si="82"/>
        <v>0</v>
      </c>
      <c r="I458">
        <f t="shared" si="83"/>
        <v>0</v>
      </c>
      <c r="J458">
        <f t="shared" si="84"/>
        <v>1</v>
      </c>
      <c r="K458">
        <f t="shared" si="85"/>
        <v>1</v>
      </c>
      <c r="L458">
        <f t="shared" si="86"/>
        <v>0</v>
      </c>
      <c r="M458">
        <f t="shared" si="87"/>
        <v>0</v>
      </c>
      <c r="N458">
        <f t="shared" si="88"/>
        <v>0</v>
      </c>
      <c r="O458">
        <f t="shared" si="89"/>
        <v>1</v>
      </c>
    </row>
    <row r="459" spans="1:15" x14ac:dyDescent="0.35">
      <c r="A459" s="4" t="s">
        <v>450</v>
      </c>
      <c r="B459" s="5">
        <v>1995</v>
      </c>
      <c r="C459" s="6">
        <v>55</v>
      </c>
      <c r="D459" s="6">
        <v>282.3</v>
      </c>
      <c r="E459">
        <f t="shared" si="79"/>
        <v>1</v>
      </c>
      <c r="F459">
        <f t="shared" si="80"/>
        <v>0</v>
      </c>
      <c r="G459">
        <f t="shared" si="81"/>
        <v>1</v>
      </c>
      <c r="H459">
        <f t="shared" si="82"/>
        <v>0</v>
      </c>
      <c r="I459">
        <f t="shared" si="83"/>
        <v>0</v>
      </c>
      <c r="J459">
        <f t="shared" si="84"/>
        <v>1</v>
      </c>
      <c r="K459">
        <f t="shared" si="85"/>
        <v>1</v>
      </c>
      <c r="L459">
        <f t="shared" si="86"/>
        <v>0</v>
      </c>
      <c r="M459">
        <f t="shared" si="87"/>
        <v>0</v>
      </c>
      <c r="N459">
        <f t="shared" si="88"/>
        <v>0</v>
      </c>
      <c r="O459">
        <f t="shared" si="89"/>
        <v>1</v>
      </c>
    </row>
    <row r="460" spans="1:15" x14ac:dyDescent="0.35">
      <c r="A460" s="4" t="s">
        <v>451</v>
      </c>
      <c r="B460" s="5">
        <v>2001</v>
      </c>
      <c r="C460" s="6">
        <v>25</v>
      </c>
      <c r="D460" s="6">
        <v>281.52715799999999</v>
      </c>
      <c r="E460">
        <f t="shared" si="79"/>
        <v>1</v>
      </c>
      <c r="F460">
        <f t="shared" si="80"/>
        <v>0</v>
      </c>
      <c r="G460">
        <f t="shared" si="81"/>
        <v>1</v>
      </c>
      <c r="H460">
        <f t="shared" si="82"/>
        <v>0</v>
      </c>
      <c r="I460">
        <f t="shared" si="83"/>
        <v>0</v>
      </c>
      <c r="J460">
        <f t="shared" si="84"/>
        <v>0</v>
      </c>
      <c r="K460">
        <f t="shared" si="85"/>
        <v>0</v>
      </c>
      <c r="L460">
        <f t="shared" si="86"/>
        <v>1</v>
      </c>
      <c r="M460">
        <f t="shared" si="87"/>
        <v>1</v>
      </c>
      <c r="N460">
        <f t="shared" si="88"/>
        <v>0</v>
      </c>
      <c r="O460">
        <f t="shared" si="89"/>
        <v>0</v>
      </c>
    </row>
    <row r="461" spans="1:15" x14ac:dyDescent="0.35">
      <c r="A461" s="4" t="s">
        <v>452</v>
      </c>
      <c r="B461" s="5">
        <v>2012</v>
      </c>
      <c r="C461" s="6">
        <v>125</v>
      </c>
      <c r="D461" s="6">
        <v>280.35592000000003</v>
      </c>
      <c r="E461">
        <f t="shared" si="79"/>
        <v>0</v>
      </c>
      <c r="F461">
        <f t="shared" si="80"/>
        <v>0</v>
      </c>
      <c r="G461">
        <f t="shared" si="81"/>
        <v>0</v>
      </c>
      <c r="H461">
        <f t="shared" si="82"/>
        <v>1</v>
      </c>
      <c r="I461">
        <f t="shared" si="83"/>
        <v>1</v>
      </c>
      <c r="J461">
        <f t="shared" si="84"/>
        <v>0</v>
      </c>
      <c r="K461">
        <f t="shared" si="85"/>
        <v>1</v>
      </c>
      <c r="L461">
        <f t="shared" si="86"/>
        <v>1</v>
      </c>
      <c r="M461">
        <f t="shared" si="87"/>
        <v>1</v>
      </c>
      <c r="N461">
        <f t="shared" si="88"/>
        <v>0</v>
      </c>
      <c r="O461">
        <f t="shared" si="89"/>
        <v>0</v>
      </c>
    </row>
    <row r="462" spans="1:15" x14ac:dyDescent="0.35">
      <c r="A462" s="4" t="s">
        <v>453</v>
      </c>
      <c r="B462" s="5">
        <v>1998</v>
      </c>
      <c r="C462" s="6">
        <v>26</v>
      </c>
      <c r="D462" s="6">
        <v>279.5</v>
      </c>
      <c r="E462">
        <f t="shared" si="79"/>
        <v>1</v>
      </c>
      <c r="F462">
        <f t="shared" si="80"/>
        <v>0</v>
      </c>
      <c r="G462">
        <f t="shared" si="81"/>
        <v>1</v>
      </c>
      <c r="H462">
        <f t="shared" si="82"/>
        <v>0</v>
      </c>
      <c r="I462">
        <f t="shared" si="83"/>
        <v>0</v>
      </c>
      <c r="J462">
        <f t="shared" si="84"/>
        <v>1</v>
      </c>
      <c r="K462">
        <f t="shared" si="85"/>
        <v>1</v>
      </c>
      <c r="L462">
        <f t="shared" si="86"/>
        <v>0</v>
      </c>
      <c r="M462">
        <f t="shared" si="87"/>
        <v>0</v>
      </c>
      <c r="N462">
        <f t="shared" si="88"/>
        <v>0</v>
      </c>
      <c r="O462">
        <f t="shared" si="89"/>
        <v>1</v>
      </c>
    </row>
    <row r="463" spans="1:15" x14ac:dyDescent="0.35">
      <c r="A463" s="4" t="s">
        <v>454</v>
      </c>
      <c r="B463" s="5">
        <v>2018</v>
      </c>
      <c r="C463" s="6">
        <v>61</v>
      </c>
      <c r="D463" s="6">
        <v>279.31618099999997</v>
      </c>
      <c r="E463">
        <f t="shared" si="79"/>
        <v>1</v>
      </c>
      <c r="F463">
        <f t="shared" si="80"/>
        <v>0</v>
      </c>
      <c r="G463">
        <f t="shared" si="81"/>
        <v>1</v>
      </c>
      <c r="H463">
        <f t="shared" si="82"/>
        <v>0</v>
      </c>
      <c r="I463">
        <f t="shared" si="83"/>
        <v>0</v>
      </c>
      <c r="J463">
        <f t="shared" si="84"/>
        <v>0</v>
      </c>
      <c r="K463">
        <f t="shared" si="85"/>
        <v>0</v>
      </c>
      <c r="L463">
        <f t="shared" si="86"/>
        <v>1</v>
      </c>
      <c r="M463">
        <f t="shared" si="87"/>
        <v>1</v>
      </c>
      <c r="N463">
        <f t="shared" si="88"/>
        <v>0</v>
      </c>
      <c r="O463">
        <f t="shared" si="89"/>
        <v>0</v>
      </c>
    </row>
    <row r="464" spans="1:15" x14ac:dyDescent="0.35">
      <c r="A464" s="4" t="s">
        <v>455</v>
      </c>
      <c r="B464" s="5">
        <v>2010</v>
      </c>
      <c r="C464" s="6">
        <v>100</v>
      </c>
      <c r="D464" s="6">
        <v>278.73136899999997</v>
      </c>
      <c r="E464">
        <f t="shared" si="79"/>
        <v>0</v>
      </c>
      <c r="F464">
        <f t="shared" si="80"/>
        <v>0</v>
      </c>
      <c r="G464">
        <f t="shared" si="81"/>
        <v>0</v>
      </c>
      <c r="H464">
        <f t="shared" si="82"/>
        <v>0</v>
      </c>
      <c r="I464">
        <f t="shared" si="83"/>
        <v>0</v>
      </c>
      <c r="J464">
        <f t="shared" si="84"/>
        <v>0</v>
      </c>
      <c r="K464">
        <f t="shared" si="85"/>
        <v>0</v>
      </c>
      <c r="L464">
        <f t="shared" si="86"/>
        <v>1</v>
      </c>
      <c r="M464">
        <f t="shared" si="87"/>
        <v>1</v>
      </c>
      <c r="N464">
        <f t="shared" si="88"/>
        <v>0</v>
      </c>
      <c r="O464">
        <f t="shared" si="89"/>
        <v>0</v>
      </c>
    </row>
    <row r="465" spans="1:15" x14ac:dyDescent="0.35">
      <c r="A465" s="4" t="s">
        <v>456</v>
      </c>
      <c r="B465" s="5">
        <v>2017</v>
      </c>
      <c r="C465" s="6">
        <v>5</v>
      </c>
      <c r="D465" s="6">
        <v>278.44998399999997</v>
      </c>
      <c r="E465">
        <f t="shared" si="79"/>
        <v>1</v>
      </c>
      <c r="F465">
        <f t="shared" si="80"/>
        <v>0</v>
      </c>
      <c r="G465">
        <f t="shared" si="81"/>
        <v>1</v>
      </c>
      <c r="H465">
        <f t="shared" si="82"/>
        <v>0</v>
      </c>
      <c r="I465">
        <f t="shared" si="83"/>
        <v>0</v>
      </c>
      <c r="J465">
        <f t="shared" si="84"/>
        <v>0</v>
      </c>
      <c r="K465">
        <f t="shared" si="85"/>
        <v>0</v>
      </c>
      <c r="L465">
        <f t="shared" si="86"/>
        <v>1</v>
      </c>
      <c r="M465">
        <f t="shared" si="87"/>
        <v>1</v>
      </c>
      <c r="N465">
        <f t="shared" si="88"/>
        <v>0</v>
      </c>
      <c r="O465">
        <f t="shared" si="89"/>
        <v>0</v>
      </c>
    </row>
    <row r="466" spans="1:15" x14ac:dyDescent="0.35">
      <c r="A466" s="4" t="s">
        <v>457</v>
      </c>
      <c r="B466" s="5">
        <v>2016</v>
      </c>
      <c r="C466" s="6">
        <v>170</v>
      </c>
      <c r="D466" s="6">
        <v>277.44238100000001</v>
      </c>
      <c r="E466">
        <f t="shared" si="79"/>
        <v>0</v>
      </c>
      <c r="F466">
        <f t="shared" si="80"/>
        <v>0</v>
      </c>
      <c r="G466">
        <f t="shared" si="81"/>
        <v>0</v>
      </c>
      <c r="H466">
        <f t="shared" si="82"/>
        <v>1</v>
      </c>
      <c r="I466">
        <f t="shared" si="83"/>
        <v>1</v>
      </c>
      <c r="J466">
        <f t="shared" si="84"/>
        <v>0</v>
      </c>
      <c r="K466">
        <f t="shared" si="85"/>
        <v>1</v>
      </c>
      <c r="L466">
        <f t="shared" si="86"/>
        <v>1</v>
      </c>
      <c r="M466">
        <f t="shared" si="87"/>
        <v>1</v>
      </c>
      <c r="N466">
        <f t="shared" si="88"/>
        <v>0</v>
      </c>
      <c r="O466">
        <f t="shared" si="89"/>
        <v>0</v>
      </c>
    </row>
    <row r="467" spans="1:15" x14ac:dyDescent="0.35">
      <c r="A467" s="4" t="s">
        <v>458</v>
      </c>
      <c r="B467" s="5">
        <v>2000</v>
      </c>
      <c r="C467" s="6">
        <v>19</v>
      </c>
      <c r="D467" s="6">
        <v>277.2</v>
      </c>
      <c r="E467">
        <f t="shared" si="79"/>
        <v>1</v>
      </c>
      <c r="F467">
        <f t="shared" si="80"/>
        <v>0</v>
      </c>
      <c r="G467">
        <f t="shared" si="81"/>
        <v>1</v>
      </c>
      <c r="H467">
        <f t="shared" si="82"/>
        <v>0</v>
      </c>
      <c r="I467">
        <f t="shared" si="83"/>
        <v>0</v>
      </c>
      <c r="J467">
        <f t="shared" si="84"/>
        <v>0</v>
      </c>
      <c r="K467">
        <f t="shared" si="85"/>
        <v>0</v>
      </c>
      <c r="L467">
        <f t="shared" si="86"/>
        <v>0</v>
      </c>
      <c r="M467">
        <f t="shared" si="87"/>
        <v>0</v>
      </c>
      <c r="N467">
        <f t="shared" si="88"/>
        <v>0</v>
      </c>
      <c r="O467">
        <f t="shared" si="89"/>
        <v>0</v>
      </c>
    </row>
    <row r="468" spans="1:15" x14ac:dyDescent="0.35">
      <c r="A468" s="4" t="s">
        <v>459</v>
      </c>
      <c r="B468" s="5">
        <v>1987</v>
      </c>
      <c r="C468" s="6">
        <v>20</v>
      </c>
      <c r="D468" s="6">
        <v>276.66503599999999</v>
      </c>
      <c r="E468">
        <f t="shared" si="79"/>
        <v>1</v>
      </c>
      <c r="F468">
        <f t="shared" si="80"/>
        <v>0</v>
      </c>
      <c r="G468">
        <f t="shared" si="81"/>
        <v>1</v>
      </c>
      <c r="H468">
        <f t="shared" si="82"/>
        <v>0</v>
      </c>
      <c r="I468">
        <f t="shared" si="83"/>
        <v>0</v>
      </c>
      <c r="J468">
        <f t="shared" si="84"/>
        <v>1</v>
      </c>
      <c r="K468">
        <f t="shared" si="85"/>
        <v>1</v>
      </c>
      <c r="L468">
        <f t="shared" si="86"/>
        <v>0</v>
      </c>
      <c r="M468">
        <f t="shared" si="87"/>
        <v>0</v>
      </c>
      <c r="N468">
        <f t="shared" si="88"/>
        <v>0</v>
      </c>
      <c r="O468">
        <f t="shared" si="89"/>
        <v>1</v>
      </c>
    </row>
    <row r="469" spans="1:15" x14ac:dyDescent="0.35">
      <c r="A469" s="4" t="s">
        <v>460</v>
      </c>
      <c r="B469" s="5">
        <v>2002</v>
      </c>
      <c r="C469" s="6">
        <v>84</v>
      </c>
      <c r="D469" s="6">
        <v>276.29416400000002</v>
      </c>
      <c r="E469">
        <f t="shared" si="79"/>
        <v>1</v>
      </c>
      <c r="F469">
        <f t="shared" si="80"/>
        <v>0</v>
      </c>
      <c r="G469">
        <f t="shared" si="81"/>
        <v>1</v>
      </c>
      <c r="H469">
        <f t="shared" si="82"/>
        <v>0</v>
      </c>
      <c r="I469">
        <f t="shared" si="83"/>
        <v>0</v>
      </c>
      <c r="J469">
        <f t="shared" si="84"/>
        <v>0</v>
      </c>
      <c r="K469">
        <f t="shared" si="85"/>
        <v>0</v>
      </c>
      <c r="L469">
        <f t="shared" si="86"/>
        <v>1</v>
      </c>
      <c r="M469">
        <f t="shared" si="87"/>
        <v>1</v>
      </c>
      <c r="N469">
        <f t="shared" si="88"/>
        <v>0</v>
      </c>
      <c r="O469">
        <f t="shared" si="89"/>
        <v>0</v>
      </c>
    </row>
    <row r="470" spans="1:15" x14ac:dyDescent="0.35">
      <c r="A470" s="4" t="s">
        <v>461</v>
      </c>
      <c r="B470" s="5">
        <v>2014</v>
      </c>
      <c r="C470" s="6">
        <v>85</v>
      </c>
      <c r="D470" s="6">
        <v>276.01496500000002</v>
      </c>
      <c r="E470">
        <f t="shared" si="79"/>
        <v>1</v>
      </c>
      <c r="F470">
        <f t="shared" si="80"/>
        <v>0</v>
      </c>
      <c r="G470">
        <f t="shared" si="81"/>
        <v>1</v>
      </c>
      <c r="H470">
        <f t="shared" si="82"/>
        <v>0</v>
      </c>
      <c r="I470">
        <f t="shared" si="83"/>
        <v>0</v>
      </c>
      <c r="J470">
        <f t="shared" si="84"/>
        <v>0</v>
      </c>
      <c r="K470">
        <f t="shared" si="85"/>
        <v>0</v>
      </c>
      <c r="L470">
        <f t="shared" si="86"/>
        <v>1</v>
      </c>
      <c r="M470">
        <f t="shared" si="87"/>
        <v>1</v>
      </c>
      <c r="N470">
        <f t="shared" si="88"/>
        <v>0</v>
      </c>
      <c r="O470">
        <f t="shared" si="89"/>
        <v>0</v>
      </c>
    </row>
    <row r="471" spans="1:15" x14ac:dyDescent="0.35">
      <c r="A471" s="4" t="s">
        <v>462</v>
      </c>
      <c r="B471" s="5">
        <v>1991</v>
      </c>
      <c r="C471" s="6">
        <v>20</v>
      </c>
      <c r="D471" s="6">
        <v>275.72671600000001</v>
      </c>
      <c r="E471">
        <f t="shared" si="79"/>
        <v>1</v>
      </c>
      <c r="F471">
        <f t="shared" si="80"/>
        <v>0</v>
      </c>
      <c r="G471">
        <f t="shared" si="81"/>
        <v>1</v>
      </c>
      <c r="H471">
        <f t="shared" si="82"/>
        <v>0</v>
      </c>
      <c r="I471">
        <f t="shared" si="83"/>
        <v>0</v>
      </c>
      <c r="J471">
        <f t="shared" si="84"/>
        <v>1</v>
      </c>
      <c r="K471">
        <f t="shared" si="85"/>
        <v>1</v>
      </c>
      <c r="L471">
        <f t="shared" si="86"/>
        <v>0</v>
      </c>
      <c r="M471">
        <f t="shared" si="87"/>
        <v>0</v>
      </c>
      <c r="N471">
        <f t="shared" si="88"/>
        <v>0</v>
      </c>
      <c r="O471">
        <f t="shared" si="89"/>
        <v>1</v>
      </c>
    </row>
    <row r="472" spans="1:15" x14ac:dyDescent="0.35">
      <c r="A472" s="4" t="s">
        <v>463</v>
      </c>
      <c r="B472" s="5">
        <v>2002</v>
      </c>
      <c r="C472" s="6">
        <v>19</v>
      </c>
      <c r="D472" s="6">
        <v>274.94988599999999</v>
      </c>
      <c r="E472">
        <f t="shared" si="79"/>
        <v>1</v>
      </c>
      <c r="F472">
        <f t="shared" si="80"/>
        <v>0</v>
      </c>
      <c r="G472">
        <f t="shared" si="81"/>
        <v>1</v>
      </c>
      <c r="H472">
        <f t="shared" si="82"/>
        <v>0</v>
      </c>
      <c r="I472">
        <f t="shared" si="83"/>
        <v>0</v>
      </c>
      <c r="J472">
        <f t="shared" si="84"/>
        <v>0</v>
      </c>
      <c r="K472">
        <f t="shared" si="85"/>
        <v>0</v>
      </c>
      <c r="L472">
        <f t="shared" si="86"/>
        <v>1</v>
      </c>
      <c r="M472">
        <f t="shared" si="87"/>
        <v>1</v>
      </c>
      <c r="N472">
        <f t="shared" si="88"/>
        <v>0</v>
      </c>
      <c r="O472">
        <f t="shared" si="89"/>
        <v>0</v>
      </c>
    </row>
    <row r="473" spans="1:15" x14ac:dyDescent="0.35">
      <c r="A473" s="4" t="s">
        <v>464</v>
      </c>
      <c r="B473" s="5">
        <v>2008</v>
      </c>
      <c r="C473" s="6">
        <v>25</v>
      </c>
      <c r="D473" s="6">
        <v>274.54308500000002</v>
      </c>
      <c r="E473">
        <f t="shared" si="79"/>
        <v>1</v>
      </c>
      <c r="F473">
        <f t="shared" si="80"/>
        <v>0</v>
      </c>
      <c r="G473">
        <f t="shared" si="81"/>
        <v>1</v>
      </c>
      <c r="H473">
        <f t="shared" si="82"/>
        <v>0</v>
      </c>
      <c r="I473">
        <f t="shared" si="83"/>
        <v>0</v>
      </c>
      <c r="J473">
        <f t="shared" si="84"/>
        <v>0</v>
      </c>
      <c r="K473">
        <f t="shared" si="85"/>
        <v>0</v>
      </c>
      <c r="L473">
        <f t="shared" si="86"/>
        <v>1</v>
      </c>
      <c r="M473">
        <f t="shared" si="87"/>
        <v>1</v>
      </c>
      <c r="N473">
        <f t="shared" si="88"/>
        <v>0</v>
      </c>
      <c r="O473">
        <f t="shared" si="89"/>
        <v>0</v>
      </c>
    </row>
    <row r="474" spans="1:15" x14ac:dyDescent="0.35">
      <c r="A474" s="4" t="s">
        <v>465</v>
      </c>
      <c r="B474" s="5">
        <v>2008</v>
      </c>
      <c r="C474" s="6">
        <v>11</v>
      </c>
      <c r="D474" s="6">
        <v>274.39287999999999</v>
      </c>
      <c r="E474">
        <f t="shared" si="79"/>
        <v>1</v>
      </c>
      <c r="F474">
        <f t="shared" si="80"/>
        <v>0</v>
      </c>
      <c r="G474">
        <f t="shared" si="81"/>
        <v>1</v>
      </c>
      <c r="H474">
        <f t="shared" si="82"/>
        <v>0</v>
      </c>
      <c r="I474">
        <f t="shared" si="83"/>
        <v>0</v>
      </c>
      <c r="J474">
        <f t="shared" si="84"/>
        <v>0</v>
      </c>
      <c r="K474">
        <f t="shared" si="85"/>
        <v>0</v>
      </c>
      <c r="L474">
        <f t="shared" si="86"/>
        <v>1</v>
      </c>
      <c r="M474">
        <f t="shared" si="87"/>
        <v>1</v>
      </c>
      <c r="N474">
        <f t="shared" si="88"/>
        <v>0</v>
      </c>
      <c r="O474">
        <f t="shared" si="89"/>
        <v>0</v>
      </c>
    </row>
    <row r="475" spans="1:15" x14ac:dyDescent="0.35">
      <c r="A475" s="4" t="s">
        <v>466</v>
      </c>
      <c r="B475" s="5">
        <v>2013</v>
      </c>
      <c r="C475" s="6">
        <v>78</v>
      </c>
      <c r="D475" s="6">
        <v>274.39264900000001</v>
      </c>
      <c r="E475">
        <f t="shared" si="79"/>
        <v>1</v>
      </c>
      <c r="F475">
        <f t="shared" si="80"/>
        <v>0</v>
      </c>
      <c r="G475">
        <f t="shared" si="81"/>
        <v>1</v>
      </c>
      <c r="H475">
        <f t="shared" si="82"/>
        <v>0</v>
      </c>
      <c r="I475">
        <f t="shared" si="83"/>
        <v>0</v>
      </c>
      <c r="J475">
        <f t="shared" si="84"/>
        <v>0</v>
      </c>
      <c r="K475">
        <f t="shared" si="85"/>
        <v>0</v>
      </c>
      <c r="L475">
        <f t="shared" si="86"/>
        <v>1</v>
      </c>
      <c r="M475">
        <f t="shared" si="87"/>
        <v>1</v>
      </c>
      <c r="N475">
        <f t="shared" si="88"/>
        <v>0</v>
      </c>
      <c r="O475">
        <f t="shared" si="89"/>
        <v>0</v>
      </c>
    </row>
    <row r="476" spans="1:15" x14ac:dyDescent="0.35">
      <c r="A476" s="4" t="s">
        <v>467</v>
      </c>
      <c r="B476" s="5">
        <v>1996</v>
      </c>
      <c r="C476" s="6">
        <v>55</v>
      </c>
      <c r="D476" s="6">
        <v>273.81401899999997</v>
      </c>
      <c r="E476">
        <f t="shared" si="79"/>
        <v>1</v>
      </c>
      <c r="F476">
        <f t="shared" si="80"/>
        <v>0</v>
      </c>
      <c r="G476">
        <f t="shared" si="81"/>
        <v>1</v>
      </c>
      <c r="H476">
        <f t="shared" si="82"/>
        <v>0</v>
      </c>
      <c r="I476">
        <f t="shared" si="83"/>
        <v>0</v>
      </c>
      <c r="J476">
        <f t="shared" si="84"/>
        <v>1</v>
      </c>
      <c r="K476">
        <f t="shared" si="85"/>
        <v>1</v>
      </c>
      <c r="L476">
        <f t="shared" si="86"/>
        <v>0</v>
      </c>
      <c r="M476">
        <f t="shared" si="87"/>
        <v>0</v>
      </c>
      <c r="N476">
        <f t="shared" si="88"/>
        <v>0</v>
      </c>
      <c r="O476">
        <f t="shared" si="89"/>
        <v>1</v>
      </c>
    </row>
    <row r="477" spans="1:15" x14ac:dyDescent="0.35">
      <c r="A477" s="4" t="s">
        <v>467</v>
      </c>
      <c r="B477" s="5">
        <v>1996</v>
      </c>
      <c r="C477" s="6">
        <v>55</v>
      </c>
      <c r="D477" s="6">
        <v>273.81401899999997</v>
      </c>
      <c r="E477">
        <f t="shared" si="79"/>
        <v>1</v>
      </c>
      <c r="F477">
        <f t="shared" si="80"/>
        <v>0</v>
      </c>
      <c r="G477">
        <f t="shared" si="81"/>
        <v>1</v>
      </c>
      <c r="H477">
        <f t="shared" si="82"/>
        <v>0</v>
      </c>
      <c r="I477">
        <f t="shared" si="83"/>
        <v>0</v>
      </c>
      <c r="J477">
        <f t="shared" si="84"/>
        <v>1</v>
      </c>
      <c r="K477">
        <f t="shared" si="85"/>
        <v>1</v>
      </c>
      <c r="L477">
        <f t="shared" si="86"/>
        <v>0</v>
      </c>
      <c r="M477">
        <f t="shared" si="87"/>
        <v>0</v>
      </c>
      <c r="N477">
        <f t="shared" si="88"/>
        <v>0</v>
      </c>
      <c r="O477">
        <f t="shared" si="89"/>
        <v>1</v>
      </c>
    </row>
    <row r="478" spans="1:15" x14ac:dyDescent="0.35">
      <c r="A478" s="4" t="s">
        <v>468</v>
      </c>
      <c r="B478" s="5">
        <v>2012</v>
      </c>
      <c r="C478" s="6">
        <v>65</v>
      </c>
      <c r="D478" s="6">
        <v>273.34628099999998</v>
      </c>
      <c r="E478">
        <f t="shared" si="79"/>
        <v>1</v>
      </c>
      <c r="F478">
        <f t="shared" si="80"/>
        <v>0</v>
      </c>
      <c r="G478">
        <f t="shared" si="81"/>
        <v>1</v>
      </c>
      <c r="H478">
        <f t="shared" si="82"/>
        <v>0</v>
      </c>
      <c r="I478">
        <f t="shared" si="83"/>
        <v>0</v>
      </c>
      <c r="J478">
        <f t="shared" si="84"/>
        <v>0</v>
      </c>
      <c r="K478">
        <f t="shared" si="85"/>
        <v>0</v>
      </c>
      <c r="L478">
        <f t="shared" si="86"/>
        <v>1</v>
      </c>
      <c r="M478">
        <f t="shared" si="87"/>
        <v>1</v>
      </c>
      <c r="N478">
        <f t="shared" si="88"/>
        <v>0</v>
      </c>
      <c r="O478">
        <f t="shared" si="89"/>
        <v>0</v>
      </c>
    </row>
    <row r="479" spans="1:15" x14ac:dyDescent="0.35">
      <c r="A479" s="4" t="s">
        <v>469</v>
      </c>
      <c r="B479" s="5">
        <v>2001</v>
      </c>
      <c r="C479" s="6">
        <v>94</v>
      </c>
      <c r="D479" s="6">
        <v>273.33018499999997</v>
      </c>
      <c r="E479">
        <f t="shared" si="79"/>
        <v>1</v>
      </c>
      <c r="F479">
        <f t="shared" si="80"/>
        <v>0</v>
      </c>
      <c r="G479">
        <f t="shared" si="81"/>
        <v>1</v>
      </c>
      <c r="H479">
        <f t="shared" si="82"/>
        <v>0</v>
      </c>
      <c r="I479">
        <f t="shared" si="83"/>
        <v>0</v>
      </c>
      <c r="J479">
        <f t="shared" si="84"/>
        <v>0</v>
      </c>
      <c r="K479">
        <f t="shared" si="85"/>
        <v>0</v>
      </c>
      <c r="L479">
        <f t="shared" si="86"/>
        <v>1</v>
      </c>
      <c r="M479">
        <f t="shared" si="87"/>
        <v>1</v>
      </c>
      <c r="N479">
        <f t="shared" si="88"/>
        <v>0</v>
      </c>
      <c r="O479">
        <f t="shared" si="89"/>
        <v>0</v>
      </c>
    </row>
    <row r="480" spans="1:15" x14ac:dyDescent="0.35">
      <c r="A480" s="4" t="s">
        <v>470</v>
      </c>
      <c r="B480" s="5">
        <v>2003</v>
      </c>
      <c r="C480" s="6">
        <v>130</v>
      </c>
      <c r="D480" s="6">
        <v>273.27198199999998</v>
      </c>
      <c r="E480">
        <f t="shared" si="79"/>
        <v>0</v>
      </c>
      <c r="F480">
        <f t="shared" si="80"/>
        <v>0</v>
      </c>
      <c r="G480">
        <f t="shared" si="81"/>
        <v>0</v>
      </c>
      <c r="H480">
        <f t="shared" si="82"/>
        <v>1</v>
      </c>
      <c r="I480">
        <f t="shared" si="83"/>
        <v>1</v>
      </c>
      <c r="J480">
        <f t="shared" si="84"/>
        <v>0</v>
      </c>
      <c r="K480">
        <f t="shared" si="85"/>
        <v>1</v>
      </c>
      <c r="L480">
        <f t="shared" si="86"/>
        <v>1</v>
      </c>
      <c r="M480">
        <f t="shared" si="87"/>
        <v>1</v>
      </c>
      <c r="N480">
        <f t="shared" si="88"/>
        <v>0</v>
      </c>
      <c r="O480">
        <f t="shared" si="89"/>
        <v>0</v>
      </c>
    </row>
    <row r="481" spans="1:15" x14ac:dyDescent="0.35">
      <c r="A481" s="4" t="s">
        <v>471</v>
      </c>
      <c r="B481" s="5">
        <v>2010</v>
      </c>
      <c r="C481" s="6">
        <v>75</v>
      </c>
      <c r="D481" s="6">
        <v>272.22343000000001</v>
      </c>
      <c r="E481">
        <f t="shared" si="79"/>
        <v>1</v>
      </c>
      <c r="F481">
        <f t="shared" si="80"/>
        <v>0</v>
      </c>
      <c r="G481">
        <f t="shared" si="81"/>
        <v>1</v>
      </c>
      <c r="H481">
        <f t="shared" si="82"/>
        <v>0</v>
      </c>
      <c r="I481">
        <f t="shared" si="83"/>
        <v>0</v>
      </c>
      <c r="J481">
        <f t="shared" si="84"/>
        <v>0</v>
      </c>
      <c r="K481">
        <f t="shared" si="85"/>
        <v>0</v>
      </c>
      <c r="L481">
        <f t="shared" si="86"/>
        <v>1</v>
      </c>
      <c r="M481">
        <f t="shared" si="87"/>
        <v>1</v>
      </c>
      <c r="N481">
        <f t="shared" si="88"/>
        <v>0</v>
      </c>
      <c r="O481">
        <f t="shared" si="89"/>
        <v>0</v>
      </c>
    </row>
    <row r="482" spans="1:15" x14ac:dyDescent="0.35">
      <c r="A482" s="4" t="s">
        <v>472</v>
      </c>
      <c r="B482" s="5">
        <v>2009</v>
      </c>
      <c r="C482" s="6">
        <v>105</v>
      </c>
      <c r="D482" s="6">
        <v>270.99737800000003</v>
      </c>
      <c r="E482">
        <f t="shared" si="79"/>
        <v>0</v>
      </c>
      <c r="F482">
        <f t="shared" si="80"/>
        <v>0</v>
      </c>
      <c r="G482">
        <f t="shared" si="81"/>
        <v>0</v>
      </c>
      <c r="H482">
        <f t="shared" si="82"/>
        <v>1</v>
      </c>
      <c r="I482">
        <f t="shared" si="83"/>
        <v>1</v>
      </c>
      <c r="J482">
        <f t="shared" si="84"/>
        <v>0</v>
      </c>
      <c r="K482">
        <f t="shared" si="85"/>
        <v>1</v>
      </c>
      <c r="L482">
        <f t="shared" si="86"/>
        <v>1</v>
      </c>
      <c r="M482">
        <f t="shared" si="87"/>
        <v>1</v>
      </c>
      <c r="N482">
        <f t="shared" si="88"/>
        <v>0</v>
      </c>
      <c r="O482">
        <f t="shared" si="89"/>
        <v>0</v>
      </c>
    </row>
    <row r="483" spans="1:15" x14ac:dyDescent="0.35">
      <c r="A483" s="4" t="s">
        <v>473</v>
      </c>
      <c r="B483" s="5">
        <v>2014</v>
      </c>
      <c r="C483" s="6">
        <v>18</v>
      </c>
      <c r="D483" s="6">
        <v>270.94442800000002</v>
      </c>
      <c r="E483">
        <f t="shared" si="79"/>
        <v>1</v>
      </c>
      <c r="F483">
        <f t="shared" si="80"/>
        <v>0</v>
      </c>
      <c r="G483">
        <f t="shared" si="81"/>
        <v>1</v>
      </c>
      <c r="H483">
        <f t="shared" si="82"/>
        <v>0</v>
      </c>
      <c r="I483">
        <f t="shared" si="83"/>
        <v>0</v>
      </c>
      <c r="J483">
        <f t="shared" si="84"/>
        <v>0</v>
      </c>
      <c r="K483">
        <f t="shared" si="85"/>
        <v>0</v>
      </c>
      <c r="L483">
        <f t="shared" si="86"/>
        <v>1</v>
      </c>
      <c r="M483">
        <f t="shared" si="87"/>
        <v>1</v>
      </c>
      <c r="N483">
        <f t="shared" si="88"/>
        <v>0</v>
      </c>
      <c r="O483">
        <f t="shared" si="89"/>
        <v>0</v>
      </c>
    </row>
    <row r="484" spans="1:15" x14ac:dyDescent="0.35">
      <c r="A484" s="4" t="s">
        <v>474</v>
      </c>
      <c r="B484" s="5">
        <v>1993</v>
      </c>
      <c r="C484" s="6">
        <v>42</v>
      </c>
      <c r="D484" s="6">
        <v>270.340892</v>
      </c>
      <c r="E484">
        <f t="shared" si="79"/>
        <v>1</v>
      </c>
      <c r="F484">
        <f t="shared" si="80"/>
        <v>0</v>
      </c>
      <c r="G484">
        <f t="shared" si="81"/>
        <v>1</v>
      </c>
      <c r="H484">
        <f t="shared" si="82"/>
        <v>0</v>
      </c>
      <c r="I484">
        <f t="shared" si="83"/>
        <v>0</v>
      </c>
      <c r="J484">
        <f t="shared" si="84"/>
        <v>1</v>
      </c>
      <c r="K484">
        <f t="shared" si="85"/>
        <v>1</v>
      </c>
      <c r="L484">
        <f t="shared" si="86"/>
        <v>0</v>
      </c>
      <c r="M484">
        <f t="shared" si="87"/>
        <v>0</v>
      </c>
      <c r="N484">
        <f t="shared" si="88"/>
        <v>0</v>
      </c>
      <c r="O484">
        <f t="shared" si="89"/>
        <v>1</v>
      </c>
    </row>
    <row r="485" spans="1:15" x14ac:dyDescent="0.35">
      <c r="A485" s="4" t="s">
        <v>475</v>
      </c>
      <c r="B485" s="5">
        <v>2014</v>
      </c>
      <c r="C485" s="6">
        <v>145</v>
      </c>
      <c r="D485" s="6">
        <v>269.80642999999998</v>
      </c>
      <c r="E485">
        <f t="shared" si="79"/>
        <v>0</v>
      </c>
      <c r="F485">
        <f t="shared" si="80"/>
        <v>0</v>
      </c>
      <c r="G485">
        <f t="shared" si="81"/>
        <v>0</v>
      </c>
      <c r="H485">
        <f t="shared" si="82"/>
        <v>1</v>
      </c>
      <c r="I485">
        <f t="shared" si="83"/>
        <v>1</v>
      </c>
      <c r="J485">
        <f t="shared" si="84"/>
        <v>0</v>
      </c>
      <c r="K485">
        <f t="shared" si="85"/>
        <v>1</v>
      </c>
      <c r="L485">
        <f t="shared" si="86"/>
        <v>1</v>
      </c>
      <c r="M485">
        <f t="shared" si="87"/>
        <v>1</v>
      </c>
      <c r="N485">
        <f t="shared" si="88"/>
        <v>0</v>
      </c>
      <c r="O485">
        <f t="shared" si="89"/>
        <v>0</v>
      </c>
    </row>
    <row r="486" spans="1:15" x14ac:dyDescent="0.35">
      <c r="A486" s="4" t="s">
        <v>476</v>
      </c>
      <c r="B486" s="5">
        <v>2008</v>
      </c>
      <c r="C486" s="6">
        <v>105</v>
      </c>
      <c r="D486" s="6">
        <v>269.06567799999999</v>
      </c>
      <c r="E486">
        <f t="shared" si="79"/>
        <v>0</v>
      </c>
      <c r="F486">
        <f t="shared" si="80"/>
        <v>0</v>
      </c>
      <c r="G486">
        <f t="shared" si="81"/>
        <v>0</v>
      </c>
      <c r="H486">
        <f t="shared" si="82"/>
        <v>1</v>
      </c>
      <c r="I486">
        <f t="shared" si="83"/>
        <v>1</v>
      </c>
      <c r="J486">
        <f t="shared" si="84"/>
        <v>0</v>
      </c>
      <c r="K486">
        <f t="shared" si="85"/>
        <v>1</v>
      </c>
      <c r="L486">
        <f t="shared" si="86"/>
        <v>1</v>
      </c>
      <c r="M486">
        <f t="shared" si="87"/>
        <v>1</v>
      </c>
      <c r="N486">
        <f t="shared" si="88"/>
        <v>0</v>
      </c>
      <c r="O486">
        <f t="shared" si="89"/>
        <v>0</v>
      </c>
    </row>
    <row r="487" spans="1:15" x14ac:dyDescent="0.35">
      <c r="A487" s="4" t="s">
        <v>477</v>
      </c>
      <c r="B487" s="5">
        <v>1972</v>
      </c>
      <c r="C487" s="6">
        <v>7</v>
      </c>
      <c r="D487" s="6">
        <v>268.5</v>
      </c>
      <c r="E487">
        <f t="shared" si="79"/>
        <v>1</v>
      </c>
      <c r="F487">
        <f t="shared" si="80"/>
        <v>0</v>
      </c>
      <c r="G487">
        <f t="shared" si="81"/>
        <v>1</v>
      </c>
      <c r="H487">
        <f t="shared" si="82"/>
        <v>0</v>
      </c>
      <c r="I487">
        <f t="shared" si="83"/>
        <v>0</v>
      </c>
      <c r="J487">
        <f t="shared" si="84"/>
        <v>1</v>
      </c>
      <c r="K487">
        <f t="shared" si="85"/>
        <v>1</v>
      </c>
      <c r="L487">
        <f t="shared" si="86"/>
        <v>0</v>
      </c>
      <c r="M487">
        <f t="shared" si="87"/>
        <v>0</v>
      </c>
      <c r="N487">
        <f t="shared" si="88"/>
        <v>0</v>
      </c>
      <c r="O487">
        <f t="shared" si="89"/>
        <v>1</v>
      </c>
    </row>
    <row r="488" spans="1:15" x14ac:dyDescent="0.35">
      <c r="A488" s="4" t="s">
        <v>478</v>
      </c>
      <c r="B488" s="5">
        <v>2014</v>
      </c>
      <c r="C488" s="6">
        <v>140</v>
      </c>
      <c r="D488" s="6">
        <v>268.31451299999998</v>
      </c>
      <c r="E488">
        <f t="shared" si="79"/>
        <v>0</v>
      </c>
      <c r="F488">
        <f t="shared" si="80"/>
        <v>0</v>
      </c>
      <c r="G488">
        <f t="shared" si="81"/>
        <v>0</v>
      </c>
      <c r="H488">
        <f t="shared" si="82"/>
        <v>1</v>
      </c>
      <c r="I488">
        <f t="shared" si="83"/>
        <v>1</v>
      </c>
      <c r="J488">
        <f t="shared" si="84"/>
        <v>0</v>
      </c>
      <c r="K488">
        <f t="shared" si="85"/>
        <v>1</v>
      </c>
      <c r="L488">
        <f t="shared" si="86"/>
        <v>1</v>
      </c>
      <c r="M488">
        <f t="shared" si="87"/>
        <v>1</v>
      </c>
      <c r="N488">
        <f t="shared" si="88"/>
        <v>0</v>
      </c>
      <c r="O488">
        <f t="shared" si="89"/>
        <v>0</v>
      </c>
    </row>
    <row r="489" spans="1:15" x14ac:dyDescent="0.35">
      <c r="A489" s="4" t="s">
        <v>479</v>
      </c>
      <c r="B489" s="5">
        <v>2010</v>
      </c>
      <c r="C489" s="6">
        <v>82</v>
      </c>
      <c r="D489" s="6">
        <v>268.26817399999999</v>
      </c>
      <c r="E489">
        <f t="shared" si="79"/>
        <v>1</v>
      </c>
      <c r="F489">
        <f t="shared" si="80"/>
        <v>0</v>
      </c>
      <c r="G489">
        <f t="shared" si="81"/>
        <v>1</v>
      </c>
      <c r="H489">
        <f t="shared" si="82"/>
        <v>0</v>
      </c>
      <c r="I489">
        <f t="shared" si="83"/>
        <v>0</v>
      </c>
      <c r="J489">
        <f t="shared" si="84"/>
        <v>0</v>
      </c>
      <c r="K489">
        <f t="shared" si="85"/>
        <v>0</v>
      </c>
      <c r="L489">
        <f t="shared" si="86"/>
        <v>1</v>
      </c>
      <c r="M489">
        <f t="shared" si="87"/>
        <v>1</v>
      </c>
      <c r="N489">
        <f t="shared" si="88"/>
        <v>0</v>
      </c>
      <c r="O489">
        <f t="shared" si="89"/>
        <v>0</v>
      </c>
    </row>
    <row r="490" spans="1:15" x14ac:dyDescent="0.35">
      <c r="A490" s="4" t="s">
        <v>480</v>
      </c>
      <c r="B490" s="5">
        <v>1942</v>
      </c>
      <c r="C490" s="6">
        <v>0.85799999999999998</v>
      </c>
      <c r="D490" s="6">
        <v>268</v>
      </c>
      <c r="E490">
        <f t="shared" si="79"/>
        <v>1</v>
      </c>
      <c r="F490">
        <f t="shared" si="80"/>
        <v>0</v>
      </c>
      <c r="G490">
        <f t="shared" si="81"/>
        <v>1</v>
      </c>
      <c r="H490">
        <f t="shared" si="82"/>
        <v>0</v>
      </c>
      <c r="I490">
        <f t="shared" si="83"/>
        <v>0</v>
      </c>
      <c r="J490">
        <f t="shared" si="84"/>
        <v>1</v>
      </c>
      <c r="K490">
        <f t="shared" si="85"/>
        <v>1</v>
      </c>
      <c r="L490">
        <f t="shared" si="86"/>
        <v>0</v>
      </c>
      <c r="M490">
        <f t="shared" si="87"/>
        <v>0</v>
      </c>
      <c r="N490">
        <f t="shared" si="88"/>
        <v>0</v>
      </c>
      <c r="O490">
        <f t="shared" si="89"/>
        <v>1</v>
      </c>
    </row>
    <row r="491" spans="1:15" x14ac:dyDescent="0.35">
      <c r="A491" s="4" t="s">
        <v>481</v>
      </c>
      <c r="B491" s="5">
        <v>2007</v>
      </c>
      <c r="C491" s="6">
        <v>100</v>
      </c>
      <c r="D491" s="6">
        <v>267.985456</v>
      </c>
      <c r="E491">
        <f t="shared" si="79"/>
        <v>0</v>
      </c>
      <c r="F491">
        <f t="shared" si="80"/>
        <v>0</v>
      </c>
      <c r="G491">
        <f t="shared" si="81"/>
        <v>0</v>
      </c>
      <c r="H491">
        <f t="shared" si="82"/>
        <v>0</v>
      </c>
      <c r="I491">
        <f t="shared" si="83"/>
        <v>0</v>
      </c>
      <c r="J491">
        <f t="shared" si="84"/>
        <v>0</v>
      </c>
      <c r="K491">
        <f t="shared" si="85"/>
        <v>0</v>
      </c>
      <c r="L491">
        <f t="shared" si="86"/>
        <v>1</v>
      </c>
      <c r="M491">
        <f t="shared" si="87"/>
        <v>1</v>
      </c>
      <c r="N491">
        <f t="shared" si="88"/>
        <v>0</v>
      </c>
      <c r="O491">
        <f t="shared" si="89"/>
        <v>0</v>
      </c>
    </row>
    <row r="492" spans="1:15" x14ac:dyDescent="0.35">
      <c r="A492" s="4" t="s">
        <v>482</v>
      </c>
      <c r="B492" s="5">
        <v>2013</v>
      </c>
      <c r="C492" s="6">
        <v>37</v>
      </c>
      <c r="D492" s="6">
        <v>267.81627600000002</v>
      </c>
      <c r="E492">
        <f t="shared" si="79"/>
        <v>1</v>
      </c>
      <c r="F492">
        <f t="shared" si="80"/>
        <v>0</v>
      </c>
      <c r="G492">
        <f t="shared" si="81"/>
        <v>1</v>
      </c>
      <c r="H492">
        <f t="shared" si="82"/>
        <v>0</v>
      </c>
      <c r="I492">
        <f t="shared" si="83"/>
        <v>0</v>
      </c>
      <c r="J492">
        <f t="shared" si="84"/>
        <v>0</v>
      </c>
      <c r="K492">
        <f t="shared" si="85"/>
        <v>0</v>
      </c>
      <c r="L492">
        <f t="shared" si="86"/>
        <v>1</v>
      </c>
      <c r="M492">
        <f t="shared" si="87"/>
        <v>1</v>
      </c>
      <c r="N492">
        <f t="shared" si="88"/>
        <v>0</v>
      </c>
      <c r="O492">
        <f t="shared" si="89"/>
        <v>0</v>
      </c>
    </row>
    <row r="493" spans="1:15" x14ac:dyDescent="0.35">
      <c r="A493" s="4" t="s">
        <v>483</v>
      </c>
      <c r="B493" s="5">
        <v>2002</v>
      </c>
      <c r="C493" s="6">
        <v>70</v>
      </c>
      <c r="D493" s="6">
        <v>267.2</v>
      </c>
      <c r="E493">
        <f t="shared" si="79"/>
        <v>1</v>
      </c>
      <c r="F493">
        <f t="shared" si="80"/>
        <v>0</v>
      </c>
      <c r="G493">
        <f t="shared" si="81"/>
        <v>1</v>
      </c>
      <c r="H493">
        <f t="shared" si="82"/>
        <v>0</v>
      </c>
      <c r="I493">
        <f t="shared" si="83"/>
        <v>0</v>
      </c>
      <c r="J493">
        <f t="shared" si="84"/>
        <v>0</v>
      </c>
      <c r="K493">
        <f t="shared" si="85"/>
        <v>0</v>
      </c>
      <c r="L493">
        <f t="shared" si="86"/>
        <v>1</v>
      </c>
      <c r="M493">
        <f t="shared" si="87"/>
        <v>1</v>
      </c>
      <c r="N493">
        <f t="shared" si="88"/>
        <v>0</v>
      </c>
      <c r="O493">
        <f t="shared" si="89"/>
        <v>0</v>
      </c>
    </row>
    <row r="494" spans="1:15" x14ac:dyDescent="0.35">
      <c r="A494" s="4" t="s">
        <v>484</v>
      </c>
      <c r="B494" s="5">
        <v>1992</v>
      </c>
      <c r="C494" s="6">
        <v>80</v>
      </c>
      <c r="D494" s="6">
        <v>266.82429100000002</v>
      </c>
      <c r="E494">
        <f t="shared" si="79"/>
        <v>1</v>
      </c>
      <c r="F494">
        <f t="shared" si="80"/>
        <v>0</v>
      </c>
      <c r="G494">
        <f t="shared" si="81"/>
        <v>1</v>
      </c>
      <c r="H494">
        <f t="shared" si="82"/>
        <v>0</v>
      </c>
      <c r="I494">
        <f t="shared" si="83"/>
        <v>0</v>
      </c>
      <c r="J494">
        <f t="shared" si="84"/>
        <v>1</v>
      </c>
      <c r="K494">
        <f t="shared" si="85"/>
        <v>1</v>
      </c>
      <c r="L494">
        <f t="shared" si="86"/>
        <v>0</v>
      </c>
      <c r="M494">
        <f t="shared" si="87"/>
        <v>0</v>
      </c>
      <c r="N494">
        <f t="shared" si="88"/>
        <v>0</v>
      </c>
      <c r="O494">
        <f t="shared" si="89"/>
        <v>1</v>
      </c>
    </row>
    <row r="495" spans="1:15" x14ac:dyDescent="0.35">
      <c r="A495" s="4" t="s">
        <v>485</v>
      </c>
      <c r="B495" s="5">
        <v>2003</v>
      </c>
      <c r="C495" s="6">
        <v>80</v>
      </c>
      <c r="D495" s="6">
        <v>266.68524200000002</v>
      </c>
      <c r="E495">
        <f t="shared" si="79"/>
        <v>1</v>
      </c>
      <c r="F495">
        <f t="shared" si="80"/>
        <v>0</v>
      </c>
      <c r="G495">
        <f t="shared" si="81"/>
        <v>1</v>
      </c>
      <c r="H495">
        <f t="shared" si="82"/>
        <v>0</v>
      </c>
      <c r="I495">
        <f t="shared" si="83"/>
        <v>0</v>
      </c>
      <c r="J495">
        <f t="shared" si="84"/>
        <v>0</v>
      </c>
      <c r="K495">
        <f t="shared" si="85"/>
        <v>0</v>
      </c>
      <c r="L495">
        <f t="shared" si="86"/>
        <v>1</v>
      </c>
      <c r="M495">
        <f t="shared" si="87"/>
        <v>1</v>
      </c>
      <c r="N495">
        <f t="shared" si="88"/>
        <v>0</v>
      </c>
      <c r="O495">
        <f t="shared" si="89"/>
        <v>0</v>
      </c>
    </row>
    <row r="496" spans="1:15" x14ac:dyDescent="0.35">
      <c r="A496" s="4" t="s">
        <v>486</v>
      </c>
      <c r="B496" s="5">
        <v>2008</v>
      </c>
      <c r="C496" s="6">
        <v>137.5</v>
      </c>
      <c r="D496" s="6">
        <v>265.57385900000003</v>
      </c>
      <c r="E496">
        <f t="shared" si="79"/>
        <v>0</v>
      </c>
      <c r="F496">
        <f t="shared" si="80"/>
        <v>0</v>
      </c>
      <c r="G496">
        <f t="shared" si="81"/>
        <v>0</v>
      </c>
      <c r="H496">
        <f t="shared" si="82"/>
        <v>1</v>
      </c>
      <c r="I496">
        <f t="shared" si="83"/>
        <v>1</v>
      </c>
      <c r="J496">
        <f t="shared" si="84"/>
        <v>0</v>
      </c>
      <c r="K496">
        <f t="shared" si="85"/>
        <v>1</v>
      </c>
      <c r="L496">
        <f t="shared" si="86"/>
        <v>1</v>
      </c>
      <c r="M496">
        <f t="shared" si="87"/>
        <v>1</v>
      </c>
      <c r="N496">
        <f t="shared" si="88"/>
        <v>0</v>
      </c>
      <c r="O496">
        <f t="shared" si="89"/>
        <v>0</v>
      </c>
    </row>
    <row r="497" spans="1:15" x14ac:dyDescent="0.35">
      <c r="A497" s="4" t="s">
        <v>487</v>
      </c>
      <c r="B497" s="5">
        <v>1995</v>
      </c>
      <c r="C497" s="6">
        <v>175</v>
      </c>
      <c r="D497" s="6">
        <v>264.24621999999999</v>
      </c>
      <c r="E497">
        <f t="shared" si="79"/>
        <v>0</v>
      </c>
      <c r="F497">
        <f t="shared" si="80"/>
        <v>0</v>
      </c>
      <c r="G497">
        <f t="shared" si="81"/>
        <v>0</v>
      </c>
      <c r="H497">
        <f t="shared" si="82"/>
        <v>1</v>
      </c>
      <c r="I497">
        <f t="shared" si="83"/>
        <v>1</v>
      </c>
      <c r="J497">
        <f t="shared" si="84"/>
        <v>1</v>
      </c>
      <c r="K497">
        <f t="shared" si="85"/>
        <v>2</v>
      </c>
      <c r="L497">
        <f t="shared" si="86"/>
        <v>0</v>
      </c>
      <c r="M497">
        <f t="shared" si="87"/>
        <v>0</v>
      </c>
      <c r="N497">
        <f t="shared" si="88"/>
        <v>0</v>
      </c>
      <c r="O497">
        <f t="shared" si="89"/>
        <v>1</v>
      </c>
    </row>
    <row r="498" spans="1:15" x14ac:dyDescent="0.35">
      <c r="A498" s="4" t="s">
        <v>488</v>
      </c>
      <c r="B498" s="5">
        <v>1998</v>
      </c>
      <c r="C498" s="6">
        <v>60</v>
      </c>
      <c r="D498" s="6">
        <v>264.118201</v>
      </c>
      <c r="E498">
        <f t="shared" si="79"/>
        <v>1</v>
      </c>
      <c r="F498">
        <f t="shared" si="80"/>
        <v>0</v>
      </c>
      <c r="G498">
        <f t="shared" si="81"/>
        <v>1</v>
      </c>
      <c r="H498">
        <f t="shared" si="82"/>
        <v>0</v>
      </c>
      <c r="I498">
        <f t="shared" si="83"/>
        <v>0</v>
      </c>
      <c r="J498">
        <f t="shared" si="84"/>
        <v>1</v>
      </c>
      <c r="K498">
        <f t="shared" si="85"/>
        <v>1</v>
      </c>
      <c r="L498">
        <f t="shared" si="86"/>
        <v>0</v>
      </c>
      <c r="M498">
        <f t="shared" si="87"/>
        <v>0</v>
      </c>
      <c r="N498">
        <f t="shared" si="88"/>
        <v>0</v>
      </c>
      <c r="O498">
        <f t="shared" si="89"/>
        <v>1</v>
      </c>
    </row>
    <row r="499" spans="1:15" x14ac:dyDescent="0.35">
      <c r="A499" s="4" t="s">
        <v>489</v>
      </c>
      <c r="B499" s="5">
        <v>1997</v>
      </c>
      <c r="C499" s="6">
        <v>95</v>
      </c>
      <c r="D499" s="6">
        <v>263.89876099999998</v>
      </c>
      <c r="E499">
        <f t="shared" si="79"/>
        <v>1</v>
      </c>
      <c r="F499">
        <f t="shared" si="80"/>
        <v>0</v>
      </c>
      <c r="G499">
        <f t="shared" si="81"/>
        <v>1</v>
      </c>
      <c r="H499">
        <f t="shared" si="82"/>
        <v>0</v>
      </c>
      <c r="I499">
        <f t="shared" si="83"/>
        <v>0</v>
      </c>
      <c r="J499">
        <f t="shared" si="84"/>
        <v>1</v>
      </c>
      <c r="K499">
        <f t="shared" si="85"/>
        <v>1</v>
      </c>
      <c r="L499">
        <f t="shared" si="86"/>
        <v>0</v>
      </c>
      <c r="M499">
        <f t="shared" si="87"/>
        <v>0</v>
      </c>
      <c r="N499">
        <f t="shared" si="88"/>
        <v>0</v>
      </c>
      <c r="O499">
        <f t="shared" si="89"/>
        <v>1</v>
      </c>
    </row>
    <row r="500" spans="1:15" x14ac:dyDescent="0.35">
      <c r="A500" s="4" t="s">
        <v>490</v>
      </c>
      <c r="B500" s="5">
        <v>2011</v>
      </c>
      <c r="C500" s="6">
        <v>110</v>
      </c>
      <c r="D500" s="6">
        <v>263.88034099999999</v>
      </c>
      <c r="E500">
        <f t="shared" si="79"/>
        <v>0</v>
      </c>
      <c r="F500">
        <f t="shared" si="80"/>
        <v>0</v>
      </c>
      <c r="G500">
        <f t="shared" si="81"/>
        <v>0</v>
      </c>
      <c r="H500">
        <f t="shared" si="82"/>
        <v>1</v>
      </c>
      <c r="I500">
        <f t="shared" si="83"/>
        <v>1</v>
      </c>
      <c r="J500">
        <f t="shared" si="84"/>
        <v>0</v>
      </c>
      <c r="K500">
        <f t="shared" si="85"/>
        <v>1</v>
      </c>
      <c r="L500">
        <f t="shared" si="86"/>
        <v>1</v>
      </c>
      <c r="M500">
        <f t="shared" si="87"/>
        <v>1</v>
      </c>
      <c r="N500">
        <f t="shared" si="88"/>
        <v>0</v>
      </c>
      <c r="O500">
        <f t="shared" si="89"/>
        <v>0</v>
      </c>
    </row>
    <row r="501" spans="1:15" x14ac:dyDescent="0.35">
      <c r="A501" s="4" t="s">
        <v>172</v>
      </c>
      <c r="B501" s="5">
        <v>1950</v>
      </c>
      <c r="C501" s="6">
        <v>2.9</v>
      </c>
      <c r="D501" s="6">
        <v>263.59141499999998</v>
      </c>
      <c r="E501">
        <f t="shared" si="79"/>
        <v>1</v>
      </c>
      <c r="F501">
        <f t="shared" si="80"/>
        <v>0</v>
      </c>
      <c r="G501">
        <f t="shared" si="81"/>
        <v>1</v>
      </c>
      <c r="H501">
        <f t="shared" si="82"/>
        <v>0</v>
      </c>
      <c r="I501">
        <f t="shared" si="83"/>
        <v>0</v>
      </c>
      <c r="J501">
        <f t="shared" si="84"/>
        <v>1</v>
      </c>
      <c r="K501">
        <f t="shared" si="85"/>
        <v>1</v>
      </c>
      <c r="L501">
        <f t="shared" si="86"/>
        <v>0</v>
      </c>
      <c r="M501">
        <f t="shared" si="87"/>
        <v>0</v>
      </c>
      <c r="N501">
        <f t="shared" si="88"/>
        <v>0</v>
      </c>
      <c r="O501">
        <f t="shared" si="89"/>
        <v>1</v>
      </c>
    </row>
  </sheetData>
  <mergeCells count="1">
    <mergeCell ref="Q3:R3"/>
  </mergeCells>
  <pageMargins left="0.7" right="0.7" top="0.75" bottom="0.75" header="0.3" footer="0.3"/>
  <pageSetup orientation="portrait" r:id="rId1"/>
  <headerFooter>
    <oddFooter>&amp;CGunnar Forcier&amp;R5/17/2023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BC8F6-F3E7-4F7D-93EB-CE3B454AB54E}">
  <dimension ref="A1"/>
  <sheetViews>
    <sheetView zoomScale="102" zoomScaleNormal="102" workbookViewId="0">
      <selection activeCell="N54" sqref="N54"/>
    </sheetView>
  </sheetViews>
  <sheetFormatPr defaultRowHeight="14.5" x14ac:dyDescent="0.35"/>
  <sheetData>
    <row r="1" spans="1:1" x14ac:dyDescent="0.35">
      <c r="A1" t="s">
        <v>569</v>
      </c>
    </row>
  </sheetData>
  <pageMargins left="0.7" right="0.7" top="0.75" bottom="0.75" header="0.3" footer="0.3"/>
  <pageSetup orientation="portrait" r:id="rId1"/>
  <headerFooter>
    <oddFooter>&amp;CGunnar Forcier&amp;R5/17/2023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20F76-81F8-441D-B1B1-A4B3C590B707}">
  <dimension ref="A1:H501"/>
  <sheetViews>
    <sheetView tabSelected="1" zoomScaleNormal="100" workbookViewId="0">
      <selection activeCell="G15" sqref="G15"/>
    </sheetView>
  </sheetViews>
  <sheetFormatPr defaultRowHeight="14.5" x14ac:dyDescent="0.35"/>
  <cols>
    <col min="1" max="1" width="54.90625" style="3" bestFit="1" customWidth="1"/>
    <col min="2" max="2" width="6.81640625" bestFit="1" customWidth="1"/>
    <col min="3" max="3" width="14.26953125" style="1" bestFit="1" customWidth="1"/>
    <col min="4" max="4" width="12.7265625" style="1" bestFit="1" customWidth="1"/>
    <col min="5" max="5" width="11.54296875" customWidth="1"/>
    <col min="6" max="6" width="11.36328125" bestFit="1" customWidth="1"/>
    <col min="7" max="7" width="15.26953125" customWidth="1"/>
  </cols>
  <sheetData>
    <row r="1" spans="1:8" s="2" customFormat="1" ht="29.5" thickBot="1" x14ac:dyDescent="0.4">
      <c r="A1" s="10" t="s">
        <v>491</v>
      </c>
      <c r="B1" s="11" t="s">
        <v>494</v>
      </c>
      <c r="C1" s="12" t="s">
        <v>495</v>
      </c>
      <c r="D1" s="13" t="s">
        <v>504</v>
      </c>
      <c r="F1" s="44" t="s">
        <v>511</v>
      </c>
      <c r="G1" s="43"/>
    </row>
    <row r="2" spans="1:8" x14ac:dyDescent="0.35">
      <c r="A2" s="7" t="s">
        <v>0</v>
      </c>
      <c r="B2" s="8">
        <v>2009</v>
      </c>
      <c r="C2" s="9">
        <v>425</v>
      </c>
      <c r="D2" s="9">
        <v>2783.9189820000001</v>
      </c>
      <c r="F2" s="5" t="s">
        <v>500</v>
      </c>
      <c r="G2" s="6">
        <f>MAX(D2:D501)</f>
        <v>2783.9189820000001</v>
      </c>
    </row>
    <row r="3" spans="1:8" x14ac:dyDescent="0.35">
      <c r="A3" s="4" t="s">
        <v>2</v>
      </c>
      <c r="B3" s="5">
        <v>1997</v>
      </c>
      <c r="C3" s="6">
        <v>200</v>
      </c>
      <c r="D3" s="6">
        <v>2208.2083950000001</v>
      </c>
      <c r="F3" s="5" t="s">
        <v>499</v>
      </c>
      <c r="G3" s="6">
        <f>MIN(worldgross)</f>
        <v>263.59141499999998</v>
      </c>
    </row>
    <row r="4" spans="1:8" x14ac:dyDescent="0.35">
      <c r="A4" s="4" t="s">
        <v>3</v>
      </c>
      <c r="B4" s="5">
        <v>2015</v>
      </c>
      <c r="C4" s="6">
        <v>306</v>
      </c>
      <c r="D4" s="6">
        <v>2058.662225</v>
      </c>
      <c r="F4" s="5" t="s">
        <v>501</v>
      </c>
      <c r="G4" s="6">
        <f>MODE(worldgross)</f>
        <v>679.85063700000001</v>
      </c>
    </row>
    <row r="5" spans="1:8" x14ac:dyDescent="0.35">
      <c r="A5" s="4" t="s">
        <v>4</v>
      </c>
      <c r="B5" s="5">
        <v>2015</v>
      </c>
      <c r="C5" s="6">
        <v>215</v>
      </c>
      <c r="D5" s="6">
        <v>1671.7132079999999</v>
      </c>
      <c r="F5" s="5" t="s">
        <v>502</v>
      </c>
      <c r="G5" s="6">
        <f>AVERAGE(worldgross)</f>
        <v>516.1847285619998</v>
      </c>
    </row>
    <row r="6" spans="1:8" x14ac:dyDescent="0.35">
      <c r="A6" s="4" t="s">
        <v>6</v>
      </c>
      <c r="B6" s="5">
        <v>2012</v>
      </c>
      <c r="C6" s="6">
        <v>225</v>
      </c>
      <c r="D6" s="6">
        <v>1519.4795469999999</v>
      </c>
      <c r="F6" s="5" t="s">
        <v>503</v>
      </c>
      <c r="G6" s="6">
        <f>SUM(worldgross)</f>
        <v>258092.36428099993</v>
      </c>
    </row>
    <row r="7" spans="1:8" x14ac:dyDescent="0.35">
      <c r="A7" s="4" t="s">
        <v>8</v>
      </c>
      <c r="B7" s="5">
        <v>2015</v>
      </c>
      <c r="C7" s="6">
        <v>190</v>
      </c>
      <c r="D7" s="6">
        <v>1518.722794</v>
      </c>
    </row>
    <row r="8" spans="1:8" x14ac:dyDescent="0.35">
      <c r="A8" s="4" t="s">
        <v>10</v>
      </c>
      <c r="B8" s="5">
        <v>2015</v>
      </c>
      <c r="C8" s="6">
        <v>330.6</v>
      </c>
      <c r="D8" s="6">
        <v>1408.2187220000001</v>
      </c>
    </row>
    <row r="9" spans="1:8" x14ac:dyDescent="0.35">
      <c r="A9" s="4" t="s">
        <v>11</v>
      </c>
      <c r="B9" s="5">
        <v>2011</v>
      </c>
      <c r="C9" s="6">
        <v>125</v>
      </c>
      <c r="D9" s="6">
        <v>1341.511219</v>
      </c>
      <c r="F9" s="43" t="s">
        <v>508</v>
      </c>
      <c r="G9" s="43"/>
    </row>
    <row r="10" spans="1:8" x14ac:dyDescent="0.35">
      <c r="A10" s="4" t="s">
        <v>13</v>
      </c>
      <c r="B10" s="5">
        <v>2017</v>
      </c>
      <c r="C10" s="6">
        <v>200</v>
      </c>
      <c r="D10" s="6">
        <v>1331.2438970000001</v>
      </c>
      <c r="F10" s="5" t="s">
        <v>505</v>
      </c>
      <c r="G10" s="5">
        <f>COUNTIF(budget,"&gt;100")</f>
        <v>249</v>
      </c>
    </row>
    <row r="11" spans="1:8" x14ac:dyDescent="0.35">
      <c r="A11" s="4" t="s">
        <v>14</v>
      </c>
      <c r="B11" s="5">
        <v>2013</v>
      </c>
      <c r="C11" s="6">
        <v>150</v>
      </c>
      <c r="D11" s="6">
        <v>1274.23498</v>
      </c>
    </row>
    <row r="12" spans="1:8" x14ac:dyDescent="0.35">
      <c r="A12" s="4" t="s">
        <v>16</v>
      </c>
      <c r="B12" s="5">
        <v>2017</v>
      </c>
      <c r="C12" s="6">
        <v>160</v>
      </c>
      <c r="D12" s="6">
        <v>1263.109573</v>
      </c>
      <c r="F12" s="43" t="s">
        <v>509</v>
      </c>
      <c r="G12" s="43"/>
      <c r="H12" s="43"/>
    </row>
    <row r="13" spans="1:8" x14ac:dyDescent="0.35">
      <c r="A13" s="4" t="s">
        <v>18</v>
      </c>
      <c r="B13" s="5">
        <v>2017</v>
      </c>
      <c r="C13" s="6">
        <v>250</v>
      </c>
      <c r="D13" s="6">
        <v>1237.4660260000001</v>
      </c>
      <c r="F13" s="5" t="s">
        <v>506</v>
      </c>
      <c r="G13" s="45">
        <f>G10/G22</f>
        <v>0.498</v>
      </c>
      <c r="H13" s="46"/>
    </row>
    <row r="14" spans="1:8" x14ac:dyDescent="0.35">
      <c r="A14" s="4" t="s">
        <v>19</v>
      </c>
      <c r="B14" s="5">
        <v>2013</v>
      </c>
      <c r="C14" s="6">
        <v>200</v>
      </c>
      <c r="D14" s="6">
        <v>1215.392272</v>
      </c>
      <c r="F14" s="5" t="s">
        <v>507</v>
      </c>
      <c r="G14" s="47">
        <f>G10/G22</f>
        <v>0.498</v>
      </c>
      <c r="H14" s="47"/>
    </row>
    <row r="15" spans="1:8" x14ac:dyDescent="0.35">
      <c r="A15" s="4" t="s">
        <v>20</v>
      </c>
      <c r="B15" s="5">
        <v>2015</v>
      </c>
      <c r="C15" s="6">
        <v>74</v>
      </c>
      <c r="D15" s="6">
        <v>1167.2453660000001</v>
      </c>
    </row>
    <row r="16" spans="1:8" x14ac:dyDescent="0.35">
      <c r="A16" s="4" t="s">
        <v>21</v>
      </c>
      <c r="B16" s="5">
        <v>2016</v>
      </c>
      <c r="C16" s="6">
        <v>250</v>
      </c>
      <c r="D16" s="6">
        <v>1153.3044950000001</v>
      </c>
      <c r="F16" s="43" t="s">
        <v>510</v>
      </c>
      <c r="G16" s="43"/>
    </row>
    <row r="17" spans="1:7" x14ac:dyDescent="0.35">
      <c r="A17" s="4" t="s">
        <v>22</v>
      </c>
      <c r="B17" s="5">
        <v>2003</v>
      </c>
      <c r="C17" s="6">
        <v>94</v>
      </c>
      <c r="D17" s="6">
        <v>1141.403341</v>
      </c>
      <c r="F17" s="5" t="s">
        <v>491</v>
      </c>
      <c r="G17" s="19" t="s">
        <v>238</v>
      </c>
    </row>
    <row r="18" spans="1:7" x14ac:dyDescent="0.35">
      <c r="A18" s="4" t="s">
        <v>23</v>
      </c>
      <c r="B18" s="5">
        <v>2011</v>
      </c>
      <c r="C18" s="6">
        <v>195</v>
      </c>
      <c r="D18" s="6">
        <v>1123.7905430000001</v>
      </c>
      <c r="F18" s="5" t="s">
        <v>514</v>
      </c>
      <c r="G18" s="6">
        <f>INDEX(budget,MATCH(G17,movie,0))</f>
        <v>20</v>
      </c>
    </row>
    <row r="19" spans="1:7" x14ac:dyDescent="0.35">
      <c r="A19" s="4" t="s">
        <v>24</v>
      </c>
      <c r="B19" s="5">
        <v>2012</v>
      </c>
      <c r="C19" s="6">
        <v>200</v>
      </c>
      <c r="D19" s="6">
        <v>1110.526981</v>
      </c>
    </row>
    <row r="20" spans="1:7" x14ac:dyDescent="0.35">
      <c r="A20" s="4" t="s">
        <v>25</v>
      </c>
      <c r="B20" s="5">
        <v>2014</v>
      </c>
      <c r="C20" s="6">
        <v>210</v>
      </c>
      <c r="D20" s="6">
        <v>1104.039076</v>
      </c>
    </row>
    <row r="21" spans="1:7" x14ac:dyDescent="0.35">
      <c r="A21" s="4" t="s">
        <v>26</v>
      </c>
      <c r="B21" s="5">
        <v>2012</v>
      </c>
      <c r="C21" s="6">
        <v>275</v>
      </c>
      <c r="D21" s="6">
        <v>1084.4390989999999</v>
      </c>
      <c r="F21" s="43" t="s">
        <v>512</v>
      </c>
      <c r="G21" s="43"/>
    </row>
    <row r="22" spans="1:7" x14ac:dyDescent="0.35">
      <c r="A22" s="4" t="s">
        <v>27</v>
      </c>
      <c r="B22" s="5">
        <v>2010</v>
      </c>
      <c r="C22" s="6">
        <v>200</v>
      </c>
      <c r="D22" s="6">
        <v>1069.6660039999999</v>
      </c>
      <c r="F22" s="5" t="s">
        <v>513</v>
      </c>
      <c r="G22" s="5">
        <f>COUNTA(movie)</f>
        <v>500</v>
      </c>
    </row>
    <row r="23" spans="1:7" x14ac:dyDescent="0.35">
      <c r="A23" s="4" t="s">
        <v>28</v>
      </c>
      <c r="B23" s="5">
        <v>2006</v>
      </c>
      <c r="C23" s="6">
        <v>225</v>
      </c>
      <c r="D23" s="6">
        <v>1066.2158119999999</v>
      </c>
    </row>
    <row r="24" spans="1:7" x14ac:dyDescent="0.35">
      <c r="A24" s="4" t="s">
        <v>29</v>
      </c>
      <c r="B24" s="5">
        <v>2016</v>
      </c>
      <c r="C24" s="6">
        <v>200</v>
      </c>
      <c r="D24" s="6">
        <v>1050.988488</v>
      </c>
    </row>
    <row r="25" spans="1:7" x14ac:dyDescent="0.35">
      <c r="A25" s="4" t="s">
        <v>30</v>
      </c>
      <c r="B25" s="5">
        <v>2011</v>
      </c>
      <c r="C25" s="6">
        <v>410.6</v>
      </c>
      <c r="D25" s="6">
        <v>1045.663875</v>
      </c>
    </row>
    <row r="26" spans="1:7" x14ac:dyDescent="0.35">
      <c r="A26" s="4" t="s">
        <v>31</v>
      </c>
      <c r="B26" s="5">
        <v>1993</v>
      </c>
      <c r="C26" s="6">
        <v>63</v>
      </c>
      <c r="D26" s="6">
        <v>1038.812584</v>
      </c>
    </row>
    <row r="27" spans="1:7" x14ac:dyDescent="0.35">
      <c r="A27" s="4" t="s">
        <v>32</v>
      </c>
      <c r="B27" s="5">
        <v>2017</v>
      </c>
      <c r="C27" s="6">
        <v>75</v>
      </c>
      <c r="D27" s="6">
        <v>1034.5426460000001</v>
      </c>
    </row>
    <row r="28" spans="1:7" x14ac:dyDescent="0.35">
      <c r="A28" s="4" t="s">
        <v>33</v>
      </c>
      <c r="B28" s="5">
        <v>1999</v>
      </c>
      <c r="C28" s="6">
        <v>115</v>
      </c>
      <c r="D28" s="6">
        <v>1027.0446770000001</v>
      </c>
    </row>
    <row r="29" spans="1:7" x14ac:dyDescent="0.35">
      <c r="A29" s="4" t="s">
        <v>34</v>
      </c>
      <c r="B29" s="5">
        <v>2010</v>
      </c>
      <c r="C29" s="6">
        <v>200</v>
      </c>
      <c r="D29" s="6">
        <v>1025.4911099999999</v>
      </c>
    </row>
    <row r="30" spans="1:7" x14ac:dyDescent="0.35">
      <c r="A30" s="4" t="s">
        <v>35</v>
      </c>
      <c r="B30" s="5">
        <v>2016</v>
      </c>
      <c r="C30" s="6">
        <v>200</v>
      </c>
      <c r="D30" s="6">
        <v>1022.617376</v>
      </c>
    </row>
    <row r="31" spans="1:7" x14ac:dyDescent="0.35">
      <c r="A31" s="4" t="s">
        <v>36</v>
      </c>
      <c r="B31" s="5">
        <v>2016</v>
      </c>
      <c r="C31" s="6">
        <v>150</v>
      </c>
      <c r="D31" s="6">
        <v>1019.920974</v>
      </c>
    </row>
    <row r="32" spans="1:7" x14ac:dyDescent="0.35">
      <c r="A32" s="4" t="s">
        <v>37</v>
      </c>
      <c r="B32" s="5">
        <v>2012</v>
      </c>
      <c r="C32" s="6">
        <v>250</v>
      </c>
      <c r="D32" s="6">
        <v>1017.003568</v>
      </c>
    </row>
    <row r="33" spans="1:4" x14ac:dyDescent="0.35">
      <c r="A33" s="4" t="s">
        <v>38</v>
      </c>
      <c r="B33" s="5">
        <v>2008</v>
      </c>
      <c r="C33" s="6">
        <v>185</v>
      </c>
      <c r="D33" s="6">
        <v>1001.620618</v>
      </c>
    </row>
    <row r="34" spans="1:4" x14ac:dyDescent="0.35">
      <c r="A34" s="4" t="s">
        <v>39</v>
      </c>
      <c r="B34" s="5">
        <v>1994</v>
      </c>
      <c r="C34" s="6">
        <v>79.3</v>
      </c>
      <c r="D34" s="6">
        <v>987.45138999999995</v>
      </c>
    </row>
    <row r="35" spans="1:4" x14ac:dyDescent="0.35">
      <c r="A35" s="4" t="s">
        <v>40</v>
      </c>
      <c r="B35" s="5">
        <v>2013</v>
      </c>
      <c r="C35" s="6">
        <v>76</v>
      </c>
      <c r="D35" s="6">
        <v>975.21683499999995</v>
      </c>
    </row>
    <row r="36" spans="1:4" x14ac:dyDescent="0.35">
      <c r="A36" s="4" t="s">
        <v>41</v>
      </c>
      <c r="B36" s="5">
        <v>2001</v>
      </c>
      <c r="C36" s="6">
        <v>125</v>
      </c>
      <c r="D36" s="6">
        <v>974.75537099999997</v>
      </c>
    </row>
    <row r="37" spans="1:4" x14ac:dyDescent="0.35">
      <c r="A37" s="4" t="s">
        <v>42</v>
      </c>
      <c r="B37" s="5">
        <v>2016</v>
      </c>
      <c r="C37" s="6">
        <v>175</v>
      </c>
      <c r="D37" s="6">
        <v>963.90112299999998</v>
      </c>
    </row>
    <row r="38" spans="1:4" x14ac:dyDescent="0.35">
      <c r="A38" s="4" t="s">
        <v>43</v>
      </c>
      <c r="B38" s="5">
        <v>2007</v>
      </c>
      <c r="C38" s="6">
        <v>300</v>
      </c>
      <c r="D38" s="6">
        <v>963.42042500000002</v>
      </c>
    </row>
    <row r="39" spans="1:4" x14ac:dyDescent="0.35">
      <c r="A39" s="4" t="s">
        <v>44</v>
      </c>
      <c r="B39" s="5">
        <v>2013</v>
      </c>
      <c r="C39" s="6">
        <v>250</v>
      </c>
      <c r="D39" s="6">
        <v>960.36685499999999</v>
      </c>
    </row>
    <row r="40" spans="1:4" x14ac:dyDescent="0.35">
      <c r="A40" s="4" t="s">
        <v>45</v>
      </c>
      <c r="B40" s="5">
        <v>2010</v>
      </c>
      <c r="C40" s="6">
        <v>125</v>
      </c>
      <c r="D40" s="6">
        <v>960.28330500000004</v>
      </c>
    </row>
    <row r="41" spans="1:4" x14ac:dyDescent="0.35">
      <c r="A41" s="4" t="s">
        <v>46</v>
      </c>
      <c r="B41" s="5">
        <v>2014</v>
      </c>
      <c r="C41" s="6">
        <v>250</v>
      </c>
      <c r="D41" s="6">
        <v>955.11978799999997</v>
      </c>
    </row>
    <row r="42" spans="1:4" x14ac:dyDescent="0.35">
      <c r="A42" s="4" t="s">
        <v>47</v>
      </c>
      <c r="B42" s="5">
        <v>2018</v>
      </c>
      <c r="C42" s="6">
        <v>200</v>
      </c>
      <c r="D42" s="6">
        <v>944.95160099999998</v>
      </c>
    </row>
    <row r="43" spans="1:4" x14ac:dyDescent="0.35">
      <c r="A43" s="4" t="s">
        <v>49</v>
      </c>
      <c r="B43" s="5">
        <v>2007</v>
      </c>
      <c r="C43" s="6">
        <v>150</v>
      </c>
      <c r="D43" s="6">
        <v>942.94393500000001</v>
      </c>
    </row>
    <row r="44" spans="1:4" x14ac:dyDescent="0.35">
      <c r="A44" s="4" t="s">
        <v>50</v>
      </c>
      <c r="B44" s="5">
        <v>2004</v>
      </c>
      <c r="C44" s="6">
        <v>70</v>
      </c>
      <c r="D44" s="6">
        <v>937.00813200000005</v>
      </c>
    </row>
    <row r="45" spans="1:4" x14ac:dyDescent="0.35">
      <c r="A45" s="4" t="s">
        <v>51</v>
      </c>
      <c r="B45" s="5">
        <v>2003</v>
      </c>
      <c r="C45" s="6">
        <v>94</v>
      </c>
      <c r="D45" s="6">
        <v>936.42936999999995</v>
      </c>
    </row>
    <row r="46" spans="1:4" x14ac:dyDescent="0.35">
      <c r="A46" s="4" t="s">
        <v>52</v>
      </c>
      <c r="B46" s="5">
        <v>2009</v>
      </c>
      <c r="C46" s="6">
        <v>250</v>
      </c>
      <c r="D46" s="6">
        <v>935.08368599999994</v>
      </c>
    </row>
    <row r="47" spans="1:4" x14ac:dyDescent="0.35">
      <c r="A47" s="4" t="s">
        <v>53</v>
      </c>
      <c r="B47" s="5">
        <v>2002</v>
      </c>
      <c r="C47" s="6">
        <v>94</v>
      </c>
      <c r="D47" s="6">
        <v>934.69964500000003</v>
      </c>
    </row>
    <row r="48" spans="1:4" x14ac:dyDescent="0.35">
      <c r="A48" s="4" t="s">
        <v>54</v>
      </c>
      <c r="B48" s="5">
        <v>2017</v>
      </c>
      <c r="C48" s="6">
        <v>90</v>
      </c>
      <c r="D48" s="6">
        <v>931.36945900000001</v>
      </c>
    </row>
    <row r="49" spans="1:4" x14ac:dyDescent="0.35">
      <c r="A49" s="4" t="s">
        <v>55</v>
      </c>
      <c r="B49" s="5">
        <v>2005</v>
      </c>
      <c r="C49" s="6">
        <v>150</v>
      </c>
      <c r="D49" s="6">
        <v>896.91107799999997</v>
      </c>
    </row>
    <row r="50" spans="1:4" x14ac:dyDescent="0.35">
      <c r="A50" s="4" t="s">
        <v>56</v>
      </c>
      <c r="B50" s="5">
        <v>2007</v>
      </c>
      <c r="C50" s="6">
        <v>258</v>
      </c>
      <c r="D50" s="6">
        <v>894.86023</v>
      </c>
    </row>
    <row r="51" spans="1:4" x14ac:dyDescent="0.35">
      <c r="A51" s="4" t="s">
        <v>57</v>
      </c>
      <c r="B51" s="5">
        <v>2001</v>
      </c>
      <c r="C51" s="6">
        <v>109</v>
      </c>
      <c r="D51" s="6">
        <v>887.21098500000005</v>
      </c>
    </row>
    <row r="52" spans="1:4" x14ac:dyDescent="0.35">
      <c r="A52" s="4" t="s">
        <v>58</v>
      </c>
      <c r="B52" s="5">
        <v>2017</v>
      </c>
      <c r="C52" s="6">
        <v>175</v>
      </c>
      <c r="D52" s="6">
        <v>880.20651099999998</v>
      </c>
    </row>
    <row r="53" spans="1:4" x14ac:dyDescent="0.35">
      <c r="A53" s="4" t="s">
        <v>59</v>
      </c>
      <c r="B53" s="5">
        <v>2012</v>
      </c>
      <c r="C53" s="6">
        <v>95</v>
      </c>
      <c r="D53" s="6">
        <v>879.76513699999998</v>
      </c>
    </row>
    <row r="54" spans="1:4" x14ac:dyDescent="0.35">
      <c r="A54" s="4" t="s">
        <v>60</v>
      </c>
      <c r="B54" s="5">
        <v>2015</v>
      </c>
      <c r="C54" s="6">
        <v>300</v>
      </c>
      <c r="D54" s="6">
        <v>879.62092299999995</v>
      </c>
    </row>
    <row r="55" spans="1:4" x14ac:dyDescent="0.35">
      <c r="A55" s="4" t="s">
        <v>61</v>
      </c>
      <c r="B55" s="5">
        <v>2002</v>
      </c>
      <c r="C55" s="6">
        <v>100</v>
      </c>
      <c r="D55" s="6">
        <v>878.97963400000003</v>
      </c>
    </row>
    <row r="56" spans="1:4" x14ac:dyDescent="0.35">
      <c r="A56" s="4" t="s">
        <v>62</v>
      </c>
      <c r="B56" s="5">
        <v>2016</v>
      </c>
      <c r="C56" s="6">
        <v>75</v>
      </c>
      <c r="D56" s="6">
        <v>875.95275900000001</v>
      </c>
    </row>
    <row r="57" spans="1:4" x14ac:dyDescent="0.35">
      <c r="A57" s="4" t="s">
        <v>63</v>
      </c>
      <c r="B57" s="5">
        <v>2016</v>
      </c>
      <c r="C57" s="6">
        <v>250</v>
      </c>
      <c r="D57" s="6">
        <v>868.16019400000005</v>
      </c>
    </row>
    <row r="58" spans="1:4" x14ac:dyDescent="0.35">
      <c r="A58" s="4" t="s">
        <v>64</v>
      </c>
      <c r="B58" s="5">
        <v>2013</v>
      </c>
      <c r="C58" s="6">
        <v>130</v>
      </c>
      <c r="D58" s="6">
        <v>864.86804700000005</v>
      </c>
    </row>
    <row r="59" spans="1:4" x14ac:dyDescent="0.35">
      <c r="A59" s="4" t="s">
        <v>65</v>
      </c>
      <c r="B59" s="5">
        <v>2017</v>
      </c>
      <c r="C59" s="6">
        <v>200</v>
      </c>
      <c r="D59" s="6">
        <v>863.19774399999994</v>
      </c>
    </row>
    <row r="60" spans="1:4" x14ac:dyDescent="0.35">
      <c r="A60" s="4" t="s">
        <v>66</v>
      </c>
      <c r="B60" s="5">
        <v>2009</v>
      </c>
      <c r="C60" s="6">
        <v>90</v>
      </c>
      <c r="D60" s="6">
        <v>859.70185700000002</v>
      </c>
    </row>
    <row r="61" spans="1:4" x14ac:dyDescent="0.35">
      <c r="A61" s="4" t="s">
        <v>67</v>
      </c>
      <c r="B61" s="5">
        <v>2015</v>
      </c>
      <c r="C61" s="6">
        <v>175</v>
      </c>
      <c r="D61" s="6">
        <v>853.707581</v>
      </c>
    </row>
    <row r="62" spans="1:4" x14ac:dyDescent="0.35">
      <c r="A62" s="4" t="s">
        <v>68</v>
      </c>
      <c r="B62" s="5">
        <v>2017</v>
      </c>
      <c r="C62" s="6">
        <v>180</v>
      </c>
      <c r="D62" s="6">
        <v>850.59822599999995</v>
      </c>
    </row>
    <row r="63" spans="1:4" x14ac:dyDescent="0.35">
      <c r="A63" s="4" t="s">
        <v>69</v>
      </c>
      <c r="B63" s="5">
        <v>2005</v>
      </c>
      <c r="C63" s="6">
        <v>115</v>
      </c>
      <c r="D63" s="6">
        <v>848.99887699999999</v>
      </c>
    </row>
    <row r="64" spans="1:4" x14ac:dyDescent="0.35">
      <c r="A64" s="4" t="s">
        <v>70</v>
      </c>
      <c r="B64" s="5">
        <v>2009</v>
      </c>
      <c r="C64" s="6">
        <v>210</v>
      </c>
      <c r="D64" s="6">
        <v>836.51969899999995</v>
      </c>
    </row>
    <row r="65" spans="1:4" x14ac:dyDescent="0.35">
      <c r="A65" s="4" t="s">
        <v>71</v>
      </c>
      <c r="B65" s="5">
        <v>2010</v>
      </c>
      <c r="C65" s="6">
        <v>160</v>
      </c>
      <c r="D65" s="6">
        <v>832.40208199999995</v>
      </c>
    </row>
    <row r="66" spans="1:4" x14ac:dyDescent="0.35">
      <c r="A66" s="4" t="s">
        <v>72</v>
      </c>
      <c r="B66" s="5">
        <v>2012</v>
      </c>
      <c r="C66" s="6">
        <v>136.19999999999999</v>
      </c>
      <c r="D66" s="6">
        <v>829.724737</v>
      </c>
    </row>
    <row r="67" spans="1:4" x14ac:dyDescent="0.35">
      <c r="A67" s="4" t="s">
        <v>73</v>
      </c>
      <c r="B67" s="5">
        <v>2002</v>
      </c>
      <c r="C67" s="6">
        <v>139</v>
      </c>
      <c r="D67" s="6">
        <v>821.70637499999998</v>
      </c>
    </row>
    <row r="68" spans="1:4" x14ac:dyDescent="0.35">
      <c r="A68" s="4" t="s">
        <v>74</v>
      </c>
      <c r="B68" s="5">
        <v>1996</v>
      </c>
      <c r="C68" s="6">
        <v>75</v>
      </c>
      <c r="D68" s="6">
        <v>817.40087800000003</v>
      </c>
    </row>
    <row r="69" spans="1:4" x14ac:dyDescent="0.35">
      <c r="A69" s="4" t="s">
        <v>75</v>
      </c>
      <c r="B69" s="5">
        <v>2017</v>
      </c>
      <c r="C69" s="6">
        <v>150</v>
      </c>
      <c r="D69" s="6">
        <v>817.01281500000005</v>
      </c>
    </row>
    <row r="70" spans="1:4" x14ac:dyDescent="0.35">
      <c r="A70" s="4" t="s">
        <v>76</v>
      </c>
      <c r="B70" s="5">
        <v>2007</v>
      </c>
      <c r="C70" s="6">
        <v>160</v>
      </c>
      <c r="D70" s="6">
        <v>807.33093599999995</v>
      </c>
    </row>
    <row r="71" spans="1:4" x14ac:dyDescent="0.35">
      <c r="A71" s="4" t="s">
        <v>77</v>
      </c>
      <c r="B71" s="5">
        <v>2016</v>
      </c>
      <c r="C71" s="6">
        <v>180</v>
      </c>
      <c r="D71" s="6">
        <v>803.79834200000005</v>
      </c>
    </row>
    <row r="72" spans="1:4" x14ac:dyDescent="0.35">
      <c r="A72" s="4" t="s">
        <v>78</v>
      </c>
      <c r="B72" s="5">
        <v>2016</v>
      </c>
      <c r="C72" s="6">
        <v>58</v>
      </c>
      <c r="D72" s="6">
        <v>801.02924900000005</v>
      </c>
    </row>
    <row r="73" spans="1:4" x14ac:dyDescent="0.35">
      <c r="A73" s="4" t="s">
        <v>79</v>
      </c>
      <c r="B73" s="5">
        <v>2004</v>
      </c>
      <c r="C73" s="6">
        <v>130</v>
      </c>
      <c r="D73" s="6">
        <v>796.68854899999997</v>
      </c>
    </row>
    <row r="74" spans="1:4" x14ac:dyDescent="0.35">
      <c r="A74" s="4" t="s">
        <v>80</v>
      </c>
      <c r="B74" s="5">
        <v>2004</v>
      </c>
      <c r="C74" s="6">
        <v>200</v>
      </c>
      <c r="D74" s="6">
        <v>795.11067000000003</v>
      </c>
    </row>
    <row r="75" spans="1:4" x14ac:dyDescent="0.35">
      <c r="A75" s="4" t="s">
        <v>81</v>
      </c>
      <c r="B75" s="5">
        <v>2017</v>
      </c>
      <c r="C75" s="6">
        <v>230</v>
      </c>
      <c r="D75" s="6">
        <v>794.75887599999999</v>
      </c>
    </row>
    <row r="76" spans="1:4" x14ac:dyDescent="0.35">
      <c r="A76" s="4" t="s">
        <v>82</v>
      </c>
      <c r="B76" s="5">
        <v>1982</v>
      </c>
      <c r="C76" s="6">
        <v>10.5</v>
      </c>
      <c r="D76" s="6">
        <v>792.965326</v>
      </c>
    </row>
    <row r="77" spans="1:4" x14ac:dyDescent="0.35">
      <c r="A77" s="4" t="s">
        <v>83</v>
      </c>
      <c r="B77" s="5">
        <v>2013</v>
      </c>
      <c r="C77" s="6">
        <v>160</v>
      </c>
      <c r="D77" s="6">
        <v>789.30044399999997</v>
      </c>
    </row>
    <row r="78" spans="1:4" x14ac:dyDescent="0.35">
      <c r="A78" s="4">
        <v>2012</v>
      </c>
      <c r="B78" s="5">
        <v>2009</v>
      </c>
      <c r="C78" s="6">
        <v>200</v>
      </c>
      <c r="D78" s="6">
        <v>788.40853900000002</v>
      </c>
    </row>
    <row r="79" spans="1:4" x14ac:dyDescent="0.35">
      <c r="A79" s="4" t="s">
        <v>84</v>
      </c>
      <c r="B79" s="5">
        <v>2008</v>
      </c>
      <c r="C79" s="6">
        <v>185</v>
      </c>
      <c r="D79" s="6">
        <v>786.63541299999997</v>
      </c>
    </row>
    <row r="80" spans="1:4" x14ac:dyDescent="0.35">
      <c r="A80" s="4" t="s">
        <v>85</v>
      </c>
      <c r="B80" s="5">
        <v>1977</v>
      </c>
      <c r="C80" s="6">
        <v>11</v>
      </c>
      <c r="D80" s="6">
        <v>786.59800700000005</v>
      </c>
    </row>
    <row r="81" spans="1:4" x14ac:dyDescent="0.35">
      <c r="A81" s="4" t="s">
        <v>86</v>
      </c>
      <c r="B81" s="5">
        <v>2014</v>
      </c>
      <c r="C81" s="6">
        <v>170</v>
      </c>
      <c r="D81" s="6">
        <v>771.05133499999999</v>
      </c>
    </row>
    <row r="82" spans="1:4" x14ac:dyDescent="0.35">
      <c r="A82" s="4" t="s">
        <v>88</v>
      </c>
      <c r="B82" s="5">
        <v>2006</v>
      </c>
      <c r="C82" s="6">
        <v>125</v>
      </c>
      <c r="D82" s="6">
        <v>767.82045900000003</v>
      </c>
    </row>
    <row r="83" spans="1:4" x14ac:dyDescent="0.35">
      <c r="A83" s="4" t="s">
        <v>89</v>
      </c>
      <c r="B83" s="5">
        <v>2014</v>
      </c>
      <c r="C83" s="6">
        <v>125</v>
      </c>
      <c r="D83" s="6">
        <v>766.652288</v>
      </c>
    </row>
    <row r="84" spans="1:4" x14ac:dyDescent="0.35">
      <c r="A84" s="4" t="s">
        <v>90</v>
      </c>
      <c r="B84" s="5">
        <v>2014</v>
      </c>
      <c r="C84" s="6">
        <v>180</v>
      </c>
      <c r="D84" s="6">
        <v>758.53673500000002</v>
      </c>
    </row>
    <row r="85" spans="1:4" x14ac:dyDescent="0.35">
      <c r="A85" s="4" t="s">
        <v>91</v>
      </c>
      <c r="B85" s="5">
        <v>2012</v>
      </c>
      <c r="C85" s="6">
        <v>220</v>
      </c>
      <c r="D85" s="6">
        <v>757.89026699999999</v>
      </c>
    </row>
    <row r="86" spans="1:4" x14ac:dyDescent="0.35">
      <c r="A86" s="4" t="s">
        <v>92</v>
      </c>
      <c r="B86" s="5">
        <v>2010</v>
      </c>
      <c r="C86" s="6">
        <v>165</v>
      </c>
      <c r="D86" s="6">
        <v>756.24467300000003</v>
      </c>
    </row>
    <row r="87" spans="1:4" x14ac:dyDescent="0.35">
      <c r="A87" s="4" t="s">
        <v>93</v>
      </c>
      <c r="B87" s="5">
        <v>2014</v>
      </c>
      <c r="C87" s="6">
        <v>200</v>
      </c>
      <c r="D87" s="6">
        <v>747.86277500000006</v>
      </c>
    </row>
    <row r="88" spans="1:4" x14ac:dyDescent="0.35">
      <c r="A88" s="4" t="s">
        <v>94</v>
      </c>
      <c r="B88" s="5">
        <v>2012</v>
      </c>
      <c r="C88" s="6">
        <v>145</v>
      </c>
      <c r="D88" s="6">
        <v>746.92127100000005</v>
      </c>
    </row>
    <row r="89" spans="1:4" x14ac:dyDescent="0.35">
      <c r="A89" s="4" t="s">
        <v>95</v>
      </c>
      <c r="B89" s="5">
        <v>2016</v>
      </c>
      <c r="C89" s="6">
        <v>175</v>
      </c>
      <c r="D89" s="6">
        <v>746.100054</v>
      </c>
    </row>
    <row r="90" spans="1:4" x14ac:dyDescent="0.35">
      <c r="A90" s="4" t="s">
        <v>96</v>
      </c>
      <c r="B90" s="5">
        <v>2013</v>
      </c>
      <c r="C90" s="6">
        <v>200</v>
      </c>
      <c r="D90" s="6">
        <v>743.58832900000004</v>
      </c>
    </row>
    <row r="91" spans="1:4" x14ac:dyDescent="0.35">
      <c r="A91" s="4" t="s">
        <v>97</v>
      </c>
      <c r="B91" s="5">
        <v>2017</v>
      </c>
      <c r="C91" s="6">
        <v>175</v>
      </c>
      <c r="D91" s="6">
        <v>738.98615600000005</v>
      </c>
    </row>
    <row r="92" spans="1:4" x14ac:dyDescent="0.35">
      <c r="A92" s="4" t="s">
        <v>98</v>
      </c>
      <c r="B92" s="5">
        <v>2003</v>
      </c>
      <c r="C92" s="6">
        <v>150</v>
      </c>
      <c r="D92" s="6">
        <v>738.57692899999995</v>
      </c>
    </row>
    <row r="93" spans="1:4" x14ac:dyDescent="0.35">
      <c r="A93" s="4" t="s">
        <v>99</v>
      </c>
      <c r="B93" s="5">
        <v>2009</v>
      </c>
      <c r="C93" s="6">
        <v>175</v>
      </c>
      <c r="D93" s="6">
        <v>731.46337700000004</v>
      </c>
    </row>
    <row r="94" spans="1:4" x14ac:dyDescent="0.35">
      <c r="A94" s="4" t="s">
        <v>100</v>
      </c>
      <c r="B94" s="5">
        <v>2005</v>
      </c>
      <c r="C94" s="6">
        <v>180</v>
      </c>
      <c r="D94" s="6">
        <v>720.53957200000002</v>
      </c>
    </row>
    <row r="95" spans="1:4" x14ac:dyDescent="0.35">
      <c r="A95" s="4" t="s">
        <v>101</v>
      </c>
      <c r="B95" s="5">
        <v>2014</v>
      </c>
      <c r="C95" s="6">
        <v>170</v>
      </c>
      <c r="D95" s="6">
        <v>714.40188899999998</v>
      </c>
    </row>
    <row r="96" spans="1:4" x14ac:dyDescent="0.35">
      <c r="A96" s="4" t="s">
        <v>102</v>
      </c>
      <c r="B96" s="5">
        <v>2014</v>
      </c>
      <c r="C96" s="6">
        <v>170</v>
      </c>
      <c r="D96" s="6">
        <v>710.64456600000005</v>
      </c>
    </row>
    <row r="97" spans="1:4" x14ac:dyDescent="0.35">
      <c r="A97" s="4" t="s">
        <v>103</v>
      </c>
      <c r="B97" s="5">
        <v>2014</v>
      </c>
      <c r="C97" s="6">
        <v>200</v>
      </c>
      <c r="D97" s="6">
        <v>708.99633600000004</v>
      </c>
    </row>
    <row r="98" spans="1:4" x14ac:dyDescent="0.35">
      <c r="A98" s="4" t="s">
        <v>104</v>
      </c>
      <c r="B98" s="5">
        <v>2007</v>
      </c>
      <c r="C98" s="6">
        <v>151</v>
      </c>
      <c r="D98" s="6">
        <v>708.27259200000003</v>
      </c>
    </row>
    <row r="99" spans="1:4" x14ac:dyDescent="0.35">
      <c r="A99" s="4" t="s">
        <v>105</v>
      </c>
      <c r="B99" s="5">
        <v>2010</v>
      </c>
      <c r="C99" s="6">
        <v>68</v>
      </c>
      <c r="D99" s="6">
        <v>706.10282800000004</v>
      </c>
    </row>
    <row r="100" spans="1:4" x14ac:dyDescent="0.35">
      <c r="A100" s="4" t="s">
        <v>106</v>
      </c>
      <c r="B100" s="5">
        <v>2015</v>
      </c>
      <c r="C100" s="6">
        <v>150</v>
      </c>
      <c r="D100" s="6">
        <v>700.86836300000004</v>
      </c>
    </row>
    <row r="101" spans="1:4" x14ac:dyDescent="0.35">
      <c r="A101" s="4" t="s">
        <v>107</v>
      </c>
      <c r="B101" s="5">
        <v>2017</v>
      </c>
      <c r="C101" s="6">
        <v>35</v>
      </c>
      <c r="D101" s="6">
        <v>697.45922800000005</v>
      </c>
    </row>
    <row r="102" spans="1:4" x14ac:dyDescent="0.35">
      <c r="A102" s="4" t="s">
        <v>109</v>
      </c>
      <c r="B102" s="5">
        <v>2013</v>
      </c>
      <c r="C102" s="6">
        <v>110</v>
      </c>
      <c r="D102" s="6">
        <v>695.94179699999995</v>
      </c>
    </row>
    <row r="103" spans="1:4" x14ac:dyDescent="0.35">
      <c r="A103" s="4" t="s">
        <v>111</v>
      </c>
      <c r="B103" s="5">
        <v>2011</v>
      </c>
      <c r="C103" s="6">
        <v>145</v>
      </c>
      <c r="D103" s="6">
        <v>694.71322999999995</v>
      </c>
    </row>
    <row r="104" spans="1:4" x14ac:dyDescent="0.35">
      <c r="A104" s="4" t="s">
        <v>112</v>
      </c>
      <c r="B104" s="5">
        <v>2011</v>
      </c>
      <c r="C104" s="6">
        <v>127.5</v>
      </c>
      <c r="D104" s="6">
        <v>689.42005099999994</v>
      </c>
    </row>
    <row r="105" spans="1:4" x14ac:dyDescent="0.35">
      <c r="A105" s="4" t="s">
        <v>113</v>
      </c>
      <c r="B105" s="5">
        <v>1994</v>
      </c>
      <c r="C105" s="6">
        <v>55</v>
      </c>
      <c r="D105" s="6">
        <v>679.85063700000001</v>
      </c>
    </row>
    <row r="106" spans="1:4" x14ac:dyDescent="0.35">
      <c r="A106" s="4" t="s">
        <v>113</v>
      </c>
      <c r="B106" s="5">
        <v>1994</v>
      </c>
      <c r="C106" s="6">
        <v>55</v>
      </c>
      <c r="D106" s="6">
        <v>679.85063700000001</v>
      </c>
    </row>
    <row r="107" spans="1:4" x14ac:dyDescent="0.35">
      <c r="A107" s="4" t="s">
        <v>114</v>
      </c>
      <c r="B107" s="5">
        <v>2012</v>
      </c>
      <c r="C107" s="6">
        <v>80</v>
      </c>
      <c r="D107" s="6">
        <v>677.92337899999995</v>
      </c>
    </row>
    <row r="108" spans="1:4" x14ac:dyDescent="0.35">
      <c r="A108" s="4" t="s">
        <v>115</v>
      </c>
      <c r="B108" s="5">
        <v>2016</v>
      </c>
      <c r="C108" s="6">
        <v>165</v>
      </c>
      <c r="D108" s="6">
        <v>677.54192</v>
      </c>
    </row>
    <row r="109" spans="1:4" x14ac:dyDescent="0.35">
      <c r="A109" s="4" t="s">
        <v>116</v>
      </c>
      <c r="B109" s="5">
        <v>1999</v>
      </c>
      <c r="C109" s="6">
        <v>40</v>
      </c>
      <c r="D109" s="6">
        <v>672.80629199999998</v>
      </c>
    </row>
    <row r="110" spans="1:4" x14ac:dyDescent="0.35">
      <c r="A110" s="4" t="s">
        <v>117</v>
      </c>
      <c r="B110" s="5">
        <v>2013</v>
      </c>
      <c r="C110" s="6">
        <v>225</v>
      </c>
      <c r="D110" s="6">
        <v>667.99951799999997</v>
      </c>
    </row>
    <row r="111" spans="1:4" x14ac:dyDescent="0.35">
      <c r="A111" s="4" t="s">
        <v>118</v>
      </c>
      <c r="B111" s="5">
        <v>2014</v>
      </c>
      <c r="C111" s="6">
        <v>165</v>
      </c>
      <c r="D111" s="6">
        <v>667.75242200000002</v>
      </c>
    </row>
    <row r="112" spans="1:4" x14ac:dyDescent="0.35">
      <c r="A112" s="4" t="s">
        <v>119</v>
      </c>
      <c r="B112" s="5">
        <v>2011</v>
      </c>
      <c r="C112" s="6">
        <v>150</v>
      </c>
      <c r="D112" s="6">
        <v>664.83754699999997</v>
      </c>
    </row>
    <row r="113" spans="1:4" x14ac:dyDescent="0.35">
      <c r="A113" s="4" t="s">
        <v>120</v>
      </c>
      <c r="B113" s="5">
        <v>2015</v>
      </c>
      <c r="C113" s="6">
        <v>108</v>
      </c>
      <c r="D113" s="6">
        <v>663.85190499999999</v>
      </c>
    </row>
    <row r="114" spans="1:4" x14ac:dyDescent="0.35">
      <c r="A114" s="4" t="s">
        <v>121</v>
      </c>
      <c r="B114" s="5">
        <v>2002</v>
      </c>
      <c r="C114" s="6">
        <v>115</v>
      </c>
      <c r="D114" s="6">
        <v>656.69561499999998</v>
      </c>
    </row>
    <row r="115" spans="1:4" x14ac:dyDescent="0.35">
      <c r="A115" s="4" t="s">
        <v>122</v>
      </c>
      <c r="B115" s="5">
        <v>2017</v>
      </c>
      <c r="C115" s="6">
        <v>300</v>
      </c>
      <c r="D115" s="6">
        <v>655.90644799999995</v>
      </c>
    </row>
    <row r="116" spans="1:4" x14ac:dyDescent="0.35">
      <c r="A116" s="4" t="s">
        <v>123</v>
      </c>
      <c r="B116" s="5">
        <v>2012</v>
      </c>
      <c r="C116" s="6">
        <v>215</v>
      </c>
      <c r="D116" s="6">
        <v>654.21348499999999</v>
      </c>
    </row>
    <row r="117" spans="1:4" x14ac:dyDescent="0.35">
      <c r="A117" s="4" t="s">
        <v>124</v>
      </c>
      <c r="B117" s="5">
        <v>2014</v>
      </c>
      <c r="C117" s="6">
        <v>165</v>
      </c>
      <c r="D117" s="6">
        <v>652.12782800000002</v>
      </c>
    </row>
    <row r="118" spans="1:4" x14ac:dyDescent="0.35">
      <c r="A118" s="4" t="s">
        <v>125</v>
      </c>
      <c r="B118" s="5">
        <v>2006</v>
      </c>
      <c r="C118" s="6">
        <v>75</v>
      </c>
      <c r="D118" s="6">
        <v>651.89928199999997</v>
      </c>
    </row>
    <row r="119" spans="1:4" x14ac:dyDescent="0.35">
      <c r="A119" s="4" t="s">
        <v>126</v>
      </c>
      <c r="B119" s="5">
        <v>2015</v>
      </c>
      <c r="C119" s="6">
        <v>160</v>
      </c>
      <c r="D119" s="6">
        <v>650.52342699999997</v>
      </c>
    </row>
    <row r="120" spans="1:4" x14ac:dyDescent="0.35">
      <c r="A120" s="4" t="s">
        <v>127</v>
      </c>
      <c r="B120" s="5">
        <v>2013</v>
      </c>
      <c r="C120" s="6">
        <v>150</v>
      </c>
      <c r="D120" s="6">
        <v>644.60251600000004</v>
      </c>
    </row>
    <row r="121" spans="1:4" x14ac:dyDescent="0.35">
      <c r="A121" s="4" t="s">
        <v>128</v>
      </c>
      <c r="B121" s="5">
        <v>2016</v>
      </c>
      <c r="C121" s="6">
        <v>150</v>
      </c>
      <c r="D121" s="6">
        <v>639.53720799999996</v>
      </c>
    </row>
    <row r="122" spans="1:4" x14ac:dyDescent="0.35">
      <c r="A122" s="4" t="s">
        <v>129</v>
      </c>
      <c r="B122" s="5">
        <v>2003</v>
      </c>
      <c r="C122" s="6">
        <v>140</v>
      </c>
      <c r="D122" s="6">
        <v>634.95410300000003</v>
      </c>
    </row>
    <row r="123" spans="1:4" x14ac:dyDescent="0.35">
      <c r="A123" s="4" t="s">
        <v>130</v>
      </c>
      <c r="B123" s="5">
        <v>2016</v>
      </c>
      <c r="C123" s="6">
        <v>75</v>
      </c>
      <c r="D123" s="6">
        <v>634.28773999999999</v>
      </c>
    </row>
    <row r="124" spans="1:4" x14ac:dyDescent="0.35">
      <c r="A124" s="4" t="s">
        <v>131</v>
      </c>
      <c r="B124" s="5">
        <v>2008</v>
      </c>
      <c r="C124" s="6">
        <v>130</v>
      </c>
      <c r="D124" s="6">
        <v>631.91053099999999</v>
      </c>
    </row>
    <row r="125" spans="1:4" x14ac:dyDescent="0.35">
      <c r="A125" s="4" t="s">
        <v>132</v>
      </c>
      <c r="B125" s="5">
        <v>2011</v>
      </c>
      <c r="C125" s="6">
        <v>125</v>
      </c>
      <c r="D125" s="6">
        <v>630.163454</v>
      </c>
    </row>
    <row r="126" spans="1:4" x14ac:dyDescent="0.35">
      <c r="A126" s="4" t="s">
        <v>133</v>
      </c>
      <c r="B126" s="5">
        <v>2007</v>
      </c>
      <c r="C126" s="6">
        <v>150</v>
      </c>
      <c r="D126" s="6">
        <v>626.54969500000004</v>
      </c>
    </row>
    <row r="127" spans="1:4" x14ac:dyDescent="0.35">
      <c r="A127" s="4" t="s">
        <v>134</v>
      </c>
      <c r="B127" s="5">
        <v>2008</v>
      </c>
      <c r="C127" s="6">
        <v>150</v>
      </c>
      <c r="D127" s="6">
        <v>624.23427200000003</v>
      </c>
    </row>
    <row r="128" spans="1:4" x14ac:dyDescent="0.35">
      <c r="A128" s="4" t="s">
        <v>135</v>
      </c>
      <c r="B128" s="5">
        <v>2004</v>
      </c>
      <c r="C128" s="6">
        <v>25</v>
      </c>
      <c r="D128" s="6">
        <v>622.34192399999995</v>
      </c>
    </row>
    <row r="129" spans="1:4" x14ac:dyDescent="0.35">
      <c r="A129" s="4" t="s">
        <v>136</v>
      </c>
      <c r="B129" s="5">
        <v>2010</v>
      </c>
      <c r="C129" s="6">
        <v>170</v>
      </c>
      <c r="D129" s="6">
        <v>621.15638899999999</v>
      </c>
    </row>
    <row r="130" spans="1:4" x14ac:dyDescent="0.35">
      <c r="A130" s="4" t="s">
        <v>137</v>
      </c>
      <c r="B130" s="5">
        <v>1997</v>
      </c>
      <c r="C130" s="6">
        <v>75</v>
      </c>
      <c r="D130" s="6">
        <v>618.63899900000001</v>
      </c>
    </row>
    <row r="131" spans="1:4" x14ac:dyDescent="0.35">
      <c r="A131" s="4" t="s">
        <v>138</v>
      </c>
      <c r="B131" s="5">
        <v>2017</v>
      </c>
      <c r="C131" s="6">
        <v>127</v>
      </c>
      <c r="D131" s="6">
        <v>615.57706800000005</v>
      </c>
    </row>
    <row r="132" spans="1:4" x14ac:dyDescent="0.35">
      <c r="A132" s="4" t="s">
        <v>139</v>
      </c>
      <c r="B132" s="5">
        <v>2004</v>
      </c>
      <c r="C132" s="6">
        <v>92</v>
      </c>
      <c r="D132" s="6">
        <v>614.72675200000003</v>
      </c>
    </row>
    <row r="133" spans="1:4" x14ac:dyDescent="0.35">
      <c r="A133" s="4" t="s">
        <v>140</v>
      </c>
      <c r="B133" s="5">
        <v>2014</v>
      </c>
      <c r="C133" s="6">
        <v>145</v>
      </c>
      <c r="D133" s="6">
        <v>614.58627000000001</v>
      </c>
    </row>
    <row r="134" spans="1:4" x14ac:dyDescent="0.35">
      <c r="A134" s="4" t="s">
        <v>141</v>
      </c>
      <c r="B134" s="5">
        <v>2012</v>
      </c>
      <c r="C134" s="6">
        <v>120</v>
      </c>
      <c r="D134" s="6">
        <v>607.98702200000002</v>
      </c>
    </row>
    <row r="135" spans="1:4" x14ac:dyDescent="0.35">
      <c r="A135" s="4" t="s">
        <v>142</v>
      </c>
      <c r="B135" s="5">
        <v>2005</v>
      </c>
      <c r="C135" s="6">
        <v>132</v>
      </c>
      <c r="D135" s="6">
        <v>606.83653500000003</v>
      </c>
    </row>
    <row r="136" spans="1:4" x14ac:dyDescent="0.35">
      <c r="A136" s="4" t="s">
        <v>143</v>
      </c>
      <c r="B136" s="5">
        <v>2017</v>
      </c>
      <c r="C136" s="6">
        <v>217</v>
      </c>
      <c r="D136" s="6">
        <v>603.96868300000006</v>
      </c>
    </row>
    <row r="137" spans="1:4" x14ac:dyDescent="0.35">
      <c r="A137" s="4" t="s">
        <v>144</v>
      </c>
      <c r="B137" s="5">
        <v>2008</v>
      </c>
      <c r="C137" s="6">
        <v>150</v>
      </c>
      <c r="D137" s="6">
        <v>599.68077400000004</v>
      </c>
    </row>
    <row r="138" spans="1:4" x14ac:dyDescent="0.35">
      <c r="A138" s="4" t="s">
        <v>145</v>
      </c>
      <c r="B138" s="5">
        <v>2006</v>
      </c>
      <c r="C138" s="6">
        <v>102</v>
      </c>
      <c r="D138" s="6">
        <v>594.42028300000004</v>
      </c>
    </row>
    <row r="139" spans="1:4" x14ac:dyDescent="0.35">
      <c r="A139" s="4" t="s">
        <v>146</v>
      </c>
      <c r="B139" s="5">
        <v>2008</v>
      </c>
      <c r="C139" s="6">
        <v>230</v>
      </c>
      <c r="D139" s="6">
        <v>591.69207800000004</v>
      </c>
    </row>
    <row r="140" spans="1:4" x14ac:dyDescent="0.35">
      <c r="A140" s="4" t="s">
        <v>147</v>
      </c>
      <c r="B140" s="5">
        <v>1997</v>
      </c>
      <c r="C140" s="6">
        <v>90</v>
      </c>
      <c r="D140" s="6">
        <v>587.79053899999997</v>
      </c>
    </row>
    <row r="141" spans="1:4" x14ac:dyDescent="0.35">
      <c r="A141" s="4" t="s">
        <v>148</v>
      </c>
      <c r="B141" s="5">
        <v>2010</v>
      </c>
      <c r="C141" s="6">
        <v>260</v>
      </c>
      <c r="D141" s="6">
        <v>586.47724000000005</v>
      </c>
    </row>
    <row r="142" spans="1:4" x14ac:dyDescent="0.35">
      <c r="A142" s="4" t="s">
        <v>149</v>
      </c>
      <c r="B142" s="5">
        <v>2011</v>
      </c>
      <c r="C142" s="6">
        <v>80</v>
      </c>
      <c r="D142" s="6">
        <v>586.46430499999997</v>
      </c>
    </row>
    <row r="143" spans="1:4" x14ac:dyDescent="0.35">
      <c r="A143" s="4" t="s">
        <v>150</v>
      </c>
      <c r="B143" s="5">
        <v>2007</v>
      </c>
      <c r="C143" s="6">
        <v>150</v>
      </c>
      <c r="D143" s="6">
        <v>585.53268400000002</v>
      </c>
    </row>
    <row r="144" spans="1:4" x14ac:dyDescent="0.35">
      <c r="A144" s="4" t="s">
        <v>151</v>
      </c>
      <c r="B144" s="5">
        <v>2008</v>
      </c>
      <c r="C144" s="6">
        <v>186</v>
      </c>
      <c r="D144" s="6">
        <v>585.17154700000003</v>
      </c>
    </row>
    <row r="145" spans="1:4" x14ac:dyDescent="0.35">
      <c r="A145" s="4" t="s">
        <v>152</v>
      </c>
      <c r="B145" s="5">
        <v>2006</v>
      </c>
      <c r="C145" s="6">
        <v>110</v>
      </c>
      <c r="D145" s="6">
        <v>579.44640700000002</v>
      </c>
    </row>
    <row r="146" spans="1:4" x14ac:dyDescent="0.35">
      <c r="A146" s="4" t="s">
        <v>153</v>
      </c>
      <c r="B146" s="5">
        <v>2013</v>
      </c>
      <c r="C146" s="6">
        <v>135</v>
      </c>
      <c r="D146" s="6">
        <v>573.06842500000005</v>
      </c>
    </row>
    <row r="147" spans="1:4" x14ac:dyDescent="0.35">
      <c r="A147" s="4" t="s">
        <v>154</v>
      </c>
      <c r="B147" s="5">
        <v>1983</v>
      </c>
      <c r="C147" s="6">
        <v>32.5</v>
      </c>
      <c r="D147" s="6">
        <v>572.70507899999996</v>
      </c>
    </row>
    <row r="148" spans="1:4" x14ac:dyDescent="0.35">
      <c r="A148" s="4" t="s">
        <v>155</v>
      </c>
      <c r="B148" s="5">
        <v>2015</v>
      </c>
      <c r="C148" s="6">
        <v>40</v>
      </c>
      <c r="D148" s="6">
        <v>570.99810100000002</v>
      </c>
    </row>
    <row r="149" spans="1:4" x14ac:dyDescent="0.35">
      <c r="A149" s="4" t="s">
        <v>156</v>
      </c>
      <c r="B149" s="5">
        <v>2011</v>
      </c>
      <c r="C149" s="6">
        <v>110</v>
      </c>
      <c r="D149" s="6">
        <v>563.749323</v>
      </c>
    </row>
    <row r="150" spans="1:4" x14ac:dyDescent="0.35">
      <c r="A150" s="4" t="s">
        <v>157</v>
      </c>
      <c r="B150" s="5">
        <v>2017</v>
      </c>
      <c r="C150" s="6">
        <v>185</v>
      </c>
      <c r="D150" s="6">
        <v>561.13772700000004</v>
      </c>
    </row>
    <row r="151" spans="1:4" x14ac:dyDescent="0.35">
      <c r="A151" s="4" t="s">
        <v>158</v>
      </c>
      <c r="B151" s="5">
        <v>2011</v>
      </c>
      <c r="C151" s="6">
        <v>200</v>
      </c>
      <c r="D151" s="6">
        <v>560.15538300000003</v>
      </c>
    </row>
    <row r="152" spans="1:4" x14ac:dyDescent="0.35">
      <c r="A152" s="4" t="s">
        <v>159</v>
      </c>
      <c r="B152" s="5">
        <v>2001</v>
      </c>
      <c r="C152" s="6">
        <v>115</v>
      </c>
      <c r="D152" s="6">
        <v>559.75771899999995</v>
      </c>
    </row>
    <row r="153" spans="1:4" x14ac:dyDescent="0.35">
      <c r="A153" s="4" t="s">
        <v>160</v>
      </c>
      <c r="B153" s="5">
        <v>2005</v>
      </c>
      <c r="C153" s="6">
        <v>75</v>
      </c>
      <c r="D153" s="6">
        <v>556.55956600000002</v>
      </c>
    </row>
    <row r="154" spans="1:4" x14ac:dyDescent="0.35">
      <c r="A154" s="4" t="s">
        <v>161</v>
      </c>
      <c r="B154" s="5">
        <v>2004</v>
      </c>
      <c r="C154" s="6">
        <v>125</v>
      </c>
      <c r="D154" s="6">
        <v>556.31944999999996</v>
      </c>
    </row>
    <row r="155" spans="1:4" x14ac:dyDescent="0.35">
      <c r="A155" s="4" t="s">
        <v>162</v>
      </c>
      <c r="B155" s="5">
        <v>2011</v>
      </c>
      <c r="C155" s="6">
        <v>130</v>
      </c>
      <c r="D155" s="6">
        <v>554.98747700000001</v>
      </c>
    </row>
    <row r="156" spans="1:4" x14ac:dyDescent="0.35">
      <c r="A156" s="4" t="s">
        <v>163</v>
      </c>
      <c r="B156" s="5">
        <v>2012</v>
      </c>
      <c r="C156" s="6">
        <v>185</v>
      </c>
      <c r="D156" s="6">
        <v>554.60653200000002</v>
      </c>
    </row>
    <row r="157" spans="1:4" x14ac:dyDescent="0.35">
      <c r="A157" s="4" t="s">
        <v>164</v>
      </c>
      <c r="B157" s="5">
        <v>1998</v>
      </c>
      <c r="C157" s="6">
        <v>140</v>
      </c>
      <c r="D157" s="6">
        <v>554.6</v>
      </c>
    </row>
    <row r="158" spans="1:4" x14ac:dyDescent="0.35">
      <c r="A158" s="4" t="s">
        <v>165</v>
      </c>
      <c r="B158" s="5">
        <v>2016</v>
      </c>
      <c r="C158" s="6">
        <v>60.72</v>
      </c>
      <c r="D158" s="6">
        <v>552.19847900000002</v>
      </c>
    </row>
    <row r="159" spans="1:4" x14ac:dyDescent="0.35">
      <c r="A159" s="4" t="s">
        <v>166</v>
      </c>
      <c r="B159" s="5">
        <v>2005</v>
      </c>
      <c r="C159" s="6">
        <v>207</v>
      </c>
      <c r="D159" s="6">
        <v>550.51735699999995</v>
      </c>
    </row>
    <row r="160" spans="1:4" x14ac:dyDescent="0.35">
      <c r="A160" s="4" t="s">
        <v>167</v>
      </c>
      <c r="B160" s="5">
        <v>2000</v>
      </c>
      <c r="C160" s="6">
        <v>120</v>
      </c>
      <c r="D160" s="6">
        <v>549.58851600000003</v>
      </c>
    </row>
    <row r="161" spans="1:4" x14ac:dyDescent="0.35">
      <c r="A161" s="4" t="s">
        <v>168</v>
      </c>
      <c r="B161" s="5">
        <v>2014</v>
      </c>
      <c r="C161" s="6">
        <v>58</v>
      </c>
      <c r="D161" s="6">
        <v>547.32637199999999</v>
      </c>
    </row>
    <row r="162" spans="1:4" x14ac:dyDescent="0.35">
      <c r="A162" s="4" t="s">
        <v>169</v>
      </c>
      <c r="B162" s="5">
        <v>2010</v>
      </c>
      <c r="C162" s="6">
        <v>69</v>
      </c>
      <c r="D162" s="6">
        <v>543.49503300000003</v>
      </c>
    </row>
    <row r="163" spans="1:4" x14ac:dyDescent="0.35">
      <c r="A163" s="4" t="s">
        <v>170</v>
      </c>
      <c r="B163" s="5">
        <v>2016</v>
      </c>
      <c r="C163" s="6">
        <v>178</v>
      </c>
      <c r="D163" s="6">
        <v>542.74248899999998</v>
      </c>
    </row>
    <row r="164" spans="1:4" x14ac:dyDescent="0.35">
      <c r="A164" s="4" t="s">
        <v>171</v>
      </c>
      <c r="B164" s="5">
        <v>2011</v>
      </c>
      <c r="C164" s="6">
        <v>125</v>
      </c>
      <c r="D164" s="6">
        <v>535.66344300000003</v>
      </c>
    </row>
    <row r="165" spans="1:4" x14ac:dyDescent="0.35">
      <c r="A165" s="4" t="s">
        <v>172</v>
      </c>
      <c r="B165" s="5">
        <v>2015</v>
      </c>
      <c r="C165" s="6">
        <v>95</v>
      </c>
      <c r="D165" s="6">
        <v>534.55135299999995</v>
      </c>
    </row>
    <row r="166" spans="1:4" x14ac:dyDescent="0.35">
      <c r="A166" s="4" t="s">
        <v>173</v>
      </c>
      <c r="B166" s="5">
        <v>1980</v>
      </c>
      <c r="C166" s="6">
        <v>23</v>
      </c>
      <c r="D166" s="6">
        <v>534.17196000000001</v>
      </c>
    </row>
    <row r="167" spans="1:4" x14ac:dyDescent="0.35">
      <c r="A167" s="4" t="s">
        <v>174</v>
      </c>
      <c r="B167" s="5">
        <v>2015</v>
      </c>
      <c r="C167" s="6">
        <v>135</v>
      </c>
      <c r="D167" s="6">
        <v>532.95050300000003</v>
      </c>
    </row>
    <row r="168" spans="1:4" x14ac:dyDescent="0.35">
      <c r="A168" s="4" t="s">
        <v>175</v>
      </c>
      <c r="B168" s="5">
        <v>2008</v>
      </c>
      <c r="C168" s="6">
        <v>180</v>
      </c>
      <c r="D168" s="6">
        <v>532.50802499999998</v>
      </c>
    </row>
    <row r="169" spans="1:4" x14ac:dyDescent="0.35">
      <c r="A169" s="4" t="s">
        <v>176</v>
      </c>
      <c r="B169" s="5">
        <v>2013</v>
      </c>
      <c r="C169" s="6">
        <v>190</v>
      </c>
      <c r="D169" s="6">
        <v>531.51464999999996</v>
      </c>
    </row>
    <row r="170" spans="1:4" x14ac:dyDescent="0.35">
      <c r="A170" s="4" t="s">
        <v>177</v>
      </c>
      <c r="B170" s="5">
        <v>2014</v>
      </c>
      <c r="C170" s="6">
        <v>160</v>
      </c>
      <c r="D170" s="6">
        <v>529.07606899999996</v>
      </c>
    </row>
    <row r="171" spans="1:4" x14ac:dyDescent="0.35">
      <c r="A171" s="4" t="s">
        <v>178</v>
      </c>
      <c r="B171" s="5">
        <v>2007</v>
      </c>
      <c r="C171" s="6">
        <v>72.5</v>
      </c>
      <c r="D171" s="6">
        <v>527.07102199999997</v>
      </c>
    </row>
    <row r="172" spans="1:4" x14ac:dyDescent="0.35">
      <c r="A172" s="4" t="s">
        <v>179</v>
      </c>
      <c r="B172" s="5">
        <v>2015</v>
      </c>
      <c r="C172" s="6">
        <v>130</v>
      </c>
      <c r="D172" s="6">
        <v>519.33804799999996</v>
      </c>
    </row>
    <row r="173" spans="1:4" x14ac:dyDescent="0.35">
      <c r="A173" s="4" t="s">
        <v>180</v>
      </c>
      <c r="B173" s="5">
        <v>2016</v>
      </c>
      <c r="C173" s="6">
        <v>140</v>
      </c>
      <c r="D173" s="6">
        <v>518.61438299999998</v>
      </c>
    </row>
    <row r="174" spans="1:4" x14ac:dyDescent="0.35">
      <c r="A174" s="4" t="s">
        <v>182</v>
      </c>
      <c r="B174" s="5">
        <v>1990</v>
      </c>
      <c r="C174" s="6">
        <v>22</v>
      </c>
      <c r="D174" s="6">
        <v>517.6</v>
      </c>
    </row>
    <row r="175" spans="1:4" x14ac:dyDescent="0.35">
      <c r="A175" s="4" t="s">
        <v>183</v>
      </c>
      <c r="B175" s="5">
        <v>2004</v>
      </c>
      <c r="C175" s="6">
        <v>60</v>
      </c>
      <c r="D175" s="6">
        <v>516.56757500000003</v>
      </c>
    </row>
    <row r="176" spans="1:4" x14ac:dyDescent="0.35">
      <c r="A176" s="4" t="s">
        <v>184</v>
      </c>
      <c r="B176" s="5">
        <v>1991</v>
      </c>
      <c r="C176" s="6">
        <v>100</v>
      </c>
      <c r="D176" s="6">
        <v>515.41982700000005</v>
      </c>
    </row>
    <row r="177" spans="1:4" x14ac:dyDescent="0.35">
      <c r="A177" s="4" t="s">
        <v>185</v>
      </c>
      <c r="B177" s="5">
        <v>1999</v>
      </c>
      <c r="C177" s="6">
        <v>90</v>
      </c>
      <c r="D177" s="6">
        <v>511.35827599999999</v>
      </c>
    </row>
    <row r="178" spans="1:4" x14ac:dyDescent="0.35">
      <c r="A178" s="4" t="s">
        <v>186</v>
      </c>
      <c r="B178" s="5">
        <v>1992</v>
      </c>
      <c r="C178" s="6">
        <v>28</v>
      </c>
      <c r="D178" s="6">
        <v>504.05021900000003</v>
      </c>
    </row>
    <row r="179" spans="1:4" x14ac:dyDescent="0.35">
      <c r="A179" s="4" t="s">
        <v>187</v>
      </c>
      <c r="B179" s="5">
        <v>2017</v>
      </c>
      <c r="C179" s="6">
        <v>150</v>
      </c>
      <c r="D179" s="6">
        <v>499.51850400000001</v>
      </c>
    </row>
    <row r="180" spans="1:4" x14ac:dyDescent="0.35">
      <c r="A180" s="4" t="s">
        <v>188</v>
      </c>
      <c r="B180" s="5">
        <v>2009</v>
      </c>
      <c r="C180" s="6">
        <v>90</v>
      </c>
      <c r="D180" s="6">
        <v>498.43821200000002</v>
      </c>
    </row>
    <row r="181" spans="1:4" x14ac:dyDescent="0.35">
      <c r="A181" s="4" t="s">
        <v>189</v>
      </c>
      <c r="B181" s="5">
        <v>2012</v>
      </c>
      <c r="C181" s="6">
        <v>165</v>
      </c>
      <c r="D181" s="6">
        <v>496.51152100000002</v>
      </c>
    </row>
    <row r="182" spans="1:4" x14ac:dyDescent="0.35">
      <c r="A182" s="4" t="s">
        <v>190</v>
      </c>
      <c r="B182" s="5">
        <v>1996</v>
      </c>
      <c r="C182" s="6">
        <v>88</v>
      </c>
      <c r="D182" s="6">
        <v>495.7</v>
      </c>
    </row>
    <row r="183" spans="1:4" x14ac:dyDescent="0.35">
      <c r="A183" s="4" t="s">
        <v>191</v>
      </c>
      <c r="B183" s="5">
        <v>2010</v>
      </c>
      <c r="C183" s="6">
        <v>165</v>
      </c>
      <c r="D183" s="6">
        <v>494.870992</v>
      </c>
    </row>
    <row r="184" spans="1:4" x14ac:dyDescent="0.35">
      <c r="A184" s="4" t="s">
        <v>192</v>
      </c>
      <c r="B184" s="5">
        <v>2010</v>
      </c>
      <c r="C184" s="6">
        <v>125</v>
      </c>
      <c r="D184" s="6">
        <v>493.21488799999997</v>
      </c>
    </row>
    <row r="185" spans="1:4" x14ac:dyDescent="0.35">
      <c r="A185" s="4" t="s">
        <v>193</v>
      </c>
      <c r="B185" s="5">
        <v>2014</v>
      </c>
      <c r="C185" s="6">
        <v>130</v>
      </c>
      <c r="D185" s="6">
        <v>492.84629100000001</v>
      </c>
    </row>
    <row r="186" spans="1:4" x14ac:dyDescent="0.35">
      <c r="A186" s="4" t="s">
        <v>194</v>
      </c>
      <c r="B186" s="5">
        <v>2017</v>
      </c>
      <c r="C186" s="6">
        <v>125</v>
      </c>
      <c r="D186" s="6">
        <v>492.31733400000002</v>
      </c>
    </row>
    <row r="187" spans="1:4" x14ac:dyDescent="0.35">
      <c r="A187" s="4" t="s">
        <v>195</v>
      </c>
      <c r="B187" s="5">
        <v>2009</v>
      </c>
      <c r="C187" s="6">
        <v>150</v>
      </c>
      <c r="D187" s="6">
        <v>490.87584600000002</v>
      </c>
    </row>
    <row r="188" spans="1:4" x14ac:dyDescent="0.35">
      <c r="A188" s="4" t="s">
        <v>196</v>
      </c>
      <c r="B188" s="5">
        <v>2013</v>
      </c>
      <c r="C188" s="6">
        <v>200</v>
      </c>
      <c r="D188" s="6">
        <v>490.35905100000002</v>
      </c>
    </row>
    <row r="189" spans="1:4" x14ac:dyDescent="0.35">
      <c r="A189" s="4" t="s">
        <v>197</v>
      </c>
      <c r="B189" s="5">
        <v>2017</v>
      </c>
      <c r="C189" s="6">
        <v>152</v>
      </c>
      <c r="D189" s="6">
        <v>490.28016200000002</v>
      </c>
    </row>
    <row r="190" spans="1:4" x14ac:dyDescent="0.35">
      <c r="A190" s="4" t="s">
        <v>198</v>
      </c>
      <c r="B190" s="5">
        <v>2011</v>
      </c>
      <c r="C190" s="6">
        <v>90</v>
      </c>
      <c r="D190" s="6">
        <v>487.51980900000001</v>
      </c>
    </row>
    <row r="191" spans="1:4" x14ac:dyDescent="0.35">
      <c r="A191" s="4" t="s">
        <v>199</v>
      </c>
      <c r="B191" s="5">
        <v>2005</v>
      </c>
      <c r="C191" s="6">
        <v>110</v>
      </c>
      <c r="D191" s="6">
        <v>486.12409000000002</v>
      </c>
    </row>
    <row r="192" spans="1:4" x14ac:dyDescent="0.35">
      <c r="A192" s="4" t="s">
        <v>200</v>
      </c>
      <c r="B192" s="5">
        <v>1998</v>
      </c>
      <c r="C192" s="6">
        <v>65</v>
      </c>
      <c r="D192" s="6">
        <v>485.03508499999998</v>
      </c>
    </row>
    <row r="193" spans="1:4" x14ac:dyDescent="0.35">
      <c r="A193" s="4" t="s">
        <v>201</v>
      </c>
      <c r="B193" s="5">
        <v>2014</v>
      </c>
      <c r="C193" s="6">
        <v>125</v>
      </c>
      <c r="D193" s="6">
        <v>485.00475399999999</v>
      </c>
    </row>
    <row r="194" spans="1:4" x14ac:dyDescent="0.35">
      <c r="A194" s="4" t="s">
        <v>202</v>
      </c>
      <c r="B194" s="5">
        <v>2012</v>
      </c>
      <c r="C194" s="6">
        <v>10.8</v>
      </c>
      <c r="D194" s="6">
        <v>484.87304499999999</v>
      </c>
    </row>
    <row r="195" spans="1:4" x14ac:dyDescent="0.35">
      <c r="A195" s="4" t="s">
        <v>203</v>
      </c>
      <c r="B195" s="5">
        <v>2003</v>
      </c>
      <c r="C195" s="6">
        <v>81</v>
      </c>
      <c r="D195" s="6">
        <v>484.46860800000002</v>
      </c>
    </row>
    <row r="196" spans="1:4" x14ac:dyDescent="0.35">
      <c r="A196" s="4" t="s">
        <v>204</v>
      </c>
      <c r="B196" s="5">
        <v>2004</v>
      </c>
      <c r="C196" s="6">
        <v>150</v>
      </c>
      <c r="D196" s="6">
        <v>484.16126500000001</v>
      </c>
    </row>
    <row r="197" spans="1:4" x14ac:dyDescent="0.35">
      <c r="A197" s="4" t="s">
        <v>205</v>
      </c>
      <c r="B197" s="5">
        <v>2011</v>
      </c>
      <c r="C197" s="6">
        <v>93</v>
      </c>
      <c r="D197" s="6">
        <v>482.860185</v>
      </c>
    </row>
    <row r="198" spans="1:4" x14ac:dyDescent="0.35">
      <c r="A198" s="4" t="s">
        <v>206</v>
      </c>
      <c r="B198" s="5">
        <v>1990</v>
      </c>
      <c r="C198" s="6">
        <v>15</v>
      </c>
      <c r="D198" s="6">
        <v>476.68467500000003</v>
      </c>
    </row>
    <row r="199" spans="1:4" x14ac:dyDescent="0.35">
      <c r="A199" s="4" t="s">
        <v>207</v>
      </c>
      <c r="B199" s="5">
        <v>2005</v>
      </c>
      <c r="C199" s="6">
        <v>150</v>
      </c>
      <c r="D199" s="6">
        <v>475.82548400000002</v>
      </c>
    </row>
    <row r="200" spans="1:4" x14ac:dyDescent="0.35">
      <c r="A200" s="4" t="s">
        <v>208</v>
      </c>
      <c r="B200" s="5">
        <v>1989</v>
      </c>
      <c r="C200" s="6">
        <v>48</v>
      </c>
      <c r="D200" s="6">
        <v>474.171806</v>
      </c>
    </row>
    <row r="201" spans="1:4" x14ac:dyDescent="0.35">
      <c r="A201" s="4" t="s">
        <v>209</v>
      </c>
      <c r="B201" s="5">
        <v>2015</v>
      </c>
      <c r="C201" s="6">
        <v>80</v>
      </c>
      <c r="D201" s="6">
        <v>470.75139799999999</v>
      </c>
    </row>
    <row r="202" spans="1:4" x14ac:dyDescent="0.35">
      <c r="A202" s="4" t="s">
        <v>210</v>
      </c>
      <c r="B202" s="5">
        <v>1975</v>
      </c>
      <c r="C202" s="6">
        <v>12</v>
      </c>
      <c r="D202" s="6">
        <v>470.7</v>
      </c>
    </row>
    <row r="203" spans="1:4" x14ac:dyDescent="0.35">
      <c r="A203" s="4" t="s">
        <v>211</v>
      </c>
      <c r="B203" s="5">
        <v>2013</v>
      </c>
      <c r="C203" s="6">
        <v>190</v>
      </c>
      <c r="D203" s="6">
        <v>467.38158399999998</v>
      </c>
    </row>
    <row r="204" spans="1:4" x14ac:dyDescent="0.35">
      <c r="A204" s="4" t="s">
        <v>212</v>
      </c>
      <c r="B204" s="5">
        <v>2015</v>
      </c>
      <c r="C204" s="6">
        <v>110</v>
      </c>
      <c r="D204" s="6">
        <v>467.15116</v>
      </c>
    </row>
    <row r="205" spans="1:4" x14ac:dyDescent="0.35">
      <c r="A205" s="4" t="s">
        <v>213</v>
      </c>
      <c r="B205" s="5">
        <v>2009</v>
      </c>
      <c r="C205" s="6">
        <v>35</v>
      </c>
      <c r="D205" s="6">
        <v>465.76408600000002</v>
      </c>
    </row>
    <row r="206" spans="1:4" x14ac:dyDescent="0.35">
      <c r="A206" s="4" t="s">
        <v>214</v>
      </c>
      <c r="B206" s="5">
        <v>1999</v>
      </c>
      <c r="C206" s="6">
        <v>65</v>
      </c>
      <c r="D206" s="6">
        <v>463.517383</v>
      </c>
    </row>
    <row r="207" spans="1:4" x14ac:dyDescent="0.35">
      <c r="A207" s="4" t="s">
        <v>215</v>
      </c>
      <c r="B207" s="5">
        <v>2006</v>
      </c>
      <c r="C207" s="6">
        <v>70</v>
      </c>
      <c r="D207" s="6">
        <v>461.65124600000001</v>
      </c>
    </row>
    <row r="208" spans="1:4" x14ac:dyDescent="0.35">
      <c r="A208" s="4" t="s">
        <v>216</v>
      </c>
      <c r="B208" s="5">
        <v>2006</v>
      </c>
      <c r="C208" s="6">
        <v>210</v>
      </c>
      <c r="D208" s="6">
        <v>459.26094599999999</v>
      </c>
    </row>
    <row r="209" spans="1:4" x14ac:dyDescent="0.35">
      <c r="A209" s="4" t="s">
        <v>217</v>
      </c>
      <c r="B209" s="5">
        <v>2014</v>
      </c>
      <c r="C209" s="6">
        <v>60</v>
      </c>
      <c r="D209" s="6">
        <v>457.72938799999997</v>
      </c>
    </row>
    <row r="210" spans="1:4" x14ac:dyDescent="0.35">
      <c r="A210" s="4" t="s">
        <v>218</v>
      </c>
      <c r="B210" s="5">
        <v>1996</v>
      </c>
      <c r="C210" s="6">
        <v>80</v>
      </c>
      <c r="D210" s="6">
        <v>457.69799399999999</v>
      </c>
    </row>
    <row r="211" spans="1:4" x14ac:dyDescent="0.35">
      <c r="A211" s="4" t="s">
        <v>219</v>
      </c>
      <c r="B211" s="5">
        <v>2000</v>
      </c>
      <c r="C211" s="6">
        <v>103</v>
      </c>
      <c r="D211" s="6">
        <v>457.68380500000001</v>
      </c>
    </row>
    <row r="212" spans="1:4" x14ac:dyDescent="0.35">
      <c r="A212" s="4" t="s">
        <v>220</v>
      </c>
      <c r="B212" s="5">
        <v>2014</v>
      </c>
      <c r="C212" s="6">
        <v>40</v>
      </c>
      <c r="D212" s="6">
        <v>457.50777599999998</v>
      </c>
    </row>
    <row r="213" spans="1:4" x14ac:dyDescent="0.35">
      <c r="A213" s="4" t="s">
        <v>221</v>
      </c>
      <c r="B213" s="5">
        <v>2003</v>
      </c>
      <c r="C213" s="6">
        <v>140</v>
      </c>
      <c r="D213" s="6">
        <v>456.81057499999997</v>
      </c>
    </row>
    <row r="214" spans="1:4" x14ac:dyDescent="0.35">
      <c r="A214" s="4">
        <v>300</v>
      </c>
      <c r="B214" s="5">
        <v>2007</v>
      </c>
      <c r="C214" s="6">
        <v>60</v>
      </c>
      <c r="D214" s="6">
        <v>454.16193500000003</v>
      </c>
    </row>
    <row r="215" spans="1:4" x14ac:dyDescent="0.35">
      <c r="A215" s="4" t="s">
        <v>16</v>
      </c>
      <c r="B215" s="5">
        <v>1991</v>
      </c>
      <c r="C215" s="6">
        <v>20</v>
      </c>
      <c r="D215" s="6">
        <v>451.32984199999999</v>
      </c>
    </row>
    <row r="216" spans="1:4" x14ac:dyDescent="0.35">
      <c r="A216" s="4" t="s">
        <v>222</v>
      </c>
      <c r="B216" s="5">
        <v>2001</v>
      </c>
      <c r="C216" s="6">
        <v>85</v>
      </c>
      <c r="D216" s="6">
        <v>450.72852899999998</v>
      </c>
    </row>
    <row r="217" spans="1:4" x14ac:dyDescent="0.35">
      <c r="A217" s="4" t="s">
        <v>223</v>
      </c>
      <c r="B217" s="5">
        <v>2012</v>
      </c>
      <c r="C217" s="6">
        <v>100</v>
      </c>
      <c r="D217" s="6">
        <v>449.94832300000002</v>
      </c>
    </row>
    <row r="218" spans="1:4" x14ac:dyDescent="0.35">
      <c r="A218" s="4" t="s">
        <v>224</v>
      </c>
      <c r="B218" s="5">
        <v>2011</v>
      </c>
      <c r="C218" s="6">
        <v>150</v>
      </c>
      <c r="D218" s="6">
        <v>449.326618</v>
      </c>
    </row>
    <row r="219" spans="1:4" x14ac:dyDescent="0.35">
      <c r="A219" s="4" t="s">
        <v>225</v>
      </c>
      <c r="B219" s="5">
        <v>2001</v>
      </c>
      <c r="C219" s="6">
        <v>151.5</v>
      </c>
      <c r="D219" s="6">
        <v>449.23985499999998</v>
      </c>
    </row>
    <row r="220" spans="1:4" x14ac:dyDescent="0.35">
      <c r="A220" s="4" t="s">
        <v>226</v>
      </c>
      <c r="B220" s="5">
        <v>1999</v>
      </c>
      <c r="C220" s="6">
        <v>145</v>
      </c>
      <c r="D220" s="6">
        <v>448.19181900000001</v>
      </c>
    </row>
    <row r="221" spans="1:4" x14ac:dyDescent="0.35">
      <c r="A221" s="4" t="s">
        <v>227</v>
      </c>
      <c r="B221" s="5">
        <v>2009</v>
      </c>
      <c r="C221" s="6">
        <v>70</v>
      </c>
      <c r="D221" s="6">
        <v>443.48321299999998</v>
      </c>
    </row>
    <row r="222" spans="1:4" x14ac:dyDescent="0.35">
      <c r="A222" s="4" t="s">
        <v>228</v>
      </c>
      <c r="B222" s="5">
        <v>2012</v>
      </c>
      <c r="C222" s="6">
        <v>65</v>
      </c>
      <c r="D222" s="6">
        <v>442.16905200000002</v>
      </c>
    </row>
    <row r="223" spans="1:4" x14ac:dyDescent="0.35">
      <c r="A223" s="4" t="s">
        <v>229</v>
      </c>
      <c r="B223" s="5">
        <v>2007</v>
      </c>
      <c r="C223" s="6">
        <v>130</v>
      </c>
      <c r="D223" s="6">
        <v>442.161562</v>
      </c>
    </row>
    <row r="224" spans="1:4" x14ac:dyDescent="0.35">
      <c r="A224" s="4" t="s">
        <v>230</v>
      </c>
      <c r="B224" s="5">
        <v>2002</v>
      </c>
      <c r="C224" s="6">
        <v>140</v>
      </c>
      <c r="D224" s="6">
        <v>441.76780300000001</v>
      </c>
    </row>
    <row r="225" spans="1:4" x14ac:dyDescent="0.35">
      <c r="A225" s="4" t="s">
        <v>231</v>
      </c>
      <c r="B225" s="5">
        <v>1993</v>
      </c>
      <c r="C225" s="6">
        <v>25</v>
      </c>
      <c r="D225" s="6">
        <v>441.28600299999999</v>
      </c>
    </row>
    <row r="226" spans="1:4" x14ac:dyDescent="0.35">
      <c r="A226" s="4" t="s">
        <v>232</v>
      </c>
      <c r="B226" s="5">
        <v>2015</v>
      </c>
      <c r="C226" s="6">
        <v>155</v>
      </c>
      <c r="D226" s="6">
        <v>440.160956</v>
      </c>
    </row>
    <row r="227" spans="1:4" x14ac:dyDescent="0.35">
      <c r="A227" s="4" t="s">
        <v>233</v>
      </c>
      <c r="B227" s="5">
        <v>2001</v>
      </c>
      <c r="C227" s="6">
        <v>98</v>
      </c>
      <c r="D227" s="6">
        <v>435.04039499999999</v>
      </c>
    </row>
    <row r="228" spans="1:4" x14ac:dyDescent="0.35">
      <c r="A228" s="4" t="s">
        <v>234</v>
      </c>
      <c r="B228" s="5">
        <v>2016</v>
      </c>
      <c r="C228" s="6">
        <v>160</v>
      </c>
      <c r="D228" s="6">
        <v>433.12565499999999</v>
      </c>
    </row>
    <row r="229" spans="1:4" x14ac:dyDescent="0.35">
      <c r="A229" s="4" t="s">
        <v>235</v>
      </c>
      <c r="B229" s="5">
        <v>2003</v>
      </c>
      <c r="C229" s="6">
        <v>170</v>
      </c>
      <c r="D229" s="6">
        <v>433.05829599999998</v>
      </c>
    </row>
    <row r="230" spans="1:4" x14ac:dyDescent="0.35">
      <c r="A230" s="4" t="s">
        <v>236</v>
      </c>
      <c r="B230" s="5">
        <v>1990</v>
      </c>
      <c r="C230" s="6">
        <v>14</v>
      </c>
      <c r="D230" s="6">
        <v>432.645872</v>
      </c>
    </row>
    <row r="231" spans="1:4" x14ac:dyDescent="0.35">
      <c r="A231" s="4" t="s">
        <v>237</v>
      </c>
      <c r="B231" s="5">
        <v>2002</v>
      </c>
      <c r="C231" s="6">
        <v>142</v>
      </c>
      <c r="D231" s="6">
        <v>431.942139</v>
      </c>
    </row>
    <row r="232" spans="1:4" x14ac:dyDescent="0.35">
      <c r="A232" s="4" t="s">
        <v>238</v>
      </c>
      <c r="B232" s="5">
        <v>2016</v>
      </c>
      <c r="C232" s="6">
        <v>20</v>
      </c>
      <c r="D232" s="6">
        <v>431.28637199999997</v>
      </c>
    </row>
    <row r="233" spans="1:4" x14ac:dyDescent="0.35">
      <c r="A233" s="4" t="s">
        <v>239</v>
      </c>
      <c r="B233" s="5">
        <v>2010</v>
      </c>
      <c r="C233" s="6">
        <v>15</v>
      </c>
      <c r="D233" s="6">
        <v>430.821168</v>
      </c>
    </row>
    <row r="234" spans="1:4" x14ac:dyDescent="0.35">
      <c r="A234" s="4" t="s">
        <v>240</v>
      </c>
      <c r="B234" s="5">
        <v>2003</v>
      </c>
      <c r="C234" s="6">
        <v>150</v>
      </c>
      <c r="D234" s="6">
        <v>427.30025999999998</v>
      </c>
    </row>
    <row r="235" spans="1:4" x14ac:dyDescent="0.35">
      <c r="A235" s="4" t="s">
        <v>241</v>
      </c>
      <c r="B235" s="5">
        <v>2000</v>
      </c>
      <c r="C235" s="6">
        <v>85</v>
      </c>
      <c r="D235" s="6">
        <v>427.23051600000002</v>
      </c>
    </row>
    <row r="236" spans="1:4" x14ac:dyDescent="0.35">
      <c r="A236" s="4" t="s">
        <v>242</v>
      </c>
      <c r="B236" s="5">
        <v>1990</v>
      </c>
      <c r="C236" s="6">
        <v>19</v>
      </c>
      <c r="D236" s="6">
        <v>424.2</v>
      </c>
    </row>
    <row r="237" spans="1:4" x14ac:dyDescent="0.35">
      <c r="A237" s="4" t="s">
        <v>243</v>
      </c>
      <c r="B237" s="5">
        <v>2010</v>
      </c>
      <c r="C237" s="6">
        <v>155</v>
      </c>
      <c r="D237" s="6">
        <v>418.18695000000002</v>
      </c>
    </row>
    <row r="238" spans="1:4" x14ac:dyDescent="0.35">
      <c r="A238" s="4" t="s">
        <v>244</v>
      </c>
      <c r="B238" s="5">
        <v>2008</v>
      </c>
      <c r="C238" s="6">
        <v>225</v>
      </c>
      <c r="D238" s="6">
        <v>417.34128800000002</v>
      </c>
    </row>
    <row r="239" spans="1:4" x14ac:dyDescent="0.35">
      <c r="A239" s="4" t="s">
        <v>245</v>
      </c>
      <c r="B239" s="5">
        <v>2013</v>
      </c>
      <c r="C239" s="6">
        <v>115</v>
      </c>
      <c r="D239" s="6">
        <v>416.45685200000003</v>
      </c>
    </row>
    <row r="240" spans="1:4" x14ac:dyDescent="0.35">
      <c r="A240" s="4" t="s">
        <v>246</v>
      </c>
      <c r="B240" s="5">
        <v>1999</v>
      </c>
      <c r="C240" s="6">
        <v>80</v>
      </c>
      <c r="D240" s="6">
        <v>416.38548800000001</v>
      </c>
    </row>
    <row r="241" spans="1:4" x14ac:dyDescent="0.35">
      <c r="A241" s="4" t="s">
        <v>247</v>
      </c>
      <c r="B241" s="5">
        <v>2016</v>
      </c>
      <c r="C241" s="6">
        <v>120</v>
      </c>
      <c r="D241" s="6">
        <v>416.19705900000002</v>
      </c>
    </row>
    <row r="242" spans="1:4" x14ac:dyDescent="0.35">
      <c r="A242" s="4" t="s">
        <v>248</v>
      </c>
      <c r="B242" s="5">
        <v>2008</v>
      </c>
      <c r="C242" s="6">
        <v>57.5</v>
      </c>
      <c r="D242" s="6">
        <v>415.24725799999999</v>
      </c>
    </row>
    <row r="243" spans="1:4" x14ac:dyDescent="0.35">
      <c r="A243" s="4" t="s">
        <v>248</v>
      </c>
      <c r="B243" s="5">
        <v>2008</v>
      </c>
      <c r="C243" s="6">
        <v>57.5</v>
      </c>
      <c r="D243" s="6">
        <v>415.24725799999999</v>
      </c>
    </row>
    <row r="244" spans="1:4" x14ac:dyDescent="0.35">
      <c r="A244" s="4" t="s">
        <v>249</v>
      </c>
      <c r="B244" s="5">
        <v>1988</v>
      </c>
      <c r="C244" s="6">
        <v>25</v>
      </c>
      <c r="D244" s="6">
        <v>412.8</v>
      </c>
    </row>
    <row r="245" spans="1:4" x14ac:dyDescent="0.35">
      <c r="A245" s="4" t="s">
        <v>250</v>
      </c>
      <c r="B245" s="5">
        <v>1989</v>
      </c>
      <c r="C245" s="6">
        <v>35</v>
      </c>
      <c r="D245" s="6">
        <v>411.34892400000001</v>
      </c>
    </row>
    <row r="246" spans="1:4" x14ac:dyDescent="0.35">
      <c r="A246" s="4" t="s">
        <v>251</v>
      </c>
      <c r="B246" s="5">
        <v>2013</v>
      </c>
      <c r="C246" s="6">
        <v>190</v>
      </c>
      <c r="D246" s="6">
        <v>411.002906</v>
      </c>
    </row>
    <row r="247" spans="1:4" x14ac:dyDescent="0.35">
      <c r="A247" s="4" t="s">
        <v>252</v>
      </c>
      <c r="B247" s="5">
        <v>1992</v>
      </c>
      <c r="C247" s="6">
        <v>25</v>
      </c>
      <c r="D247" s="6">
        <v>410.9</v>
      </c>
    </row>
    <row r="248" spans="1:4" x14ac:dyDescent="0.35">
      <c r="A248" s="4" t="s">
        <v>246</v>
      </c>
      <c r="B248" s="5">
        <v>2017</v>
      </c>
      <c r="C248" s="6">
        <v>195</v>
      </c>
      <c r="D248" s="6">
        <v>410.333326</v>
      </c>
    </row>
    <row r="249" spans="1:4" x14ac:dyDescent="0.35">
      <c r="A249" s="4" t="s">
        <v>253</v>
      </c>
      <c r="B249" s="5">
        <v>2017</v>
      </c>
      <c r="C249" s="6">
        <v>104</v>
      </c>
      <c r="D249" s="6">
        <v>408.83483799999999</v>
      </c>
    </row>
    <row r="250" spans="1:4" x14ac:dyDescent="0.35">
      <c r="A250" s="4" t="s">
        <v>254</v>
      </c>
      <c r="B250" s="5">
        <v>2002</v>
      </c>
      <c r="C250" s="6">
        <v>70.702618999999999</v>
      </c>
      <c r="D250" s="6">
        <v>408.269295</v>
      </c>
    </row>
    <row r="251" spans="1:4" x14ac:dyDescent="0.35">
      <c r="A251" s="4" t="s">
        <v>255</v>
      </c>
      <c r="B251" s="5">
        <v>2003</v>
      </c>
      <c r="C251" s="6">
        <v>125</v>
      </c>
      <c r="D251" s="6">
        <v>406.87553600000001</v>
      </c>
    </row>
    <row r="252" spans="1:4" x14ac:dyDescent="0.35">
      <c r="A252" s="4" t="s">
        <v>256</v>
      </c>
      <c r="B252" s="5">
        <v>2008</v>
      </c>
      <c r="C252" s="6">
        <v>175</v>
      </c>
      <c r="D252" s="6">
        <v>405.76022499999999</v>
      </c>
    </row>
    <row r="253" spans="1:4" x14ac:dyDescent="0.35">
      <c r="A253" s="4" t="s">
        <v>257</v>
      </c>
      <c r="B253" s="5">
        <v>2015</v>
      </c>
      <c r="C253" s="6">
        <v>94</v>
      </c>
      <c r="D253" s="6">
        <v>404.56172400000003</v>
      </c>
    </row>
    <row r="254" spans="1:4" x14ac:dyDescent="0.35">
      <c r="A254" s="4" t="s">
        <v>258</v>
      </c>
      <c r="B254" s="5">
        <v>2016</v>
      </c>
      <c r="C254" s="6">
        <v>105</v>
      </c>
      <c r="D254" s="6">
        <v>403.84163699999999</v>
      </c>
    </row>
    <row r="255" spans="1:4" x14ac:dyDescent="0.35">
      <c r="A255" s="4" t="s">
        <v>259</v>
      </c>
      <c r="B255" s="5">
        <v>1973</v>
      </c>
      <c r="C255" s="6">
        <v>12</v>
      </c>
      <c r="D255" s="6">
        <v>402.73513400000002</v>
      </c>
    </row>
    <row r="256" spans="1:4" x14ac:dyDescent="0.35">
      <c r="A256" s="4" t="s">
        <v>260</v>
      </c>
      <c r="B256" s="5">
        <v>2012</v>
      </c>
      <c r="C256" s="6">
        <v>125</v>
      </c>
      <c r="D256" s="6">
        <v>402.44826499999999</v>
      </c>
    </row>
    <row r="257" spans="1:4" x14ac:dyDescent="0.35">
      <c r="A257" s="4" t="s">
        <v>261</v>
      </c>
      <c r="B257" s="5">
        <v>2008</v>
      </c>
      <c r="C257" s="6">
        <v>37</v>
      </c>
      <c r="D257" s="6">
        <v>402.28015900000003</v>
      </c>
    </row>
    <row r="258" spans="1:4" x14ac:dyDescent="0.35">
      <c r="A258" s="4" t="s">
        <v>262</v>
      </c>
      <c r="B258" s="5">
        <v>2009</v>
      </c>
      <c r="C258" s="6">
        <v>150</v>
      </c>
      <c r="D258" s="6">
        <v>402.23106300000001</v>
      </c>
    </row>
    <row r="259" spans="1:4" x14ac:dyDescent="0.35">
      <c r="A259" s="4" t="s">
        <v>263</v>
      </c>
      <c r="B259" s="5">
        <v>2012</v>
      </c>
      <c r="C259" s="6">
        <v>170</v>
      </c>
      <c r="D259" s="6">
        <v>401.02174600000001</v>
      </c>
    </row>
    <row r="260" spans="1:4" x14ac:dyDescent="0.35">
      <c r="A260" s="4" t="s">
        <v>264</v>
      </c>
      <c r="B260" s="5">
        <v>2010</v>
      </c>
      <c r="C260" s="6">
        <v>200</v>
      </c>
      <c r="D260" s="6">
        <v>400.06276300000002</v>
      </c>
    </row>
    <row r="261" spans="1:4" x14ac:dyDescent="0.35">
      <c r="A261" s="4" t="s">
        <v>265</v>
      </c>
      <c r="B261" s="5">
        <v>2006</v>
      </c>
      <c r="C261" s="6">
        <v>150</v>
      </c>
      <c r="D261" s="6">
        <v>397.50134800000001</v>
      </c>
    </row>
    <row r="262" spans="1:4" x14ac:dyDescent="0.35">
      <c r="A262" s="4" t="s">
        <v>266</v>
      </c>
      <c r="B262" s="5">
        <v>1939</v>
      </c>
      <c r="C262" s="6">
        <v>3.9</v>
      </c>
      <c r="D262" s="6">
        <v>390.525192</v>
      </c>
    </row>
    <row r="263" spans="1:4" x14ac:dyDescent="0.35">
      <c r="A263" s="4" t="s">
        <v>267</v>
      </c>
      <c r="B263" s="5">
        <v>2013</v>
      </c>
      <c r="C263" s="6">
        <v>100</v>
      </c>
      <c r="D263" s="6">
        <v>389.87041399999998</v>
      </c>
    </row>
    <row r="264" spans="1:4" x14ac:dyDescent="0.35">
      <c r="A264" s="4" t="s">
        <v>268</v>
      </c>
      <c r="B264" s="5">
        <v>2016</v>
      </c>
      <c r="C264" s="6">
        <v>165</v>
      </c>
      <c r="D264" s="6">
        <v>387.64428600000002</v>
      </c>
    </row>
    <row r="265" spans="1:4" x14ac:dyDescent="0.35">
      <c r="A265" s="4" t="s">
        <v>269</v>
      </c>
      <c r="B265" s="5">
        <v>1978</v>
      </c>
      <c r="C265" s="6">
        <v>6</v>
      </c>
      <c r="D265" s="6">
        <v>387.51377000000002</v>
      </c>
    </row>
    <row r="266" spans="1:4" x14ac:dyDescent="0.35">
      <c r="A266" s="4" t="s">
        <v>270</v>
      </c>
      <c r="B266" s="5">
        <v>2016</v>
      </c>
      <c r="C266" s="6">
        <v>56</v>
      </c>
      <c r="D266" s="6">
        <v>386.15204199999999</v>
      </c>
    </row>
    <row r="267" spans="1:4" x14ac:dyDescent="0.35">
      <c r="A267" s="4" t="s">
        <v>270</v>
      </c>
      <c r="B267" s="5">
        <v>2016</v>
      </c>
      <c r="C267" s="6">
        <v>56</v>
      </c>
      <c r="D267" s="6">
        <v>386.15204199999999</v>
      </c>
    </row>
    <row r="268" spans="1:4" x14ac:dyDescent="0.35">
      <c r="A268" s="4" t="s">
        <v>271</v>
      </c>
      <c r="B268" s="5">
        <v>2002</v>
      </c>
      <c r="C268" s="6">
        <v>65</v>
      </c>
      <c r="D268" s="6">
        <v>386.11634299999997</v>
      </c>
    </row>
    <row r="269" spans="1:4" x14ac:dyDescent="0.35">
      <c r="A269" s="4" t="s">
        <v>272</v>
      </c>
      <c r="B269" s="5">
        <v>2015</v>
      </c>
      <c r="C269" s="6">
        <v>130</v>
      </c>
      <c r="D269" s="6">
        <v>386.06939</v>
      </c>
    </row>
    <row r="270" spans="1:4" x14ac:dyDescent="0.35">
      <c r="A270" s="4" t="s">
        <v>273</v>
      </c>
      <c r="B270" s="5">
        <v>2009</v>
      </c>
      <c r="C270" s="6">
        <v>140</v>
      </c>
      <c r="D270" s="6">
        <v>385.68044600000002</v>
      </c>
    </row>
    <row r="271" spans="1:4" x14ac:dyDescent="0.35">
      <c r="A271" s="4" t="s">
        <v>274</v>
      </c>
      <c r="B271" s="5">
        <v>1985</v>
      </c>
      <c r="C271" s="6">
        <v>19</v>
      </c>
      <c r="D271" s="6">
        <v>385.52486199999998</v>
      </c>
    </row>
    <row r="272" spans="1:4" x14ac:dyDescent="0.35">
      <c r="A272" s="4" t="s">
        <v>275</v>
      </c>
      <c r="B272" s="5">
        <v>2006</v>
      </c>
      <c r="C272" s="6">
        <v>85</v>
      </c>
      <c r="D272" s="6">
        <v>385.000317</v>
      </c>
    </row>
    <row r="273" spans="1:4" x14ac:dyDescent="0.35">
      <c r="A273" s="4" t="s">
        <v>276</v>
      </c>
      <c r="B273" s="5">
        <v>2008</v>
      </c>
      <c r="C273" s="6">
        <v>14</v>
      </c>
      <c r="D273" s="6">
        <v>384.53044</v>
      </c>
    </row>
    <row r="274" spans="1:4" x14ac:dyDescent="0.35">
      <c r="A274" s="4" t="s">
        <v>277</v>
      </c>
      <c r="B274" s="5">
        <v>2007</v>
      </c>
      <c r="C274" s="6">
        <v>110</v>
      </c>
      <c r="D274" s="6">
        <v>382.28814699999998</v>
      </c>
    </row>
    <row r="275" spans="1:4" x14ac:dyDescent="0.35">
      <c r="A275" s="4" t="s">
        <v>278</v>
      </c>
      <c r="B275" s="5">
        <v>2009</v>
      </c>
      <c r="C275" s="6">
        <v>175</v>
      </c>
      <c r="D275" s="6">
        <v>381.68738000000002</v>
      </c>
    </row>
    <row r="276" spans="1:4" x14ac:dyDescent="0.35">
      <c r="A276" s="4" t="s">
        <v>279</v>
      </c>
      <c r="B276" s="5">
        <v>2017</v>
      </c>
      <c r="C276" s="6">
        <v>55</v>
      </c>
      <c r="D276" s="6">
        <v>381.08196700000002</v>
      </c>
    </row>
    <row r="277" spans="1:4" x14ac:dyDescent="0.35">
      <c r="A277" s="4" t="s">
        <v>279</v>
      </c>
      <c r="B277" s="5">
        <v>2017</v>
      </c>
      <c r="C277" s="6">
        <v>55</v>
      </c>
      <c r="D277" s="6">
        <v>381.08196700000002</v>
      </c>
    </row>
    <row r="278" spans="1:4" x14ac:dyDescent="0.35">
      <c r="A278" s="4" t="s">
        <v>280</v>
      </c>
      <c r="B278" s="5">
        <v>2012</v>
      </c>
      <c r="C278" s="6">
        <v>85</v>
      </c>
      <c r="D278" s="6">
        <v>378.50581199999999</v>
      </c>
    </row>
    <row r="279" spans="1:4" x14ac:dyDescent="0.35">
      <c r="A279" s="4" t="s">
        <v>281</v>
      </c>
      <c r="B279" s="5">
        <v>2012</v>
      </c>
      <c r="C279" s="6">
        <v>45</v>
      </c>
      <c r="D279" s="6">
        <v>377.80740400000002</v>
      </c>
    </row>
    <row r="280" spans="1:4" x14ac:dyDescent="0.35">
      <c r="A280" s="4" t="s">
        <v>282</v>
      </c>
      <c r="B280" s="5">
        <v>2017</v>
      </c>
      <c r="C280" s="6">
        <v>84</v>
      </c>
      <c r="D280" s="6">
        <v>377.00619599999999</v>
      </c>
    </row>
    <row r="281" spans="1:4" x14ac:dyDescent="0.35">
      <c r="A281" s="4" t="s">
        <v>177</v>
      </c>
      <c r="B281" s="5">
        <v>1998</v>
      </c>
      <c r="C281" s="6">
        <v>125</v>
      </c>
      <c r="D281" s="6">
        <v>376</v>
      </c>
    </row>
    <row r="282" spans="1:4" x14ac:dyDescent="0.35">
      <c r="A282" s="4" t="s">
        <v>283</v>
      </c>
      <c r="B282" s="5">
        <v>2013</v>
      </c>
      <c r="C282" s="6">
        <v>140</v>
      </c>
      <c r="D282" s="6">
        <v>375.74070499999999</v>
      </c>
    </row>
    <row r="283" spans="1:4" x14ac:dyDescent="0.35">
      <c r="A283" s="4" t="s">
        <v>284</v>
      </c>
      <c r="B283" s="5">
        <v>2002</v>
      </c>
      <c r="C283" s="6">
        <v>5</v>
      </c>
      <c r="D283" s="6">
        <v>374.89003400000001</v>
      </c>
    </row>
    <row r="284" spans="1:4" x14ac:dyDescent="0.35">
      <c r="A284" s="4" t="s">
        <v>285</v>
      </c>
      <c r="B284" s="5">
        <v>2009</v>
      </c>
      <c r="C284" s="6">
        <v>150</v>
      </c>
      <c r="D284" s="6">
        <v>374.82576</v>
      </c>
    </row>
    <row r="285" spans="1:4" x14ac:dyDescent="0.35">
      <c r="A285" s="4" t="s">
        <v>286</v>
      </c>
      <c r="B285" s="5">
        <v>2000</v>
      </c>
      <c r="C285" s="6">
        <v>65</v>
      </c>
      <c r="D285" s="6">
        <v>374.10512299999999</v>
      </c>
    </row>
    <row r="286" spans="1:4" x14ac:dyDescent="0.35">
      <c r="A286" s="4" t="s">
        <v>287</v>
      </c>
      <c r="B286" s="5">
        <v>2006</v>
      </c>
      <c r="C286" s="6">
        <v>232</v>
      </c>
      <c r="D286" s="6">
        <v>374.08506499999999</v>
      </c>
    </row>
    <row r="287" spans="1:4" x14ac:dyDescent="0.35">
      <c r="A287" s="4" t="s">
        <v>288</v>
      </c>
      <c r="B287" s="5">
        <v>2011</v>
      </c>
      <c r="C287" s="6">
        <v>130</v>
      </c>
      <c r="D287" s="6">
        <v>373.99395099999998</v>
      </c>
    </row>
    <row r="288" spans="1:4" x14ac:dyDescent="0.35">
      <c r="A288" s="4" t="s">
        <v>289</v>
      </c>
      <c r="B288" s="5">
        <v>2004</v>
      </c>
      <c r="C288" s="6">
        <v>75</v>
      </c>
      <c r="D288" s="6">
        <v>371.91704299999998</v>
      </c>
    </row>
    <row r="289" spans="1:4" x14ac:dyDescent="0.35">
      <c r="A289" s="4" t="s">
        <v>290</v>
      </c>
      <c r="B289" s="5">
        <v>2015</v>
      </c>
      <c r="C289" s="6">
        <v>150</v>
      </c>
      <c r="D289" s="6">
        <v>370.742166</v>
      </c>
    </row>
    <row r="290" spans="1:4" x14ac:dyDescent="0.35">
      <c r="A290" s="4" t="s">
        <v>291</v>
      </c>
      <c r="B290" s="5">
        <v>2011</v>
      </c>
      <c r="C290" s="6">
        <v>140</v>
      </c>
      <c r="D290" s="6">
        <v>370.56977599999999</v>
      </c>
    </row>
    <row r="291" spans="1:4" x14ac:dyDescent="0.35">
      <c r="A291" s="4" t="s">
        <v>292</v>
      </c>
      <c r="B291" s="5">
        <v>2014</v>
      </c>
      <c r="C291" s="6">
        <v>178</v>
      </c>
      <c r="D291" s="6">
        <v>370.54125599999998</v>
      </c>
    </row>
    <row r="292" spans="1:4" x14ac:dyDescent="0.35">
      <c r="A292" s="4" t="s">
        <v>293</v>
      </c>
      <c r="B292" s="5">
        <v>1998</v>
      </c>
      <c r="C292" s="6">
        <v>22</v>
      </c>
      <c r="D292" s="6">
        <v>369.88465100000002</v>
      </c>
    </row>
    <row r="293" spans="1:4" x14ac:dyDescent="0.35">
      <c r="A293" s="4" t="s">
        <v>294</v>
      </c>
      <c r="B293" s="5">
        <v>2014</v>
      </c>
      <c r="C293" s="6">
        <v>61</v>
      </c>
      <c r="D293" s="6">
        <v>368.56718899999998</v>
      </c>
    </row>
    <row r="294" spans="1:4" x14ac:dyDescent="0.35">
      <c r="A294" s="4" t="s">
        <v>295</v>
      </c>
      <c r="B294" s="5">
        <v>2014</v>
      </c>
      <c r="C294" s="6">
        <v>132</v>
      </c>
      <c r="D294" s="6">
        <v>367.65091100000001</v>
      </c>
    </row>
    <row r="295" spans="1:4" x14ac:dyDescent="0.35">
      <c r="A295" s="4" t="s">
        <v>296</v>
      </c>
      <c r="B295" s="5">
        <v>1981</v>
      </c>
      <c r="C295" s="6">
        <v>20</v>
      </c>
      <c r="D295" s="6">
        <v>367.45207900000003</v>
      </c>
    </row>
    <row r="296" spans="1:4" x14ac:dyDescent="0.35">
      <c r="A296" s="4" t="s">
        <v>297</v>
      </c>
      <c r="B296" s="5">
        <v>2007</v>
      </c>
      <c r="C296" s="6">
        <v>205</v>
      </c>
      <c r="D296" s="6">
        <v>367.26255800000001</v>
      </c>
    </row>
    <row r="297" spans="1:4" x14ac:dyDescent="0.35">
      <c r="A297" s="4" t="s">
        <v>298</v>
      </c>
      <c r="B297" s="5">
        <v>2005</v>
      </c>
      <c r="C297" s="6">
        <v>55</v>
      </c>
      <c r="D297" s="6">
        <v>366.78425700000003</v>
      </c>
    </row>
    <row r="298" spans="1:4" x14ac:dyDescent="0.35">
      <c r="A298" s="4" t="s">
        <v>298</v>
      </c>
      <c r="B298" s="5">
        <v>2005</v>
      </c>
      <c r="C298" s="6">
        <v>55</v>
      </c>
      <c r="D298" s="6">
        <v>366.78425700000003</v>
      </c>
    </row>
    <row r="299" spans="1:4" x14ac:dyDescent="0.35">
      <c r="A299" s="4" t="s">
        <v>299</v>
      </c>
      <c r="B299" s="5">
        <v>1995</v>
      </c>
      <c r="C299" s="6">
        <v>90</v>
      </c>
      <c r="D299" s="6">
        <v>366.10166600000002</v>
      </c>
    </row>
    <row r="300" spans="1:4" x14ac:dyDescent="0.35">
      <c r="A300" s="4" t="s">
        <v>300</v>
      </c>
      <c r="B300" s="5">
        <v>2001</v>
      </c>
      <c r="C300" s="6">
        <v>93</v>
      </c>
      <c r="D300" s="6">
        <v>365.9</v>
      </c>
    </row>
    <row r="301" spans="1:4" x14ac:dyDescent="0.35">
      <c r="A301" s="4" t="s">
        <v>301</v>
      </c>
      <c r="B301" s="5">
        <v>2009</v>
      </c>
      <c r="C301" s="6">
        <v>200</v>
      </c>
      <c r="D301" s="6">
        <v>365.49179199999998</v>
      </c>
    </row>
    <row r="302" spans="1:4" x14ac:dyDescent="0.35">
      <c r="A302" s="4" t="s">
        <v>302</v>
      </c>
      <c r="B302" s="5">
        <v>1994</v>
      </c>
      <c r="C302" s="6">
        <v>100</v>
      </c>
      <c r="D302" s="6">
        <v>365.3</v>
      </c>
    </row>
    <row r="303" spans="1:4" x14ac:dyDescent="0.35">
      <c r="A303" s="4" t="s">
        <v>303</v>
      </c>
      <c r="B303" s="5">
        <v>1995</v>
      </c>
      <c r="C303" s="6">
        <v>30</v>
      </c>
      <c r="D303" s="6">
        <v>364.54551600000002</v>
      </c>
    </row>
    <row r="304" spans="1:4" x14ac:dyDescent="0.35">
      <c r="A304" s="4" t="s">
        <v>304</v>
      </c>
      <c r="B304" s="5">
        <v>1999</v>
      </c>
      <c r="C304" s="6">
        <v>42</v>
      </c>
      <c r="D304" s="6">
        <v>363.72822600000001</v>
      </c>
    </row>
    <row r="305" spans="1:4" x14ac:dyDescent="0.35">
      <c r="A305" s="4" t="s">
        <v>305</v>
      </c>
      <c r="B305" s="5">
        <v>1998</v>
      </c>
      <c r="C305" s="6">
        <v>45</v>
      </c>
      <c r="D305" s="6">
        <v>363.09531900000002</v>
      </c>
    </row>
    <row r="306" spans="1:4" x14ac:dyDescent="0.35">
      <c r="A306" s="4" t="s">
        <v>306</v>
      </c>
      <c r="B306" s="5">
        <v>2009</v>
      </c>
      <c r="C306" s="6">
        <v>85</v>
      </c>
      <c r="D306" s="6">
        <v>363.06426499999998</v>
      </c>
    </row>
    <row r="307" spans="1:4" x14ac:dyDescent="0.35">
      <c r="A307" s="4" t="s">
        <v>307</v>
      </c>
      <c r="B307" s="5">
        <v>2004</v>
      </c>
      <c r="C307" s="6">
        <v>110</v>
      </c>
      <c r="D307" s="6">
        <v>362.98907600000001</v>
      </c>
    </row>
    <row r="308" spans="1:4" x14ac:dyDescent="0.35">
      <c r="A308" s="4" t="s">
        <v>308</v>
      </c>
      <c r="B308" s="5">
        <v>2007</v>
      </c>
      <c r="C308" s="6">
        <v>55</v>
      </c>
      <c r="D308" s="6">
        <v>362.60503299999999</v>
      </c>
    </row>
    <row r="309" spans="1:4" x14ac:dyDescent="0.35">
      <c r="A309" s="4" t="s">
        <v>308</v>
      </c>
      <c r="B309" s="5">
        <v>2007</v>
      </c>
      <c r="C309" s="6">
        <v>55</v>
      </c>
      <c r="D309" s="6">
        <v>362.60503299999999</v>
      </c>
    </row>
    <row r="310" spans="1:4" x14ac:dyDescent="0.35">
      <c r="A310" s="4" t="s">
        <v>309</v>
      </c>
      <c r="B310" s="5">
        <v>2001</v>
      </c>
      <c r="C310" s="6">
        <v>100</v>
      </c>
      <c r="D310" s="6">
        <v>362.21174000000002</v>
      </c>
    </row>
    <row r="311" spans="1:4" x14ac:dyDescent="0.35">
      <c r="A311" s="4" t="s">
        <v>310</v>
      </c>
      <c r="B311" s="5">
        <v>2013</v>
      </c>
      <c r="C311" s="6">
        <v>103</v>
      </c>
      <c r="D311" s="6">
        <v>362.00007199999999</v>
      </c>
    </row>
    <row r="312" spans="1:4" x14ac:dyDescent="0.35">
      <c r="A312" s="4" t="s">
        <v>311</v>
      </c>
      <c r="B312" s="5">
        <v>1999</v>
      </c>
      <c r="C312" s="6">
        <v>135</v>
      </c>
      <c r="D312" s="6">
        <v>361.73066</v>
      </c>
    </row>
    <row r="313" spans="1:4" x14ac:dyDescent="0.35">
      <c r="A313" s="4" t="s">
        <v>312</v>
      </c>
      <c r="B313" s="5">
        <v>2005</v>
      </c>
      <c r="C313" s="6">
        <v>150</v>
      </c>
      <c r="D313" s="6">
        <v>359.14272199999999</v>
      </c>
    </row>
    <row r="314" spans="1:4" x14ac:dyDescent="0.35">
      <c r="A314" s="4" t="s">
        <v>313</v>
      </c>
      <c r="B314" s="5">
        <v>1992</v>
      </c>
      <c r="C314" s="6">
        <v>20</v>
      </c>
      <c r="D314" s="6">
        <v>358.99484999999999</v>
      </c>
    </row>
    <row r="315" spans="1:4" x14ac:dyDescent="0.35">
      <c r="A315" s="4" t="s">
        <v>314</v>
      </c>
      <c r="B315" s="5">
        <v>2002</v>
      </c>
      <c r="C315" s="6">
        <v>102</v>
      </c>
      <c r="D315" s="6">
        <v>358.82471399999997</v>
      </c>
    </row>
    <row r="316" spans="1:4" x14ac:dyDescent="0.35">
      <c r="A316" s="4" t="s">
        <v>315</v>
      </c>
      <c r="B316" s="5">
        <v>1994</v>
      </c>
      <c r="C316" s="6">
        <v>45</v>
      </c>
      <c r="D316" s="6">
        <v>358.5</v>
      </c>
    </row>
    <row r="317" spans="1:4" x14ac:dyDescent="0.35">
      <c r="A317" s="4" t="s">
        <v>316</v>
      </c>
      <c r="B317" s="5">
        <v>1986</v>
      </c>
      <c r="C317" s="6">
        <v>15</v>
      </c>
      <c r="D317" s="6">
        <v>356.80060099999997</v>
      </c>
    </row>
    <row r="318" spans="1:4" x14ac:dyDescent="0.35">
      <c r="A318" s="4" t="s">
        <v>317</v>
      </c>
      <c r="B318" s="5">
        <v>2014</v>
      </c>
      <c r="C318" s="6">
        <v>127</v>
      </c>
      <c r="D318" s="6">
        <v>356.54662100000002</v>
      </c>
    </row>
    <row r="319" spans="1:4" x14ac:dyDescent="0.35">
      <c r="A319" s="4" t="s">
        <v>318</v>
      </c>
      <c r="B319" s="5">
        <v>1995</v>
      </c>
      <c r="C319" s="6">
        <v>60</v>
      </c>
      <c r="D319" s="6">
        <v>356.42994099999999</v>
      </c>
    </row>
    <row r="320" spans="1:4" x14ac:dyDescent="0.35">
      <c r="A320" s="4" t="s">
        <v>319</v>
      </c>
      <c r="B320" s="5">
        <v>1999</v>
      </c>
      <c r="C320" s="6">
        <v>15</v>
      </c>
      <c r="D320" s="6">
        <v>356.25804699999998</v>
      </c>
    </row>
    <row r="321" spans="1:4" x14ac:dyDescent="0.35">
      <c r="A321" s="4" t="s">
        <v>320</v>
      </c>
      <c r="B321" s="5">
        <v>2000</v>
      </c>
      <c r="C321" s="6">
        <v>127.5</v>
      </c>
      <c r="D321" s="6">
        <v>356.14806299999998</v>
      </c>
    </row>
    <row r="322" spans="1:4" x14ac:dyDescent="0.35">
      <c r="A322" s="4" t="s">
        <v>321</v>
      </c>
      <c r="B322" s="5">
        <v>2011</v>
      </c>
      <c r="C322" s="6">
        <v>160</v>
      </c>
      <c r="D322" s="6">
        <v>355.40830499999998</v>
      </c>
    </row>
    <row r="323" spans="1:4" x14ac:dyDescent="0.35">
      <c r="A323" s="4" t="s">
        <v>322</v>
      </c>
      <c r="B323" s="5">
        <v>1993</v>
      </c>
      <c r="C323" s="6">
        <v>44</v>
      </c>
      <c r="D323" s="6">
        <v>353.71531700000003</v>
      </c>
    </row>
    <row r="324" spans="1:4" x14ac:dyDescent="0.35">
      <c r="A324" s="4" t="s">
        <v>323</v>
      </c>
      <c r="B324" s="5">
        <v>2014</v>
      </c>
      <c r="C324" s="6">
        <v>130</v>
      </c>
      <c r="D324" s="6">
        <v>352.83106500000002</v>
      </c>
    </row>
    <row r="325" spans="1:4" x14ac:dyDescent="0.35">
      <c r="A325" s="4" t="s">
        <v>324</v>
      </c>
      <c r="B325" s="5">
        <v>2016</v>
      </c>
      <c r="C325" s="6">
        <v>73</v>
      </c>
      <c r="D325" s="6">
        <v>352.82952799999998</v>
      </c>
    </row>
    <row r="326" spans="1:4" x14ac:dyDescent="0.35">
      <c r="A326" s="4" t="s">
        <v>325</v>
      </c>
      <c r="B326" s="5">
        <v>2010</v>
      </c>
      <c r="C326" s="6">
        <v>40</v>
      </c>
      <c r="D326" s="6">
        <v>351.77493800000002</v>
      </c>
    </row>
    <row r="327" spans="1:4" x14ac:dyDescent="0.35">
      <c r="A327" s="4" t="s">
        <v>326</v>
      </c>
      <c r="B327" s="5">
        <v>1994</v>
      </c>
      <c r="C327" s="6">
        <v>18</v>
      </c>
      <c r="D327" s="6">
        <v>351.62012900000002</v>
      </c>
    </row>
    <row r="328" spans="1:4" x14ac:dyDescent="0.35">
      <c r="A328" s="4" t="s">
        <v>327</v>
      </c>
      <c r="B328" s="5">
        <v>1988</v>
      </c>
      <c r="C328" s="6">
        <v>70</v>
      </c>
      <c r="D328" s="6">
        <v>351.5</v>
      </c>
    </row>
    <row r="329" spans="1:4" x14ac:dyDescent="0.35">
      <c r="A329" s="4" t="s">
        <v>328</v>
      </c>
      <c r="B329" s="5">
        <v>2013</v>
      </c>
      <c r="C329" s="6">
        <v>190</v>
      </c>
      <c r="D329" s="6">
        <v>351.04041899999999</v>
      </c>
    </row>
    <row r="330" spans="1:4" x14ac:dyDescent="0.35">
      <c r="A330" s="4" t="s">
        <v>329</v>
      </c>
      <c r="B330" s="5">
        <v>2012</v>
      </c>
      <c r="C330" s="6">
        <v>67.5</v>
      </c>
      <c r="D330" s="6">
        <v>350.97675299999997</v>
      </c>
    </row>
    <row r="331" spans="1:4" x14ac:dyDescent="0.35">
      <c r="A331" s="4" t="s">
        <v>330</v>
      </c>
      <c r="B331" s="5">
        <v>2001</v>
      </c>
      <c r="C331" s="6">
        <v>87</v>
      </c>
      <c r="D331" s="6">
        <v>350.10028</v>
      </c>
    </row>
    <row r="332" spans="1:4" x14ac:dyDescent="0.35">
      <c r="A332" s="4" t="s">
        <v>331</v>
      </c>
      <c r="B332" s="5">
        <v>2018</v>
      </c>
      <c r="C332" s="6">
        <v>55</v>
      </c>
      <c r="D332" s="6">
        <v>349.87878799999999</v>
      </c>
    </row>
    <row r="333" spans="1:4" x14ac:dyDescent="0.35">
      <c r="A333" s="4" t="s">
        <v>331</v>
      </c>
      <c r="B333" s="5">
        <v>2018</v>
      </c>
      <c r="C333" s="6">
        <v>55</v>
      </c>
      <c r="D333" s="6">
        <v>349.87878799999999</v>
      </c>
    </row>
    <row r="334" spans="1:4" x14ac:dyDescent="0.35">
      <c r="A334" s="4" t="s">
        <v>332</v>
      </c>
      <c r="B334" s="5">
        <v>1998</v>
      </c>
      <c r="C334" s="6">
        <v>80</v>
      </c>
      <c r="D334" s="6">
        <v>349.46466400000003</v>
      </c>
    </row>
    <row r="335" spans="1:4" x14ac:dyDescent="0.35">
      <c r="A335" s="4" t="s">
        <v>333</v>
      </c>
      <c r="B335" s="5">
        <v>2017</v>
      </c>
      <c r="C335" s="6">
        <v>55</v>
      </c>
      <c r="D335" s="6">
        <v>349.21358600000002</v>
      </c>
    </row>
    <row r="336" spans="1:4" x14ac:dyDescent="0.35">
      <c r="A336" s="4" t="s">
        <v>333</v>
      </c>
      <c r="B336" s="5">
        <v>2017</v>
      </c>
      <c r="C336" s="6">
        <v>55</v>
      </c>
      <c r="D336" s="6">
        <v>349.21358600000002</v>
      </c>
    </row>
    <row r="337" spans="1:4" x14ac:dyDescent="0.35">
      <c r="A337" s="4" t="s">
        <v>334</v>
      </c>
      <c r="B337" s="5">
        <v>2016</v>
      </c>
      <c r="C337" s="6">
        <v>180</v>
      </c>
      <c r="D337" s="6">
        <v>349.14306099999999</v>
      </c>
    </row>
    <row r="338" spans="1:4" x14ac:dyDescent="0.35">
      <c r="A338" s="4" t="s">
        <v>335</v>
      </c>
      <c r="B338" s="5">
        <v>2011</v>
      </c>
      <c r="C338" s="6">
        <v>80</v>
      </c>
      <c r="D338" s="6">
        <v>349.08852300000001</v>
      </c>
    </row>
    <row r="339" spans="1:4" x14ac:dyDescent="0.35">
      <c r="A339" s="4" t="s">
        <v>336</v>
      </c>
      <c r="B339" s="5">
        <v>2004</v>
      </c>
      <c r="C339" s="6">
        <v>105</v>
      </c>
      <c r="D339" s="6">
        <v>348.62958500000002</v>
      </c>
    </row>
    <row r="340" spans="1:4" x14ac:dyDescent="0.35">
      <c r="A340" s="4" t="s">
        <v>337</v>
      </c>
      <c r="B340" s="5">
        <v>2013</v>
      </c>
      <c r="C340" s="6">
        <v>110</v>
      </c>
      <c r="D340" s="6">
        <v>348.54752300000001</v>
      </c>
    </row>
    <row r="341" spans="1:4" x14ac:dyDescent="0.35">
      <c r="A341" s="4" t="s">
        <v>338</v>
      </c>
      <c r="B341" s="5">
        <v>2014</v>
      </c>
      <c r="C341" s="6">
        <v>34</v>
      </c>
      <c r="D341" s="6">
        <v>348.319861</v>
      </c>
    </row>
    <row r="342" spans="1:4" x14ac:dyDescent="0.35">
      <c r="A342" s="4" t="s">
        <v>339</v>
      </c>
      <c r="B342" s="5">
        <v>2001</v>
      </c>
      <c r="C342" s="6">
        <v>90</v>
      </c>
      <c r="D342" s="6">
        <v>347.42583200000001</v>
      </c>
    </row>
    <row r="343" spans="1:4" x14ac:dyDescent="0.35">
      <c r="A343" s="4" t="s">
        <v>340</v>
      </c>
      <c r="B343" s="5">
        <v>1995</v>
      </c>
      <c r="C343" s="6">
        <v>55</v>
      </c>
      <c r="D343" s="6">
        <v>347.1</v>
      </c>
    </row>
    <row r="344" spans="1:4" x14ac:dyDescent="0.35">
      <c r="A344" s="4" t="s">
        <v>340</v>
      </c>
      <c r="B344" s="5">
        <v>1995</v>
      </c>
      <c r="C344" s="6">
        <v>55</v>
      </c>
      <c r="D344" s="6">
        <v>347.1</v>
      </c>
    </row>
    <row r="345" spans="1:4" x14ac:dyDescent="0.35">
      <c r="A345" s="4" t="s">
        <v>341</v>
      </c>
      <c r="B345" s="5">
        <v>2000</v>
      </c>
      <c r="C345" s="6">
        <v>123</v>
      </c>
      <c r="D345" s="6">
        <v>345.14140300000003</v>
      </c>
    </row>
    <row r="346" spans="1:4" x14ac:dyDescent="0.35">
      <c r="A346" s="4" t="s">
        <v>342</v>
      </c>
      <c r="B346" s="5">
        <v>2017</v>
      </c>
      <c r="C346" s="6">
        <v>85</v>
      </c>
      <c r="D346" s="6">
        <v>345.11493300000001</v>
      </c>
    </row>
    <row r="347" spans="1:4" x14ac:dyDescent="0.35">
      <c r="A347" s="4" t="s">
        <v>343</v>
      </c>
      <c r="B347" s="5">
        <v>2016</v>
      </c>
      <c r="C347" s="6">
        <v>125</v>
      </c>
      <c r="D347" s="6">
        <v>344.78004600000003</v>
      </c>
    </row>
    <row r="348" spans="1:4" x14ac:dyDescent="0.35">
      <c r="A348" s="4" t="s">
        <v>344</v>
      </c>
      <c r="B348" s="5">
        <v>2006</v>
      </c>
      <c r="C348" s="6">
        <v>80</v>
      </c>
      <c r="D348" s="6">
        <v>343.39724699999999</v>
      </c>
    </row>
    <row r="349" spans="1:4" x14ac:dyDescent="0.35">
      <c r="A349" s="4" t="s">
        <v>345</v>
      </c>
      <c r="B349" s="5">
        <v>2013</v>
      </c>
      <c r="C349" s="6">
        <v>75</v>
      </c>
      <c r="D349" s="6">
        <v>342.76920000000001</v>
      </c>
    </row>
    <row r="350" spans="1:4" x14ac:dyDescent="0.35">
      <c r="A350" s="4" t="s">
        <v>346</v>
      </c>
      <c r="B350" s="5">
        <v>2008</v>
      </c>
      <c r="C350" s="6">
        <v>75</v>
      </c>
      <c r="D350" s="6">
        <v>342.41645999999997</v>
      </c>
    </row>
    <row r="351" spans="1:4" x14ac:dyDescent="0.35">
      <c r="A351" s="4" t="s">
        <v>347</v>
      </c>
      <c r="B351" s="5">
        <v>1977</v>
      </c>
      <c r="C351" s="6">
        <v>20</v>
      </c>
      <c r="D351" s="6">
        <v>340.800479</v>
      </c>
    </row>
    <row r="352" spans="1:4" x14ac:dyDescent="0.35">
      <c r="A352" s="4" t="s">
        <v>348</v>
      </c>
      <c r="B352" s="5">
        <v>2007</v>
      </c>
      <c r="C352" s="6">
        <v>85</v>
      </c>
      <c r="D352" s="6">
        <v>340.384141</v>
      </c>
    </row>
    <row r="353" spans="1:4" x14ac:dyDescent="0.35">
      <c r="A353" s="4" t="s">
        <v>349</v>
      </c>
      <c r="B353" s="5">
        <v>1997</v>
      </c>
      <c r="C353" s="6">
        <v>110</v>
      </c>
      <c r="D353" s="6">
        <v>339.504276</v>
      </c>
    </row>
    <row r="354" spans="1:4" x14ac:dyDescent="0.35">
      <c r="A354" s="4" t="s">
        <v>350</v>
      </c>
      <c r="B354" s="5">
        <v>1995</v>
      </c>
      <c r="C354" s="6">
        <v>100</v>
      </c>
      <c r="D354" s="6">
        <v>336.52914399999997</v>
      </c>
    </row>
    <row r="355" spans="1:4" x14ac:dyDescent="0.35">
      <c r="A355" s="4" t="s">
        <v>351</v>
      </c>
      <c r="B355" s="5">
        <v>2016</v>
      </c>
      <c r="C355" s="6">
        <v>185</v>
      </c>
      <c r="D355" s="6">
        <v>336.39831199999998</v>
      </c>
    </row>
    <row r="356" spans="1:4" x14ac:dyDescent="0.35">
      <c r="A356" s="4" t="s">
        <v>352</v>
      </c>
      <c r="B356" s="5">
        <v>1996</v>
      </c>
      <c r="C356" s="6">
        <v>75</v>
      </c>
      <c r="D356" s="6">
        <v>336.06951099999998</v>
      </c>
    </row>
    <row r="357" spans="1:4" x14ac:dyDescent="0.35">
      <c r="A357" s="4" t="s">
        <v>353</v>
      </c>
      <c r="B357" s="5">
        <v>2017</v>
      </c>
      <c r="C357" s="6">
        <v>150</v>
      </c>
      <c r="D357" s="6">
        <v>334.55010600000003</v>
      </c>
    </row>
    <row r="358" spans="1:4" x14ac:dyDescent="0.35">
      <c r="A358" s="4" t="s">
        <v>354</v>
      </c>
      <c r="B358" s="5">
        <v>2015</v>
      </c>
      <c r="C358" s="6">
        <v>187.5</v>
      </c>
      <c r="D358" s="6">
        <v>334.342692</v>
      </c>
    </row>
    <row r="359" spans="1:4" x14ac:dyDescent="0.35">
      <c r="A359" s="4" t="s">
        <v>355</v>
      </c>
      <c r="B359" s="5">
        <v>1995</v>
      </c>
      <c r="C359" s="6">
        <v>65</v>
      </c>
      <c r="D359" s="6">
        <v>334.1</v>
      </c>
    </row>
    <row r="360" spans="1:4" x14ac:dyDescent="0.35">
      <c r="A360" s="4" t="s">
        <v>356</v>
      </c>
      <c r="B360" s="5">
        <v>2005</v>
      </c>
      <c r="C360" s="6">
        <v>87.5</v>
      </c>
      <c r="D360" s="6">
        <v>333.13274999999999</v>
      </c>
    </row>
    <row r="361" spans="1:4" x14ac:dyDescent="0.35">
      <c r="A361" s="4" t="s">
        <v>357</v>
      </c>
      <c r="B361" s="5">
        <v>1984</v>
      </c>
      <c r="C361" s="6">
        <v>28</v>
      </c>
      <c r="D361" s="6">
        <v>333.08027099999998</v>
      </c>
    </row>
    <row r="362" spans="1:4" x14ac:dyDescent="0.35">
      <c r="A362" s="4" t="s">
        <v>358</v>
      </c>
      <c r="B362" s="5">
        <v>1989</v>
      </c>
      <c r="C362" s="6">
        <v>40</v>
      </c>
      <c r="D362" s="6">
        <v>332</v>
      </c>
    </row>
    <row r="363" spans="1:4" x14ac:dyDescent="0.35">
      <c r="A363" s="4" t="s">
        <v>359</v>
      </c>
      <c r="B363" s="5">
        <v>2004</v>
      </c>
      <c r="C363" s="6">
        <v>100</v>
      </c>
      <c r="D363" s="6">
        <v>331.32341000000002</v>
      </c>
    </row>
    <row r="364" spans="1:4" x14ac:dyDescent="0.35">
      <c r="A364" s="4" t="s">
        <v>360</v>
      </c>
      <c r="B364" s="5">
        <v>2010</v>
      </c>
      <c r="C364" s="6">
        <v>13</v>
      </c>
      <c r="D364" s="6">
        <v>331.26670999999999</v>
      </c>
    </row>
    <row r="365" spans="1:4" x14ac:dyDescent="0.35">
      <c r="A365" s="4" t="s">
        <v>361</v>
      </c>
      <c r="B365" s="5">
        <v>2014</v>
      </c>
      <c r="C365" s="6">
        <v>110</v>
      </c>
      <c r="D365" s="6">
        <v>330.78005100000001</v>
      </c>
    </row>
    <row r="366" spans="1:4" x14ac:dyDescent="0.35">
      <c r="A366" s="4" t="s">
        <v>362</v>
      </c>
      <c r="B366" s="5">
        <v>2000</v>
      </c>
      <c r="C366" s="6">
        <v>55</v>
      </c>
      <c r="D366" s="6">
        <v>330.42504000000002</v>
      </c>
    </row>
    <row r="367" spans="1:4" x14ac:dyDescent="0.35">
      <c r="A367" s="4" t="s">
        <v>362</v>
      </c>
      <c r="B367" s="5">
        <v>2000</v>
      </c>
      <c r="C367" s="6">
        <v>55</v>
      </c>
      <c r="D367" s="6">
        <v>330.42504000000002</v>
      </c>
    </row>
    <row r="368" spans="1:4" x14ac:dyDescent="0.35">
      <c r="A368" s="4" t="s">
        <v>363</v>
      </c>
      <c r="B368" s="5">
        <v>2008</v>
      </c>
      <c r="C368" s="6">
        <v>160</v>
      </c>
      <c r="D368" s="6">
        <v>329.631958</v>
      </c>
    </row>
    <row r="369" spans="1:4" x14ac:dyDescent="0.35">
      <c r="A369" s="4" t="s">
        <v>364</v>
      </c>
      <c r="B369" s="5">
        <v>2000</v>
      </c>
      <c r="C369" s="6">
        <v>120</v>
      </c>
      <c r="D369" s="6">
        <v>328.711434</v>
      </c>
    </row>
    <row r="370" spans="1:4" x14ac:dyDescent="0.35">
      <c r="A370" s="4" t="s">
        <v>365</v>
      </c>
      <c r="B370" s="5">
        <v>2016</v>
      </c>
      <c r="C370" s="6">
        <v>90</v>
      </c>
      <c r="D370" s="6">
        <v>328.67554000000001</v>
      </c>
    </row>
    <row r="371" spans="1:4" x14ac:dyDescent="0.35">
      <c r="A371" s="4" t="s">
        <v>366</v>
      </c>
      <c r="B371" s="5">
        <v>1986</v>
      </c>
      <c r="C371" s="6">
        <v>8.8000000000000007</v>
      </c>
      <c r="D371" s="6">
        <v>328.203506</v>
      </c>
    </row>
    <row r="372" spans="1:4" x14ac:dyDescent="0.35">
      <c r="A372" s="4" t="s">
        <v>367</v>
      </c>
      <c r="B372" s="5">
        <v>1995</v>
      </c>
      <c r="C372" s="6">
        <v>30</v>
      </c>
      <c r="D372" s="6">
        <v>328.12564300000003</v>
      </c>
    </row>
    <row r="373" spans="1:4" x14ac:dyDescent="0.35">
      <c r="A373" s="4" t="s">
        <v>368</v>
      </c>
      <c r="B373" s="5">
        <v>2008</v>
      </c>
      <c r="C373" s="6">
        <v>150</v>
      </c>
      <c r="D373" s="6">
        <v>328.01502900000003</v>
      </c>
    </row>
    <row r="374" spans="1:4" x14ac:dyDescent="0.35">
      <c r="A374" s="4" t="s">
        <v>369</v>
      </c>
      <c r="B374" s="5">
        <v>2015</v>
      </c>
      <c r="C374" s="6">
        <v>48</v>
      </c>
      <c r="D374" s="6">
        <v>327.65642400000002</v>
      </c>
    </row>
    <row r="375" spans="1:4" x14ac:dyDescent="0.35">
      <c r="A375" s="4" t="s">
        <v>370</v>
      </c>
      <c r="B375" s="5">
        <v>2006</v>
      </c>
      <c r="C375" s="6">
        <v>35</v>
      </c>
      <c r="D375" s="6">
        <v>326.07315499999999</v>
      </c>
    </row>
    <row r="376" spans="1:4" x14ac:dyDescent="0.35">
      <c r="A376" s="4" t="s">
        <v>371</v>
      </c>
      <c r="B376" s="5">
        <v>1996</v>
      </c>
      <c r="C376" s="6">
        <v>100</v>
      </c>
      <c r="D376" s="6">
        <v>325.5</v>
      </c>
    </row>
    <row r="377" spans="1:4" x14ac:dyDescent="0.35">
      <c r="A377" s="4" t="s">
        <v>372</v>
      </c>
      <c r="B377" s="5">
        <v>2010</v>
      </c>
      <c r="C377" s="6">
        <v>210</v>
      </c>
      <c r="D377" s="6">
        <v>322.45900599999999</v>
      </c>
    </row>
    <row r="378" spans="1:4" x14ac:dyDescent="0.35">
      <c r="A378" s="4" t="s">
        <v>373</v>
      </c>
      <c r="B378" s="5">
        <v>2010</v>
      </c>
      <c r="C378" s="6">
        <v>130</v>
      </c>
      <c r="D378" s="6">
        <v>321.88720799999999</v>
      </c>
    </row>
    <row r="379" spans="1:4" x14ac:dyDescent="0.35">
      <c r="A379" s="4" t="s">
        <v>374</v>
      </c>
      <c r="B379" s="5">
        <v>1993</v>
      </c>
      <c r="C379" s="6">
        <v>25</v>
      </c>
      <c r="D379" s="6">
        <v>321.365567</v>
      </c>
    </row>
    <row r="380" spans="1:4" x14ac:dyDescent="0.35">
      <c r="A380" s="4" t="s">
        <v>375</v>
      </c>
      <c r="B380" s="5">
        <v>1987</v>
      </c>
      <c r="C380" s="6">
        <v>14</v>
      </c>
      <c r="D380" s="6">
        <v>320.10000000000002</v>
      </c>
    </row>
    <row r="381" spans="1:4" x14ac:dyDescent="0.35">
      <c r="A381" s="4" t="s">
        <v>376</v>
      </c>
      <c r="B381" s="5">
        <v>2010</v>
      </c>
      <c r="C381" s="6">
        <v>150</v>
      </c>
      <c r="D381" s="6">
        <v>319.71388100000001</v>
      </c>
    </row>
    <row r="382" spans="1:4" x14ac:dyDescent="0.35">
      <c r="A382" s="4" t="s">
        <v>377</v>
      </c>
      <c r="B382" s="5">
        <v>1992</v>
      </c>
      <c r="C382" s="6">
        <v>35</v>
      </c>
      <c r="D382" s="6">
        <v>319.7</v>
      </c>
    </row>
    <row r="383" spans="1:4" x14ac:dyDescent="0.35">
      <c r="A383" s="4" t="s">
        <v>378</v>
      </c>
      <c r="B383" s="5">
        <v>2012</v>
      </c>
      <c r="C383" s="6">
        <v>79</v>
      </c>
      <c r="D383" s="6">
        <v>318.146162</v>
      </c>
    </row>
    <row r="384" spans="1:4" x14ac:dyDescent="0.35">
      <c r="A384" s="4" t="s">
        <v>379</v>
      </c>
      <c r="B384" s="5">
        <v>2013</v>
      </c>
      <c r="C384" s="6">
        <v>20</v>
      </c>
      <c r="D384" s="6">
        <v>318.00014099999999</v>
      </c>
    </row>
    <row r="385" spans="1:4" x14ac:dyDescent="0.35">
      <c r="A385" s="4" t="s">
        <v>380</v>
      </c>
      <c r="B385" s="5">
        <v>2001</v>
      </c>
      <c r="C385" s="6">
        <v>78</v>
      </c>
      <c r="D385" s="6">
        <v>317.66805799999997</v>
      </c>
    </row>
    <row r="386" spans="1:4" x14ac:dyDescent="0.35">
      <c r="A386" s="4" t="s">
        <v>381</v>
      </c>
      <c r="B386" s="5">
        <v>2009</v>
      </c>
      <c r="C386" s="6">
        <v>70</v>
      </c>
      <c r="D386" s="6">
        <v>316.91526399999998</v>
      </c>
    </row>
    <row r="387" spans="1:4" x14ac:dyDescent="0.35">
      <c r="A387" s="4" t="s">
        <v>382</v>
      </c>
      <c r="B387" s="5">
        <v>1984</v>
      </c>
      <c r="C387" s="6">
        <v>15</v>
      </c>
      <c r="D387" s="6">
        <v>316.3</v>
      </c>
    </row>
    <row r="388" spans="1:4" x14ac:dyDescent="0.35">
      <c r="A388" s="4" t="s">
        <v>383</v>
      </c>
      <c r="B388" s="5">
        <v>2009</v>
      </c>
      <c r="C388" s="6">
        <v>190</v>
      </c>
      <c r="D388" s="6">
        <v>315.70969700000001</v>
      </c>
    </row>
    <row r="389" spans="1:4" x14ac:dyDescent="0.35">
      <c r="A389" s="4" t="s">
        <v>384</v>
      </c>
      <c r="B389" s="5">
        <v>1997</v>
      </c>
      <c r="C389" s="6">
        <v>85</v>
      </c>
      <c r="D389" s="6">
        <v>315.26835299999999</v>
      </c>
    </row>
    <row r="390" spans="1:4" x14ac:dyDescent="0.35">
      <c r="A390" s="4" t="s">
        <v>385</v>
      </c>
      <c r="B390" s="5">
        <v>2009</v>
      </c>
      <c r="C390" s="6">
        <v>40</v>
      </c>
      <c r="D390" s="6">
        <v>314.70971700000001</v>
      </c>
    </row>
    <row r="391" spans="1:4" x14ac:dyDescent="0.35">
      <c r="A391" s="4" t="s">
        <v>386</v>
      </c>
      <c r="B391" s="5">
        <v>2010</v>
      </c>
      <c r="C391" s="6">
        <v>200</v>
      </c>
      <c r="D391" s="6">
        <v>314.59459700000002</v>
      </c>
    </row>
    <row r="392" spans="1:4" x14ac:dyDescent="0.35">
      <c r="A392" s="4" t="s">
        <v>387</v>
      </c>
      <c r="B392" s="5">
        <v>1999</v>
      </c>
      <c r="C392" s="6">
        <v>35</v>
      </c>
      <c r="D392" s="6">
        <v>312.383487</v>
      </c>
    </row>
    <row r="393" spans="1:4" x14ac:dyDescent="0.35">
      <c r="A393" s="4" t="s">
        <v>388</v>
      </c>
      <c r="B393" s="5">
        <v>2012</v>
      </c>
      <c r="C393" s="6">
        <v>100</v>
      </c>
      <c r="D393" s="6">
        <v>311.97925600000002</v>
      </c>
    </row>
    <row r="394" spans="1:4" x14ac:dyDescent="0.35">
      <c r="A394" s="4" t="s">
        <v>389</v>
      </c>
      <c r="B394" s="5">
        <v>2007</v>
      </c>
      <c r="C394" s="6">
        <v>85</v>
      </c>
      <c r="D394" s="6">
        <v>311.74446499999999</v>
      </c>
    </row>
    <row r="395" spans="1:4" x14ac:dyDescent="0.35">
      <c r="A395" s="4" t="s">
        <v>390</v>
      </c>
      <c r="B395" s="5">
        <v>2015</v>
      </c>
      <c r="C395" s="6">
        <v>74</v>
      </c>
      <c r="D395" s="6">
        <v>311.59403200000003</v>
      </c>
    </row>
    <row r="396" spans="1:4" x14ac:dyDescent="0.35">
      <c r="A396" s="4" t="s">
        <v>391</v>
      </c>
      <c r="B396" s="5">
        <v>2016</v>
      </c>
      <c r="C396" s="6">
        <v>40</v>
      </c>
      <c r="D396" s="6">
        <v>311.27000800000002</v>
      </c>
    </row>
    <row r="397" spans="1:4" x14ac:dyDescent="0.35">
      <c r="A397" s="4" t="s">
        <v>392</v>
      </c>
      <c r="B397" s="5">
        <v>2017</v>
      </c>
      <c r="C397" s="6">
        <v>80</v>
      </c>
      <c r="D397" s="6">
        <v>310.94099699999998</v>
      </c>
    </row>
    <row r="398" spans="1:4" x14ac:dyDescent="0.35">
      <c r="A398" s="4" t="s">
        <v>393</v>
      </c>
      <c r="B398" s="5">
        <v>2015</v>
      </c>
      <c r="C398" s="6">
        <v>61</v>
      </c>
      <c r="D398" s="6">
        <v>310.69719199999997</v>
      </c>
    </row>
    <row r="399" spans="1:4" x14ac:dyDescent="0.35">
      <c r="A399" s="4" t="s">
        <v>394</v>
      </c>
      <c r="B399" s="5">
        <v>2010</v>
      </c>
      <c r="C399" s="6">
        <v>100</v>
      </c>
      <c r="D399" s="6">
        <v>310.65057400000001</v>
      </c>
    </row>
    <row r="400" spans="1:4" x14ac:dyDescent="0.35">
      <c r="A400" s="4" t="s">
        <v>395</v>
      </c>
      <c r="B400" s="5">
        <v>2004</v>
      </c>
      <c r="C400" s="6">
        <v>170</v>
      </c>
      <c r="D400" s="6">
        <v>310.63416899999999</v>
      </c>
    </row>
    <row r="401" spans="1:4" x14ac:dyDescent="0.35">
      <c r="A401" s="4" t="s">
        <v>396</v>
      </c>
      <c r="B401" s="5">
        <v>1999</v>
      </c>
      <c r="C401" s="6">
        <v>70</v>
      </c>
      <c r="D401" s="6">
        <v>310.13817799999998</v>
      </c>
    </row>
    <row r="402" spans="1:4" x14ac:dyDescent="0.35">
      <c r="A402" s="4" t="s">
        <v>397</v>
      </c>
      <c r="B402" s="5">
        <v>2005</v>
      </c>
      <c r="C402" s="6">
        <v>60</v>
      </c>
      <c r="D402" s="6">
        <v>310.04382299999997</v>
      </c>
    </row>
    <row r="403" spans="1:4" x14ac:dyDescent="0.35">
      <c r="A403" s="4" t="s">
        <v>398</v>
      </c>
      <c r="B403" s="5">
        <v>1996</v>
      </c>
      <c r="C403" s="6">
        <v>70</v>
      </c>
      <c r="D403" s="6">
        <v>308.7</v>
      </c>
    </row>
    <row r="404" spans="1:4" x14ac:dyDescent="0.35">
      <c r="A404" s="4" t="s">
        <v>399</v>
      </c>
      <c r="B404" s="5">
        <v>2017</v>
      </c>
      <c r="C404" s="6">
        <v>40</v>
      </c>
      <c r="D404" s="6">
        <v>307.35390599999999</v>
      </c>
    </row>
    <row r="405" spans="1:4" x14ac:dyDescent="0.35">
      <c r="A405" s="4" t="s">
        <v>400</v>
      </c>
      <c r="B405" s="5">
        <v>2006</v>
      </c>
      <c r="C405" s="6">
        <v>55</v>
      </c>
      <c r="D405" s="6">
        <v>307.32563299999998</v>
      </c>
    </row>
    <row r="406" spans="1:4" x14ac:dyDescent="0.35">
      <c r="A406" s="4" t="s">
        <v>400</v>
      </c>
      <c r="B406" s="5">
        <v>2006</v>
      </c>
      <c r="C406" s="6">
        <v>55</v>
      </c>
      <c r="D406" s="6">
        <v>307.32563299999998</v>
      </c>
    </row>
    <row r="407" spans="1:4" x14ac:dyDescent="0.35">
      <c r="A407" s="4" t="s">
        <v>401</v>
      </c>
      <c r="B407" s="5">
        <v>2014</v>
      </c>
      <c r="C407" s="6">
        <v>12</v>
      </c>
      <c r="D407" s="6">
        <v>307.16683399999999</v>
      </c>
    </row>
    <row r="408" spans="1:4" x14ac:dyDescent="0.35">
      <c r="A408" s="4" t="s">
        <v>402</v>
      </c>
      <c r="B408" s="5">
        <v>2012</v>
      </c>
      <c r="C408" s="6">
        <v>145</v>
      </c>
      <c r="D408" s="6">
        <v>306.90090199999997</v>
      </c>
    </row>
    <row r="409" spans="1:4" x14ac:dyDescent="0.35">
      <c r="A409" s="4" t="s">
        <v>403</v>
      </c>
      <c r="B409" s="5">
        <v>2002</v>
      </c>
      <c r="C409" s="6">
        <v>30</v>
      </c>
      <c r="D409" s="6">
        <v>306.77054500000003</v>
      </c>
    </row>
    <row r="410" spans="1:4" x14ac:dyDescent="0.35">
      <c r="A410" s="4" t="s">
        <v>404</v>
      </c>
      <c r="B410" s="5">
        <v>2009</v>
      </c>
      <c r="C410" s="6">
        <v>35</v>
      </c>
      <c r="D410" s="6">
        <v>305.70579400000003</v>
      </c>
    </row>
    <row r="411" spans="1:4" x14ac:dyDescent="0.35">
      <c r="A411" s="4" t="s">
        <v>405</v>
      </c>
      <c r="B411" s="5">
        <v>2017</v>
      </c>
      <c r="C411" s="6">
        <v>15</v>
      </c>
      <c r="D411" s="6">
        <v>305.49220100000002</v>
      </c>
    </row>
    <row r="412" spans="1:4" x14ac:dyDescent="0.35">
      <c r="A412" s="4" t="s">
        <v>406</v>
      </c>
      <c r="B412" s="5">
        <v>2012</v>
      </c>
      <c r="C412" s="6">
        <v>150</v>
      </c>
      <c r="D412" s="6">
        <v>305.270083</v>
      </c>
    </row>
    <row r="413" spans="1:4" x14ac:dyDescent="0.35">
      <c r="A413" s="4" t="s">
        <v>407</v>
      </c>
      <c r="B413" s="5">
        <v>2012</v>
      </c>
      <c r="C413" s="6">
        <v>209</v>
      </c>
      <c r="D413" s="6">
        <v>305.21822800000001</v>
      </c>
    </row>
    <row r="414" spans="1:4" x14ac:dyDescent="0.35">
      <c r="A414" s="4" t="s">
        <v>408</v>
      </c>
      <c r="B414" s="5">
        <v>2013</v>
      </c>
      <c r="C414" s="6">
        <v>92</v>
      </c>
      <c r="D414" s="6">
        <v>304.24919799999998</v>
      </c>
    </row>
    <row r="415" spans="1:4" x14ac:dyDescent="0.35">
      <c r="A415" s="4" t="s">
        <v>409</v>
      </c>
      <c r="B415" s="5">
        <v>1998</v>
      </c>
      <c r="C415" s="6">
        <v>90</v>
      </c>
      <c r="D415" s="6">
        <v>303.5</v>
      </c>
    </row>
    <row r="416" spans="1:4" x14ac:dyDescent="0.35">
      <c r="A416" s="4" t="s">
        <v>410</v>
      </c>
      <c r="B416" s="5">
        <v>1997</v>
      </c>
      <c r="C416" s="6">
        <v>45</v>
      </c>
      <c r="D416" s="6">
        <v>302.71061500000002</v>
      </c>
    </row>
    <row r="417" spans="1:4" x14ac:dyDescent="0.35">
      <c r="A417" s="4" t="s">
        <v>411</v>
      </c>
      <c r="B417" s="5">
        <v>2009</v>
      </c>
      <c r="C417" s="6">
        <v>175</v>
      </c>
      <c r="D417" s="6">
        <v>302.46901700000001</v>
      </c>
    </row>
    <row r="418" spans="1:4" x14ac:dyDescent="0.35">
      <c r="A418" s="4" t="s">
        <v>412</v>
      </c>
      <c r="B418" s="5">
        <v>2016</v>
      </c>
      <c r="C418" s="6">
        <v>110</v>
      </c>
      <c r="D418" s="6">
        <v>302.21243399999997</v>
      </c>
    </row>
    <row r="419" spans="1:4" x14ac:dyDescent="0.35">
      <c r="A419" s="4" t="s">
        <v>413</v>
      </c>
      <c r="B419" s="5">
        <v>1991</v>
      </c>
      <c r="C419" s="6">
        <v>70</v>
      </c>
      <c r="D419" s="6">
        <v>300.85482300000001</v>
      </c>
    </row>
    <row r="420" spans="1:4" x14ac:dyDescent="0.35">
      <c r="A420" s="4" t="s">
        <v>414</v>
      </c>
      <c r="B420" s="5">
        <v>1985</v>
      </c>
      <c r="C420" s="6">
        <v>44</v>
      </c>
      <c r="D420" s="6">
        <v>300.39999999999998</v>
      </c>
    </row>
    <row r="421" spans="1:4" x14ac:dyDescent="0.35">
      <c r="A421" s="4" t="s">
        <v>415</v>
      </c>
      <c r="B421" s="5">
        <v>1978</v>
      </c>
      <c r="C421" s="6">
        <v>55</v>
      </c>
      <c r="D421" s="6">
        <v>300.2</v>
      </c>
    </row>
    <row r="422" spans="1:4" x14ac:dyDescent="0.35">
      <c r="A422" s="4" t="s">
        <v>415</v>
      </c>
      <c r="B422" s="5">
        <v>1978</v>
      </c>
      <c r="C422" s="6">
        <v>55</v>
      </c>
      <c r="D422" s="6">
        <v>300.2</v>
      </c>
    </row>
    <row r="423" spans="1:4" x14ac:dyDescent="0.35">
      <c r="A423" s="4" t="s">
        <v>416</v>
      </c>
      <c r="B423" s="5">
        <v>2004</v>
      </c>
      <c r="C423" s="6">
        <v>170</v>
      </c>
      <c r="D423" s="6">
        <v>300.15054600000002</v>
      </c>
    </row>
    <row r="424" spans="1:4" x14ac:dyDescent="0.35">
      <c r="A424" s="4" t="s">
        <v>417</v>
      </c>
      <c r="B424" s="5">
        <v>2008</v>
      </c>
      <c r="C424" s="6">
        <v>85</v>
      </c>
      <c r="D424" s="6">
        <v>299.47788600000001</v>
      </c>
    </row>
    <row r="425" spans="1:4" x14ac:dyDescent="0.35">
      <c r="A425" s="4" t="s">
        <v>418</v>
      </c>
      <c r="B425" s="5">
        <v>2010</v>
      </c>
      <c r="C425" s="6">
        <v>80</v>
      </c>
      <c r="D425" s="6">
        <v>299.46178200000003</v>
      </c>
    </row>
    <row r="426" spans="1:4" x14ac:dyDescent="0.35">
      <c r="A426" s="4" t="s">
        <v>419</v>
      </c>
      <c r="B426" s="5">
        <v>1997</v>
      </c>
      <c r="C426" s="6">
        <v>46</v>
      </c>
      <c r="D426" s="6">
        <v>298.92341900000002</v>
      </c>
    </row>
    <row r="427" spans="1:4" x14ac:dyDescent="0.35">
      <c r="A427" s="4" t="s">
        <v>420</v>
      </c>
      <c r="B427" s="5">
        <v>1999</v>
      </c>
      <c r="C427" s="6">
        <v>105</v>
      </c>
      <c r="D427" s="6">
        <v>298.815224</v>
      </c>
    </row>
    <row r="428" spans="1:4" x14ac:dyDescent="0.35">
      <c r="A428" s="4" t="s">
        <v>421</v>
      </c>
      <c r="B428" s="5">
        <v>2000</v>
      </c>
      <c r="C428" s="6">
        <v>75</v>
      </c>
      <c r="D428" s="6">
        <v>296.872367</v>
      </c>
    </row>
    <row r="429" spans="1:4" x14ac:dyDescent="0.35">
      <c r="A429" s="4" t="s">
        <v>422</v>
      </c>
      <c r="B429" s="5">
        <v>2016</v>
      </c>
      <c r="C429" s="6">
        <v>110</v>
      </c>
      <c r="D429" s="6">
        <v>296.64283399999999</v>
      </c>
    </row>
    <row r="430" spans="1:4" x14ac:dyDescent="0.35">
      <c r="A430" s="4" t="s">
        <v>423</v>
      </c>
      <c r="B430" s="5">
        <v>2002</v>
      </c>
      <c r="C430" s="6">
        <v>63</v>
      </c>
      <c r="D430" s="6">
        <v>296.338663</v>
      </c>
    </row>
    <row r="431" spans="1:4" x14ac:dyDescent="0.35">
      <c r="A431" s="4" t="s">
        <v>424</v>
      </c>
      <c r="B431" s="5">
        <v>2010</v>
      </c>
      <c r="C431" s="6">
        <v>57.5</v>
      </c>
      <c r="D431" s="6">
        <v>295.87419</v>
      </c>
    </row>
    <row r="432" spans="1:4" x14ac:dyDescent="0.35">
      <c r="A432" s="4" t="s">
        <v>424</v>
      </c>
      <c r="B432" s="5">
        <v>2010</v>
      </c>
      <c r="C432" s="6">
        <v>57.5</v>
      </c>
      <c r="D432" s="6">
        <v>295.87419</v>
      </c>
    </row>
    <row r="433" spans="1:4" x14ac:dyDescent="0.35">
      <c r="A433" s="4" t="s">
        <v>425</v>
      </c>
      <c r="B433" s="5">
        <v>2017</v>
      </c>
      <c r="C433" s="6">
        <v>20</v>
      </c>
      <c r="D433" s="6">
        <v>295.459836</v>
      </c>
    </row>
    <row r="434" spans="1:4" x14ac:dyDescent="0.35">
      <c r="A434" s="4" t="s">
        <v>426</v>
      </c>
      <c r="B434" s="5">
        <v>2015</v>
      </c>
      <c r="C434" s="6">
        <v>110</v>
      </c>
      <c r="D434" s="6">
        <v>295.27907199999999</v>
      </c>
    </row>
    <row r="435" spans="1:4" x14ac:dyDescent="0.35">
      <c r="A435" s="4" t="s">
        <v>427</v>
      </c>
      <c r="B435" s="5">
        <v>1984</v>
      </c>
      <c r="C435" s="6">
        <v>30</v>
      </c>
      <c r="D435" s="6">
        <v>295.212467</v>
      </c>
    </row>
    <row r="436" spans="1:4" x14ac:dyDescent="0.35">
      <c r="A436" s="4" t="s">
        <v>428</v>
      </c>
      <c r="B436" s="5">
        <v>2010</v>
      </c>
      <c r="C436" s="6">
        <v>95</v>
      </c>
      <c r="D436" s="6">
        <v>294.68077799999998</v>
      </c>
    </row>
    <row r="437" spans="1:4" x14ac:dyDescent="0.35">
      <c r="A437" s="4" t="s">
        <v>429</v>
      </c>
      <c r="B437" s="5">
        <v>1998</v>
      </c>
      <c r="C437" s="6">
        <v>71.5</v>
      </c>
      <c r="D437" s="6">
        <v>294.15660500000001</v>
      </c>
    </row>
    <row r="438" spans="1:4" x14ac:dyDescent="0.35">
      <c r="A438" s="4" t="s">
        <v>430</v>
      </c>
      <c r="B438" s="5">
        <v>2009</v>
      </c>
      <c r="C438" s="6">
        <v>150</v>
      </c>
      <c r="D438" s="6">
        <v>292.81784099999999</v>
      </c>
    </row>
    <row r="439" spans="1:4" x14ac:dyDescent="0.35">
      <c r="A439" s="4" t="s">
        <v>431</v>
      </c>
      <c r="B439" s="5">
        <v>1999</v>
      </c>
      <c r="C439" s="6">
        <v>60</v>
      </c>
      <c r="D439" s="6">
        <v>290.70137399999999</v>
      </c>
    </row>
    <row r="440" spans="1:4" x14ac:dyDescent="0.35">
      <c r="A440" s="4" t="s">
        <v>432</v>
      </c>
      <c r="B440" s="5">
        <v>2010</v>
      </c>
      <c r="C440" s="6">
        <v>130</v>
      </c>
      <c r="D440" s="6">
        <v>290.65049399999998</v>
      </c>
    </row>
    <row r="441" spans="1:4" x14ac:dyDescent="0.35">
      <c r="A441" s="4" t="s">
        <v>433</v>
      </c>
      <c r="B441" s="5">
        <v>2017</v>
      </c>
      <c r="C441" s="6">
        <v>111</v>
      </c>
      <c r="D441" s="6">
        <v>289.95944500000002</v>
      </c>
    </row>
    <row r="442" spans="1:4" x14ac:dyDescent="0.35">
      <c r="A442" s="4" t="s">
        <v>434</v>
      </c>
      <c r="B442" s="5">
        <v>2006</v>
      </c>
      <c r="C442" s="6">
        <v>90</v>
      </c>
      <c r="D442" s="6">
        <v>289.660619</v>
      </c>
    </row>
    <row r="443" spans="1:4" x14ac:dyDescent="0.35">
      <c r="A443" s="4" t="s">
        <v>435</v>
      </c>
      <c r="B443" s="5">
        <v>2011</v>
      </c>
      <c r="C443" s="6">
        <v>32.5</v>
      </c>
      <c r="D443" s="6">
        <v>289.632023</v>
      </c>
    </row>
    <row r="444" spans="1:4" x14ac:dyDescent="0.35">
      <c r="A444" s="4" t="s">
        <v>436</v>
      </c>
      <c r="B444" s="5">
        <v>2007</v>
      </c>
      <c r="C444" s="6">
        <v>120</v>
      </c>
      <c r="D444" s="6">
        <v>289.48069099999998</v>
      </c>
    </row>
    <row r="445" spans="1:4" x14ac:dyDescent="0.35">
      <c r="A445" s="4" t="s">
        <v>437</v>
      </c>
      <c r="B445" s="5">
        <v>2000</v>
      </c>
      <c r="C445" s="6">
        <v>90</v>
      </c>
      <c r="D445" s="6">
        <v>288.69398899999999</v>
      </c>
    </row>
    <row r="446" spans="1:4" x14ac:dyDescent="0.35">
      <c r="A446" s="4" t="s">
        <v>438</v>
      </c>
      <c r="B446" s="5">
        <v>2004</v>
      </c>
      <c r="C446" s="6">
        <v>85</v>
      </c>
      <c r="D446" s="6">
        <v>288.58744999999999</v>
      </c>
    </row>
    <row r="447" spans="1:4" x14ac:dyDescent="0.35">
      <c r="A447" s="4" t="s">
        <v>439</v>
      </c>
      <c r="B447" s="5">
        <v>2013</v>
      </c>
      <c r="C447" s="6">
        <v>120</v>
      </c>
      <c r="D447" s="6">
        <v>287.91663299999999</v>
      </c>
    </row>
    <row r="448" spans="1:4" x14ac:dyDescent="0.35">
      <c r="A448" s="4" t="s">
        <v>440</v>
      </c>
      <c r="B448" s="5">
        <v>2015</v>
      </c>
      <c r="C448" s="6">
        <v>29</v>
      </c>
      <c r="D448" s="6">
        <v>287.641616</v>
      </c>
    </row>
    <row r="449" spans="1:4" x14ac:dyDescent="0.35">
      <c r="A449" s="4" t="s">
        <v>441</v>
      </c>
      <c r="B449" s="5">
        <v>2007</v>
      </c>
      <c r="C449" s="6">
        <v>150</v>
      </c>
      <c r="D449" s="6">
        <v>287.59457700000002</v>
      </c>
    </row>
    <row r="450" spans="1:4" x14ac:dyDescent="0.35">
      <c r="A450" s="4" t="s">
        <v>442</v>
      </c>
      <c r="B450" s="5">
        <v>2013</v>
      </c>
      <c r="C450" s="6">
        <v>135</v>
      </c>
      <c r="D450" s="6">
        <v>286.89657799999998</v>
      </c>
    </row>
    <row r="451" spans="1:4" x14ac:dyDescent="0.35">
      <c r="A451" s="4" t="s">
        <v>443</v>
      </c>
      <c r="B451" s="5">
        <v>2001</v>
      </c>
      <c r="C451" s="6">
        <v>30</v>
      </c>
      <c r="D451" s="6">
        <v>286.5</v>
      </c>
    </row>
    <row r="452" spans="1:4" x14ac:dyDescent="0.35">
      <c r="A452" s="4" t="s">
        <v>444</v>
      </c>
      <c r="B452" s="5">
        <v>1965</v>
      </c>
      <c r="C452" s="6">
        <v>8.1999999999999993</v>
      </c>
      <c r="D452" s="6">
        <v>286.21428600000002</v>
      </c>
    </row>
    <row r="453" spans="1:4" x14ac:dyDescent="0.35">
      <c r="A453" s="4" t="s">
        <v>445</v>
      </c>
      <c r="B453" s="5">
        <v>2013</v>
      </c>
      <c r="C453" s="6">
        <v>120</v>
      </c>
      <c r="D453" s="6">
        <v>286.192091</v>
      </c>
    </row>
    <row r="454" spans="1:4" x14ac:dyDescent="0.35">
      <c r="A454" s="4" t="s">
        <v>446</v>
      </c>
      <c r="B454" s="5">
        <v>1998</v>
      </c>
      <c r="C454" s="6">
        <v>140</v>
      </c>
      <c r="D454" s="6">
        <v>285.39999999999998</v>
      </c>
    </row>
    <row r="455" spans="1:4" x14ac:dyDescent="0.35">
      <c r="A455" s="4" t="s">
        <v>447</v>
      </c>
      <c r="B455" s="5">
        <v>2005</v>
      </c>
      <c r="C455" s="6">
        <v>40</v>
      </c>
      <c r="D455" s="6">
        <v>283.218368</v>
      </c>
    </row>
    <row r="456" spans="1:4" x14ac:dyDescent="0.35">
      <c r="A456" s="4" t="s">
        <v>448</v>
      </c>
      <c r="B456" s="5">
        <v>1994</v>
      </c>
      <c r="C456" s="6">
        <v>30</v>
      </c>
      <c r="D456" s="6">
        <v>283.2</v>
      </c>
    </row>
    <row r="457" spans="1:4" x14ac:dyDescent="0.35">
      <c r="A457" s="4" t="s">
        <v>449</v>
      </c>
      <c r="B457" s="5">
        <v>2012</v>
      </c>
      <c r="C457" s="6">
        <v>275</v>
      </c>
      <c r="D457" s="6">
        <v>282.77809999999999</v>
      </c>
    </row>
    <row r="458" spans="1:4" x14ac:dyDescent="0.35">
      <c r="A458" s="4" t="s">
        <v>450</v>
      </c>
      <c r="B458" s="5">
        <v>1995</v>
      </c>
      <c r="C458" s="6">
        <v>55</v>
      </c>
      <c r="D458" s="6">
        <v>282.3</v>
      </c>
    </row>
    <row r="459" spans="1:4" x14ac:dyDescent="0.35">
      <c r="A459" s="4" t="s">
        <v>450</v>
      </c>
      <c r="B459" s="5">
        <v>1995</v>
      </c>
      <c r="C459" s="6">
        <v>55</v>
      </c>
      <c r="D459" s="6">
        <v>282.3</v>
      </c>
    </row>
    <row r="460" spans="1:4" x14ac:dyDescent="0.35">
      <c r="A460" s="4" t="s">
        <v>451</v>
      </c>
      <c r="B460" s="5">
        <v>2001</v>
      </c>
      <c r="C460" s="6">
        <v>25</v>
      </c>
      <c r="D460" s="6">
        <v>281.52715799999999</v>
      </c>
    </row>
    <row r="461" spans="1:4" x14ac:dyDescent="0.35">
      <c r="A461" s="4" t="s">
        <v>452</v>
      </c>
      <c r="B461" s="5">
        <v>2012</v>
      </c>
      <c r="C461" s="6">
        <v>125</v>
      </c>
      <c r="D461" s="6">
        <v>280.35592000000003</v>
      </c>
    </row>
    <row r="462" spans="1:4" x14ac:dyDescent="0.35">
      <c r="A462" s="4" t="s">
        <v>453</v>
      </c>
      <c r="B462" s="5">
        <v>1998</v>
      </c>
      <c r="C462" s="6">
        <v>26</v>
      </c>
      <c r="D462" s="6">
        <v>279.5</v>
      </c>
    </row>
    <row r="463" spans="1:4" x14ac:dyDescent="0.35">
      <c r="A463" s="4" t="s">
        <v>454</v>
      </c>
      <c r="B463" s="5">
        <v>2018</v>
      </c>
      <c r="C463" s="6">
        <v>61</v>
      </c>
      <c r="D463" s="6">
        <v>279.31618099999997</v>
      </c>
    </row>
    <row r="464" spans="1:4" x14ac:dyDescent="0.35">
      <c r="A464" s="4" t="s">
        <v>455</v>
      </c>
      <c r="B464" s="5">
        <v>2010</v>
      </c>
      <c r="C464" s="6">
        <v>100</v>
      </c>
      <c r="D464" s="6">
        <v>278.73136899999997</v>
      </c>
    </row>
    <row r="465" spans="1:4" x14ac:dyDescent="0.35">
      <c r="A465" s="4" t="s">
        <v>456</v>
      </c>
      <c r="B465" s="5">
        <v>2017</v>
      </c>
      <c r="C465" s="6">
        <v>5</v>
      </c>
      <c r="D465" s="6">
        <v>278.44998399999997</v>
      </c>
    </row>
    <row r="466" spans="1:4" x14ac:dyDescent="0.35">
      <c r="A466" s="4" t="s">
        <v>457</v>
      </c>
      <c r="B466" s="5">
        <v>2016</v>
      </c>
      <c r="C466" s="6">
        <v>170</v>
      </c>
      <c r="D466" s="6">
        <v>277.44238100000001</v>
      </c>
    </row>
    <row r="467" spans="1:4" x14ac:dyDescent="0.35">
      <c r="A467" s="4" t="s">
        <v>458</v>
      </c>
      <c r="B467" s="5">
        <v>2000</v>
      </c>
      <c r="C467" s="6">
        <v>19</v>
      </c>
      <c r="D467" s="6">
        <v>277.2</v>
      </c>
    </row>
    <row r="468" spans="1:4" x14ac:dyDescent="0.35">
      <c r="A468" s="4" t="s">
        <v>459</v>
      </c>
      <c r="B468" s="5">
        <v>1987</v>
      </c>
      <c r="C468" s="6">
        <v>20</v>
      </c>
      <c r="D468" s="6">
        <v>276.66503599999999</v>
      </c>
    </row>
    <row r="469" spans="1:4" x14ac:dyDescent="0.35">
      <c r="A469" s="4" t="s">
        <v>460</v>
      </c>
      <c r="B469" s="5">
        <v>2002</v>
      </c>
      <c r="C469" s="6">
        <v>84</v>
      </c>
      <c r="D469" s="6">
        <v>276.29416400000002</v>
      </c>
    </row>
    <row r="470" spans="1:4" x14ac:dyDescent="0.35">
      <c r="A470" s="4" t="s">
        <v>461</v>
      </c>
      <c r="B470" s="5">
        <v>2014</v>
      </c>
      <c r="C470" s="6">
        <v>85</v>
      </c>
      <c r="D470" s="6">
        <v>276.01496500000002</v>
      </c>
    </row>
    <row r="471" spans="1:4" x14ac:dyDescent="0.35">
      <c r="A471" s="4" t="s">
        <v>462</v>
      </c>
      <c r="B471" s="5">
        <v>1991</v>
      </c>
      <c r="C471" s="6">
        <v>20</v>
      </c>
      <c r="D471" s="6">
        <v>275.72671600000001</v>
      </c>
    </row>
    <row r="472" spans="1:4" x14ac:dyDescent="0.35">
      <c r="A472" s="4" t="s">
        <v>463</v>
      </c>
      <c r="B472" s="5">
        <v>2002</v>
      </c>
      <c r="C472" s="6">
        <v>19</v>
      </c>
      <c r="D472" s="6">
        <v>274.94988599999999</v>
      </c>
    </row>
    <row r="473" spans="1:4" x14ac:dyDescent="0.35">
      <c r="A473" s="4" t="s">
        <v>464</v>
      </c>
      <c r="B473" s="5">
        <v>2008</v>
      </c>
      <c r="C473" s="6">
        <v>25</v>
      </c>
      <c r="D473" s="6">
        <v>274.54308500000002</v>
      </c>
    </row>
    <row r="474" spans="1:4" x14ac:dyDescent="0.35">
      <c r="A474" s="4" t="s">
        <v>465</v>
      </c>
      <c r="B474" s="5">
        <v>2008</v>
      </c>
      <c r="C474" s="6">
        <v>11</v>
      </c>
      <c r="D474" s="6">
        <v>274.39287999999999</v>
      </c>
    </row>
    <row r="475" spans="1:4" x14ac:dyDescent="0.35">
      <c r="A475" s="4" t="s">
        <v>466</v>
      </c>
      <c r="B475" s="5">
        <v>2013</v>
      </c>
      <c r="C475" s="6">
        <v>78</v>
      </c>
      <c r="D475" s="6">
        <v>274.39264900000001</v>
      </c>
    </row>
    <row r="476" spans="1:4" x14ac:dyDescent="0.35">
      <c r="A476" s="4" t="s">
        <v>467</v>
      </c>
      <c r="B476" s="5">
        <v>1996</v>
      </c>
      <c r="C476" s="6">
        <v>55</v>
      </c>
      <c r="D476" s="6">
        <v>273.81401899999997</v>
      </c>
    </row>
    <row r="477" spans="1:4" x14ac:dyDescent="0.35">
      <c r="A477" s="4" t="s">
        <v>467</v>
      </c>
      <c r="B477" s="5">
        <v>1996</v>
      </c>
      <c r="C477" s="6">
        <v>55</v>
      </c>
      <c r="D477" s="6">
        <v>273.81401899999997</v>
      </c>
    </row>
    <row r="478" spans="1:4" x14ac:dyDescent="0.35">
      <c r="A478" s="4" t="s">
        <v>468</v>
      </c>
      <c r="B478" s="5">
        <v>2012</v>
      </c>
      <c r="C478" s="6">
        <v>65</v>
      </c>
      <c r="D478" s="6">
        <v>273.34628099999998</v>
      </c>
    </row>
    <row r="479" spans="1:4" x14ac:dyDescent="0.35">
      <c r="A479" s="4" t="s">
        <v>469</v>
      </c>
      <c r="B479" s="5">
        <v>2001</v>
      </c>
      <c r="C479" s="6">
        <v>94</v>
      </c>
      <c r="D479" s="6">
        <v>273.33018499999997</v>
      </c>
    </row>
    <row r="480" spans="1:4" x14ac:dyDescent="0.35">
      <c r="A480" s="4" t="s">
        <v>470</v>
      </c>
      <c r="B480" s="5">
        <v>2003</v>
      </c>
      <c r="C480" s="6">
        <v>130</v>
      </c>
      <c r="D480" s="6">
        <v>273.27198199999998</v>
      </c>
    </row>
    <row r="481" spans="1:4" x14ac:dyDescent="0.35">
      <c r="A481" s="4" t="s">
        <v>471</v>
      </c>
      <c r="B481" s="5">
        <v>2010</v>
      </c>
      <c r="C481" s="6">
        <v>75</v>
      </c>
      <c r="D481" s="6">
        <v>272.22343000000001</v>
      </c>
    </row>
    <row r="482" spans="1:4" x14ac:dyDescent="0.35">
      <c r="A482" s="4" t="s">
        <v>472</v>
      </c>
      <c r="B482" s="5">
        <v>2009</v>
      </c>
      <c r="C482" s="6">
        <v>105</v>
      </c>
      <c r="D482" s="6">
        <v>270.99737800000003</v>
      </c>
    </row>
    <row r="483" spans="1:4" x14ac:dyDescent="0.35">
      <c r="A483" s="4" t="s">
        <v>473</v>
      </c>
      <c r="B483" s="5">
        <v>2014</v>
      </c>
      <c r="C483" s="6">
        <v>18</v>
      </c>
      <c r="D483" s="6">
        <v>270.94442800000002</v>
      </c>
    </row>
    <row r="484" spans="1:4" x14ac:dyDescent="0.35">
      <c r="A484" s="4" t="s">
        <v>474</v>
      </c>
      <c r="B484" s="5">
        <v>1993</v>
      </c>
      <c r="C484" s="6">
        <v>42</v>
      </c>
      <c r="D484" s="6">
        <v>270.340892</v>
      </c>
    </row>
    <row r="485" spans="1:4" x14ac:dyDescent="0.35">
      <c r="A485" s="4" t="s">
        <v>475</v>
      </c>
      <c r="B485" s="5">
        <v>2014</v>
      </c>
      <c r="C485" s="6">
        <v>145</v>
      </c>
      <c r="D485" s="6">
        <v>269.80642999999998</v>
      </c>
    </row>
    <row r="486" spans="1:4" x14ac:dyDescent="0.35">
      <c r="A486" s="4" t="s">
        <v>476</v>
      </c>
      <c r="B486" s="5">
        <v>2008</v>
      </c>
      <c r="C486" s="6">
        <v>105</v>
      </c>
      <c r="D486" s="6">
        <v>269.06567799999999</v>
      </c>
    </row>
    <row r="487" spans="1:4" x14ac:dyDescent="0.35">
      <c r="A487" s="4" t="s">
        <v>477</v>
      </c>
      <c r="B487" s="5">
        <v>1972</v>
      </c>
      <c r="C487" s="6">
        <v>7</v>
      </c>
      <c r="D487" s="6">
        <v>268.5</v>
      </c>
    </row>
    <row r="488" spans="1:4" x14ac:dyDescent="0.35">
      <c r="A488" s="4" t="s">
        <v>478</v>
      </c>
      <c r="B488" s="5">
        <v>2014</v>
      </c>
      <c r="C488" s="6">
        <v>140</v>
      </c>
      <c r="D488" s="6">
        <v>268.31451299999998</v>
      </c>
    </row>
    <row r="489" spans="1:4" x14ac:dyDescent="0.35">
      <c r="A489" s="4" t="s">
        <v>479</v>
      </c>
      <c r="B489" s="5">
        <v>2010</v>
      </c>
      <c r="C489" s="6">
        <v>82</v>
      </c>
      <c r="D489" s="6">
        <v>268.26817399999999</v>
      </c>
    </row>
    <row r="490" spans="1:4" x14ac:dyDescent="0.35">
      <c r="A490" s="4" t="s">
        <v>480</v>
      </c>
      <c r="B490" s="5">
        <v>1942</v>
      </c>
      <c r="C490" s="6">
        <v>0.85799999999999998</v>
      </c>
      <c r="D490" s="6">
        <v>268</v>
      </c>
    </row>
    <row r="491" spans="1:4" x14ac:dyDescent="0.35">
      <c r="A491" s="4" t="s">
        <v>481</v>
      </c>
      <c r="B491" s="5">
        <v>2007</v>
      </c>
      <c r="C491" s="6">
        <v>100</v>
      </c>
      <c r="D491" s="6">
        <v>267.985456</v>
      </c>
    </row>
    <row r="492" spans="1:4" x14ac:dyDescent="0.35">
      <c r="A492" s="4" t="s">
        <v>482</v>
      </c>
      <c r="B492" s="5">
        <v>2013</v>
      </c>
      <c r="C492" s="6">
        <v>37</v>
      </c>
      <c r="D492" s="6">
        <v>267.81627600000002</v>
      </c>
    </row>
    <row r="493" spans="1:4" x14ac:dyDescent="0.35">
      <c r="A493" s="4" t="s">
        <v>483</v>
      </c>
      <c r="B493" s="5">
        <v>2002</v>
      </c>
      <c r="C493" s="6">
        <v>70</v>
      </c>
      <c r="D493" s="6">
        <v>267.2</v>
      </c>
    </row>
    <row r="494" spans="1:4" x14ac:dyDescent="0.35">
      <c r="A494" s="4" t="s">
        <v>484</v>
      </c>
      <c r="B494" s="5">
        <v>1992</v>
      </c>
      <c r="C494" s="6">
        <v>80</v>
      </c>
      <c r="D494" s="6">
        <v>266.82429100000002</v>
      </c>
    </row>
    <row r="495" spans="1:4" x14ac:dyDescent="0.35">
      <c r="A495" s="4" t="s">
        <v>485</v>
      </c>
      <c r="B495" s="5">
        <v>2003</v>
      </c>
      <c r="C495" s="6">
        <v>80</v>
      </c>
      <c r="D495" s="6">
        <v>266.68524200000002</v>
      </c>
    </row>
    <row r="496" spans="1:4" x14ac:dyDescent="0.35">
      <c r="A496" s="4" t="s">
        <v>486</v>
      </c>
      <c r="B496" s="5">
        <v>2008</v>
      </c>
      <c r="C496" s="6">
        <v>137.5</v>
      </c>
      <c r="D496" s="6">
        <v>265.57385900000003</v>
      </c>
    </row>
    <row r="497" spans="1:4" x14ac:dyDescent="0.35">
      <c r="A497" s="4" t="s">
        <v>487</v>
      </c>
      <c r="B497" s="5">
        <v>1995</v>
      </c>
      <c r="C497" s="6">
        <v>175</v>
      </c>
      <c r="D497" s="6">
        <v>264.24621999999999</v>
      </c>
    </row>
    <row r="498" spans="1:4" x14ac:dyDescent="0.35">
      <c r="A498" s="4" t="s">
        <v>488</v>
      </c>
      <c r="B498" s="5">
        <v>1998</v>
      </c>
      <c r="C498" s="6">
        <v>60</v>
      </c>
      <c r="D498" s="6">
        <v>264.118201</v>
      </c>
    </row>
    <row r="499" spans="1:4" x14ac:dyDescent="0.35">
      <c r="A499" s="4" t="s">
        <v>489</v>
      </c>
      <c r="B499" s="5">
        <v>1997</v>
      </c>
      <c r="C499" s="6">
        <v>95</v>
      </c>
      <c r="D499" s="6">
        <v>263.89876099999998</v>
      </c>
    </row>
    <row r="500" spans="1:4" x14ac:dyDescent="0.35">
      <c r="A500" s="4" t="s">
        <v>490</v>
      </c>
      <c r="B500" s="5">
        <v>2011</v>
      </c>
      <c r="C500" s="6">
        <v>110</v>
      </c>
      <c r="D500" s="6">
        <v>263.88034099999999</v>
      </c>
    </row>
    <row r="501" spans="1:4" x14ac:dyDescent="0.35">
      <c r="A501" s="4" t="s">
        <v>172</v>
      </c>
      <c r="B501" s="5">
        <v>1950</v>
      </c>
      <c r="C501" s="6">
        <v>2.9</v>
      </c>
      <c r="D501" s="6">
        <v>263.59141499999998</v>
      </c>
    </row>
  </sheetData>
  <autoFilter ref="A1:D501" xr:uid="{9CE20F76-81F8-441D-B1B1-A4B3C590B707}"/>
  <mergeCells count="7">
    <mergeCell ref="F16:G16"/>
    <mergeCell ref="F21:G21"/>
    <mergeCell ref="F1:G1"/>
    <mergeCell ref="F9:G9"/>
    <mergeCell ref="F12:H12"/>
    <mergeCell ref="G13:H13"/>
    <mergeCell ref="G14:H14"/>
  </mergeCells>
  <conditionalFormatting sqref="C2:C501">
    <cfRule type="cellIs" dxfId="0" priority="1" operator="greaterThan">
      <formula>100</formula>
    </cfRule>
  </conditionalFormatting>
  <dataValidations count="1">
    <dataValidation type="list" allowBlank="1" showInputMessage="1" showErrorMessage="1" sqref="G17" xr:uid="{43058892-C96E-4756-8BC3-DBB78D672FE0}">
      <formula1>movie</formula1>
    </dataValidation>
  </dataValidations>
  <pageMargins left="0.7" right="0.7" top="0.75" bottom="0.75" header="0.3" footer="0.3"/>
  <pageSetup orientation="portrait" r:id="rId1"/>
  <headerFooter>
    <oddFooter>&amp;CGunnar Forcier&amp;R5/17/2023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5E729-AB1E-4F28-9CB2-21C0BA5E37E4}">
  <dimension ref="A1:G501"/>
  <sheetViews>
    <sheetView topLeftCell="A10" zoomScaleNormal="100" workbookViewId="0">
      <selection activeCell="A10" sqref="A10"/>
    </sheetView>
  </sheetViews>
  <sheetFormatPr defaultRowHeight="14.5" x14ac:dyDescent="0.35"/>
  <cols>
    <col min="1" max="1" width="45.90625" style="3" customWidth="1"/>
    <col min="2" max="2" width="6.453125" bestFit="1" customWidth="1"/>
    <col min="3" max="3" width="4" bestFit="1" customWidth="1"/>
    <col min="4" max="4" width="4.81640625" bestFit="1" customWidth="1"/>
    <col min="5" max="5" width="10.6328125" style="1" bestFit="1" customWidth="1"/>
    <col min="6" max="6" width="17.90625" style="1" bestFit="1" customWidth="1"/>
    <col min="7" max="7" width="20.6328125" style="1" bestFit="1" customWidth="1"/>
  </cols>
  <sheetData>
    <row r="1" spans="1:7" s="2" customFormat="1" ht="15" thickBot="1" x14ac:dyDescent="0.4">
      <c r="A1" s="10" t="s">
        <v>491</v>
      </c>
      <c r="B1" s="11" t="s">
        <v>492</v>
      </c>
      <c r="C1" s="11" t="s">
        <v>493</v>
      </c>
      <c r="D1" s="11" t="s">
        <v>494</v>
      </c>
      <c r="E1" s="12" t="s">
        <v>495</v>
      </c>
      <c r="F1" s="33" t="s">
        <v>496</v>
      </c>
      <c r="G1" s="34" t="s">
        <v>497</v>
      </c>
    </row>
    <row r="2" spans="1:7" x14ac:dyDescent="0.35">
      <c r="A2" s="7" t="s">
        <v>0</v>
      </c>
      <c r="B2" s="8" t="s">
        <v>1</v>
      </c>
      <c r="C2" s="8">
        <v>18</v>
      </c>
      <c r="D2" s="8">
        <v>2009</v>
      </c>
      <c r="E2" s="9">
        <v>425</v>
      </c>
      <c r="F2" s="9">
        <v>760.50762499999996</v>
      </c>
      <c r="G2" s="9">
        <v>2783.9189820000001</v>
      </c>
    </row>
    <row r="3" spans="1:7" x14ac:dyDescent="0.35">
      <c r="A3" s="4" t="s">
        <v>2</v>
      </c>
      <c r="B3" s="5" t="s">
        <v>1</v>
      </c>
      <c r="C3" s="5">
        <v>19</v>
      </c>
      <c r="D3" s="5">
        <v>1997</v>
      </c>
      <c r="E3" s="6">
        <v>200</v>
      </c>
      <c r="F3" s="6">
        <v>659.36394399999995</v>
      </c>
      <c r="G3" s="6">
        <v>2208.2083950000001</v>
      </c>
    </row>
    <row r="4" spans="1:7" x14ac:dyDescent="0.35">
      <c r="A4" s="4" t="s">
        <v>3</v>
      </c>
      <c r="B4" s="5" t="s">
        <v>1</v>
      </c>
      <c r="C4" s="5">
        <v>18</v>
      </c>
      <c r="D4" s="5">
        <v>2015</v>
      </c>
      <c r="E4" s="6">
        <v>306</v>
      </c>
      <c r="F4" s="6">
        <v>936.66222500000003</v>
      </c>
      <c r="G4" s="6">
        <v>2058.662225</v>
      </c>
    </row>
    <row r="5" spans="1:7" x14ac:dyDescent="0.35">
      <c r="A5" s="4" t="s">
        <v>4</v>
      </c>
      <c r="B5" s="5" t="s">
        <v>5</v>
      </c>
      <c r="C5" s="5">
        <v>12</v>
      </c>
      <c r="D5" s="5">
        <v>2015</v>
      </c>
      <c r="E5" s="6">
        <v>215</v>
      </c>
      <c r="F5" s="6">
        <v>652.270625</v>
      </c>
      <c r="G5" s="6">
        <v>1671.7132079999999</v>
      </c>
    </row>
    <row r="6" spans="1:7" x14ac:dyDescent="0.35">
      <c r="A6" s="4" t="s">
        <v>6</v>
      </c>
      <c r="B6" s="5" t="s">
        <v>7</v>
      </c>
      <c r="C6" s="5">
        <v>4</v>
      </c>
      <c r="D6" s="5">
        <v>2012</v>
      </c>
      <c r="E6" s="6">
        <v>225</v>
      </c>
      <c r="F6" s="6">
        <v>623.27954699999998</v>
      </c>
      <c r="G6" s="6">
        <v>1519.4795469999999</v>
      </c>
    </row>
    <row r="7" spans="1:7" x14ac:dyDescent="0.35">
      <c r="A7" s="4" t="s">
        <v>8</v>
      </c>
      <c r="B7" s="5" t="s">
        <v>9</v>
      </c>
      <c r="C7" s="5">
        <v>3</v>
      </c>
      <c r="D7" s="5">
        <v>2015</v>
      </c>
      <c r="E7" s="6">
        <v>190</v>
      </c>
      <c r="F7" s="6">
        <v>353.00702000000001</v>
      </c>
      <c r="G7" s="6">
        <v>1518.722794</v>
      </c>
    </row>
    <row r="8" spans="1:7" x14ac:dyDescent="0.35">
      <c r="A8" s="4" t="s">
        <v>10</v>
      </c>
      <c r="B8" s="5" t="s">
        <v>7</v>
      </c>
      <c r="C8" s="5">
        <v>1</v>
      </c>
      <c r="D8" s="5">
        <v>2015</v>
      </c>
      <c r="E8" s="6">
        <v>330.6</v>
      </c>
      <c r="F8" s="6">
        <v>459.00586800000002</v>
      </c>
      <c r="G8" s="6">
        <v>1408.2187220000001</v>
      </c>
    </row>
    <row r="9" spans="1:7" x14ac:dyDescent="0.35">
      <c r="A9" s="4" t="s">
        <v>11</v>
      </c>
      <c r="B9" s="5" t="s">
        <v>12</v>
      </c>
      <c r="C9" s="5">
        <v>15</v>
      </c>
      <c r="D9" s="5">
        <v>2011</v>
      </c>
      <c r="E9" s="6">
        <v>125</v>
      </c>
      <c r="F9" s="6">
        <v>381.01121899999998</v>
      </c>
      <c r="G9" s="6">
        <v>1341.511219</v>
      </c>
    </row>
    <row r="10" spans="1:7" x14ac:dyDescent="0.35">
      <c r="A10" s="4" t="s">
        <v>13</v>
      </c>
      <c r="B10" s="5" t="s">
        <v>1</v>
      </c>
      <c r="C10" s="5">
        <v>15</v>
      </c>
      <c r="D10" s="5">
        <v>2017</v>
      </c>
      <c r="E10" s="6">
        <v>200</v>
      </c>
      <c r="F10" s="6">
        <v>619.27773100000002</v>
      </c>
      <c r="G10" s="6">
        <v>1331.2438970000001</v>
      </c>
    </row>
    <row r="11" spans="1:7" x14ac:dyDescent="0.35">
      <c r="A11" s="4" t="s">
        <v>14</v>
      </c>
      <c r="B11" s="5" t="s">
        <v>15</v>
      </c>
      <c r="C11" s="5">
        <v>22</v>
      </c>
      <c r="D11" s="5">
        <v>2013</v>
      </c>
      <c r="E11" s="6">
        <v>150</v>
      </c>
      <c r="F11" s="6">
        <v>400.73800899999998</v>
      </c>
      <c r="G11" s="6">
        <v>1274.23498</v>
      </c>
    </row>
    <row r="12" spans="1:7" x14ac:dyDescent="0.35">
      <c r="A12" s="4" t="s">
        <v>16</v>
      </c>
      <c r="B12" s="5" t="s">
        <v>17</v>
      </c>
      <c r="C12" s="5">
        <v>17</v>
      </c>
      <c r="D12" s="5">
        <v>2017</v>
      </c>
      <c r="E12" s="6">
        <v>160</v>
      </c>
      <c r="F12" s="6">
        <v>504.01416499999999</v>
      </c>
      <c r="G12" s="6">
        <v>1263.109573</v>
      </c>
    </row>
    <row r="13" spans="1:7" x14ac:dyDescent="0.35">
      <c r="A13" s="4" t="s">
        <v>18</v>
      </c>
      <c r="B13" s="5" t="s">
        <v>9</v>
      </c>
      <c r="C13" s="5">
        <v>14</v>
      </c>
      <c r="D13" s="5">
        <v>2017</v>
      </c>
      <c r="E13" s="6">
        <v>250</v>
      </c>
      <c r="F13" s="6">
        <v>225.76476500000001</v>
      </c>
      <c r="G13" s="6">
        <v>1237.4660260000001</v>
      </c>
    </row>
    <row r="14" spans="1:7" x14ac:dyDescent="0.35">
      <c r="A14" s="4" t="s">
        <v>19</v>
      </c>
      <c r="B14" s="5" t="s">
        <v>7</v>
      </c>
      <c r="C14" s="5">
        <v>3</v>
      </c>
      <c r="D14" s="5">
        <v>2013</v>
      </c>
      <c r="E14" s="6">
        <v>200</v>
      </c>
      <c r="F14" s="6">
        <v>408.99227200000001</v>
      </c>
      <c r="G14" s="6">
        <v>1215.392272</v>
      </c>
    </row>
    <row r="15" spans="1:7" x14ac:dyDescent="0.35">
      <c r="A15" s="4" t="s">
        <v>20</v>
      </c>
      <c r="B15" s="5" t="s">
        <v>12</v>
      </c>
      <c r="C15" s="5">
        <v>10</v>
      </c>
      <c r="D15" s="5">
        <v>2015</v>
      </c>
      <c r="E15" s="6">
        <v>74</v>
      </c>
      <c r="F15" s="6">
        <v>336.04577</v>
      </c>
      <c r="G15" s="6">
        <v>1167.2453660000001</v>
      </c>
    </row>
    <row r="16" spans="1:7" x14ac:dyDescent="0.35">
      <c r="A16" s="4" t="s">
        <v>21</v>
      </c>
      <c r="B16" s="5" t="s">
        <v>7</v>
      </c>
      <c r="C16" s="5">
        <v>6</v>
      </c>
      <c r="D16" s="5">
        <v>2016</v>
      </c>
      <c r="E16" s="6">
        <v>250</v>
      </c>
      <c r="F16" s="6">
        <v>408.08434899999997</v>
      </c>
      <c r="G16" s="6">
        <v>1153.3044950000001</v>
      </c>
    </row>
    <row r="17" spans="1:7" x14ac:dyDescent="0.35">
      <c r="A17" s="4" t="s">
        <v>22</v>
      </c>
      <c r="B17" s="5" t="s">
        <v>1</v>
      </c>
      <c r="C17" s="5">
        <v>17</v>
      </c>
      <c r="D17" s="5">
        <v>2003</v>
      </c>
      <c r="E17" s="6">
        <v>94</v>
      </c>
      <c r="F17" s="6">
        <v>377.84590500000002</v>
      </c>
      <c r="G17" s="6">
        <v>1141.403341</v>
      </c>
    </row>
    <row r="18" spans="1:7" x14ac:dyDescent="0.35">
      <c r="A18" s="4" t="s">
        <v>23</v>
      </c>
      <c r="B18" s="5" t="s">
        <v>5</v>
      </c>
      <c r="C18" s="5">
        <v>29</v>
      </c>
      <c r="D18" s="5">
        <v>2011</v>
      </c>
      <c r="E18" s="6">
        <v>195</v>
      </c>
      <c r="F18" s="6">
        <v>352.39054299999998</v>
      </c>
      <c r="G18" s="6">
        <v>1123.7905430000001</v>
      </c>
    </row>
    <row r="19" spans="1:7" x14ac:dyDescent="0.35">
      <c r="A19" s="4" t="s">
        <v>24</v>
      </c>
      <c r="B19" s="5" t="s">
        <v>15</v>
      </c>
      <c r="C19" s="5">
        <v>8</v>
      </c>
      <c r="D19" s="5">
        <v>2012</v>
      </c>
      <c r="E19" s="6">
        <v>200</v>
      </c>
      <c r="F19" s="6">
        <v>304.360277</v>
      </c>
      <c r="G19" s="6">
        <v>1110.526981</v>
      </c>
    </row>
    <row r="20" spans="1:7" x14ac:dyDescent="0.35">
      <c r="A20" s="4" t="s">
        <v>25</v>
      </c>
      <c r="B20" s="5" t="s">
        <v>5</v>
      </c>
      <c r="C20" s="5">
        <v>27</v>
      </c>
      <c r="D20" s="5">
        <v>2014</v>
      </c>
      <c r="E20" s="6">
        <v>210</v>
      </c>
      <c r="F20" s="6">
        <v>245.439076</v>
      </c>
      <c r="G20" s="6">
        <v>1104.039076</v>
      </c>
    </row>
    <row r="21" spans="1:7" x14ac:dyDescent="0.35">
      <c r="A21" s="4" t="s">
        <v>26</v>
      </c>
      <c r="B21" s="5" t="s">
        <v>12</v>
      </c>
      <c r="C21" s="5">
        <v>20</v>
      </c>
      <c r="D21" s="5">
        <v>2012</v>
      </c>
      <c r="E21" s="6">
        <v>275</v>
      </c>
      <c r="F21" s="6">
        <v>448.13909899999999</v>
      </c>
      <c r="G21" s="6">
        <v>1084.4390989999999</v>
      </c>
    </row>
    <row r="22" spans="1:7" x14ac:dyDescent="0.35">
      <c r="A22" s="4" t="s">
        <v>27</v>
      </c>
      <c r="B22" s="5" t="s">
        <v>5</v>
      </c>
      <c r="C22" s="5">
        <v>18</v>
      </c>
      <c r="D22" s="5">
        <v>2010</v>
      </c>
      <c r="E22" s="6">
        <v>200</v>
      </c>
      <c r="F22" s="6">
        <v>415.00488000000001</v>
      </c>
      <c r="G22" s="6">
        <v>1069.6660039999999</v>
      </c>
    </row>
    <row r="23" spans="1:7" x14ac:dyDescent="0.35">
      <c r="A23" s="4" t="s">
        <v>28</v>
      </c>
      <c r="B23" s="5" t="s">
        <v>12</v>
      </c>
      <c r="C23" s="5">
        <v>7</v>
      </c>
      <c r="D23" s="5">
        <v>2006</v>
      </c>
      <c r="E23" s="6">
        <v>225</v>
      </c>
      <c r="F23" s="6">
        <v>423.31581199999999</v>
      </c>
      <c r="G23" s="6">
        <v>1066.2158119999999</v>
      </c>
    </row>
    <row r="24" spans="1:7" x14ac:dyDescent="0.35">
      <c r="A24" s="4" t="s">
        <v>29</v>
      </c>
      <c r="B24" s="5" t="s">
        <v>1</v>
      </c>
      <c r="C24" s="5">
        <v>16</v>
      </c>
      <c r="D24" s="5">
        <v>2016</v>
      </c>
      <c r="E24" s="6">
        <v>200</v>
      </c>
      <c r="F24" s="6">
        <v>532.177324</v>
      </c>
      <c r="G24" s="6">
        <v>1050.988488</v>
      </c>
    </row>
    <row r="25" spans="1:7" x14ac:dyDescent="0.35">
      <c r="A25" s="4" t="s">
        <v>30</v>
      </c>
      <c r="B25" s="5" t="s">
        <v>7</v>
      </c>
      <c r="C25" s="5">
        <v>20</v>
      </c>
      <c r="D25" s="5">
        <v>2011</v>
      </c>
      <c r="E25" s="6">
        <v>410.6</v>
      </c>
      <c r="F25" s="6">
        <v>241.063875</v>
      </c>
      <c r="G25" s="6">
        <v>1045.663875</v>
      </c>
    </row>
    <row r="26" spans="1:7" x14ac:dyDescent="0.35">
      <c r="A26" s="4" t="s">
        <v>31</v>
      </c>
      <c r="B26" s="5" t="s">
        <v>5</v>
      </c>
      <c r="C26" s="5">
        <v>11</v>
      </c>
      <c r="D26" s="5">
        <v>1993</v>
      </c>
      <c r="E26" s="6">
        <v>63</v>
      </c>
      <c r="F26" s="6">
        <v>395.708305</v>
      </c>
      <c r="G26" s="6">
        <v>1038.812584</v>
      </c>
    </row>
    <row r="27" spans="1:7" x14ac:dyDescent="0.35">
      <c r="A27" s="4" t="s">
        <v>32</v>
      </c>
      <c r="B27" s="5" t="s">
        <v>5</v>
      </c>
      <c r="C27" s="5">
        <v>30</v>
      </c>
      <c r="D27" s="5">
        <v>2017</v>
      </c>
      <c r="E27" s="6">
        <v>75</v>
      </c>
      <c r="F27" s="6">
        <v>264.62430000000001</v>
      </c>
      <c r="G27" s="6">
        <v>1034.5426460000001</v>
      </c>
    </row>
    <row r="28" spans="1:7" x14ac:dyDescent="0.35">
      <c r="A28" s="4" t="s">
        <v>33</v>
      </c>
      <c r="B28" s="5" t="s">
        <v>7</v>
      </c>
      <c r="C28" s="5">
        <v>19</v>
      </c>
      <c r="D28" s="5">
        <v>1999</v>
      </c>
      <c r="E28" s="6">
        <v>115</v>
      </c>
      <c r="F28" s="6">
        <v>474.54467699999998</v>
      </c>
      <c r="G28" s="6">
        <v>1027.0446770000001</v>
      </c>
    </row>
    <row r="29" spans="1:7" x14ac:dyDescent="0.35">
      <c r="A29" s="4" t="s">
        <v>34</v>
      </c>
      <c r="B29" s="5" t="s">
        <v>17</v>
      </c>
      <c r="C29" s="5">
        <v>5</v>
      </c>
      <c r="D29" s="5">
        <v>2010</v>
      </c>
      <c r="E29" s="6">
        <v>200</v>
      </c>
      <c r="F29" s="6">
        <v>334.19110999999998</v>
      </c>
      <c r="G29" s="6">
        <v>1025.4911099999999</v>
      </c>
    </row>
    <row r="30" spans="1:7" x14ac:dyDescent="0.35">
      <c r="A30" s="4" t="s">
        <v>35</v>
      </c>
      <c r="B30" s="5" t="s">
        <v>5</v>
      </c>
      <c r="C30" s="5">
        <v>17</v>
      </c>
      <c r="D30" s="5">
        <v>2016</v>
      </c>
      <c r="E30" s="6">
        <v>200</v>
      </c>
      <c r="F30" s="6">
        <v>486.29556100000002</v>
      </c>
      <c r="G30" s="6">
        <v>1022.617376</v>
      </c>
    </row>
    <row r="31" spans="1:7" x14ac:dyDescent="0.35">
      <c r="A31" s="4" t="s">
        <v>36</v>
      </c>
      <c r="B31" s="5" t="s">
        <v>17</v>
      </c>
      <c r="C31" s="5">
        <v>4</v>
      </c>
      <c r="D31" s="5">
        <v>2016</v>
      </c>
      <c r="E31" s="6">
        <v>150</v>
      </c>
      <c r="F31" s="6">
        <v>341.26824800000003</v>
      </c>
      <c r="G31" s="6">
        <v>1019.920974</v>
      </c>
    </row>
    <row r="32" spans="1:7" x14ac:dyDescent="0.35">
      <c r="A32" s="4" t="s">
        <v>37</v>
      </c>
      <c r="B32" s="5" t="s">
        <v>1</v>
      </c>
      <c r="C32" s="5">
        <v>14</v>
      </c>
      <c r="D32" s="5">
        <v>2012</v>
      </c>
      <c r="E32" s="6">
        <v>250</v>
      </c>
      <c r="F32" s="6">
        <v>303.00356799999997</v>
      </c>
      <c r="G32" s="6">
        <v>1017.003568</v>
      </c>
    </row>
    <row r="33" spans="1:7" x14ac:dyDescent="0.35">
      <c r="A33" s="4" t="s">
        <v>38</v>
      </c>
      <c r="B33" s="5" t="s">
        <v>12</v>
      </c>
      <c r="C33" s="5">
        <v>18</v>
      </c>
      <c r="D33" s="5">
        <v>2008</v>
      </c>
      <c r="E33" s="6">
        <v>185</v>
      </c>
      <c r="F33" s="6">
        <v>533.34535800000003</v>
      </c>
      <c r="G33" s="6">
        <v>1001.620618</v>
      </c>
    </row>
    <row r="34" spans="1:7" x14ac:dyDescent="0.35">
      <c r="A34" s="4" t="s">
        <v>39</v>
      </c>
      <c r="B34" s="5" t="s">
        <v>5</v>
      </c>
      <c r="C34" s="5">
        <v>15</v>
      </c>
      <c r="D34" s="5">
        <v>1994</v>
      </c>
      <c r="E34" s="6">
        <v>79.3</v>
      </c>
      <c r="F34" s="6">
        <v>422.78014000000002</v>
      </c>
      <c r="G34" s="6">
        <v>987.45138999999995</v>
      </c>
    </row>
    <row r="35" spans="1:7" x14ac:dyDescent="0.35">
      <c r="A35" s="4" t="s">
        <v>40</v>
      </c>
      <c r="B35" s="5" t="s">
        <v>12</v>
      </c>
      <c r="C35" s="5">
        <v>3</v>
      </c>
      <c r="D35" s="5">
        <v>2013</v>
      </c>
      <c r="E35" s="6">
        <v>76</v>
      </c>
      <c r="F35" s="6">
        <v>368.06538499999999</v>
      </c>
      <c r="G35" s="6">
        <v>975.21683499999995</v>
      </c>
    </row>
    <row r="36" spans="1:7" x14ac:dyDescent="0.35">
      <c r="A36" s="4" t="s">
        <v>41</v>
      </c>
      <c r="B36" s="5" t="s">
        <v>15</v>
      </c>
      <c r="C36" s="5">
        <v>16</v>
      </c>
      <c r="D36" s="5">
        <v>2001</v>
      </c>
      <c r="E36" s="6">
        <v>125</v>
      </c>
      <c r="F36" s="6">
        <v>317.57555000000002</v>
      </c>
      <c r="G36" s="6">
        <v>974.75537099999997</v>
      </c>
    </row>
    <row r="37" spans="1:7" x14ac:dyDescent="0.35">
      <c r="A37" s="4" t="s">
        <v>42</v>
      </c>
      <c r="B37" s="5" t="s">
        <v>9</v>
      </c>
      <c r="C37" s="5">
        <v>15</v>
      </c>
      <c r="D37" s="5">
        <v>2016</v>
      </c>
      <c r="E37" s="6">
        <v>175</v>
      </c>
      <c r="F37" s="6">
        <v>364.00112300000001</v>
      </c>
      <c r="G37" s="6">
        <v>963.90112299999998</v>
      </c>
    </row>
    <row r="38" spans="1:7" x14ac:dyDescent="0.35">
      <c r="A38" s="4" t="s">
        <v>43</v>
      </c>
      <c r="B38" s="5" t="s">
        <v>7</v>
      </c>
      <c r="C38" s="5">
        <v>24</v>
      </c>
      <c r="D38" s="5">
        <v>2007</v>
      </c>
      <c r="E38" s="6">
        <v>300</v>
      </c>
      <c r="F38" s="6">
        <v>309.42042500000002</v>
      </c>
      <c r="G38" s="6">
        <v>963.42042500000002</v>
      </c>
    </row>
    <row r="39" spans="1:7" x14ac:dyDescent="0.35">
      <c r="A39" s="4" t="s">
        <v>44</v>
      </c>
      <c r="B39" s="5" t="s">
        <v>1</v>
      </c>
      <c r="C39" s="5">
        <v>13</v>
      </c>
      <c r="D39" s="5">
        <v>2013</v>
      </c>
      <c r="E39" s="6">
        <v>250</v>
      </c>
      <c r="F39" s="6">
        <v>258.36685499999999</v>
      </c>
      <c r="G39" s="6">
        <v>960.36685499999999</v>
      </c>
    </row>
    <row r="40" spans="1:7" x14ac:dyDescent="0.35">
      <c r="A40" s="4" t="s">
        <v>45</v>
      </c>
      <c r="B40" s="5" t="s">
        <v>15</v>
      </c>
      <c r="C40" s="5">
        <v>19</v>
      </c>
      <c r="D40" s="5">
        <v>2010</v>
      </c>
      <c r="E40" s="6">
        <v>125</v>
      </c>
      <c r="F40" s="6">
        <v>295.98330499999997</v>
      </c>
      <c r="G40" s="6">
        <v>960.28330500000004</v>
      </c>
    </row>
    <row r="41" spans="1:7" x14ac:dyDescent="0.35">
      <c r="A41" s="4" t="s">
        <v>46</v>
      </c>
      <c r="B41" s="5" t="s">
        <v>1</v>
      </c>
      <c r="C41" s="5">
        <v>17</v>
      </c>
      <c r="D41" s="5">
        <v>2014</v>
      </c>
      <c r="E41" s="6">
        <v>250</v>
      </c>
      <c r="F41" s="6">
        <v>255.119788</v>
      </c>
      <c r="G41" s="6">
        <v>955.11978799999997</v>
      </c>
    </row>
    <row r="42" spans="1:7" x14ac:dyDescent="0.35">
      <c r="A42" s="4" t="s">
        <v>47</v>
      </c>
      <c r="B42" s="5" t="s">
        <v>48</v>
      </c>
      <c r="C42" s="5">
        <v>16</v>
      </c>
      <c r="D42" s="5">
        <v>2018</v>
      </c>
      <c r="E42" s="6">
        <v>200</v>
      </c>
      <c r="F42" s="6">
        <v>530.85160099999996</v>
      </c>
      <c r="G42" s="6">
        <v>944.95160099999998</v>
      </c>
    </row>
    <row r="43" spans="1:7" x14ac:dyDescent="0.35">
      <c r="A43" s="4" t="s">
        <v>49</v>
      </c>
      <c r="B43" s="5" t="s">
        <v>12</v>
      </c>
      <c r="C43" s="5">
        <v>11</v>
      </c>
      <c r="D43" s="5">
        <v>2007</v>
      </c>
      <c r="E43" s="6">
        <v>150</v>
      </c>
      <c r="F43" s="6">
        <v>292.00473799999997</v>
      </c>
      <c r="G43" s="6">
        <v>942.94393500000001</v>
      </c>
    </row>
    <row r="44" spans="1:7" x14ac:dyDescent="0.35">
      <c r="A44" s="4" t="s">
        <v>50</v>
      </c>
      <c r="B44" s="5" t="s">
        <v>7</v>
      </c>
      <c r="C44" s="5">
        <v>19</v>
      </c>
      <c r="D44" s="5">
        <v>2004</v>
      </c>
      <c r="E44" s="6">
        <v>70</v>
      </c>
      <c r="F44" s="6">
        <v>441.226247</v>
      </c>
      <c r="G44" s="6">
        <v>937.00813200000005</v>
      </c>
    </row>
    <row r="45" spans="1:7" x14ac:dyDescent="0.35">
      <c r="A45" s="4" t="s">
        <v>51</v>
      </c>
      <c r="B45" s="5" t="s">
        <v>7</v>
      </c>
      <c r="C45" s="5">
        <v>30</v>
      </c>
      <c r="D45" s="5">
        <v>2003</v>
      </c>
      <c r="E45" s="6">
        <v>94</v>
      </c>
      <c r="F45" s="6">
        <v>380.52936999999997</v>
      </c>
      <c r="G45" s="6">
        <v>936.42936999999995</v>
      </c>
    </row>
    <row r="46" spans="1:7" x14ac:dyDescent="0.35">
      <c r="A46" s="4" t="s">
        <v>52</v>
      </c>
      <c r="B46" s="5" t="s">
        <v>12</v>
      </c>
      <c r="C46" s="5">
        <v>15</v>
      </c>
      <c r="D46" s="5">
        <v>2009</v>
      </c>
      <c r="E46" s="6">
        <v>250</v>
      </c>
      <c r="F46" s="6">
        <v>301.95919700000002</v>
      </c>
      <c r="G46" s="6">
        <v>935.08368599999994</v>
      </c>
    </row>
    <row r="47" spans="1:7" x14ac:dyDescent="0.35">
      <c r="A47" s="4" t="s">
        <v>53</v>
      </c>
      <c r="B47" s="5" t="s">
        <v>1</v>
      </c>
      <c r="C47" s="5">
        <v>18</v>
      </c>
      <c r="D47" s="5">
        <v>2002</v>
      </c>
      <c r="E47" s="6">
        <v>94</v>
      </c>
      <c r="F47" s="6">
        <v>342.54898400000002</v>
      </c>
      <c r="G47" s="6">
        <v>934.69964500000003</v>
      </c>
    </row>
    <row r="48" spans="1:7" x14ac:dyDescent="0.35">
      <c r="A48" s="4" t="s">
        <v>54</v>
      </c>
      <c r="B48" s="5" t="s">
        <v>1</v>
      </c>
      <c r="C48" s="5">
        <v>20</v>
      </c>
      <c r="D48" s="5">
        <v>2017</v>
      </c>
      <c r="E48" s="6">
        <v>90</v>
      </c>
      <c r="F48" s="6">
        <v>395.16802100000001</v>
      </c>
      <c r="G48" s="6">
        <v>931.36945900000001</v>
      </c>
    </row>
    <row r="49" spans="1:7" x14ac:dyDescent="0.35">
      <c r="A49" s="4" t="s">
        <v>55</v>
      </c>
      <c r="B49" s="5" t="s">
        <v>15</v>
      </c>
      <c r="C49" s="5">
        <v>18</v>
      </c>
      <c r="D49" s="5">
        <v>2005</v>
      </c>
      <c r="E49" s="6">
        <v>150</v>
      </c>
      <c r="F49" s="6">
        <v>290.013036</v>
      </c>
      <c r="G49" s="6">
        <v>896.91107799999997</v>
      </c>
    </row>
    <row r="50" spans="1:7" x14ac:dyDescent="0.35">
      <c r="A50" s="4" t="s">
        <v>56</v>
      </c>
      <c r="B50" s="5" t="s">
        <v>7</v>
      </c>
      <c r="C50" s="5">
        <v>4</v>
      </c>
      <c r="D50" s="5">
        <v>2007</v>
      </c>
      <c r="E50" s="6">
        <v>258</v>
      </c>
      <c r="F50" s="6">
        <v>336.530303</v>
      </c>
      <c r="G50" s="6">
        <v>894.86023</v>
      </c>
    </row>
    <row r="51" spans="1:7" x14ac:dyDescent="0.35">
      <c r="A51" s="4" t="s">
        <v>57</v>
      </c>
      <c r="B51" s="5" t="s">
        <v>1</v>
      </c>
      <c r="C51" s="5">
        <v>19</v>
      </c>
      <c r="D51" s="5">
        <v>2001</v>
      </c>
      <c r="E51" s="6">
        <v>109</v>
      </c>
      <c r="F51" s="6">
        <v>315.54475000000002</v>
      </c>
      <c r="G51" s="6">
        <v>887.21098500000005</v>
      </c>
    </row>
    <row r="52" spans="1:7" x14ac:dyDescent="0.35">
      <c r="A52" s="4" t="s">
        <v>58</v>
      </c>
      <c r="B52" s="5" t="s">
        <v>12</v>
      </c>
      <c r="C52" s="5">
        <v>7</v>
      </c>
      <c r="D52" s="5">
        <v>2017</v>
      </c>
      <c r="E52" s="6">
        <v>175</v>
      </c>
      <c r="F52" s="6">
        <v>334.20114000000001</v>
      </c>
      <c r="G52" s="6">
        <v>880.20651099999998</v>
      </c>
    </row>
    <row r="53" spans="1:7" x14ac:dyDescent="0.35">
      <c r="A53" s="4" t="s">
        <v>59</v>
      </c>
      <c r="B53" s="5" t="s">
        <v>12</v>
      </c>
      <c r="C53" s="5">
        <v>13</v>
      </c>
      <c r="D53" s="5">
        <v>2012</v>
      </c>
      <c r="E53" s="6">
        <v>95</v>
      </c>
      <c r="F53" s="6">
        <v>161.321843</v>
      </c>
      <c r="G53" s="6">
        <v>879.76513699999998</v>
      </c>
    </row>
    <row r="54" spans="1:7" x14ac:dyDescent="0.35">
      <c r="A54" s="4" t="s">
        <v>60</v>
      </c>
      <c r="B54" s="5" t="s">
        <v>15</v>
      </c>
      <c r="C54" s="5">
        <v>6</v>
      </c>
      <c r="D54" s="5">
        <v>2015</v>
      </c>
      <c r="E54" s="6">
        <v>300</v>
      </c>
      <c r="F54" s="6">
        <v>200.074175</v>
      </c>
      <c r="G54" s="6">
        <v>879.62092299999995</v>
      </c>
    </row>
    <row r="55" spans="1:7" x14ac:dyDescent="0.35">
      <c r="A55" s="4" t="s">
        <v>61</v>
      </c>
      <c r="B55" s="5" t="s">
        <v>15</v>
      </c>
      <c r="C55" s="5">
        <v>15</v>
      </c>
      <c r="D55" s="5">
        <v>2002</v>
      </c>
      <c r="E55" s="6">
        <v>100</v>
      </c>
      <c r="F55" s="6">
        <v>261.98788000000002</v>
      </c>
      <c r="G55" s="6">
        <v>878.97963400000003</v>
      </c>
    </row>
    <row r="56" spans="1:7" x14ac:dyDescent="0.35">
      <c r="A56" s="4" t="s">
        <v>62</v>
      </c>
      <c r="B56" s="5" t="s">
        <v>12</v>
      </c>
      <c r="C56" s="5">
        <v>8</v>
      </c>
      <c r="D56" s="5">
        <v>2016</v>
      </c>
      <c r="E56" s="6">
        <v>75</v>
      </c>
      <c r="F56" s="6">
        <v>368.38432999999998</v>
      </c>
      <c r="G56" s="6">
        <v>875.95275900000001</v>
      </c>
    </row>
    <row r="57" spans="1:7" x14ac:dyDescent="0.35">
      <c r="A57" s="4" t="s">
        <v>63</v>
      </c>
      <c r="B57" s="5" t="s">
        <v>17</v>
      </c>
      <c r="C57" s="5">
        <v>25</v>
      </c>
      <c r="D57" s="5">
        <v>2016</v>
      </c>
      <c r="E57" s="6">
        <v>250</v>
      </c>
      <c r="F57" s="6">
        <v>330.36019399999998</v>
      </c>
      <c r="G57" s="6">
        <v>868.16019400000005</v>
      </c>
    </row>
    <row r="58" spans="1:7" x14ac:dyDescent="0.35">
      <c r="A58" s="4" t="s">
        <v>64</v>
      </c>
      <c r="B58" s="5" t="s">
        <v>15</v>
      </c>
      <c r="C58" s="5">
        <v>22</v>
      </c>
      <c r="D58" s="5">
        <v>2013</v>
      </c>
      <c r="E58" s="6">
        <v>130</v>
      </c>
      <c r="F58" s="6">
        <v>424.668047</v>
      </c>
      <c r="G58" s="6">
        <v>864.86804700000005</v>
      </c>
    </row>
    <row r="59" spans="1:7" x14ac:dyDescent="0.35">
      <c r="A59" s="4" t="s">
        <v>65</v>
      </c>
      <c r="B59" s="5" t="s">
        <v>7</v>
      </c>
      <c r="C59" s="5">
        <v>5</v>
      </c>
      <c r="D59" s="5">
        <v>2017</v>
      </c>
      <c r="E59" s="6">
        <v>200</v>
      </c>
      <c r="F59" s="6">
        <v>389.81310100000002</v>
      </c>
      <c r="G59" s="6">
        <v>863.19774399999994</v>
      </c>
    </row>
    <row r="60" spans="1:7" x14ac:dyDescent="0.35">
      <c r="A60" s="4" t="s">
        <v>66</v>
      </c>
      <c r="B60" s="5" t="s">
        <v>12</v>
      </c>
      <c r="C60" s="5">
        <v>1</v>
      </c>
      <c r="D60" s="5">
        <v>2009</v>
      </c>
      <c r="E60" s="6">
        <v>90</v>
      </c>
      <c r="F60" s="6">
        <v>196.57370499999999</v>
      </c>
      <c r="G60" s="6">
        <v>859.70185700000002</v>
      </c>
    </row>
    <row r="61" spans="1:7" x14ac:dyDescent="0.35">
      <c r="A61" s="4" t="s">
        <v>67</v>
      </c>
      <c r="B61" s="5" t="s">
        <v>5</v>
      </c>
      <c r="C61" s="5">
        <v>19</v>
      </c>
      <c r="D61" s="5">
        <v>2015</v>
      </c>
      <c r="E61" s="6">
        <v>175</v>
      </c>
      <c r="F61" s="6">
        <v>356.46171099999998</v>
      </c>
      <c r="G61" s="6">
        <v>853.707581</v>
      </c>
    </row>
    <row r="62" spans="1:7" x14ac:dyDescent="0.35">
      <c r="A62" s="4" t="s">
        <v>68</v>
      </c>
      <c r="B62" s="5" t="s">
        <v>15</v>
      </c>
      <c r="C62" s="5">
        <v>3</v>
      </c>
      <c r="D62" s="5">
        <v>2017</v>
      </c>
      <c r="E62" s="6">
        <v>180</v>
      </c>
      <c r="F62" s="6">
        <v>315.00310300000001</v>
      </c>
      <c r="G62" s="6">
        <v>850.59822599999995</v>
      </c>
    </row>
    <row r="63" spans="1:7" x14ac:dyDescent="0.35">
      <c r="A63" s="4" t="s">
        <v>69</v>
      </c>
      <c r="B63" s="5" t="s">
        <v>7</v>
      </c>
      <c r="C63" s="5">
        <v>19</v>
      </c>
      <c r="D63" s="5">
        <v>2005</v>
      </c>
      <c r="E63" s="6">
        <v>115</v>
      </c>
      <c r="F63" s="6">
        <v>380.270577</v>
      </c>
      <c r="G63" s="6">
        <v>848.99887699999999</v>
      </c>
    </row>
    <row r="64" spans="1:7" x14ac:dyDescent="0.35">
      <c r="A64" s="4" t="s">
        <v>70</v>
      </c>
      <c r="B64" s="5" t="s">
        <v>5</v>
      </c>
      <c r="C64" s="5">
        <v>24</v>
      </c>
      <c r="D64" s="5">
        <v>2009</v>
      </c>
      <c r="E64" s="6">
        <v>210</v>
      </c>
      <c r="F64" s="6">
        <v>402.11187000000001</v>
      </c>
      <c r="G64" s="6">
        <v>836.51969899999995</v>
      </c>
    </row>
    <row r="65" spans="1:7" x14ac:dyDescent="0.35">
      <c r="A65" s="4" t="s">
        <v>71</v>
      </c>
      <c r="B65" s="5" t="s">
        <v>12</v>
      </c>
      <c r="C65" s="5">
        <v>16</v>
      </c>
      <c r="D65" s="5">
        <v>2010</v>
      </c>
      <c r="E65" s="6">
        <v>160</v>
      </c>
      <c r="F65" s="6">
        <v>292.57619499999998</v>
      </c>
      <c r="G65" s="6">
        <v>832.40208199999995</v>
      </c>
    </row>
    <row r="66" spans="1:7" x14ac:dyDescent="0.35">
      <c r="A66" s="4" t="s">
        <v>72</v>
      </c>
      <c r="B66" s="5" t="s">
        <v>15</v>
      </c>
      <c r="C66" s="5">
        <v>16</v>
      </c>
      <c r="D66" s="5">
        <v>2012</v>
      </c>
      <c r="E66" s="6">
        <v>136.19999999999999</v>
      </c>
      <c r="F66" s="6">
        <v>292.32473700000003</v>
      </c>
      <c r="G66" s="6">
        <v>829.724737</v>
      </c>
    </row>
    <row r="67" spans="1:7" x14ac:dyDescent="0.35">
      <c r="A67" s="4" t="s">
        <v>73</v>
      </c>
      <c r="B67" s="5" t="s">
        <v>7</v>
      </c>
      <c r="C67" s="5">
        <v>3</v>
      </c>
      <c r="D67" s="5">
        <v>2002</v>
      </c>
      <c r="E67" s="6">
        <v>139</v>
      </c>
      <c r="F67" s="6">
        <v>403.70637499999998</v>
      </c>
      <c r="G67" s="6">
        <v>821.70637499999998</v>
      </c>
    </row>
    <row r="68" spans="1:7" x14ac:dyDescent="0.35">
      <c r="A68" s="4" t="s">
        <v>74</v>
      </c>
      <c r="B68" s="5" t="s">
        <v>12</v>
      </c>
      <c r="C68" s="5">
        <v>2</v>
      </c>
      <c r="D68" s="5">
        <v>1996</v>
      </c>
      <c r="E68" s="6">
        <v>75</v>
      </c>
      <c r="F68" s="6">
        <v>306.16925500000002</v>
      </c>
      <c r="G68" s="6">
        <v>817.40087800000003</v>
      </c>
    </row>
    <row r="69" spans="1:7" x14ac:dyDescent="0.35">
      <c r="A69" s="4" t="s">
        <v>75</v>
      </c>
      <c r="B69" s="5" t="s">
        <v>5</v>
      </c>
      <c r="C69" s="5">
        <v>2</v>
      </c>
      <c r="D69" s="5">
        <v>2017</v>
      </c>
      <c r="E69" s="6">
        <v>150</v>
      </c>
      <c r="F69" s="6">
        <v>412.56340799999998</v>
      </c>
      <c r="G69" s="6">
        <v>817.01281500000005</v>
      </c>
    </row>
    <row r="70" spans="1:7" x14ac:dyDescent="0.35">
      <c r="A70" s="4" t="s">
        <v>76</v>
      </c>
      <c r="B70" s="5" t="s">
        <v>7</v>
      </c>
      <c r="C70" s="5">
        <v>17</v>
      </c>
      <c r="D70" s="5">
        <v>2007</v>
      </c>
      <c r="E70" s="6">
        <v>160</v>
      </c>
      <c r="F70" s="6">
        <v>322.719944</v>
      </c>
      <c r="G70" s="6">
        <v>807.33093599999995</v>
      </c>
    </row>
    <row r="71" spans="1:7" x14ac:dyDescent="0.35">
      <c r="A71" s="4" t="s">
        <v>77</v>
      </c>
      <c r="B71" s="5" t="s">
        <v>15</v>
      </c>
      <c r="C71" s="5">
        <v>18</v>
      </c>
      <c r="D71" s="5">
        <v>2016</v>
      </c>
      <c r="E71" s="6">
        <v>180</v>
      </c>
      <c r="F71" s="6">
        <v>234.037575</v>
      </c>
      <c r="G71" s="6">
        <v>803.79834200000005</v>
      </c>
    </row>
    <row r="72" spans="1:7" x14ac:dyDescent="0.35">
      <c r="A72" s="4" t="s">
        <v>78</v>
      </c>
      <c r="B72" s="5" t="s">
        <v>48</v>
      </c>
      <c r="C72" s="5">
        <v>12</v>
      </c>
      <c r="D72" s="5">
        <v>2016</v>
      </c>
      <c r="E72" s="6">
        <v>58</v>
      </c>
      <c r="F72" s="6">
        <v>363.07070900000002</v>
      </c>
      <c r="G72" s="6">
        <v>801.02924900000005</v>
      </c>
    </row>
    <row r="73" spans="1:7" x14ac:dyDescent="0.35">
      <c r="A73" s="4" t="s">
        <v>79</v>
      </c>
      <c r="B73" s="5" t="s">
        <v>5</v>
      </c>
      <c r="C73" s="5">
        <v>4</v>
      </c>
      <c r="D73" s="5">
        <v>2004</v>
      </c>
      <c r="E73" s="6">
        <v>130</v>
      </c>
      <c r="F73" s="6">
        <v>249.53895199999999</v>
      </c>
      <c r="G73" s="6">
        <v>796.68854899999997</v>
      </c>
    </row>
    <row r="74" spans="1:7" x14ac:dyDescent="0.35">
      <c r="A74" s="4" t="s">
        <v>80</v>
      </c>
      <c r="B74" s="5" t="s">
        <v>5</v>
      </c>
      <c r="C74" s="5">
        <v>30</v>
      </c>
      <c r="D74" s="5">
        <v>2004</v>
      </c>
      <c r="E74" s="6">
        <v>200</v>
      </c>
      <c r="F74" s="6">
        <v>373.52448500000003</v>
      </c>
      <c r="G74" s="6">
        <v>795.11067000000003</v>
      </c>
    </row>
    <row r="75" spans="1:7" x14ac:dyDescent="0.35">
      <c r="A75" s="4" t="s">
        <v>81</v>
      </c>
      <c r="B75" s="5" t="s">
        <v>7</v>
      </c>
      <c r="C75" s="5">
        <v>26</v>
      </c>
      <c r="D75" s="5">
        <v>2017</v>
      </c>
      <c r="E75" s="6">
        <v>230</v>
      </c>
      <c r="F75" s="6">
        <v>172.558876</v>
      </c>
      <c r="G75" s="6">
        <v>794.75887599999999</v>
      </c>
    </row>
    <row r="76" spans="1:7" x14ac:dyDescent="0.35">
      <c r="A76" s="4" t="s">
        <v>82</v>
      </c>
      <c r="B76" s="5" t="s">
        <v>5</v>
      </c>
      <c r="C76" s="5">
        <v>11</v>
      </c>
      <c r="D76" s="5">
        <v>1982</v>
      </c>
      <c r="E76" s="6">
        <v>10.5</v>
      </c>
      <c r="F76" s="6">
        <v>435.11055399999998</v>
      </c>
      <c r="G76" s="6">
        <v>792.965326</v>
      </c>
    </row>
    <row r="77" spans="1:7" x14ac:dyDescent="0.35">
      <c r="A77" s="4" t="s">
        <v>83</v>
      </c>
      <c r="B77" s="5" t="s">
        <v>7</v>
      </c>
      <c r="C77" s="5">
        <v>24</v>
      </c>
      <c r="D77" s="5">
        <v>2013</v>
      </c>
      <c r="E77" s="6">
        <v>160</v>
      </c>
      <c r="F77" s="6">
        <v>238.67984999999999</v>
      </c>
      <c r="G77" s="6">
        <v>789.30044399999997</v>
      </c>
    </row>
    <row r="78" spans="1:7" x14ac:dyDescent="0.35">
      <c r="A78" s="4">
        <v>2012</v>
      </c>
      <c r="B78" s="5" t="s">
        <v>15</v>
      </c>
      <c r="C78" s="5">
        <v>13</v>
      </c>
      <c r="D78" s="5">
        <v>2009</v>
      </c>
      <c r="E78" s="6">
        <v>200</v>
      </c>
      <c r="F78" s="6">
        <v>166.112167</v>
      </c>
      <c r="G78" s="6">
        <v>788.40853900000002</v>
      </c>
    </row>
    <row r="79" spans="1:7" x14ac:dyDescent="0.35">
      <c r="A79" s="4" t="s">
        <v>84</v>
      </c>
      <c r="B79" s="5" t="s">
        <v>7</v>
      </c>
      <c r="C79" s="5">
        <v>22</v>
      </c>
      <c r="D79" s="5">
        <v>2008</v>
      </c>
      <c r="E79" s="6">
        <v>185</v>
      </c>
      <c r="F79" s="6">
        <v>317.10111899999998</v>
      </c>
      <c r="G79" s="6">
        <v>786.63541299999997</v>
      </c>
    </row>
    <row r="80" spans="1:7" x14ac:dyDescent="0.35">
      <c r="A80" s="4" t="s">
        <v>85</v>
      </c>
      <c r="B80" s="5" t="s">
        <v>7</v>
      </c>
      <c r="C80" s="5">
        <v>25</v>
      </c>
      <c r="D80" s="5">
        <v>1977</v>
      </c>
      <c r="E80" s="6">
        <v>11</v>
      </c>
      <c r="F80" s="6">
        <v>460.99800699999997</v>
      </c>
      <c r="G80" s="6">
        <v>786.59800700000005</v>
      </c>
    </row>
    <row r="81" spans="1:7" x14ac:dyDescent="0.35">
      <c r="A81" s="4" t="s">
        <v>86</v>
      </c>
      <c r="B81" s="5" t="s">
        <v>87</v>
      </c>
      <c r="C81" s="5">
        <v>1</v>
      </c>
      <c r="D81" s="5">
        <v>2014</v>
      </c>
      <c r="E81" s="6">
        <v>170</v>
      </c>
      <c r="F81" s="6">
        <v>333.17211200000003</v>
      </c>
      <c r="G81" s="6">
        <v>771.05133499999999</v>
      </c>
    </row>
    <row r="82" spans="1:7" x14ac:dyDescent="0.35">
      <c r="A82" s="4" t="s">
        <v>88</v>
      </c>
      <c r="B82" s="5" t="s">
        <v>7</v>
      </c>
      <c r="C82" s="5">
        <v>19</v>
      </c>
      <c r="D82" s="5">
        <v>2006</v>
      </c>
      <c r="E82" s="6">
        <v>125</v>
      </c>
      <c r="F82" s="6">
        <v>217.53613799999999</v>
      </c>
      <c r="G82" s="6">
        <v>767.82045900000003</v>
      </c>
    </row>
    <row r="83" spans="1:7" x14ac:dyDescent="0.35">
      <c r="A83" s="4" t="s">
        <v>89</v>
      </c>
      <c r="B83" s="5" t="s">
        <v>15</v>
      </c>
      <c r="C83" s="5">
        <v>21</v>
      </c>
      <c r="D83" s="5">
        <v>2014</v>
      </c>
      <c r="E83" s="6">
        <v>125</v>
      </c>
      <c r="F83" s="6">
        <v>337.13588499999997</v>
      </c>
      <c r="G83" s="6">
        <v>766.652288</v>
      </c>
    </row>
    <row r="84" spans="1:7" x14ac:dyDescent="0.35">
      <c r="A84" s="4" t="s">
        <v>90</v>
      </c>
      <c r="B84" s="5" t="s">
        <v>7</v>
      </c>
      <c r="C84" s="5">
        <v>30</v>
      </c>
      <c r="D84" s="5">
        <v>2014</v>
      </c>
      <c r="E84" s="6">
        <v>180</v>
      </c>
      <c r="F84" s="6">
        <v>241.40732800000001</v>
      </c>
      <c r="G84" s="6">
        <v>758.53673500000002</v>
      </c>
    </row>
    <row r="85" spans="1:7" x14ac:dyDescent="0.35">
      <c r="A85" s="4" t="s">
        <v>91</v>
      </c>
      <c r="B85" s="5" t="s">
        <v>12</v>
      </c>
      <c r="C85" s="5">
        <v>3</v>
      </c>
      <c r="D85" s="5">
        <v>2012</v>
      </c>
      <c r="E85" s="6">
        <v>220</v>
      </c>
      <c r="F85" s="6">
        <v>262.030663</v>
      </c>
      <c r="G85" s="6">
        <v>757.89026699999999</v>
      </c>
    </row>
    <row r="86" spans="1:7" x14ac:dyDescent="0.35">
      <c r="A86" s="4" t="s">
        <v>92</v>
      </c>
      <c r="B86" s="5" t="s">
        <v>7</v>
      </c>
      <c r="C86" s="5">
        <v>21</v>
      </c>
      <c r="D86" s="5">
        <v>2010</v>
      </c>
      <c r="E86" s="6">
        <v>165</v>
      </c>
      <c r="F86" s="6">
        <v>238.73678699999999</v>
      </c>
      <c r="G86" s="6">
        <v>756.24467300000003</v>
      </c>
    </row>
    <row r="87" spans="1:7" x14ac:dyDescent="0.35">
      <c r="A87" s="4" t="s">
        <v>93</v>
      </c>
      <c r="B87" s="5" t="s">
        <v>7</v>
      </c>
      <c r="C87" s="5">
        <v>23</v>
      </c>
      <c r="D87" s="5">
        <v>2014</v>
      </c>
      <c r="E87" s="6">
        <v>200</v>
      </c>
      <c r="F87" s="6">
        <v>233.92153400000001</v>
      </c>
      <c r="G87" s="6">
        <v>747.86277500000006</v>
      </c>
    </row>
    <row r="88" spans="1:7" x14ac:dyDescent="0.35">
      <c r="A88" s="4" t="s">
        <v>94</v>
      </c>
      <c r="B88" s="5" t="s">
        <v>5</v>
      </c>
      <c r="C88" s="5">
        <v>8</v>
      </c>
      <c r="D88" s="5">
        <v>2012</v>
      </c>
      <c r="E88" s="6">
        <v>145</v>
      </c>
      <c r="F88" s="6">
        <v>216.391482</v>
      </c>
      <c r="G88" s="6">
        <v>746.92127100000005</v>
      </c>
    </row>
    <row r="89" spans="1:7" x14ac:dyDescent="0.35">
      <c r="A89" s="4" t="s">
        <v>95</v>
      </c>
      <c r="B89" s="5" t="s">
        <v>87</v>
      </c>
      <c r="C89" s="5">
        <v>5</v>
      </c>
      <c r="D89" s="5">
        <v>2016</v>
      </c>
      <c r="E89" s="6">
        <v>175</v>
      </c>
      <c r="F89" s="6">
        <v>325.100054</v>
      </c>
      <c r="G89" s="6">
        <v>746.100054</v>
      </c>
    </row>
    <row r="90" spans="1:7" x14ac:dyDescent="0.35">
      <c r="A90" s="4" t="s">
        <v>96</v>
      </c>
      <c r="B90" s="5" t="s">
        <v>5</v>
      </c>
      <c r="C90" s="5">
        <v>21</v>
      </c>
      <c r="D90" s="5">
        <v>2013</v>
      </c>
      <c r="E90" s="6">
        <v>200</v>
      </c>
      <c r="F90" s="6">
        <v>268.48832900000002</v>
      </c>
      <c r="G90" s="6">
        <v>743.58832900000004</v>
      </c>
    </row>
    <row r="91" spans="1:7" x14ac:dyDescent="0.35">
      <c r="A91" s="4" t="s">
        <v>97</v>
      </c>
      <c r="B91" s="5" t="s">
        <v>15</v>
      </c>
      <c r="C91" s="5">
        <v>22</v>
      </c>
      <c r="D91" s="5">
        <v>2017</v>
      </c>
      <c r="E91" s="6">
        <v>175</v>
      </c>
      <c r="F91" s="6">
        <v>208.64333300000001</v>
      </c>
      <c r="G91" s="6">
        <v>738.98615600000005</v>
      </c>
    </row>
    <row r="92" spans="1:7" x14ac:dyDescent="0.35">
      <c r="A92" s="4" t="s">
        <v>98</v>
      </c>
      <c r="B92" s="5" t="s">
        <v>7</v>
      </c>
      <c r="C92" s="5">
        <v>15</v>
      </c>
      <c r="D92" s="5">
        <v>2003</v>
      </c>
      <c r="E92" s="6">
        <v>150</v>
      </c>
      <c r="F92" s="6">
        <v>281.55368900000002</v>
      </c>
      <c r="G92" s="6">
        <v>738.57692899999995</v>
      </c>
    </row>
    <row r="93" spans="1:7" x14ac:dyDescent="0.35">
      <c r="A93" s="4" t="s">
        <v>99</v>
      </c>
      <c r="B93" s="5" t="s">
        <v>7</v>
      </c>
      <c r="C93" s="5">
        <v>29</v>
      </c>
      <c r="D93" s="5">
        <v>2009</v>
      </c>
      <c r="E93" s="6">
        <v>175</v>
      </c>
      <c r="F93" s="6">
        <v>293.004164</v>
      </c>
      <c r="G93" s="6">
        <v>731.46337700000004</v>
      </c>
    </row>
    <row r="94" spans="1:7" x14ac:dyDescent="0.35">
      <c r="A94" s="4" t="s">
        <v>100</v>
      </c>
      <c r="B94" s="5" t="s">
        <v>1</v>
      </c>
      <c r="C94" s="5">
        <v>9</v>
      </c>
      <c r="D94" s="5">
        <v>2005</v>
      </c>
      <c r="E94" s="6">
        <v>180</v>
      </c>
      <c r="F94" s="6">
        <v>291.71095700000001</v>
      </c>
      <c r="G94" s="6">
        <v>720.53957200000002</v>
      </c>
    </row>
    <row r="95" spans="1:7" x14ac:dyDescent="0.35">
      <c r="A95" s="4" t="s">
        <v>101</v>
      </c>
      <c r="B95" s="5" t="s">
        <v>9</v>
      </c>
      <c r="C95" s="5">
        <v>4</v>
      </c>
      <c r="D95" s="5">
        <v>2014</v>
      </c>
      <c r="E95" s="6">
        <v>170</v>
      </c>
      <c r="F95" s="6">
        <v>259.74695800000001</v>
      </c>
      <c r="G95" s="6">
        <v>714.40188899999998</v>
      </c>
    </row>
    <row r="96" spans="1:7" x14ac:dyDescent="0.35">
      <c r="A96" s="4" t="s">
        <v>102</v>
      </c>
      <c r="B96" s="5" t="s">
        <v>12</v>
      </c>
      <c r="C96" s="5">
        <v>11</v>
      </c>
      <c r="D96" s="5">
        <v>2014</v>
      </c>
      <c r="E96" s="6">
        <v>170</v>
      </c>
      <c r="F96" s="6">
        <v>208.54558900000001</v>
      </c>
      <c r="G96" s="6">
        <v>710.64456600000005</v>
      </c>
    </row>
    <row r="97" spans="1:7" x14ac:dyDescent="0.35">
      <c r="A97" s="4" t="s">
        <v>103</v>
      </c>
      <c r="B97" s="5" t="s">
        <v>7</v>
      </c>
      <c r="C97" s="5">
        <v>2</v>
      </c>
      <c r="D97" s="5">
        <v>2014</v>
      </c>
      <c r="E97" s="6">
        <v>200</v>
      </c>
      <c r="F97" s="6">
        <v>202.85393300000001</v>
      </c>
      <c r="G97" s="6">
        <v>708.99633600000004</v>
      </c>
    </row>
    <row r="98" spans="1:7" x14ac:dyDescent="0.35">
      <c r="A98" s="4" t="s">
        <v>104</v>
      </c>
      <c r="B98" s="5" t="s">
        <v>12</v>
      </c>
      <c r="C98" s="5">
        <v>2</v>
      </c>
      <c r="D98" s="5">
        <v>2007</v>
      </c>
      <c r="E98" s="6">
        <v>151</v>
      </c>
      <c r="F98" s="6">
        <v>319.24619300000001</v>
      </c>
      <c r="G98" s="6">
        <v>708.27259200000003</v>
      </c>
    </row>
    <row r="99" spans="1:7" x14ac:dyDescent="0.35">
      <c r="A99" s="4" t="s">
        <v>105</v>
      </c>
      <c r="B99" s="5" t="s">
        <v>5</v>
      </c>
      <c r="C99" s="5">
        <v>30</v>
      </c>
      <c r="D99" s="5">
        <v>2010</v>
      </c>
      <c r="E99" s="6">
        <v>68</v>
      </c>
      <c r="F99" s="6">
        <v>300.53175099999999</v>
      </c>
      <c r="G99" s="6">
        <v>706.10282800000004</v>
      </c>
    </row>
    <row r="100" spans="1:7" x14ac:dyDescent="0.35">
      <c r="A100" s="4" t="s">
        <v>106</v>
      </c>
      <c r="B100" s="5" t="s">
        <v>12</v>
      </c>
      <c r="C100" s="5">
        <v>31</v>
      </c>
      <c r="D100" s="5">
        <v>2015</v>
      </c>
      <c r="E100" s="6">
        <v>150</v>
      </c>
      <c r="F100" s="6">
        <v>195.04237699999999</v>
      </c>
      <c r="G100" s="6">
        <v>700.86836300000004</v>
      </c>
    </row>
    <row r="101" spans="1:7" x14ac:dyDescent="0.35">
      <c r="A101" s="4" t="s">
        <v>107</v>
      </c>
      <c r="B101" s="5" t="s">
        <v>108</v>
      </c>
      <c r="C101" s="5">
        <v>8</v>
      </c>
      <c r="D101" s="5">
        <v>2017</v>
      </c>
      <c r="E101" s="6">
        <v>35</v>
      </c>
      <c r="F101" s="6">
        <v>327.48174799999998</v>
      </c>
      <c r="G101" s="6">
        <v>697.45922800000005</v>
      </c>
    </row>
    <row r="102" spans="1:7" x14ac:dyDescent="0.35">
      <c r="A102" s="4" t="s">
        <v>109</v>
      </c>
      <c r="B102" s="5" t="s">
        <v>110</v>
      </c>
      <c r="C102" s="5">
        <v>4</v>
      </c>
      <c r="D102" s="5">
        <v>2013</v>
      </c>
      <c r="E102" s="6">
        <v>110</v>
      </c>
      <c r="F102" s="6">
        <v>274.09270500000002</v>
      </c>
      <c r="G102" s="6">
        <v>695.94179699999995</v>
      </c>
    </row>
    <row r="103" spans="1:7" x14ac:dyDescent="0.35">
      <c r="A103" s="4" t="s">
        <v>111</v>
      </c>
      <c r="B103" s="5" t="s">
        <v>1</v>
      </c>
      <c r="C103" s="5">
        <v>16</v>
      </c>
      <c r="D103" s="5">
        <v>2011</v>
      </c>
      <c r="E103" s="6">
        <v>145</v>
      </c>
      <c r="F103" s="6">
        <v>209.39790300000001</v>
      </c>
      <c r="G103" s="6">
        <v>694.71322999999995</v>
      </c>
    </row>
    <row r="104" spans="1:7" x14ac:dyDescent="0.35">
      <c r="A104" s="4" t="s">
        <v>112</v>
      </c>
      <c r="B104" s="5" t="s">
        <v>15</v>
      </c>
      <c r="C104" s="5">
        <v>18</v>
      </c>
      <c r="D104" s="5">
        <v>2011</v>
      </c>
      <c r="E104" s="6">
        <v>127.5</v>
      </c>
      <c r="F104" s="6">
        <v>281.28713299999998</v>
      </c>
      <c r="G104" s="6">
        <v>689.42005099999994</v>
      </c>
    </row>
    <row r="105" spans="1:7" x14ac:dyDescent="0.35">
      <c r="A105" s="4" t="s">
        <v>113</v>
      </c>
      <c r="B105" s="5" t="s">
        <v>12</v>
      </c>
      <c r="C105" s="5">
        <v>6</v>
      </c>
      <c r="D105" s="5">
        <v>1994</v>
      </c>
      <c r="E105" s="6">
        <v>55</v>
      </c>
      <c r="F105" s="6">
        <v>330.151138</v>
      </c>
      <c r="G105" s="6">
        <v>679.85063700000001</v>
      </c>
    </row>
    <row r="106" spans="1:7" x14ac:dyDescent="0.35">
      <c r="A106" s="4" t="s">
        <v>113</v>
      </c>
      <c r="B106" s="5" t="s">
        <v>12</v>
      </c>
      <c r="C106" s="5">
        <v>6</v>
      </c>
      <c r="D106" s="5">
        <v>1994</v>
      </c>
      <c r="E106" s="6">
        <v>55</v>
      </c>
      <c r="F106" s="6">
        <v>330.151138</v>
      </c>
      <c r="G106" s="6">
        <v>679.85063700000001</v>
      </c>
    </row>
    <row r="107" spans="1:7" x14ac:dyDescent="0.35">
      <c r="A107" s="4" t="s">
        <v>114</v>
      </c>
      <c r="B107" s="5" t="s">
        <v>17</v>
      </c>
      <c r="C107" s="5">
        <v>23</v>
      </c>
      <c r="D107" s="5">
        <v>2012</v>
      </c>
      <c r="E107" s="6">
        <v>80</v>
      </c>
      <c r="F107" s="6">
        <v>408.01069200000001</v>
      </c>
      <c r="G107" s="6">
        <v>677.92337899999995</v>
      </c>
    </row>
    <row r="108" spans="1:7" x14ac:dyDescent="0.35">
      <c r="A108" s="4" t="s">
        <v>115</v>
      </c>
      <c r="B108" s="5" t="s">
        <v>15</v>
      </c>
      <c r="C108" s="5">
        <v>4</v>
      </c>
      <c r="D108" s="5">
        <v>2016</v>
      </c>
      <c r="E108" s="6">
        <v>165</v>
      </c>
      <c r="F108" s="6">
        <v>232.64192</v>
      </c>
      <c r="G108" s="6">
        <v>677.54192</v>
      </c>
    </row>
    <row r="109" spans="1:7" x14ac:dyDescent="0.35">
      <c r="A109" s="4" t="s">
        <v>116</v>
      </c>
      <c r="B109" s="5" t="s">
        <v>87</v>
      </c>
      <c r="C109" s="5">
        <v>6</v>
      </c>
      <c r="D109" s="5">
        <v>1999</v>
      </c>
      <c r="E109" s="6">
        <v>40</v>
      </c>
      <c r="F109" s="6">
        <v>293.50629199999997</v>
      </c>
      <c r="G109" s="6">
        <v>672.80629199999998</v>
      </c>
    </row>
    <row r="110" spans="1:7" x14ac:dyDescent="0.35">
      <c r="A110" s="4" t="s">
        <v>117</v>
      </c>
      <c r="B110" s="5" t="s">
        <v>5</v>
      </c>
      <c r="C110" s="5">
        <v>14</v>
      </c>
      <c r="D110" s="5">
        <v>2013</v>
      </c>
      <c r="E110" s="6">
        <v>225</v>
      </c>
      <c r="F110" s="6">
        <v>291.04551800000002</v>
      </c>
      <c r="G110" s="6">
        <v>667.99951799999997</v>
      </c>
    </row>
    <row r="111" spans="1:7" x14ac:dyDescent="0.35">
      <c r="A111" s="4" t="s">
        <v>118</v>
      </c>
      <c r="B111" s="5" t="s">
        <v>15</v>
      </c>
      <c r="C111" s="5">
        <v>5</v>
      </c>
      <c r="D111" s="5">
        <v>2014</v>
      </c>
      <c r="E111" s="6">
        <v>165</v>
      </c>
      <c r="F111" s="6">
        <v>188.01789400000001</v>
      </c>
      <c r="G111" s="6">
        <v>667.75242200000002</v>
      </c>
    </row>
    <row r="112" spans="1:7" x14ac:dyDescent="0.35">
      <c r="A112" s="4" t="s">
        <v>119</v>
      </c>
      <c r="B112" s="5" t="s">
        <v>7</v>
      </c>
      <c r="C112" s="5">
        <v>26</v>
      </c>
      <c r="D112" s="5">
        <v>2011</v>
      </c>
      <c r="E112" s="6">
        <v>150</v>
      </c>
      <c r="F112" s="6">
        <v>165.24906300000001</v>
      </c>
      <c r="G112" s="6">
        <v>664.83754699999997</v>
      </c>
    </row>
    <row r="113" spans="1:7" x14ac:dyDescent="0.35">
      <c r="A113" s="4" t="s">
        <v>120</v>
      </c>
      <c r="B113" s="5" t="s">
        <v>110</v>
      </c>
      <c r="C113" s="5">
        <v>2</v>
      </c>
      <c r="D113" s="5">
        <v>2015</v>
      </c>
      <c r="E113" s="6">
        <v>108</v>
      </c>
      <c r="F113" s="6">
        <v>228.433663</v>
      </c>
      <c r="G113" s="6">
        <v>663.85190499999999</v>
      </c>
    </row>
    <row r="114" spans="1:7" x14ac:dyDescent="0.35">
      <c r="A114" s="4" t="s">
        <v>121</v>
      </c>
      <c r="B114" s="5" t="s">
        <v>7</v>
      </c>
      <c r="C114" s="5">
        <v>16</v>
      </c>
      <c r="D114" s="5">
        <v>2002</v>
      </c>
      <c r="E114" s="6">
        <v>115</v>
      </c>
      <c r="F114" s="6">
        <v>310.67674</v>
      </c>
      <c r="G114" s="6">
        <v>656.69561499999998</v>
      </c>
    </row>
    <row r="115" spans="1:7" x14ac:dyDescent="0.35">
      <c r="A115" s="4" t="s">
        <v>122</v>
      </c>
      <c r="B115" s="5" t="s">
        <v>15</v>
      </c>
      <c r="C115" s="5">
        <v>17</v>
      </c>
      <c r="D115" s="5">
        <v>2017</v>
      </c>
      <c r="E115" s="6">
        <v>300</v>
      </c>
      <c r="F115" s="6">
        <v>228.97729699999999</v>
      </c>
      <c r="G115" s="6">
        <v>655.90644799999995</v>
      </c>
    </row>
    <row r="116" spans="1:7" x14ac:dyDescent="0.35">
      <c r="A116" s="4" t="s">
        <v>123</v>
      </c>
      <c r="B116" s="5" t="s">
        <v>7</v>
      </c>
      <c r="C116" s="5">
        <v>25</v>
      </c>
      <c r="D116" s="5">
        <v>2012</v>
      </c>
      <c r="E116" s="6">
        <v>215</v>
      </c>
      <c r="F116" s="6">
        <v>179.02085400000001</v>
      </c>
      <c r="G116" s="6">
        <v>654.21348499999999</v>
      </c>
    </row>
    <row r="117" spans="1:7" x14ac:dyDescent="0.35">
      <c r="A117" s="4" t="s">
        <v>124</v>
      </c>
      <c r="B117" s="5" t="s">
        <v>15</v>
      </c>
      <c r="C117" s="5">
        <v>7</v>
      </c>
      <c r="D117" s="5">
        <v>2014</v>
      </c>
      <c r="E117" s="6">
        <v>165</v>
      </c>
      <c r="F117" s="6">
        <v>222.527828</v>
      </c>
      <c r="G117" s="6">
        <v>652.12782800000002</v>
      </c>
    </row>
    <row r="118" spans="1:7" x14ac:dyDescent="0.35">
      <c r="A118" s="4" t="s">
        <v>125</v>
      </c>
      <c r="B118" s="5" t="s">
        <v>17</v>
      </c>
      <c r="C118" s="5">
        <v>31</v>
      </c>
      <c r="D118" s="5">
        <v>2006</v>
      </c>
      <c r="E118" s="6">
        <v>75</v>
      </c>
      <c r="F118" s="6">
        <v>195.33062100000001</v>
      </c>
      <c r="G118" s="6">
        <v>651.89928199999997</v>
      </c>
    </row>
    <row r="119" spans="1:7" x14ac:dyDescent="0.35">
      <c r="A119" s="4" t="s">
        <v>126</v>
      </c>
      <c r="B119" s="5" t="s">
        <v>15</v>
      </c>
      <c r="C119" s="5">
        <v>20</v>
      </c>
      <c r="D119" s="5">
        <v>2015</v>
      </c>
      <c r="E119" s="6">
        <v>160</v>
      </c>
      <c r="F119" s="6">
        <v>281.72390200000001</v>
      </c>
      <c r="G119" s="6">
        <v>650.52342699999997</v>
      </c>
    </row>
    <row r="120" spans="1:7" x14ac:dyDescent="0.35">
      <c r="A120" s="4" t="s">
        <v>127</v>
      </c>
      <c r="B120" s="5" t="s">
        <v>15</v>
      </c>
      <c r="C120" s="5">
        <v>8</v>
      </c>
      <c r="D120" s="5">
        <v>2013</v>
      </c>
      <c r="E120" s="6">
        <v>150</v>
      </c>
      <c r="F120" s="6">
        <v>206.36214000000001</v>
      </c>
      <c r="G120" s="6">
        <v>644.60251600000004</v>
      </c>
    </row>
    <row r="121" spans="1:7" x14ac:dyDescent="0.35">
      <c r="A121" s="4" t="s">
        <v>128</v>
      </c>
      <c r="B121" s="5" t="s">
        <v>15</v>
      </c>
      <c r="C121" s="5">
        <v>23</v>
      </c>
      <c r="D121" s="5">
        <v>2016</v>
      </c>
      <c r="E121" s="6">
        <v>150</v>
      </c>
      <c r="F121" s="6">
        <v>248.75704400000001</v>
      </c>
      <c r="G121" s="6">
        <v>639.53720799999996</v>
      </c>
    </row>
    <row r="122" spans="1:7" x14ac:dyDescent="0.35">
      <c r="A122" s="4" t="s">
        <v>129</v>
      </c>
      <c r="B122" s="5" t="s">
        <v>12</v>
      </c>
      <c r="C122" s="5">
        <v>9</v>
      </c>
      <c r="D122" s="5">
        <v>2003</v>
      </c>
      <c r="E122" s="6">
        <v>140</v>
      </c>
      <c r="F122" s="6">
        <v>305.411224</v>
      </c>
      <c r="G122" s="6">
        <v>634.95410300000003</v>
      </c>
    </row>
    <row r="123" spans="1:7" x14ac:dyDescent="0.35">
      <c r="A123" s="4" t="s">
        <v>130</v>
      </c>
      <c r="B123" s="5" t="s">
        <v>1</v>
      </c>
      <c r="C123" s="5">
        <v>21</v>
      </c>
      <c r="D123" s="5">
        <v>2016</v>
      </c>
      <c r="E123" s="6">
        <v>75</v>
      </c>
      <c r="F123" s="6">
        <v>270.32904500000001</v>
      </c>
      <c r="G123" s="6">
        <v>634.28773999999999</v>
      </c>
    </row>
    <row r="124" spans="1:7" x14ac:dyDescent="0.35">
      <c r="A124" s="4" t="s">
        <v>131</v>
      </c>
      <c r="B124" s="5" t="s">
        <v>5</v>
      </c>
      <c r="C124" s="5">
        <v>6</v>
      </c>
      <c r="D124" s="5">
        <v>2008</v>
      </c>
      <c r="E124" s="6">
        <v>130</v>
      </c>
      <c r="F124" s="6">
        <v>215.43459100000001</v>
      </c>
      <c r="G124" s="6">
        <v>631.91053099999999</v>
      </c>
    </row>
    <row r="125" spans="1:7" x14ac:dyDescent="0.35">
      <c r="A125" s="4" t="s">
        <v>132</v>
      </c>
      <c r="B125" s="5" t="s">
        <v>9</v>
      </c>
      <c r="C125" s="5">
        <v>29</v>
      </c>
      <c r="D125" s="5">
        <v>2011</v>
      </c>
      <c r="E125" s="6">
        <v>125</v>
      </c>
      <c r="F125" s="6">
        <v>210.03132500000001</v>
      </c>
      <c r="G125" s="6">
        <v>630.163454</v>
      </c>
    </row>
    <row r="126" spans="1:7" x14ac:dyDescent="0.35">
      <c r="A126" s="4" t="s">
        <v>133</v>
      </c>
      <c r="B126" s="5" t="s">
        <v>5</v>
      </c>
      <c r="C126" s="5">
        <v>29</v>
      </c>
      <c r="D126" s="5">
        <v>2007</v>
      </c>
      <c r="E126" s="6">
        <v>150</v>
      </c>
      <c r="F126" s="6">
        <v>206.44565399999999</v>
      </c>
      <c r="G126" s="6">
        <v>626.54969500000004</v>
      </c>
    </row>
    <row r="127" spans="1:7" x14ac:dyDescent="0.35">
      <c r="A127" s="4" t="s">
        <v>134</v>
      </c>
      <c r="B127" s="5" t="s">
        <v>12</v>
      </c>
      <c r="C127" s="5">
        <v>1</v>
      </c>
      <c r="D127" s="5">
        <v>2008</v>
      </c>
      <c r="E127" s="6">
        <v>150</v>
      </c>
      <c r="F127" s="6">
        <v>227.94627399999999</v>
      </c>
      <c r="G127" s="6">
        <v>624.23427200000003</v>
      </c>
    </row>
    <row r="128" spans="1:7" x14ac:dyDescent="0.35">
      <c r="A128" s="4" t="s">
        <v>135</v>
      </c>
      <c r="B128" s="5" t="s">
        <v>48</v>
      </c>
      <c r="C128" s="5">
        <v>25</v>
      </c>
      <c r="D128" s="5">
        <v>2004</v>
      </c>
      <c r="E128" s="6">
        <v>25</v>
      </c>
      <c r="F128" s="6">
        <v>370.78293000000002</v>
      </c>
      <c r="G128" s="6">
        <v>622.34192399999995</v>
      </c>
    </row>
    <row r="129" spans="1:7" x14ac:dyDescent="0.35">
      <c r="A129" s="4" t="s">
        <v>136</v>
      </c>
      <c r="B129" s="5" t="s">
        <v>7</v>
      </c>
      <c r="C129" s="5">
        <v>7</v>
      </c>
      <c r="D129" s="5">
        <v>2010</v>
      </c>
      <c r="E129" s="6">
        <v>170</v>
      </c>
      <c r="F129" s="6">
        <v>312.43333100000001</v>
      </c>
      <c r="G129" s="6">
        <v>621.15638899999999</v>
      </c>
    </row>
    <row r="130" spans="1:7" x14ac:dyDescent="0.35">
      <c r="A130" s="4" t="s">
        <v>137</v>
      </c>
      <c r="B130" s="5" t="s">
        <v>7</v>
      </c>
      <c r="C130" s="5">
        <v>22</v>
      </c>
      <c r="D130" s="5">
        <v>1997</v>
      </c>
      <c r="E130" s="6">
        <v>75</v>
      </c>
      <c r="F130" s="6">
        <v>229.086679</v>
      </c>
      <c r="G130" s="6">
        <v>618.63899900000001</v>
      </c>
    </row>
    <row r="131" spans="1:7" x14ac:dyDescent="0.35">
      <c r="A131" s="4" t="s">
        <v>138</v>
      </c>
      <c r="B131" s="5" t="s">
        <v>17</v>
      </c>
      <c r="C131" s="5">
        <v>3</v>
      </c>
      <c r="D131" s="5">
        <v>2017</v>
      </c>
      <c r="E131" s="6">
        <v>127</v>
      </c>
      <c r="F131" s="6">
        <v>226.27706800000001</v>
      </c>
      <c r="G131" s="6">
        <v>615.57706800000005</v>
      </c>
    </row>
    <row r="132" spans="1:7" x14ac:dyDescent="0.35">
      <c r="A132" s="4" t="s">
        <v>139</v>
      </c>
      <c r="B132" s="5" t="s">
        <v>15</v>
      </c>
      <c r="C132" s="5">
        <v>5</v>
      </c>
      <c r="D132" s="5">
        <v>2004</v>
      </c>
      <c r="E132" s="6">
        <v>92</v>
      </c>
      <c r="F132" s="6">
        <v>261.44109200000003</v>
      </c>
      <c r="G132" s="6">
        <v>614.72675200000003</v>
      </c>
    </row>
    <row r="133" spans="1:7" x14ac:dyDescent="0.35">
      <c r="A133" s="4" t="s">
        <v>140</v>
      </c>
      <c r="B133" s="5" t="s">
        <v>5</v>
      </c>
      <c r="C133" s="5">
        <v>13</v>
      </c>
      <c r="D133" s="5">
        <v>2014</v>
      </c>
      <c r="E133" s="6">
        <v>145</v>
      </c>
      <c r="F133" s="6">
        <v>177.00292400000001</v>
      </c>
      <c r="G133" s="6">
        <v>614.58627000000001</v>
      </c>
    </row>
    <row r="134" spans="1:7" x14ac:dyDescent="0.35">
      <c r="A134" s="4" t="s">
        <v>141</v>
      </c>
      <c r="B134" s="5" t="s">
        <v>15</v>
      </c>
      <c r="C134" s="5">
        <v>21</v>
      </c>
      <c r="D134" s="5">
        <v>2012</v>
      </c>
      <c r="E134" s="6">
        <v>120</v>
      </c>
      <c r="F134" s="6">
        <v>124.987022</v>
      </c>
      <c r="G134" s="6">
        <v>607.98702200000002</v>
      </c>
    </row>
    <row r="135" spans="1:7" x14ac:dyDescent="0.35">
      <c r="A135" s="4" t="s">
        <v>142</v>
      </c>
      <c r="B135" s="5" t="s">
        <v>5</v>
      </c>
      <c r="C135" s="5">
        <v>29</v>
      </c>
      <c r="D135" s="5">
        <v>2005</v>
      </c>
      <c r="E135" s="6">
        <v>132</v>
      </c>
      <c r="F135" s="6">
        <v>234.28035399999999</v>
      </c>
      <c r="G135" s="6">
        <v>606.83653500000003</v>
      </c>
    </row>
    <row r="136" spans="1:7" x14ac:dyDescent="0.35">
      <c r="A136" s="4" t="s">
        <v>143</v>
      </c>
      <c r="B136" s="5" t="s">
        <v>5</v>
      </c>
      <c r="C136" s="5">
        <v>21</v>
      </c>
      <c r="D136" s="5">
        <v>2017</v>
      </c>
      <c r="E136" s="6">
        <v>217</v>
      </c>
      <c r="F136" s="6">
        <v>130.16868299999999</v>
      </c>
      <c r="G136" s="6">
        <v>603.96868300000006</v>
      </c>
    </row>
    <row r="137" spans="1:7" x14ac:dyDescent="0.35">
      <c r="A137" s="4" t="s">
        <v>144</v>
      </c>
      <c r="B137" s="5" t="s">
        <v>15</v>
      </c>
      <c r="C137" s="5">
        <v>7</v>
      </c>
      <c r="D137" s="5">
        <v>2008</v>
      </c>
      <c r="E137" s="6">
        <v>150</v>
      </c>
      <c r="F137" s="6">
        <v>180.17488</v>
      </c>
      <c r="G137" s="6">
        <v>599.68077400000004</v>
      </c>
    </row>
    <row r="138" spans="1:7" x14ac:dyDescent="0.35">
      <c r="A138" s="4" t="s">
        <v>145</v>
      </c>
      <c r="B138" s="5" t="s">
        <v>15</v>
      </c>
      <c r="C138" s="5">
        <v>17</v>
      </c>
      <c r="D138" s="5">
        <v>2006</v>
      </c>
      <c r="E138" s="6">
        <v>102</v>
      </c>
      <c r="F138" s="6">
        <v>167.36500000000001</v>
      </c>
      <c r="G138" s="6">
        <v>594.42028300000004</v>
      </c>
    </row>
    <row r="139" spans="1:7" x14ac:dyDescent="0.35">
      <c r="A139" s="4" t="s">
        <v>146</v>
      </c>
      <c r="B139" s="5" t="s">
        <v>15</v>
      </c>
      <c r="C139" s="5">
        <v>14</v>
      </c>
      <c r="D139" s="5">
        <v>2008</v>
      </c>
      <c r="E139" s="6">
        <v>230</v>
      </c>
      <c r="F139" s="6">
        <v>169.368427</v>
      </c>
      <c r="G139" s="6">
        <v>591.69207800000004</v>
      </c>
    </row>
    <row r="140" spans="1:7" x14ac:dyDescent="0.35">
      <c r="A140" s="4" t="s">
        <v>147</v>
      </c>
      <c r="B140" s="5" t="s">
        <v>12</v>
      </c>
      <c r="C140" s="5">
        <v>1</v>
      </c>
      <c r="D140" s="5">
        <v>1997</v>
      </c>
      <c r="E140" s="6">
        <v>90</v>
      </c>
      <c r="F140" s="6">
        <v>250.690539</v>
      </c>
      <c r="G140" s="6">
        <v>587.79053899999997</v>
      </c>
    </row>
    <row r="141" spans="1:7" x14ac:dyDescent="0.35">
      <c r="A141" s="4" t="s">
        <v>148</v>
      </c>
      <c r="B141" s="5" t="s">
        <v>15</v>
      </c>
      <c r="C141" s="5">
        <v>24</v>
      </c>
      <c r="D141" s="5">
        <v>2010</v>
      </c>
      <c r="E141" s="6">
        <v>260</v>
      </c>
      <c r="F141" s="6">
        <v>200.82193599999999</v>
      </c>
      <c r="G141" s="6">
        <v>586.47724000000005</v>
      </c>
    </row>
    <row r="142" spans="1:7" x14ac:dyDescent="0.35">
      <c r="A142" s="4" t="s">
        <v>149</v>
      </c>
      <c r="B142" s="5" t="s">
        <v>7</v>
      </c>
      <c r="C142" s="5">
        <v>26</v>
      </c>
      <c r="D142" s="5">
        <v>2011</v>
      </c>
      <c r="E142" s="6">
        <v>80</v>
      </c>
      <c r="F142" s="6">
        <v>254.464305</v>
      </c>
      <c r="G142" s="6">
        <v>586.46430499999997</v>
      </c>
    </row>
    <row r="143" spans="1:7" x14ac:dyDescent="0.35">
      <c r="A143" s="4" t="s">
        <v>150</v>
      </c>
      <c r="B143" s="5" t="s">
        <v>1</v>
      </c>
      <c r="C143" s="5">
        <v>14</v>
      </c>
      <c r="D143" s="5">
        <v>2007</v>
      </c>
      <c r="E143" s="6">
        <v>150</v>
      </c>
      <c r="F143" s="6">
        <v>256.39301</v>
      </c>
      <c r="G143" s="6">
        <v>585.53268400000002</v>
      </c>
    </row>
    <row r="144" spans="1:7" x14ac:dyDescent="0.35">
      <c r="A144" s="4" t="s">
        <v>151</v>
      </c>
      <c r="B144" s="5" t="s">
        <v>7</v>
      </c>
      <c r="C144" s="5">
        <v>2</v>
      </c>
      <c r="D144" s="5">
        <v>2008</v>
      </c>
      <c r="E144" s="6">
        <v>186</v>
      </c>
      <c r="F144" s="6">
        <v>318.60412600000001</v>
      </c>
      <c r="G144" s="6">
        <v>585.17154700000003</v>
      </c>
    </row>
    <row r="145" spans="1:7" x14ac:dyDescent="0.35">
      <c r="A145" s="4" t="s">
        <v>152</v>
      </c>
      <c r="B145" s="5" t="s">
        <v>1</v>
      </c>
      <c r="C145" s="5">
        <v>22</v>
      </c>
      <c r="D145" s="5">
        <v>2006</v>
      </c>
      <c r="E145" s="6">
        <v>110</v>
      </c>
      <c r="F145" s="6">
        <v>250.86326800000001</v>
      </c>
      <c r="G145" s="6">
        <v>579.44640700000002</v>
      </c>
    </row>
    <row r="146" spans="1:7" x14ac:dyDescent="0.35">
      <c r="A146" s="4" t="s">
        <v>153</v>
      </c>
      <c r="B146" s="5" t="s">
        <v>17</v>
      </c>
      <c r="C146" s="5">
        <v>22</v>
      </c>
      <c r="D146" s="5">
        <v>2013</v>
      </c>
      <c r="E146" s="6">
        <v>135</v>
      </c>
      <c r="F146" s="6">
        <v>187.16842500000001</v>
      </c>
      <c r="G146" s="6">
        <v>573.06842500000005</v>
      </c>
    </row>
    <row r="147" spans="1:7" x14ac:dyDescent="0.35">
      <c r="A147" s="4" t="s">
        <v>154</v>
      </c>
      <c r="B147" s="5" t="s">
        <v>7</v>
      </c>
      <c r="C147" s="5">
        <v>25</v>
      </c>
      <c r="D147" s="5">
        <v>1983</v>
      </c>
      <c r="E147" s="6">
        <v>32.5</v>
      </c>
      <c r="F147" s="6">
        <v>309.20507900000001</v>
      </c>
      <c r="G147" s="6">
        <v>572.70507899999996</v>
      </c>
    </row>
    <row r="148" spans="1:7" x14ac:dyDescent="0.35">
      <c r="A148" s="4" t="s">
        <v>155</v>
      </c>
      <c r="B148" s="5" t="s">
        <v>48</v>
      </c>
      <c r="C148" s="5">
        <v>13</v>
      </c>
      <c r="D148" s="5">
        <v>2015</v>
      </c>
      <c r="E148" s="6">
        <v>40</v>
      </c>
      <c r="F148" s="6">
        <v>166.16722999999999</v>
      </c>
      <c r="G148" s="6">
        <v>570.99810100000002</v>
      </c>
    </row>
    <row r="149" spans="1:7" x14ac:dyDescent="0.35">
      <c r="A149" s="4" t="s">
        <v>156</v>
      </c>
      <c r="B149" s="5" t="s">
        <v>12</v>
      </c>
      <c r="C149" s="5">
        <v>29</v>
      </c>
      <c r="D149" s="5">
        <v>2011</v>
      </c>
      <c r="E149" s="6">
        <v>110</v>
      </c>
      <c r="F149" s="6">
        <v>142.614158</v>
      </c>
      <c r="G149" s="6">
        <v>563.749323</v>
      </c>
    </row>
    <row r="150" spans="1:7" x14ac:dyDescent="0.35">
      <c r="A150" s="4" t="s">
        <v>157</v>
      </c>
      <c r="B150" s="5" t="s">
        <v>17</v>
      </c>
      <c r="C150" s="5">
        <v>10</v>
      </c>
      <c r="D150" s="5">
        <v>2017</v>
      </c>
      <c r="E150" s="6">
        <v>185</v>
      </c>
      <c r="F150" s="6">
        <v>168.05281199999999</v>
      </c>
      <c r="G150" s="6">
        <v>561.13772700000004</v>
      </c>
    </row>
    <row r="151" spans="1:7" x14ac:dyDescent="0.35">
      <c r="A151" s="4" t="s">
        <v>158</v>
      </c>
      <c r="B151" s="5" t="s">
        <v>5</v>
      </c>
      <c r="C151" s="5">
        <v>24</v>
      </c>
      <c r="D151" s="5">
        <v>2011</v>
      </c>
      <c r="E151" s="6">
        <v>200</v>
      </c>
      <c r="F151" s="6">
        <v>191.450875</v>
      </c>
      <c r="G151" s="6">
        <v>560.15538300000003</v>
      </c>
    </row>
    <row r="152" spans="1:7" x14ac:dyDescent="0.35">
      <c r="A152" s="4" t="s">
        <v>159</v>
      </c>
      <c r="B152" s="5" t="s">
        <v>15</v>
      </c>
      <c r="C152" s="5">
        <v>2</v>
      </c>
      <c r="D152" s="5">
        <v>2001</v>
      </c>
      <c r="E152" s="6">
        <v>115</v>
      </c>
      <c r="F152" s="6">
        <v>289.42342500000001</v>
      </c>
      <c r="G152" s="6">
        <v>559.75771899999995</v>
      </c>
    </row>
    <row r="153" spans="1:7" x14ac:dyDescent="0.35">
      <c r="A153" s="4" t="s">
        <v>160</v>
      </c>
      <c r="B153" s="5" t="s">
        <v>7</v>
      </c>
      <c r="C153" s="5">
        <v>27</v>
      </c>
      <c r="D153" s="5">
        <v>2005</v>
      </c>
      <c r="E153" s="6">
        <v>75</v>
      </c>
      <c r="F153" s="6">
        <v>193.59552099999999</v>
      </c>
      <c r="G153" s="6">
        <v>556.55956600000002</v>
      </c>
    </row>
    <row r="154" spans="1:7" x14ac:dyDescent="0.35">
      <c r="A154" s="4" t="s">
        <v>161</v>
      </c>
      <c r="B154" s="5" t="s">
        <v>7</v>
      </c>
      <c r="C154" s="5">
        <v>28</v>
      </c>
      <c r="D154" s="5">
        <v>2004</v>
      </c>
      <c r="E154" s="6">
        <v>125</v>
      </c>
      <c r="F154" s="6">
        <v>186.74079900000001</v>
      </c>
      <c r="G154" s="6">
        <v>556.31944999999996</v>
      </c>
    </row>
    <row r="155" spans="1:7" x14ac:dyDescent="0.35">
      <c r="A155" s="4" t="s">
        <v>162</v>
      </c>
      <c r="B155" s="5" t="s">
        <v>110</v>
      </c>
      <c r="C155" s="5">
        <v>28</v>
      </c>
      <c r="D155" s="5">
        <v>2011</v>
      </c>
      <c r="E155" s="6">
        <v>130</v>
      </c>
      <c r="F155" s="6">
        <v>149.260504</v>
      </c>
      <c r="G155" s="6">
        <v>554.98747700000001</v>
      </c>
    </row>
    <row r="156" spans="1:7" x14ac:dyDescent="0.35">
      <c r="A156" s="4" t="s">
        <v>163</v>
      </c>
      <c r="B156" s="5" t="s">
        <v>5</v>
      </c>
      <c r="C156" s="5">
        <v>22</v>
      </c>
      <c r="D156" s="5">
        <v>2012</v>
      </c>
      <c r="E156" s="6">
        <v>185</v>
      </c>
      <c r="F156" s="6">
        <v>237.28218200000001</v>
      </c>
      <c r="G156" s="6">
        <v>554.60653200000002</v>
      </c>
    </row>
    <row r="157" spans="1:7" x14ac:dyDescent="0.35">
      <c r="A157" s="4" t="s">
        <v>164</v>
      </c>
      <c r="B157" s="5" t="s">
        <v>12</v>
      </c>
      <c r="C157" s="5">
        <v>1</v>
      </c>
      <c r="D157" s="5">
        <v>1998</v>
      </c>
      <c r="E157" s="6">
        <v>140</v>
      </c>
      <c r="F157" s="6">
        <v>201.578182</v>
      </c>
      <c r="G157" s="6">
        <v>554.6</v>
      </c>
    </row>
    <row r="158" spans="1:7" x14ac:dyDescent="0.35">
      <c r="A158" s="4" t="s">
        <v>165</v>
      </c>
      <c r="B158" s="5" t="s">
        <v>48</v>
      </c>
      <c r="C158" s="5">
        <v>19</v>
      </c>
      <c r="D158" s="5">
        <v>2016</v>
      </c>
      <c r="E158" s="6">
        <v>60.72</v>
      </c>
      <c r="F158" s="6">
        <v>3.229457</v>
      </c>
      <c r="G158" s="6">
        <v>552.19847900000002</v>
      </c>
    </row>
    <row r="159" spans="1:7" x14ac:dyDescent="0.35">
      <c r="A159" s="4" t="s">
        <v>166</v>
      </c>
      <c r="B159" s="5" t="s">
        <v>1</v>
      </c>
      <c r="C159" s="5">
        <v>14</v>
      </c>
      <c r="D159" s="5">
        <v>2005</v>
      </c>
      <c r="E159" s="6">
        <v>207</v>
      </c>
      <c r="F159" s="6">
        <v>218.08002500000001</v>
      </c>
      <c r="G159" s="6">
        <v>550.51735699999995</v>
      </c>
    </row>
    <row r="160" spans="1:7" x14ac:dyDescent="0.35">
      <c r="A160" s="4" t="s">
        <v>167</v>
      </c>
      <c r="B160" s="5" t="s">
        <v>7</v>
      </c>
      <c r="C160" s="5">
        <v>24</v>
      </c>
      <c r="D160" s="5">
        <v>2000</v>
      </c>
      <c r="E160" s="6">
        <v>120</v>
      </c>
      <c r="F160" s="6">
        <v>215.40988899999999</v>
      </c>
      <c r="G160" s="6">
        <v>549.58851600000003</v>
      </c>
    </row>
    <row r="161" spans="1:7" x14ac:dyDescent="0.35">
      <c r="A161" s="4" t="s">
        <v>168</v>
      </c>
      <c r="B161" s="5" t="s">
        <v>1</v>
      </c>
      <c r="C161" s="5">
        <v>25</v>
      </c>
      <c r="D161" s="5">
        <v>2014</v>
      </c>
      <c r="E161" s="6">
        <v>58</v>
      </c>
      <c r="F161" s="6">
        <v>350.126372</v>
      </c>
      <c r="G161" s="6">
        <v>547.32637199999999</v>
      </c>
    </row>
    <row r="162" spans="1:7" x14ac:dyDescent="0.35">
      <c r="A162" s="4" t="s">
        <v>169</v>
      </c>
      <c r="B162" s="5" t="s">
        <v>12</v>
      </c>
      <c r="C162" s="5">
        <v>9</v>
      </c>
      <c r="D162" s="5">
        <v>2010</v>
      </c>
      <c r="E162" s="6">
        <v>69</v>
      </c>
      <c r="F162" s="6">
        <v>251.51398499999999</v>
      </c>
      <c r="G162" s="6">
        <v>543.49503300000003</v>
      </c>
    </row>
    <row r="163" spans="1:7" x14ac:dyDescent="0.35">
      <c r="A163" s="4" t="s">
        <v>170</v>
      </c>
      <c r="B163" s="5" t="s">
        <v>7</v>
      </c>
      <c r="C163" s="5">
        <v>27</v>
      </c>
      <c r="D163" s="5">
        <v>2016</v>
      </c>
      <c r="E163" s="6">
        <v>178</v>
      </c>
      <c r="F163" s="6">
        <v>155.44248899999999</v>
      </c>
      <c r="G163" s="6">
        <v>542.74248899999998</v>
      </c>
    </row>
    <row r="164" spans="1:7" x14ac:dyDescent="0.35">
      <c r="A164" s="4" t="s">
        <v>171</v>
      </c>
      <c r="B164" s="5" t="s">
        <v>1</v>
      </c>
      <c r="C164" s="5">
        <v>16</v>
      </c>
      <c r="D164" s="5">
        <v>2011</v>
      </c>
      <c r="E164" s="6">
        <v>125</v>
      </c>
      <c r="F164" s="6">
        <v>186.84841800000001</v>
      </c>
      <c r="G164" s="6">
        <v>535.66344300000003</v>
      </c>
    </row>
    <row r="165" spans="1:7" x14ac:dyDescent="0.35">
      <c r="A165" s="4" t="s">
        <v>172</v>
      </c>
      <c r="B165" s="5" t="s">
        <v>17</v>
      </c>
      <c r="C165" s="5">
        <v>13</v>
      </c>
      <c r="D165" s="5">
        <v>2015</v>
      </c>
      <c r="E165" s="6">
        <v>95</v>
      </c>
      <c r="F165" s="6">
        <v>201.151353</v>
      </c>
      <c r="G165" s="6">
        <v>534.55135299999995</v>
      </c>
    </row>
    <row r="166" spans="1:7" x14ac:dyDescent="0.35">
      <c r="A166" s="4" t="s">
        <v>173</v>
      </c>
      <c r="B166" s="5" t="s">
        <v>7</v>
      </c>
      <c r="C166" s="5">
        <v>21</v>
      </c>
      <c r="D166" s="5">
        <v>1980</v>
      </c>
      <c r="E166" s="6">
        <v>23</v>
      </c>
      <c r="F166" s="6">
        <v>290.27195999999998</v>
      </c>
      <c r="G166" s="6">
        <v>534.17196000000001</v>
      </c>
    </row>
    <row r="167" spans="1:7" x14ac:dyDescent="0.35">
      <c r="A167" s="4" t="s">
        <v>174</v>
      </c>
      <c r="B167" s="5" t="s">
        <v>1</v>
      </c>
      <c r="C167" s="5">
        <v>25</v>
      </c>
      <c r="D167" s="5">
        <v>2015</v>
      </c>
      <c r="E167" s="6">
        <v>135</v>
      </c>
      <c r="F167" s="6">
        <v>183.63789399999999</v>
      </c>
      <c r="G167" s="6">
        <v>532.95050300000003</v>
      </c>
    </row>
    <row r="168" spans="1:7" x14ac:dyDescent="0.35">
      <c r="A168" s="4" t="s">
        <v>175</v>
      </c>
      <c r="B168" s="5" t="s">
        <v>5</v>
      </c>
      <c r="C168" s="5">
        <v>27</v>
      </c>
      <c r="D168" s="5">
        <v>2008</v>
      </c>
      <c r="E168" s="6">
        <v>180</v>
      </c>
      <c r="F168" s="6">
        <v>223.808164</v>
      </c>
      <c r="G168" s="6">
        <v>532.50802499999998</v>
      </c>
    </row>
    <row r="169" spans="1:7" x14ac:dyDescent="0.35">
      <c r="A169" s="4" t="s">
        <v>176</v>
      </c>
      <c r="B169" s="5" t="s">
        <v>5</v>
      </c>
      <c r="C169" s="5">
        <v>21</v>
      </c>
      <c r="D169" s="5">
        <v>2013</v>
      </c>
      <c r="E169" s="6">
        <v>190</v>
      </c>
      <c r="F169" s="6">
        <v>202.359711</v>
      </c>
      <c r="G169" s="6">
        <v>531.51464999999996</v>
      </c>
    </row>
    <row r="170" spans="1:7" x14ac:dyDescent="0.35">
      <c r="A170" s="4" t="s">
        <v>177</v>
      </c>
      <c r="B170" s="5" t="s">
        <v>7</v>
      </c>
      <c r="C170" s="5">
        <v>16</v>
      </c>
      <c r="D170" s="5">
        <v>2014</v>
      </c>
      <c r="E170" s="6">
        <v>160</v>
      </c>
      <c r="F170" s="6">
        <v>200.67606900000001</v>
      </c>
      <c r="G170" s="6">
        <v>529.07606899999996</v>
      </c>
    </row>
    <row r="171" spans="1:7" x14ac:dyDescent="0.35">
      <c r="A171" s="4" t="s">
        <v>178</v>
      </c>
      <c r="B171" s="5" t="s">
        <v>12</v>
      </c>
      <c r="C171" s="5">
        <v>27</v>
      </c>
      <c r="D171" s="5">
        <v>2007</v>
      </c>
      <c r="E171" s="6">
        <v>72.5</v>
      </c>
      <c r="F171" s="6">
        <v>183.13501400000001</v>
      </c>
      <c r="G171" s="6">
        <v>527.07102199999997</v>
      </c>
    </row>
    <row r="172" spans="1:7" x14ac:dyDescent="0.35">
      <c r="A172" s="4" t="s">
        <v>179</v>
      </c>
      <c r="B172" s="5" t="s">
        <v>12</v>
      </c>
      <c r="C172" s="5">
        <v>17</v>
      </c>
      <c r="D172" s="5">
        <v>2015</v>
      </c>
      <c r="E172" s="6">
        <v>130</v>
      </c>
      <c r="F172" s="6">
        <v>180.20216300000001</v>
      </c>
      <c r="G172" s="6">
        <v>519.33804799999996</v>
      </c>
    </row>
    <row r="173" spans="1:7" x14ac:dyDescent="0.35">
      <c r="A173" s="4" t="s">
        <v>180</v>
      </c>
      <c r="B173" s="5" t="s">
        <v>181</v>
      </c>
      <c r="C173" s="5">
        <v>29</v>
      </c>
      <c r="D173" s="5">
        <v>2016</v>
      </c>
      <c r="E173" s="6">
        <v>140</v>
      </c>
      <c r="F173" s="6">
        <v>143.52861899999999</v>
      </c>
      <c r="G173" s="6">
        <v>518.61438299999998</v>
      </c>
    </row>
    <row r="174" spans="1:7" x14ac:dyDescent="0.35">
      <c r="A174" s="4" t="s">
        <v>182</v>
      </c>
      <c r="B174" s="5" t="s">
        <v>12</v>
      </c>
      <c r="C174" s="5">
        <v>13</v>
      </c>
      <c r="D174" s="5">
        <v>1990</v>
      </c>
      <c r="E174" s="6">
        <v>22</v>
      </c>
      <c r="F174" s="6">
        <v>217.631306</v>
      </c>
      <c r="G174" s="6">
        <v>517.6</v>
      </c>
    </row>
    <row r="175" spans="1:7" x14ac:dyDescent="0.35">
      <c r="A175" s="4" t="s">
        <v>183</v>
      </c>
      <c r="B175" s="5" t="s">
        <v>1</v>
      </c>
      <c r="C175" s="5">
        <v>22</v>
      </c>
      <c r="D175" s="5">
        <v>2004</v>
      </c>
      <c r="E175" s="6">
        <v>60</v>
      </c>
      <c r="F175" s="6">
        <v>279.167575</v>
      </c>
      <c r="G175" s="6">
        <v>516.56757500000003</v>
      </c>
    </row>
    <row r="176" spans="1:7" x14ac:dyDescent="0.35">
      <c r="A176" s="4" t="s">
        <v>184</v>
      </c>
      <c r="B176" s="5" t="s">
        <v>12</v>
      </c>
      <c r="C176" s="5">
        <v>2</v>
      </c>
      <c r="D176" s="5">
        <v>1991</v>
      </c>
      <c r="E176" s="6">
        <v>100</v>
      </c>
      <c r="F176" s="6">
        <v>203.46410499999999</v>
      </c>
      <c r="G176" s="6">
        <v>515.41982700000005</v>
      </c>
    </row>
    <row r="177" spans="1:7" x14ac:dyDescent="0.35">
      <c r="A177" s="4" t="s">
        <v>185</v>
      </c>
      <c r="B177" s="5" t="s">
        <v>15</v>
      </c>
      <c r="C177" s="5">
        <v>19</v>
      </c>
      <c r="D177" s="5">
        <v>1999</v>
      </c>
      <c r="E177" s="6">
        <v>90</v>
      </c>
      <c r="F177" s="6">
        <v>245.85217900000001</v>
      </c>
      <c r="G177" s="6">
        <v>511.35827599999999</v>
      </c>
    </row>
    <row r="178" spans="1:7" x14ac:dyDescent="0.35">
      <c r="A178" s="4" t="s">
        <v>186</v>
      </c>
      <c r="B178" s="5" t="s">
        <v>15</v>
      </c>
      <c r="C178" s="5">
        <v>11</v>
      </c>
      <c r="D178" s="5">
        <v>1992</v>
      </c>
      <c r="E178" s="6">
        <v>28</v>
      </c>
      <c r="F178" s="6">
        <v>217.35021900000001</v>
      </c>
      <c r="G178" s="6">
        <v>504.05021900000003</v>
      </c>
    </row>
    <row r="179" spans="1:7" x14ac:dyDescent="0.35">
      <c r="A179" s="4" t="s">
        <v>187</v>
      </c>
      <c r="B179" s="5" t="s">
        <v>12</v>
      </c>
      <c r="C179" s="5">
        <v>21</v>
      </c>
      <c r="D179" s="5">
        <v>2017</v>
      </c>
      <c r="E179" s="6">
        <v>150</v>
      </c>
      <c r="F179" s="6">
        <v>188.37316100000001</v>
      </c>
      <c r="G179" s="6">
        <v>499.51850400000001</v>
      </c>
    </row>
    <row r="180" spans="1:7" x14ac:dyDescent="0.35">
      <c r="A180" s="4" t="s">
        <v>188</v>
      </c>
      <c r="B180" s="5" t="s">
        <v>1</v>
      </c>
      <c r="C180" s="5">
        <v>25</v>
      </c>
      <c r="D180" s="5">
        <v>2009</v>
      </c>
      <c r="E180" s="6">
        <v>90</v>
      </c>
      <c r="F180" s="6">
        <v>209.02867900000001</v>
      </c>
      <c r="G180" s="6">
        <v>498.43821200000002</v>
      </c>
    </row>
    <row r="181" spans="1:7" x14ac:dyDescent="0.35">
      <c r="A181" s="4" t="s">
        <v>189</v>
      </c>
      <c r="B181" s="5" t="s">
        <v>15</v>
      </c>
      <c r="C181" s="5">
        <v>2</v>
      </c>
      <c r="D181" s="5">
        <v>2012</v>
      </c>
      <c r="E181" s="6">
        <v>165</v>
      </c>
      <c r="F181" s="6">
        <v>189.412677</v>
      </c>
      <c r="G181" s="6">
        <v>496.51152100000002</v>
      </c>
    </row>
    <row r="182" spans="1:7" x14ac:dyDescent="0.35">
      <c r="A182" s="4" t="s">
        <v>190</v>
      </c>
      <c r="B182" s="5" t="s">
        <v>7</v>
      </c>
      <c r="C182" s="5">
        <v>10</v>
      </c>
      <c r="D182" s="5">
        <v>1996</v>
      </c>
      <c r="E182" s="6">
        <v>88</v>
      </c>
      <c r="F182" s="6">
        <v>241.68838500000001</v>
      </c>
      <c r="G182" s="6">
        <v>495.7</v>
      </c>
    </row>
    <row r="183" spans="1:7" x14ac:dyDescent="0.35">
      <c r="A183" s="4" t="s">
        <v>191</v>
      </c>
      <c r="B183" s="5" t="s">
        <v>17</v>
      </c>
      <c r="C183" s="5">
        <v>26</v>
      </c>
      <c r="D183" s="5">
        <v>2010</v>
      </c>
      <c r="E183" s="6">
        <v>165</v>
      </c>
      <c r="F183" s="6">
        <v>217.581232</v>
      </c>
      <c r="G183" s="6">
        <v>494.870992</v>
      </c>
    </row>
    <row r="184" spans="1:7" x14ac:dyDescent="0.35">
      <c r="A184" s="4" t="s">
        <v>192</v>
      </c>
      <c r="B184" s="5" t="s">
        <v>9</v>
      </c>
      <c r="C184" s="5">
        <v>1</v>
      </c>
      <c r="D184" s="5">
        <v>2010</v>
      </c>
      <c r="E184" s="6">
        <v>125</v>
      </c>
      <c r="F184" s="6">
        <v>163.214888</v>
      </c>
      <c r="G184" s="6">
        <v>493.21488799999997</v>
      </c>
    </row>
    <row r="185" spans="1:7" x14ac:dyDescent="0.35">
      <c r="A185" s="4" t="s">
        <v>193</v>
      </c>
      <c r="B185" s="5" t="s">
        <v>9</v>
      </c>
      <c r="C185" s="5">
        <v>11</v>
      </c>
      <c r="D185" s="5">
        <v>2014</v>
      </c>
      <c r="E185" s="6">
        <v>130</v>
      </c>
      <c r="F185" s="6">
        <v>131.53843499999999</v>
      </c>
      <c r="G185" s="6">
        <v>492.84629100000001</v>
      </c>
    </row>
    <row r="186" spans="1:7" x14ac:dyDescent="0.35">
      <c r="A186" s="4" t="s">
        <v>194</v>
      </c>
      <c r="B186" s="5" t="s">
        <v>17</v>
      </c>
      <c r="C186" s="5">
        <v>31</v>
      </c>
      <c r="D186" s="5">
        <v>2017</v>
      </c>
      <c r="E186" s="6">
        <v>125</v>
      </c>
      <c r="F186" s="6">
        <v>175.00303299999999</v>
      </c>
      <c r="G186" s="6">
        <v>492.31733400000002</v>
      </c>
    </row>
    <row r="187" spans="1:7" x14ac:dyDescent="0.35">
      <c r="A187" s="4" t="s">
        <v>195</v>
      </c>
      <c r="B187" s="5" t="s">
        <v>7</v>
      </c>
      <c r="C187" s="5">
        <v>15</v>
      </c>
      <c r="D187" s="5">
        <v>2009</v>
      </c>
      <c r="E187" s="6">
        <v>150</v>
      </c>
      <c r="F187" s="6">
        <v>133.375846</v>
      </c>
      <c r="G187" s="6">
        <v>490.87584600000002</v>
      </c>
    </row>
    <row r="188" spans="1:7" x14ac:dyDescent="0.35">
      <c r="A188" s="4" t="s">
        <v>196</v>
      </c>
      <c r="B188" s="5" t="s">
        <v>17</v>
      </c>
      <c r="C188" s="5">
        <v>8</v>
      </c>
      <c r="D188" s="5">
        <v>2013</v>
      </c>
      <c r="E188" s="6">
        <v>200</v>
      </c>
      <c r="F188" s="6">
        <v>234.770996</v>
      </c>
      <c r="G188" s="6">
        <v>490.35905100000002</v>
      </c>
    </row>
    <row r="189" spans="1:7" x14ac:dyDescent="0.35">
      <c r="A189" s="4" t="s">
        <v>197</v>
      </c>
      <c r="B189" s="5" t="s">
        <v>12</v>
      </c>
      <c r="C189" s="5">
        <v>14</v>
      </c>
      <c r="D189" s="5">
        <v>2017</v>
      </c>
      <c r="E189" s="6">
        <v>152</v>
      </c>
      <c r="F189" s="6">
        <v>146.88016200000001</v>
      </c>
      <c r="G189" s="6">
        <v>490.28016200000002</v>
      </c>
    </row>
    <row r="190" spans="1:7" x14ac:dyDescent="0.35">
      <c r="A190" s="4" t="s">
        <v>198</v>
      </c>
      <c r="B190" s="5" t="s">
        <v>9</v>
      </c>
      <c r="C190" s="5">
        <v>15</v>
      </c>
      <c r="D190" s="5">
        <v>2011</v>
      </c>
      <c r="E190" s="6">
        <v>90</v>
      </c>
      <c r="F190" s="6">
        <v>143.619809</v>
      </c>
      <c r="G190" s="6">
        <v>487.51980900000001</v>
      </c>
    </row>
    <row r="191" spans="1:7" x14ac:dyDescent="0.35">
      <c r="A191" s="4" t="s">
        <v>199</v>
      </c>
      <c r="B191" s="5" t="s">
        <v>5</v>
      </c>
      <c r="C191" s="5">
        <v>10</v>
      </c>
      <c r="D191" s="5">
        <v>2005</v>
      </c>
      <c r="E191" s="6">
        <v>110</v>
      </c>
      <c r="F191" s="6">
        <v>186.33627899999999</v>
      </c>
      <c r="G191" s="6">
        <v>486.12409000000002</v>
      </c>
    </row>
    <row r="192" spans="1:7" x14ac:dyDescent="0.35">
      <c r="A192" s="4" t="s">
        <v>200</v>
      </c>
      <c r="B192" s="5" t="s">
        <v>12</v>
      </c>
      <c r="C192" s="5">
        <v>24</v>
      </c>
      <c r="D192" s="5">
        <v>1998</v>
      </c>
      <c r="E192" s="6">
        <v>65</v>
      </c>
      <c r="F192" s="6">
        <v>216.33508499999999</v>
      </c>
      <c r="G192" s="6">
        <v>485.03508499999998</v>
      </c>
    </row>
    <row r="193" spans="1:7" x14ac:dyDescent="0.35">
      <c r="A193" s="4" t="s">
        <v>201</v>
      </c>
      <c r="B193" s="5" t="s">
        <v>87</v>
      </c>
      <c r="C193" s="5">
        <v>8</v>
      </c>
      <c r="D193" s="5">
        <v>2014</v>
      </c>
      <c r="E193" s="6">
        <v>125</v>
      </c>
      <c r="F193" s="6">
        <v>191.20475400000001</v>
      </c>
      <c r="G193" s="6">
        <v>485.00475399999999</v>
      </c>
    </row>
    <row r="194" spans="1:7" x14ac:dyDescent="0.35">
      <c r="A194" s="4" t="s">
        <v>202</v>
      </c>
      <c r="B194" s="5" t="s">
        <v>7</v>
      </c>
      <c r="C194" s="5">
        <v>25</v>
      </c>
      <c r="D194" s="5">
        <v>2012</v>
      </c>
      <c r="E194" s="6">
        <v>10.8</v>
      </c>
      <c r="F194" s="6">
        <v>13.182281</v>
      </c>
      <c r="G194" s="6">
        <v>484.87304499999999</v>
      </c>
    </row>
    <row r="195" spans="1:7" x14ac:dyDescent="0.35">
      <c r="A195" s="4" t="s">
        <v>203</v>
      </c>
      <c r="B195" s="5" t="s">
        <v>7</v>
      </c>
      <c r="C195" s="5">
        <v>23</v>
      </c>
      <c r="D195" s="5">
        <v>2003</v>
      </c>
      <c r="E195" s="6">
        <v>81</v>
      </c>
      <c r="F195" s="6">
        <v>242.704995</v>
      </c>
      <c r="G195" s="6">
        <v>484.46860800000002</v>
      </c>
    </row>
    <row r="196" spans="1:7" x14ac:dyDescent="0.35">
      <c r="A196" s="4" t="s">
        <v>204</v>
      </c>
      <c r="B196" s="5" t="s">
        <v>7</v>
      </c>
      <c r="C196" s="5">
        <v>14</v>
      </c>
      <c r="D196" s="5">
        <v>2004</v>
      </c>
      <c r="E196" s="6">
        <v>150</v>
      </c>
      <c r="F196" s="6">
        <v>133.29857699999999</v>
      </c>
      <c r="G196" s="6">
        <v>484.16126500000001</v>
      </c>
    </row>
    <row r="197" spans="1:7" x14ac:dyDescent="0.35">
      <c r="A197" s="4" t="s">
        <v>205</v>
      </c>
      <c r="B197" s="5" t="s">
        <v>87</v>
      </c>
      <c r="C197" s="5">
        <v>5</v>
      </c>
      <c r="D197" s="5">
        <v>2011</v>
      </c>
      <c r="E197" s="6">
        <v>93</v>
      </c>
      <c r="F197" s="6">
        <v>176.76018500000001</v>
      </c>
      <c r="G197" s="6">
        <v>482.860185</v>
      </c>
    </row>
    <row r="198" spans="1:7" x14ac:dyDescent="0.35">
      <c r="A198" s="4" t="s">
        <v>206</v>
      </c>
      <c r="B198" s="5" t="s">
        <v>15</v>
      </c>
      <c r="C198" s="5">
        <v>16</v>
      </c>
      <c r="D198" s="5">
        <v>1990</v>
      </c>
      <c r="E198" s="6">
        <v>15</v>
      </c>
      <c r="F198" s="6">
        <v>285.76124299999998</v>
      </c>
      <c r="G198" s="6">
        <v>476.68467500000003</v>
      </c>
    </row>
    <row r="199" spans="1:7" x14ac:dyDescent="0.35">
      <c r="A199" s="4" t="s">
        <v>207</v>
      </c>
      <c r="B199" s="5" t="s">
        <v>12</v>
      </c>
      <c r="C199" s="5">
        <v>15</v>
      </c>
      <c r="D199" s="5">
        <v>2005</v>
      </c>
      <c r="E199" s="6">
        <v>150</v>
      </c>
      <c r="F199" s="6">
        <v>206.45907600000001</v>
      </c>
      <c r="G199" s="6">
        <v>475.82548400000002</v>
      </c>
    </row>
    <row r="200" spans="1:7" x14ac:dyDescent="0.35">
      <c r="A200" s="4" t="s">
        <v>208</v>
      </c>
      <c r="B200" s="5" t="s">
        <v>7</v>
      </c>
      <c r="C200" s="5">
        <v>24</v>
      </c>
      <c r="D200" s="5">
        <v>1989</v>
      </c>
      <c r="E200" s="6">
        <v>48</v>
      </c>
      <c r="F200" s="6">
        <v>197.171806</v>
      </c>
      <c r="G200" s="6">
        <v>474.171806</v>
      </c>
    </row>
    <row r="201" spans="1:7" x14ac:dyDescent="0.35">
      <c r="A201" s="4" t="s">
        <v>209</v>
      </c>
      <c r="B201" s="5" t="s">
        <v>108</v>
      </c>
      <c r="C201" s="5">
        <v>25</v>
      </c>
      <c r="D201" s="5">
        <v>2015</v>
      </c>
      <c r="E201" s="6">
        <v>80</v>
      </c>
      <c r="F201" s="6">
        <v>169.70011</v>
      </c>
      <c r="G201" s="6">
        <v>470.75139799999999</v>
      </c>
    </row>
    <row r="202" spans="1:7" x14ac:dyDescent="0.35">
      <c r="A202" s="4" t="s">
        <v>210</v>
      </c>
      <c r="B202" s="5" t="s">
        <v>5</v>
      </c>
      <c r="C202" s="5">
        <v>20</v>
      </c>
      <c r="D202" s="5">
        <v>1975</v>
      </c>
      <c r="E202" s="6">
        <v>12</v>
      </c>
      <c r="F202" s="6">
        <v>260</v>
      </c>
      <c r="G202" s="6">
        <v>470.7</v>
      </c>
    </row>
    <row r="203" spans="1:7" x14ac:dyDescent="0.35">
      <c r="A203" s="4" t="s">
        <v>211</v>
      </c>
      <c r="B203" s="5" t="s">
        <v>7</v>
      </c>
      <c r="C203" s="5">
        <v>16</v>
      </c>
      <c r="D203" s="5">
        <v>2013</v>
      </c>
      <c r="E203" s="6">
        <v>190</v>
      </c>
      <c r="F203" s="6">
        <v>228.778661</v>
      </c>
      <c r="G203" s="6">
        <v>467.38158399999998</v>
      </c>
    </row>
    <row r="204" spans="1:7" x14ac:dyDescent="0.35">
      <c r="A204" s="4" t="s">
        <v>212</v>
      </c>
      <c r="B204" s="5" t="s">
        <v>7</v>
      </c>
      <c r="C204" s="5">
        <v>29</v>
      </c>
      <c r="D204" s="5">
        <v>2015</v>
      </c>
      <c r="E204" s="6">
        <v>110</v>
      </c>
      <c r="F204" s="6">
        <v>155.190832</v>
      </c>
      <c r="G204" s="6">
        <v>467.15116</v>
      </c>
    </row>
    <row r="205" spans="1:7" x14ac:dyDescent="0.35">
      <c r="A205" s="4" t="s">
        <v>213</v>
      </c>
      <c r="B205" s="5" t="s">
        <v>5</v>
      </c>
      <c r="C205" s="5">
        <v>5</v>
      </c>
      <c r="D205" s="5">
        <v>2009</v>
      </c>
      <c r="E205" s="6">
        <v>35</v>
      </c>
      <c r="F205" s="6">
        <v>277.32250299999998</v>
      </c>
      <c r="G205" s="6">
        <v>465.76408600000002</v>
      </c>
    </row>
    <row r="206" spans="1:7" x14ac:dyDescent="0.35">
      <c r="A206" s="4" t="s">
        <v>214</v>
      </c>
      <c r="B206" s="5" t="s">
        <v>17</v>
      </c>
      <c r="C206" s="5">
        <v>31</v>
      </c>
      <c r="D206" s="5">
        <v>1999</v>
      </c>
      <c r="E206" s="6">
        <v>65</v>
      </c>
      <c r="F206" s="6">
        <v>171.47993</v>
      </c>
      <c r="G206" s="6">
        <v>463.517383</v>
      </c>
    </row>
    <row r="207" spans="1:7" x14ac:dyDescent="0.35">
      <c r="A207" s="4" t="s">
        <v>215</v>
      </c>
      <c r="B207" s="5" t="s">
        <v>5</v>
      </c>
      <c r="C207" s="5">
        <v>9</v>
      </c>
      <c r="D207" s="5">
        <v>2006</v>
      </c>
      <c r="E207" s="6">
        <v>70</v>
      </c>
      <c r="F207" s="6">
        <v>244.08298199999999</v>
      </c>
      <c r="G207" s="6">
        <v>461.65124600000001</v>
      </c>
    </row>
    <row r="208" spans="1:7" x14ac:dyDescent="0.35">
      <c r="A208" s="4" t="s">
        <v>216</v>
      </c>
      <c r="B208" s="5" t="s">
        <v>7</v>
      </c>
      <c r="C208" s="5">
        <v>26</v>
      </c>
      <c r="D208" s="5">
        <v>2006</v>
      </c>
      <c r="E208" s="6">
        <v>210</v>
      </c>
      <c r="F208" s="6">
        <v>234.36246199999999</v>
      </c>
      <c r="G208" s="6">
        <v>459.26094599999999</v>
      </c>
    </row>
    <row r="209" spans="1:7" x14ac:dyDescent="0.35">
      <c r="A209" s="4" t="s">
        <v>217</v>
      </c>
      <c r="B209" s="5" t="s">
        <v>48</v>
      </c>
      <c r="C209" s="5">
        <v>7</v>
      </c>
      <c r="D209" s="5">
        <v>2014</v>
      </c>
      <c r="E209" s="6">
        <v>60</v>
      </c>
      <c r="F209" s="6">
        <v>257.784718</v>
      </c>
      <c r="G209" s="6">
        <v>457.72938799999997</v>
      </c>
    </row>
    <row r="210" spans="1:7" x14ac:dyDescent="0.35">
      <c r="A210" s="4" t="s">
        <v>218</v>
      </c>
      <c r="B210" s="5" t="s">
        <v>7</v>
      </c>
      <c r="C210" s="5">
        <v>21</v>
      </c>
      <c r="D210" s="5">
        <v>1996</v>
      </c>
      <c r="E210" s="6">
        <v>80</v>
      </c>
      <c r="F210" s="6">
        <v>180.981886</v>
      </c>
      <c r="G210" s="6">
        <v>457.69799399999999</v>
      </c>
    </row>
    <row r="211" spans="1:7" x14ac:dyDescent="0.35">
      <c r="A211" s="4" t="s">
        <v>219</v>
      </c>
      <c r="B211" s="5" t="s">
        <v>7</v>
      </c>
      <c r="C211" s="5">
        <v>5</v>
      </c>
      <c r="D211" s="5">
        <v>2000</v>
      </c>
      <c r="E211" s="6">
        <v>103</v>
      </c>
      <c r="F211" s="6">
        <v>187.68380500000001</v>
      </c>
      <c r="G211" s="6">
        <v>457.68380500000001</v>
      </c>
    </row>
    <row r="212" spans="1:7" x14ac:dyDescent="0.35">
      <c r="A212" s="4" t="s">
        <v>220</v>
      </c>
      <c r="B212" s="5" t="s">
        <v>12</v>
      </c>
      <c r="C212" s="5">
        <v>25</v>
      </c>
      <c r="D212" s="5">
        <v>2014</v>
      </c>
      <c r="E212" s="6">
        <v>40</v>
      </c>
      <c r="F212" s="6">
        <v>126.57396</v>
      </c>
      <c r="G212" s="6">
        <v>457.50777599999998</v>
      </c>
    </row>
    <row r="213" spans="1:7" x14ac:dyDescent="0.35">
      <c r="A213" s="4" t="s">
        <v>221</v>
      </c>
      <c r="B213" s="5" t="s">
        <v>1</v>
      </c>
      <c r="C213" s="5">
        <v>5</v>
      </c>
      <c r="D213" s="5">
        <v>2003</v>
      </c>
      <c r="E213" s="6">
        <v>140</v>
      </c>
      <c r="F213" s="6">
        <v>111.110575</v>
      </c>
      <c r="G213" s="6">
        <v>456.81057499999997</v>
      </c>
    </row>
    <row r="214" spans="1:7" x14ac:dyDescent="0.35">
      <c r="A214" s="4">
        <v>300</v>
      </c>
      <c r="B214" s="5" t="s">
        <v>17</v>
      </c>
      <c r="C214" s="5">
        <v>9</v>
      </c>
      <c r="D214" s="5">
        <v>2007</v>
      </c>
      <c r="E214" s="6">
        <v>60</v>
      </c>
      <c r="F214" s="6">
        <v>210.61493899999999</v>
      </c>
      <c r="G214" s="6">
        <v>454.16193500000003</v>
      </c>
    </row>
    <row r="215" spans="1:7" x14ac:dyDescent="0.35">
      <c r="A215" s="4" t="s">
        <v>16</v>
      </c>
      <c r="B215" s="5" t="s">
        <v>15</v>
      </c>
      <c r="C215" s="5">
        <v>13</v>
      </c>
      <c r="D215" s="5">
        <v>1991</v>
      </c>
      <c r="E215" s="6">
        <v>20</v>
      </c>
      <c r="F215" s="6">
        <v>218.95162500000001</v>
      </c>
      <c r="G215" s="6">
        <v>451.32984199999999</v>
      </c>
    </row>
    <row r="216" spans="1:7" x14ac:dyDescent="0.35">
      <c r="A216" s="4" t="s">
        <v>222</v>
      </c>
      <c r="B216" s="5" t="s">
        <v>1</v>
      </c>
      <c r="C216" s="5">
        <v>7</v>
      </c>
      <c r="D216" s="5">
        <v>2001</v>
      </c>
      <c r="E216" s="6">
        <v>85</v>
      </c>
      <c r="F216" s="6">
        <v>183.41714999999999</v>
      </c>
      <c r="G216" s="6">
        <v>450.72852899999998</v>
      </c>
    </row>
    <row r="217" spans="1:7" x14ac:dyDescent="0.35">
      <c r="A217" s="4" t="s">
        <v>223</v>
      </c>
      <c r="B217" s="5" t="s">
        <v>1</v>
      </c>
      <c r="C217" s="5">
        <v>25</v>
      </c>
      <c r="D217" s="5">
        <v>2012</v>
      </c>
      <c r="E217" s="6">
        <v>100</v>
      </c>
      <c r="F217" s="6">
        <v>162.80543399999999</v>
      </c>
      <c r="G217" s="6">
        <v>449.94832300000002</v>
      </c>
    </row>
    <row r="218" spans="1:7" x14ac:dyDescent="0.35">
      <c r="A218" s="4" t="s">
        <v>224</v>
      </c>
      <c r="B218" s="5" t="s">
        <v>7</v>
      </c>
      <c r="C218" s="5">
        <v>6</v>
      </c>
      <c r="D218" s="5">
        <v>2011</v>
      </c>
      <c r="E218" s="6">
        <v>150</v>
      </c>
      <c r="F218" s="6">
        <v>181.03062399999999</v>
      </c>
      <c r="G218" s="6">
        <v>449.326618</v>
      </c>
    </row>
    <row r="219" spans="1:7" x14ac:dyDescent="0.35">
      <c r="A219" s="4" t="s">
        <v>225</v>
      </c>
      <c r="B219" s="5" t="s">
        <v>7</v>
      </c>
      <c r="C219" s="5">
        <v>25</v>
      </c>
      <c r="D219" s="5">
        <v>2001</v>
      </c>
      <c r="E219" s="6">
        <v>151.5</v>
      </c>
      <c r="F219" s="6">
        <v>198.53985499999999</v>
      </c>
      <c r="G219" s="6">
        <v>449.23985499999998</v>
      </c>
    </row>
    <row r="220" spans="1:7" x14ac:dyDescent="0.35">
      <c r="A220" s="4" t="s">
        <v>226</v>
      </c>
      <c r="B220" s="5" t="s">
        <v>5</v>
      </c>
      <c r="C220" s="5">
        <v>16</v>
      </c>
      <c r="D220" s="5">
        <v>1999</v>
      </c>
      <c r="E220" s="6">
        <v>145</v>
      </c>
      <c r="F220" s="6">
        <v>171.09181899999999</v>
      </c>
      <c r="G220" s="6">
        <v>448.19181900000001</v>
      </c>
    </row>
    <row r="221" spans="1:7" x14ac:dyDescent="0.35">
      <c r="A221" s="4" t="s">
        <v>227</v>
      </c>
      <c r="B221" s="5" t="s">
        <v>1</v>
      </c>
      <c r="C221" s="5">
        <v>23</v>
      </c>
      <c r="D221" s="5">
        <v>2009</v>
      </c>
      <c r="E221" s="6">
        <v>70</v>
      </c>
      <c r="F221" s="6">
        <v>219.61461199999999</v>
      </c>
      <c r="G221" s="6">
        <v>443.48321299999998</v>
      </c>
    </row>
    <row r="222" spans="1:7" x14ac:dyDescent="0.35">
      <c r="A222" s="4" t="s">
        <v>228</v>
      </c>
      <c r="B222" s="5" t="s">
        <v>1</v>
      </c>
      <c r="C222" s="5">
        <v>25</v>
      </c>
      <c r="D222" s="5">
        <v>2012</v>
      </c>
      <c r="E222" s="6">
        <v>65</v>
      </c>
      <c r="F222" s="6">
        <v>148.80976999999999</v>
      </c>
      <c r="G222" s="6">
        <v>442.16905200000002</v>
      </c>
    </row>
    <row r="223" spans="1:7" x14ac:dyDescent="0.35">
      <c r="A223" s="4" t="s">
        <v>229</v>
      </c>
      <c r="B223" s="5" t="s">
        <v>87</v>
      </c>
      <c r="C223" s="5">
        <v>3</v>
      </c>
      <c r="D223" s="5">
        <v>2007</v>
      </c>
      <c r="E223" s="6">
        <v>130</v>
      </c>
      <c r="F223" s="6">
        <v>227.47107</v>
      </c>
      <c r="G223" s="6">
        <v>442.161562</v>
      </c>
    </row>
    <row r="224" spans="1:7" x14ac:dyDescent="0.35">
      <c r="A224" s="4" t="s">
        <v>230</v>
      </c>
      <c r="B224" s="5" t="s">
        <v>12</v>
      </c>
      <c r="C224" s="5">
        <v>3</v>
      </c>
      <c r="D224" s="5">
        <v>2002</v>
      </c>
      <c r="E224" s="6">
        <v>140</v>
      </c>
      <c r="F224" s="6">
        <v>190.418803</v>
      </c>
      <c r="G224" s="6">
        <v>441.76780300000001</v>
      </c>
    </row>
    <row r="225" spans="1:7" x14ac:dyDescent="0.35">
      <c r="A225" s="4" t="s">
        <v>231</v>
      </c>
      <c r="B225" s="5" t="s">
        <v>15</v>
      </c>
      <c r="C225" s="5">
        <v>24</v>
      </c>
      <c r="D225" s="5">
        <v>1993</v>
      </c>
      <c r="E225" s="6">
        <v>25</v>
      </c>
      <c r="F225" s="6">
        <v>219.19505100000001</v>
      </c>
      <c r="G225" s="6">
        <v>441.28600299999999</v>
      </c>
    </row>
    <row r="226" spans="1:7" x14ac:dyDescent="0.35">
      <c r="A226" s="4" t="s">
        <v>232</v>
      </c>
      <c r="B226" s="5" t="s">
        <v>12</v>
      </c>
      <c r="C226" s="5">
        <v>1</v>
      </c>
      <c r="D226" s="5">
        <v>2015</v>
      </c>
      <c r="E226" s="6">
        <v>155</v>
      </c>
      <c r="F226" s="6">
        <v>89.760955999999993</v>
      </c>
      <c r="G226" s="6">
        <v>440.160956</v>
      </c>
    </row>
    <row r="227" spans="1:7" x14ac:dyDescent="0.35">
      <c r="A227" s="4" t="s">
        <v>233</v>
      </c>
      <c r="B227" s="5" t="s">
        <v>7</v>
      </c>
      <c r="C227" s="5">
        <v>4</v>
      </c>
      <c r="D227" s="5">
        <v>2001</v>
      </c>
      <c r="E227" s="6">
        <v>98</v>
      </c>
      <c r="F227" s="6">
        <v>202.00764000000001</v>
      </c>
      <c r="G227" s="6">
        <v>435.04039499999999</v>
      </c>
    </row>
    <row r="228" spans="1:7" x14ac:dyDescent="0.35">
      <c r="A228" s="4" t="s">
        <v>234</v>
      </c>
      <c r="B228" s="5" t="s">
        <v>5</v>
      </c>
      <c r="C228" s="5">
        <v>10</v>
      </c>
      <c r="D228" s="5">
        <v>2016</v>
      </c>
      <c r="E228" s="6">
        <v>160</v>
      </c>
      <c r="F228" s="6">
        <v>47.225655000000003</v>
      </c>
      <c r="G228" s="6">
        <v>433.12565499999999</v>
      </c>
    </row>
    <row r="229" spans="1:7" x14ac:dyDescent="0.35">
      <c r="A229" s="4" t="s">
        <v>235</v>
      </c>
      <c r="B229" s="5" t="s">
        <v>12</v>
      </c>
      <c r="C229" s="5">
        <v>1</v>
      </c>
      <c r="D229" s="5">
        <v>2003</v>
      </c>
      <c r="E229" s="6">
        <v>170</v>
      </c>
      <c r="F229" s="6">
        <v>150.358296</v>
      </c>
      <c r="G229" s="6">
        <v>433.05829599999998</v>
      </c>
    </row>
    <row r="230" spans="1:7" x14ac:dyDescent="0.35">
      <c r="A230" s="4" t="s">
        <v>236</v>
      </c>
      <c r="B230" s="5" t="s">
        <v>17</v>
      </c>
      <c r="C230" s="5">
        <v>23</v>
      </c>
      <c r="D230" s="5">
        <v>1990</v>
      </c>
      <c r="E230" s="6">
        <v>14</v>
      </c>
      <c r="F230" s="6">
        <v>178.40626800000001</v>
      </c>
      <c r="G230" s="6">
        <v>432.645872</v>
      </c>
    </row>
    <row r="231" spans="1:7" x14ac:dyDescent="0.35">
      <c r="A231" s="4" t="s">
        <v>237</v>
      </c>
      <c r="B231" s="5" t="s">
        <v>15</v>
      </c>
      <c r="C231" s="5">
        <v>22</v>
      </c>
      <c r="D231" s="5">
        <v>2002</v>
      </c>
      <c r="E231" s="6">
        <v>142</v>
      </c>
      <c r="F231" s="6">
        <v>160.942139</v>
      </c>
      <c r="G231" s="6">
        <v>431.942139</v>
      </c>
    </row>
    <row r="232" spans="1:7" x14ac:dyDescent="0.35">
      <c r="A232" s="4" t="s">
        <v>238</v>
      </c>
      <c r="B232" s="5" t="s">
        <v>1</v>
      </c>
      <c r="C232" s="5">
        <v>9</v>
      </c>
      <c r="D232" s="5">
        <v>2016</v>
      </c>
      <c r="E232" s="6">
        <v>20</v>
      </c>
      <c r="F232" s="6">
        <v>151.10180299999999</v>
      </c>
      <c r="G232" s="6">
        <v>431.28637199999997</v>
      </c>
    </row>
    <row r="233" spans="1:7" x14ac:dyDescent="0.35">
      <c r="A233" s="4" t="s">
        <v>239</v>
      </c>
      <c r="B233" s="5" t="s">
        <v>15</v>
      </c>
      <c r="C233" s="5">
        <v>26</v>
      </c>
      <c r="D233" s="5">
        <v>2010</v>
      </c>
      <c r="E233" s="6">
        <v>15</v>
      </c>
      <c r="F233" s="6">
        <v>138.797449</v>
      </c>
      <c r="G233" s="6">
        <v>430.821168</v>
      </c>
    </row>
    <row r="234" spans="1:7" x14ac:dyDescent="0.35">
      <c r="A234" s="4" t="s">
        <v>240</v>
      </c>
      <c r="B234" s="5" t="s">
        <v>15</v>
      </c>
      <c r="C234" s="5">
        <v>5</v>
      </c>
      <c r="D234" s="5">
        <v>2003</v>
      </c>
      <c r="E234" s="6">
        <v>150</v>
      </c>
      <c r="F234" s="6">
        <v>139.27090999999999</v>
      </c>
      <c r="G234" s="6">
        <v>427.30025999999998</v>
      </c>
    </row>
    <row r="235" spans="1:7" x14ac:dyDescent="0.35">
      <c r="A235" s="4" t="s">
        <v>241</v>
      </c>
      <c r="B235" s="5" t="s">
        <v>1</v>
      </c>
      <c r="C235" s="5">
        <v>22</v>
      </c>
      <c r="D235" s="5">
        <v>2000</v>
      </c>
      <c r="E235" s="6">
        <v>85</v>
      </c>
      <c r="F235" s="6">
        <v>233.63214199999999</v>
      </c>
      <c r="G235" s="6">
        <v>427.23051600000002</v>
      </c>
    </row>
    <row r="236" spans="1:7" x14ac:dyDescent="0.35">
      <c r="A236" s="4" t="s">
        <v>242</v>
      </c>
      <c r="B236" s="5" t="s">
        <v>15</v>
      </c>
      <c r="C236" s="5">
        <v>9</v>
      </c>
      <c r="D236" s="5">
        <v>1990</v>
      </c>
      <c r="E236" s="6">
        <v>19</v>
      </c>
      <c r="F236" s="6">
        <v>184.208842</v>
      </c>
      <c r="G236" s="6">
        <v>424.2</v>
      </c>
    </row>
    <row r="237" spans="1:7" x14ac:dyDescent="0.35">
      <c r="A237" s="4" t="s">
        <v>243</v>
      </c>
      <c r="B237" s="5" t="s">
        <v>1</v>
      </c>
      <c r="C237" s="5">
        <v>10</v>
      </c>
      <c r="D237" s="5">
        <v>2010</v>
      </c>
      <c r="E237" s="6">
        <v>155</v>
      </c>
      <c r="F237" s="6">
        <v>104.38695</v>
      </c>
      <c r="G237" s="6">
        <v>418.18695000000002</v>
      </c>
    </row>
    <row r="238" spans="1:7" x14ac:dyDescent="0.35">
      <c r="A238" s="4" t="s">
        <v>244</v>
      </c>
      <c r="B238" s="5" t="s">
        <v>7</v>
      </c>
      <c r="C238" s="5">
        <v>16</v>
      </c>
      <c r="D238" s="5">
        <v>2008</v>
      </c>
      <c r="E238" s="6">
        <v>225</v>
      </c>
      <c r="F238" s="6">
        <v>141.62148999999999</v>
      </c>
      <c r="G238" s="6">
        <v>417.34128800000002</v>
      </c>
    </row>
    <row r="239" spans="1:7" x14ac:dyDescent="0.35">
      <c r="A239" s="4" t="s">
        <v>245</v>
      </c>
      <c r="B239" s="5" t="s">
        <v>12</v>
      </c>
      <c r="C239" s="5">
        <v>26</v>
      </c>
      <c r="D239" s="5">
        <v>2013</v>
      </c>
      <c r="E239" s="6">
        <v>115</v>
      </c>
      <c r="F239" s="6">
        <v>132.55685199999999</v>
      </c>
      <c r="G239" s="6">
        <v>416.45685200000003</v>
      </c>
    </row>
    <row r="240" spans="1:7" x14ac:dyDescent="0.35">
      <c r="A240" s="4" t="s">
        <v>246</v>
      </c>
      <c r="B240" s="5" t="s">
        <v>7</v>
      </c>
      <c r="C240" s="5">
        <v>7</v>
      </c>
      <c r="D240" s="5">
        <v>1999</v>
      </c>
      <c r="E240" s="6">
        <v>80</v>
      </c>
      <c r="F240" s="6">
        <v>155.38548800000001</v>
      </c>
      <c r="G240" s="6">
        <v>416.38548800000001</v>
      </c>
    </row>
    <row r="241" spans="1:7" x14ac:dyDescent="0.35">
      <c r="A241" s="4" t="s">
        <v>247</v>
      </c>
      <c r="B241" s="5" t="s">
        <v>12</v>
      </c>
      <c r="C241" s="5">
        <v>29</v>
      </c>
      <c r="D241" s="5">
        <v>2016</v>
      </c>
      <c r="E241" s="6">
        <v>120</v>
      </c>
      <c r="F241" s="6">
        <v>162.19291999999999</v>
      </c>
      <c r="G241" s="6">
        <v>416.19705900000002</v>
      </c>
    </row>
    <row r="242" spans="1:7" x14ac:dyDescent="0.35">
      <c r="A242" s="4" t="s">
        <v>248</v>
      </c>
      <c r="B242" s="5" t="s">
        <v>7</v>
      </c>
      <c r="C242" s="5">
        <v>30</v>
      </c>
      <c r="D242" s="5">
        <v>2008</v>
      </c>
      <c r="E242" s="6">
        <v>57.5</v>
      </c>
      <c r="F242" s="6">
        <v>152.64725799999999</v>
      </c>
      <c r="G242" s="6">
        <v>415.24725799999999</v>
      </c>
    </row>
    <row r="243" spans="1:7" x14ac:dyDescent="0.35">
      <c r="A243" s="4" t="s">
        <v>248</v>
      </c>
      <c r="B243" s="5" t="s">
        <v>7</v>
      </c>
      <c r="C243" s="5">
        <v>30</v>
      </c>
      <c r="D243" s="5">
        <v>2008</v>
      </c>
      <c r="E243" s="6">
        <v>57.5</v>
      </c>
      <c r="F243" s="6">
        <v>152.64725799999999</v>
      </c>
      <c r="G243" s="6">
        <v>415.24725799999999</v>
      </c>
    </row>
    <row r="244" spans="1:7" x14ac:dyDescent="0.35">
      <c r="A244" s="4" t="s">
        <v>249</v>
      </c>
      <c r="B244" s="5" t="s">
        <v>1</v>
      </c>
      <c r="C244" s="5">
        <v>16</v>
      </c>
      <c r="D244" s="5">
        <v>1988</v>
      </c>
      <c r="E244" s="6">
        <v>25</v>
      </c>
      <c r="F244" s="6">
        <v>172.825435</v>
      </c>
      <c r="G244" s="6">
        <v>412.8</v>
      </c>
    </row>
    <row r="245" spans="1:7" x14ac:dyDescent="0.35">
      <c r="A245" s="4" t="s">
        <v>250</v>
      </c>
      <c r="B245" s="5" t="s">
        <v>5</v>
      </c>
      <c r="C245" s="5">
        <v>23</v>
      </c>
      <c r="D245" s="5">
        <v>1989</v>
      </c>
      <c r="E245" s="6">
        <v>35</v>
      </c>
      <c r="F245" s="6">
        <v>251.18892399999999</v>
      </c>
      <c r="G245" s="6">
        <v>411.34892400000001</v>
      </c>
    </row>
    <row r="246" spans="1:7" x14ac:dyDescent="0.35">
      <c r="A246" s="4" t="s">
        <v>251</v>
      </c>
      <c r="B246" s="5" t="s">
        <v>12</v>
      </c>
      <c r="C246" s="5">
        <v>12</v>
      </c>
      <c r="D246" s="5">
        <v>2013</v>
      </c>
      <c r="E246" s="6">
        <v>190</v>
      </c>
      <c r="F246" s="6">
        <v>101.80290599999999</v>
      </c>
      <c r="G246" s="6">
        <v>411.002906</v>
      </c>
    </row>
    <row r="247" spans="1:7" x14ac:dyDescent="0.35">
      <c r="A247" s="4" t="s">
        <v>252</v>
      </c>
      <c r="B247" s="5" t="s">
        <v>15</v>
      </c>
      <c r="C247" s="5">
        <v>25</v>
      </c>
      <c r="D247" s="5">
        <v>1992</v>
      </c>
      <c r="E247" s="6">
        <v>25</v>
      </c>
      <c r="F247" s="6">
        <v>121.94571999999999</v>
      </c>
      <c r="G247" s="6">
        <v>410.9</v>
      </c>
    </row>
    <row r="248" spans="1:7" x14ac:dyDescent="0.35">
      <c r="A248" s="4" t="s">
        <v>246</v>
      </c>
      <c r="B248" s="5" t="s">
        <v>5</v>
      </c>
      <c r="C248" s="5">
        <v>9</v>
      </c>
      <c r="D248" s="5">
        <v>2017</v>
      </c>
      <c r="E248" s="6">
        <v>195</v>
      </c>
      <c r="F248" s="6">
        <v>80.101124999999996</v>
      </c>
      <c r="G248" s="6">
        <v>410.333326</v>
      </c>
    </row>
    <row r="249" spans="1:7" x14ac:dyDescent="0.35">
      <c r="A249" s="4" t="s">
        <v>253</v>
      </c>
      <c r="B249" s="5" t="s">
        <v>108</v>
      </c>
      <c r="C249" s="5">
        <v>22</v>
      </c>
      <c r="D249" s="5">
        <v>2017</v>
      </c>
      <c r="E249" s="6">
        <v>104</v>
      </c>
      <c r="F249" s="6">
        <v>100.234838</v>
      </c>
      <c r="G249" s="6">
        <v>408.83483799999999</v>
      </c>
    </row>
    <row r="250" spans="1:7" x14ac:dyDescent="0.35">
      <c r="A250" s="4" t="s">
        <v>254</v>
      </c>
      <c r="B250" s="5" t="s">
        <v>87</v>
      </c>
      <c r="C250" s="5">
        <v>2</v>
      </c>
      <c r="D250" s="5">
        <v>2002</v>
      </c>
      <c r="E250" s="6">
        <v>70.702618999999999</v>
      </c>
      <c r="F250" s="6">
        <v>227.96929499999999</v>
      </c>
      <c r="G250" s="6">
        <v>408.269295</v>
      </c>
    </row>
    <row r="251" spans="1:7" x14ac:dyDescent="0.35">
      <c r="A251" s="4" t="s">
        <v>255</v>
      </c>
      <c r="B251" s="5" t="s">
        <v>7</v>
      </c>
      <c r="C251" s="5">
        <v>2</v>
      </c>
      <c r="D251" s="5">
        <v>2003</v>
      </c>
      <c r="E251" s="6">
        <v>125</v>
      </c>
      <c r="F251" s="6">
        <v>214.94969399999999</v>
      </c>
      <c r="G251" s="6">
        <v>406.87553600000001</v>
      </c>
    </row>
    <row r="252" spans="1:7" x14ac:dyDescent="0.35">
      <c r="A252" s="4" t="s">
        <v>256</v>
      </c>
      <c r="B252" s="5" t="s">
        <v>87</v>
      </c>
      <c r="C252" s="5">
        <v>1</v>
      </c>
      <c r="D252" s="5">
        <v>2008</v>
      </c>
      <c r="E252" s="6">
        <v>175</v>
      </c>
      <c r="F252" s="6">
        <v>102.491776</v>
      </c>
      <c r="G252" s="6">
        <v>405.76022499999999</v>
      </c>
    </row>
    <row r="253" spans="1:7" x14ac:dyDescent="0.35">
      <c r="A253" s="4" t="s">
        <v>257</v>
      </c>
      <c r="B253" s="5" t="s">
        <v>48</v>
      </c>
      <c r="C253" s="5">
        <v>13</v>
      </c>
      <c r="D253" s="5">
        <v>2015</v>
      </c>
      <c r="E253" s="6">
        <v>94</v>
      </c>
      <c r="F253" s="6">
        <v>128.26172399999999</v>
      </c>
      <c r="G253" s="6">
        <v>404.56172400000003</v>
      </c>
    </row>
    <row r="254" spans="1:7" x14ac:dyDescent="0.35">
      <c r="A254" s="4" t="s">
        <v>258</v>
      </c>
      <c r="B254" s="5" t="s">
        <v>12</v>
      </c>
      <c r="C254" s="5">
        <v>22</v>
      </c>
      <c r="D254" s="5">
        <v>2016</v>
      </c>
      <c r="E254" s="6">
        <v>105</v>
      </c>
      <c r="F254" s="6">
        <v>64.063007999999996</v>
      </c>
      <c r="G254" s="6">
        <v>403.84163699999999</v>
      </c>
    </row>
    <row r="255" spans="1:7" x14ac:dyDescent="0.35">
      <c r="A255" s="4" t="s">
        <v>259</v>
      </c>
      <c r="B255" s="5" t="s">
        <v>1</v>
      </c>
      <c r="C255" s="5">
        <v>26</v>
      </c>
      <c r="D255" s="5">
        <v>1973</v>
      </c>
      <c r="E255" s="6">
        <v>12</v>
      </c>
      <c r="F255" s="6">
        <v>204.86800199999999</v>
      </c>
      <c r="G255" s="6">
        <v>402.73513400000002</v>
      </c>
    </row>
    <row r="256" spans="1:7" x14ac:dyDescent="0.35">
      <c r="A256" s="4" t="s">
        <v>260</v>
      </c>
      <c r="B256" s="5" t="s">
        <v>5</v>
      </c>
      <c r="C256" s="5">
        <v>8</v>
      </c>
      <c r="D256" s="5">
        <v>2012</v>
      </c>
      <c r="E256" s="6">
        <v>125</v>
      </c>
      <c r="F256" s="6">
        <v>126.477084</v>
      </c>
      <c r="G256" s="6">
        <v>402.44826499999999</v>
      </c>
    </row>
    <row r="257" spans="1:7" x14ac:dyDescent="0.35">
      <c r="A257" s="4" t="s">
        <v>261</v>
      </c>
      <c r="B257" s="5" t="s">
        <v>15</v>
      </c>
      <c r="C257" s="5">
        <v>21</v>
      </c>
      <c r="D257" s="5">
        <v>2008</v>
      </c>
      <c r="E257" s="6">
        <v>37</v>
      </c>
      <c r="F257" s="6">
        <v>192.76985400000001</v>
      </c>
      <c r="G257" s="6">
        <v>402.28015900000003</v>
      </c>
    </row>
    <row r="258" spans="1:7" x14ac:dyDescent="0.35">
      <c r="A258" s="4" t="s">
        <v>262</v>
      </c>
      <c r="B258" s="5" t="s">
        <v>7</v>
      </c>
      <c r="C258" s="5">
        <v>22</v>
      </c>
      <c r="D258" s="5">
        <v>2009</v>
      </c>
      <c r="E258" s="6">
        <v>150</v>
      </c>
      <c r="F258" s="6">
        <v>177.24372099999999</v>
      </c>
      <c r="G258" s="6">
        <v>402.23106300000001</v>
      </c>
    </row>
    <row r="259" spans="1:7" x14ac:dyDescent="0.35">
      <c r="A259" s="4" t="s">
        <v>263</v>
      </c>
      <c r="B259" s="5" t="s">
        <v>5</v>
      </c>
      <c r="C259" s="5">
        <v>1</v>
      </c>
      <c r="D259" s="5">
        <v>2012</v>
      </c>
      <c r="E259" s="6">
        <v>170</v>
      </c>
      <c r="F259" s="6">
        <v>155.13675499999999</v>
      </c>
      <c r="G259" s="6">
        <v>401.02174600000001</v>
      </c>
    </row>
    <row r="260" spans="1:7" x14ac:dyDescent="0.35">
      <c r="A260" s="4" t="s">
        <v>264</v>
      </c>
      <c r="B260" s="5" t="s">
        <v>1</v>
      </c>
      <c r="C260" s="5">
        <v>17</v>
      </c>
      <c r="D260" s="5">
        <v>2010</v>
      </c>
      <c r="E260" s="6">
        <v>200</v>
      </c>
      <c r="F260" s="6">
        <v>172.06276299999999</v>
      </c>
      <c r="G260" s="6">
        <v>400.06276300000002</v>
      </c>
    </row>
    <row r="261" spans="1:7" x14ac:dyDescent="0.35">
      <c r="A261" s="4" t="s">
        <v>265</v>
      </c>
      <c r="B261" s="5" t="s">
        <v>7</v>
      </c>
      <c r="C261" s="5">
        <v>5</v>
      </c>
      <c r="D261" s="5">
        <v>2006</v>
      </c>
      <c r="E261" s="6">
        <v>150</v>
      </c>
      <c r="F261" s="6">
        <v>133.50134800000001</v>
      </c>
      <c r="G261" s="6">
        <v>397.50134800000001</v>
      </c>
    </row>
    <row r="262" spans="1:7" x14ac:dyDescent="0.35">
      <c r="A262" s="4" t="s">
        <v>266</v>
      </c>
      <c r="B262" s="5" t="s">
        <v>1</v>
      </c>
      <c r="C262" s="5">
        <v>15</v>
      </c>
      <c r="D262" s="5">
        <v>1939</v>
      </c>
      <c r="E262" s="6">
        <v>3.9</v>
      </c>
      <c r="F262" s="6">
        <v>198.68047000000001</v>
      </c>
      <c r="G262" s="6">
        <v>390.525192</v>
      </c>
    </row>
    <row r="263" spans="1:7" x14ac:dyDescent="0.35">
      <c r="A263" s="4" t="s">
        <v>267</v>
      </c>
      <c r="B263" s="5" t="s">
        <v>1</v>
      </c>
      <c r="C263" s="5">
        <v>25</v>
      </c>
      <c r="D263" s="5">
        <v>2013</v>
      </c>
      <c r="E263" s="6">
        <v>100</v>
      </c>
      <c r="F263" s="6">
        <v>116.900694</v>
      </c>
      <c r="G263" s="6">
        <v>389.87041399999998</v>
      </c>
    </row>
    <row r="264" spans="1:7" x14ac:dyDescent="0.35">
      <c r="A264" s="4" t="s">
        <v>268</v>
      </c>
      <c r="B264" s="5" t="s">
        <v>5</v>
      </c>
      <c r="C264" s="5">
        <v>24</v>
      </c>
      <c r="D264" s="5">
        <v>2016</v>
      </c>
      <c r="E264" s="6">
        <v>165</v>
      </c>
      <c r="F264" s="6">
        <v>103.14428599999999</v>
      </c>
      <c r="G264" s="6">
        <v>387.64428600000002</v>
      </c>
    </row>
    <row r="265" spans="1:7" x14ac:dyDescent="0.35">
      <c r="A265" s="4" t="s">
        <v>269</v>
      </c>
      <c r="B265" s="5" t="s">
        <v>5</v>
      </c>
      <c r="C265" s="5">
        <v>16</v>
      </c>
      <c r="D265" s="5">
        <v>1978</v>
      </c>
      <c r="E265" s="6">
        <v>6</v>
      </c>
      <c r="F265" s="6">
        <v>181.81377000000001</v>
      </c>
      <c r="G265" s="6">
        <v>387.51377000000002</v>
      </c>
    </row>
    <row r="266" spans="1:7" x14ac:dyDescent="0.35">
      <c r="A266" s="4" t="s">
        <v>270</v>
      </c>
      <c r="B266" s="5" t="s">
        <v>181</v>
      </c>
      <c r="C266" s="5">
        <v>22</v>
      </c>
      <c r="D266" s="5">
        <v>2016</v>
      </c>
      <c r="E266" s="6">
        <v>56</v>
      </c>
      <c r="F266" s="6">
        <v>3.2766000000000003E-2</v>
      </c>
      <c r="G266" s="6">
        <v>386.15204199999999</v>
      </c>
    </row>
    <row r="267" spans="1:7" x14ac:dyDescent="0.35">
      <c r="A267" s="4" t="s">
        <v>270</v>
      </c>
      <c r="B267" s="5" t="s">
        <v>181</v>
      </c>
      <c r="C267" s="5">
        <v>22</v>
      </c>
      <c r="D267" s="5">
        <v>2016</v>
      </c>
      <c r="E267" s="6">
        <v>56</v>
      </c>
      <c r="F267" s="6">
        <v>3.2766000000000003E-2</v>
      </c>
      <c r="G267" s="6">
        <v>386.15204199999999</v>
      </c>
    </row>
    <row r="268" spans="1:7" x14ac:dyDescent="0.35">
      <c r="A268" s="4" t="s">
        <v>271</v>
      </c>
      <c r="B268" s="5" t="s">
        <v>17</v>
      </c>
      <c r="C268" s="5">
        <v>15</v>
      </c>
      <c r="D268" s="5">
        <v>2002</v>
      </c>
      <c r="E268" s="6">
        <v>65</v>
      </c>
      <c r="F268" s="6">
        <v>176.387405</v>
      </c>
      <c r="G268" s="6">
        <v>386.11634299999997</v>
      </c>
    </row>
    <row r="269" spans="1:7" x14ac:dyDescent="0.35">
      <c r="A269" s="4" t="s">
        <v>272</v>
      </c>
      <c r="B269" s="5" t="s">
        <v>17</v>
      </c>
      <c r="C269" s="5">
        <v>27</v>
      </c>
      <c r="D269" s="5">
        <v>2015</v>
      </c>
      <c r="E269" s="6">
        <v>130</v>
      </c>
      <c r="F269" s="6">
        <v>177.39751000000001</v>
      </c>
      <c r="G269" s="6">
        <v>386.06939</v>
      </c>
    </row>
    <row r="270" spans="1:7" x14ac:dyDescent="0.35">
      <c r="A270" s="4" t="s">
        <v>273</v>
      </c>
      <c r="B270" s="5" t="s">
        <v>7</v>
      </c>
      <c r="C270" s="5">
        <v>8</v>
      </c>
      <c r="D270" s="5">
        <v>2009</v>
      </c>
      <c r="E270" s="6">
        <v>140</v>
      </c>
      <c r="F270" s="6">
        <v>257.73001900000003</v>
      </c>
      <c r="G270" s="6">
        <v>385.68044600000002</v>
      </c>
    </row>
    <row r="271" spans="1:7" x14ac:dyDescent="0.35">
      <c r="A271" s="4" t="s">
        <v>274</v>
      </c>
      <c r="B271" s="5" t="s">
        <v>12</v>
      </c>
      <c r="C271" s="5">
        <v>3</v>
      </c>
      <c r="D271" s="5">
        <v>1985</v>
      </c>
      <c r="E271" s="6">
        <v>19</v>
      </c>
      <c r="F271" s="6">
        <v>212.25976199999999</v>
      </c>
      <c r="G271" s="6">
        <v>385.52486199999998</v>
      </c>
    </row>
    <row r="272" spans="1:7" x14ac:dyDescent="0.35">
      <c r="A272" s="4" t="s">
        <v>275</v>
      </c>
      <c r="B272" s="5" t="s">
        <v>15</v>
      </c>
      <c r="C272" s="5">
        <v>17</v>
      </c>
      <c r="D272" s="5">
        <v>2006</v>
      </c>
      <c r="E272" s="6">
        <v>85</v>
      </c>
      <c r="F272" s="6">
        <v>198.000317</v>
      </c>
      <c r="G272" s="6">
        <v>385.000317</v>
      </c>
    </row>
    <row r="273" spans="1:7" x14ac:dyDescent="0.35">
      <c r="A273" s="4" t="s">
        <v>276</v>
      </c>
      <c r="B273" s="5" t="s">
        <v>15</v>
      </c>
      <c r="C273" s="5">
        <v>12</v>
      </c>
      <c r="D273" s="5">
        <v>2008</v>
      </c>
      <c r="E273" s="6">
        <v>14</v>
      </c>
      <c r="F273" s="6">
        <v>141.330703</v>
      </c>
      <c r="G273" s="6">
        <v>384.53044</v>
      </c>
    </row>
    <row r="274" spans="1:7" x14ac:dyDescent="0.35">
      <c r="A274" s="4" t="s">
        <v>277</v>
      </c>
      <c r="B274" s="5" t="s">
        <v>5</v>
      </c>
      <c r="C274" s="5">
        <v>27</v>
      </c>
      <c r="D274" s="5">
        <v>2007</v>
      </c>
      <c r="E274" s="6">
        <v>110</v>
      </c>
      <c r="F274" s="6">
        <v>134.529403</v>
      </c>
      <c r="G274" s="6">
        <v>382.28814699999998</v>
      </c>
    </row>
    <row r="275" spans="1:7" x14ac:dyDescent="0.35">
      <c r="A275" s="4" t="s">
        <v>278</v>
      </c>
      <c r="B275" s="5" t="s">
        <v>17</v>
      </c>
      <c r="C275" s="5">
        <v>27</v>
      </c>
      <c r="D275" s="5">
        <v>2009</v>
      </c>
      <c r="E275" s="6">
        <v>175</v>
      </c>
      <c r="F275" s="6">
        <v>198.35152600000001</v>
      </c>
      <c r="G275" s="6">
        <v>381.68738000000002</v>
      </c>
    </row>
    <row r="276" spans="1:7" x14ac:dyDescent="0.35">
      <c r="A276" s="4" t="s">
        <v>279</v>
      </c>
      <c r="B276" s="5" t="s">
        <v>48</v>
      </c>
      <c r="C276" s="5">
        <v>10</v>
      </c>
      <c r="D276" s="5">
        <v>2017</v>
      </c>
      <c r="E276" s="6">
        <v>55</v>
      </c>
      <c r="F276" s="6">
        <v>114.43401</v>
      </c>
      <c r="G276" s="6">
        <v>381.08196700000002</v>
      </c>
    </row>
    <row r="277" spans="1:7" x14ac:dyDescent="0.35">
      <c r="A277" s="4" t="s">
        <v>279</v>
      </c>
      <c r="B277" s="5" t="s">
        <v>48</v>
      </c>
      <c r="C277" s="5">
        <v>10</v>
      </c>
      <c r="D277" s="5">
        <v>2017</v>
      </c>
      <c r="E277" s="6">
        <v>55</v>
      </c>
      <c r="F277" s="6">
        <v>114.43401</v>
      </c>
      <c r="G277" s="6">
        <v>381.08196700000002</v>
      </c>
    </row>
    <row r="278" spans="1:7" x14ac:dyDescent="0.35">
      <c r="A278" s="4" t="s">
        <v>280</v>
      </c>
      <c r="B278" s="5" t="s">
        <v>108</v>
      </c>
      <c r="C278" s="5">
        <v>28</v>
      </c>
      <c r="D278" s="5">
        <v>2012</v>
      </c>
      <c r="E278" s="6">
        <v>85</v>
      </c>
      <c r="F278" s="6">
        <v>148.31304800000001</v>
      </c>
      <c r="G278" s="6">
        <v>378.50581199999999</v>
      </c>
    </row>
    <row r="279" spans="1:7" x14ac:dyDescent="0.35">
      <c r="A279" s="4" t="s">
        <v>281</v>
      </c>
      <c r="B279" s="5" t="s">
        <v>110</v>
      </c>
      <c r="C279" s="5">
        <v>5</v>
      </c>
      <c r="D279" s="5">
        <v>2012</v>
      </c>
      <c r="E279" s="6">
        <v>45</v>
      </c>
      <c r="F279" s="6">
        <v>139.854287</v>
      </c>
      <c r="G279" s="6">
        <v>377.80740400000002</v>
      </c>
    </row>
    <row r="280" spans="1:7" x14ac:dyDescent="0.35">
      <c r="A280" s="4" t="s">
        <v>282</v>
      </c>
      <c r="B280" s="5" t="s">
        <v>1</v>
      </c>
      <c r="C280" s="5">
        <v>20</v>
      </c>
      <c r="D280" s="5">
        <v>2017</v>
      </c>
      <c r="E280" s="6">
        <v>84</v>
      </c>
      <c r="F280" s="6">
        <v>166.18540100000001</v>
      </c>
      <c r="G280" s="6">
        <v>377.00619599999999</v>
      </c>
    </row>
    <row r="281" spans="1:7" x14ac:dyDescent="0.35">
      <c r="A281" s="4" t="s">
        <v>177</v>
      </c>
      <c r="B281" s="5" t="s">
        <v>7</v>
      </c>
      <c r="C281" s="5">
        <v>19</v>
      </c>
      <c r="D281" s="5">
        <v>1998</v>
      </c>
      <c r="E281" s="6">
        <v>125</v>
      </c>
      <c r="F281" s="6">
        <v>136.31429399999999</v>
      </c>
      <c r="G281" s="6">
        <v>376</v>
      </c>
    </row>
    <row r="282" spans="1:7" x14ac:dyDescent="0.35">
      <c r="A282" s="4" t="s">
        <v>283</v>
      </c>
      <c r="B282" s="5" t="s">
        <v>17</v>
      </c>
      <c r="C282" s="5">
        <v>27</v>
      </c>
      <c r="D282" s="5">
        <v>2013</v>
      </c>
      <c r="E282" s="6">
        <v>140</v>
      </c>
      <c r="F282" s="6">
        <v>122.52306</v>
      </c>
      <c r="G282" s="6">
        <v>375.74070499999999</v>
      </c>
    </row>
    <row r="283" spans="1:7" x14ac:dyDescent="0.35">
      <c r="A283" s="4" t="s">
        <v>284</v>
      </c>
      <c r="B283" s="5" t="s">
        <v>9</v>
      </c>
      <c r="C283" s="5">
        <v>19</v>
      </c>
      <c r="D283" s="5">
        <v>2002</v>
      </c>
      <c r="E283" s="6">
        <v>5</v>
      </c>
      <c r="F283" s="6">
        <v>241.438208</v>
      </c>
      <c r="G283" s="6">
        <v>374.89003400000001</v>
      </c>
    </row>
    <row r="284" spans="1:7" x14ac:dyDescent="0.35">
      <c r="A284" s="4" t="s">
        <v>285</v>
      </c>
      <c r="B284" s="5" t="s">
        <v>7</v>
      </c>
      <c r="C284" s="5">
        <v>1</v>
      </c>
      <c r="D284" s="5">
        <v>2009</v>
      </c>
      <c r="E284" s="6">
        <v>150</v>
      </c>
      <c r="F284" s="6">
        <v>179.88315700000001</v>
      </c>
      <c r="G284" s="6">
        <v>374.82576</v>
      </c>
    </row>
    <row r="285" spans="1:7" x14ac:dyDescent="0.35">
      <c r="A285" s="4" t="s">
        <v>286</v>
      </c>
      <c r="B285" s="5" t="s">
        <v>1</v>
      </c>
      <c r="C285" s="5">
        <v>15</v>
      </c>
      <c r="D285" s="5">
        <v>2000</v>
      </c>
      <c r="E285" s="6">
        <v>65</v>
      </c>
      <c r="F285" s="6">
        <v>182.80512300000001</v>
      </c>
      <c r="G285" s="6">
        <v>374.10512299999999</v>
      </c>
    </row>
    <row r="286" spans="1:7" x14ac:dyDescent="0.35">
      <c r="A286" s="4" t="s">
        <v>287</v>
      </c>
      <c r="B286" s="5" t="s">
        <v>5</v>
      </c>
      <c r="C286" s="5">
        <v>28</v>
      </c>
      <c r="D286" s="5">
        <v>2006</v>
      </c>
      <c r="E286" s="6">
        <v>232</v>
      </c>
      <c r="F286" s="6">
        <v>200.12</v>
      </c>
      <c r="G286" s="6">
        <v>374.08506499999999</v>
      </c>
    </row>
    <row r="287" spans="1:7" x14ac:dyDescent="0.35">
      <c r="A287" s="4" t="s">
        <v>288</v>
      </c>
      <c r="B287" s="5" t="s">
        <v>1</v>
      </c>
      <c r="C287" s="5">
        <v>21</v>
      </c>
      <c r="D287" s="5">
        <v>2011</v>
      </c>
      <c r="E287" s="6">
        <v>130</v>
      </c>
      <c r="F287" s="6">
        <v>77.591830999999999</v>
      </c>
      <c r="G287" s="6">
        <v>373.99395099999998</v>
      </c>
    </row>
    <row r="288" spans="1:7" x14ac:dyDescent="0.35">
      <c r="A288" s="4" t="s">
        <v>289</v>
      </c>
      <c r="B288" s="5" t="s">
        <v>110</v>
      </c>
      <c r="C288" s="5">
        <v>1</v>
      </c>
      <c r="D288" s="5">
        <v>2004</v>
      </c>
      <c r="E288" s="6">
        <v>75</v>
      </c>
      <c r="F288" s="6">
        <v>161.41200000000001</v>
      </c>
      <c r="G288" s="6">
        <v>371.91704299999998</v>
      </c>
    </row>
    <row r="289" spans="1:7" x14ac:dyDescent="0.35">
      <c r="A289" s="4" t="s">
        <v>290</v>
      </c>
      <c r="B289" s="5" t="s">
        <v>7</v>
      </c>
      <c r="C289" s="5">
        <v>15</v>
      </c>
      <c r="D289" s="5">
        <v>2015</v>
      </c>
      <c r="E289" s="6">
        <v>150</v>
      </c>
      <c r="F289" s="6">
        <v>153.63635400000001</v>
      </c>
      <c r="G289" s="6">
        <v>370.742166</v>
      </c>
    </row>
    <row r="290" spans="1:7" x14ac:dyDescent="0.35">
      <c r="A290" s="4" t="s">
        <v>291</v>
      </c>
      <c r="B290" s="5" t="s">
        <v>12</v>
      </c>
      <c r="C290" s="5">
        <v>22</v>
      </c>
      <c r="D290" s="5">
        <v>2011</v>
      </c>
      <c r="E290" s="6">
        <v>140</v>
      </c>
      <c r="F290" s="6">
        <v>176.654505</v>
      </c>
      <c r="G290" s="6">
        <v>370.56977599999999</v>
      </c>
    </row>
    <row r="291" spans="1:7" x14ac:dyDescent="0.35">
      <c r="A291" s="4" t="s">
        <v>292</v>
      </c>
      <c r="B291" s="5" t="s">
        <v>5</v>
      </c>
      <c r="C291" s="5">
        <v>6</v>
      </c>
      <c r="D291" s="5">
        <v>2014</v>
      </c>
      <c r="E291" s="6">
        <v>178</v>
      </c>
      <c r="F291" s="6">
        <v>100.206256</v>
      </c>
      <c r="G291" s="6">
        <v>370.54125599999998</v>
      </c>
    </row>
    <row r="292" spans="1:7" x14ac:dyDescent="0.35">
      <c r="A292" s="4" t="s">
        <v>293</v>
      </c>
      <c r="B292" s="5" t="s">
        <v>12</v>
      </c>
      <c r="C292" s="5">
        <v>15</v>
      </c>
      <c r="D292" s="5">
        <v>1998</v>
      </c>
      <c r="E292" s="6">
        <v>22</v>
      </c>
      <c r="F292" s="6">
        <v>176.48465100000001</v>
      </c>
      <c r="G292" s="6">
        <v>369.88465100000002</v>
      </c>
    </row>
    <row r="293" spans="1:7" x14ac:dyDescent="0.35">
      <c r="A293" s="4" t="s">
        <v>294</v>
      </c>
      <c r="B293" s="5" t="s">
        <v>110</v>
      </c>
      <c r="C293" s="5">
        <v>3</v>
      </c>
      <c r="D293" s="5">
        <v>2014</v>
      </c>
      <c r="E293" s="6">
        <v>61</v>
      </c>
      <c r="F293" s="6">
        <v>167.767189</v>
      </c>
      <c r="G293" s="6">
        <v>368.56718899999998</v>
      </c>
    </row>
    <row r="294" spans="1:7" x14ac:dyDescent="0.35">
      <c r="A294" s="4" t="s">
        <v>295</v>
      </c>
      <c r="B294" s="5" t="s">
        <v>15</v>
      </c>
      <c r="C294" s="5">
        <v>26</v>
      </c>
      <c r="D294" s="5">
        <v>2014</v>
      </c>
      <c r="E294" s="6">
        <v>132</v>
      </c>
      <c r="F294" s="6">
        <v>83.350910999999996</v>
      </c>
      <c r="G294" s="6">
        <v>367.65091100000001</v>
      </c>
    </row>
    <row r="295" spans="1:7" x14ac:dyDescent="0.35">
      <c r="A295" s="4" t="s">
        <v>296</v>
      </c>
      <c r="B295" s="5" t="s">
        <v>5</v>
      </c>
      <c r="C295" s="5">
        <v>12</v>
      </c>
      <c r="D295" s="5">
        <v>1981</v>
      </c>
      <c r="E295" s="6">
        <v>20</v>
      </c>
      <c r="F295" s="6">
        <v>225.68607900000001</v>
      </c>
      <c r="G295" s="6">
        <v>367.45207900000003</v>
      </c>
    </row>
    <row r="296" spans="1:7" x14ac:dyDescent="0.35">
      <c r="A296" s="4" t="s">
        <v>297</v>
      </c>
      <c r="B296" s="5" t="s">
        <v>1</v>
      </c>
      <c r="C296" s="5">
        <v>7</v>
      </c>
      <c r="D296" s="5">
        <v>2007</v>
      </c>
      <c r="E296" s="6">
        <v>205</v>
      </c>
      <c r="F296" s="6">
        <v>70.107727999999994</v>
      </c>
      <c r="G296" s="6">
        <v>367.26255800000001</v>
      </c>
    </row>
    <row r="297" spans="1:7" x14ac:dyDescent="0.35">
      <c r="A297" s="4" t="s">
        <v>298</v>
      </c>
      <c r="B297" s="5" t="s">
        <v>48</v>
      </c>
      <c r="C297" s="5">
        <v>11</v>
      </c>
      <c r="D297" s="5">
        <v>2005</v>
      </c>
      <c r="E297" s="6">
        <v>55</v>
      </c>
      <c r="F297" s="6">
        <v>177.784257</v>
      </c>
      <c r="G297" s="6">
        <v>366.78425700000003</v>
      </c>
    </row>
    <row r="298" spans="1:7" x14ac:dyDescent="0.35">
      <c r="A298" s="4" t="s">
        <v>298</v>
      </c>
      <c r="B298" s="5" t="s">
        <v>48</v>
      </c>
      <c r="C298" s="5">
        <v>11</v>
      </c>
      <c r="D298" s="5">
        <v>2005</v>
      </c>
      <c r="E298" s="6">
        <v>55</v>
      </c>
      <c r="F298" s="6">
        <v>177.784257</v>
      </c>
      <c r="G298" s="6">
        <v>366.78425700000003</v>
      </c>
    </row>
    <row r="299" spans="1:7" x14ac:dyDescent="0.35">
      <c r="A299" s="4" t="s">
        <v>299</v>
      </c>
      <c r="B299" s="5" t="s">
        <v>7</v>
      </c>
      <c r="C299" s="5">
        <v>19</v>
      </c>
      <c r="D299" s="5">
        <v>1995</v>
      </c>
      <c r="E299" s="6">
        <v>90</v>
      </c>
      <c r="F299" s="6">
        <v>100.01249900000001</v>
      </c>
      <c r="G299" s="6">
        <v>366.10166600000002</v>
      </c>
    </row>
    <row r="300" spans="1:7" x14ac:dyDescent="0.35">
      <c r="A300" s="4" t="s">
        <v>300</v>
      </c>
      <c r="B300" s="5" t="s">
        <v>12</v>
      </c>
      <c r="C300" s="5">
        <v>18</v>
      </c>
      <c r="D300" s="5">
        <v>2001</v>
      </c>
      <c r="E300" s="6">
        <v>93</v>
      </c>
      <c r="F300" s="6">
        <v>181.16611499999999</v>
      </c>
      <c r="G300" s="6">
        <v>365.9</v>
      </c>
    </row>
    <row r="301" spans="1:7" x14ac:dyDescent="0.35">
      <c r="A301" s="4" t="s">
        <v>301</v>
      </c>
      <c r="B301" s="5" t="s">
        <v>7</v>
      </c>
      <c r="C301" s="5">
        <v>21</v>
      </c>
      <c r="D301" s="5">
        <v>2009</v>
      </c>
      <c r="E301" s="6">
        <v>200</v>
      </c>
      <c r="F301" s="6">
        <v>125.322469</v>
      </c>
      <c r="G301" s="6">
        <v>365.49179199999998</v>
      </c>
    </row>
    <row r="302" spans="1:7" x14ac:dyDescent="0.35">
      <c r="A302" s="4" t="s">
        <v>302</v>
      </c>
      <c r="B302" s="5" t="s">
        <v>12</v>
      </c>
      <c r="C302" s="5">
        <v>15</v>
      </c>
      <c r="D302" s="5">
        <v>1994</v>
      </c>
      <c r="E302" s="6">
        <v>100</v>
      </c>
      <c r="F302" s="6">
        <v>146.282411</v>
      </c>
      <c r="G302" s="6">
        <v>365.3</v>
      </c>
    </row>
    <row r="303" spans="1:7" x14ac:dyDescent="0.35">
      <c r="A303" s="4" t="s">
        <v>303</v>
      </c>
      <c r="B303" s="5" t="s">
        <v>15</v>
      </c>
      <c r="C303" s="5">
        <v>22</v>
      </c>
      <c r="D303" s="5">
        <v>1995</v>
      </c>
      <c r="E303" s="6">
        <v>30</v>
      </c>
      <c r="F303" s="6">
        <v>191.796233</v>
      </c>
      <c r="G303" s="6">
        <v>364.54551600000002</v>
      </c>
    </row>
    <row r="304" spans="1:7" x14ac:dyDescent="0.35">
      <c r="A304" s="4" t="s">
        <v>304</v>
      </c>
      <c r="B304" s="5" t="s">
        <v>7</v>
      </c>
      <c r="C304" s="5">
        <v>28</v>
      </c>
      <c r="D304" s="5">
        <v>1999</v>
      </c>
      <c r="E304" s="6">
        <v>42</v>
      </c>
      <c r="F304" s="6">
        <v>116.08967800000001</v>
      </c>
      <c r="G304" s="6">
        <v>363.72822600000001</v>
      </c>
    </row>
    <row r="305" spans="1:7" x14ac:dyDescent="0.35">
      <c r="A305" s="4" t="s">
        <v>305</v>
      </c>
      <c r="B305" s="5" t="s">
        <v>15</v>
      </c>
      <c r="C305" s="5">
        <v>20</v>
      </c>
      <c r="D305" s="5">
        <v>1998</v>
      </c>
      <c r="E305" s="6">
        <v>45</v>
      </c>
      <c r="F305" s="6">
        <v>162.798565</v>
      </c>
      <c r="G305" s="6">
        <v>363.09531900000002</v>
      </c>
    </row>
    <row r="306" spans="1:7" x14ac:dyDescent="0.35">
      <c r="A306" s="4" t="s">
        <v>306</v>
      </c>
      <c r="B306" s="5" t="s">
        <v>9</v>
      </c>
      <c r="C306" s="5">
        <v>3</v>
      </c>
      <c r="D306" s="5">
        <v>2009</v>
      </c>
      <c r="E306" s="6">
        <v>85</v>
      </c>
      <c r="F306" s="6">
        <v>155.06426500000001</v>
      </c>
      <c r="G306" s="6">
        <v>363.06426499999998</v>
      </c>
    </row>
    <row r="307" spans="1:7" x14ac:dyDescent="0.35">
      <c r="A307" s="4" t="s">
        <v>307</v>
      </c>
      <c r="B307" s="5" t="s">
        <v>1</v>
      </c>
      <c r="C307" s="5">
        <v>10</v>
      </c>
      <c r="D307" s="5">
        <v>2004</v>
      </c>
      <c r="E307" s="6">
        <v>110</v>
      </c>
      <c r="F307" s="6">
        <v>125.531634</v>
      </c>
      <c r="G307" s="6">
        <v>362.98907600000001</v>
      </c>
    </row>
    <row r="308" spans="1:7" x14ac:dyDescent="0.35">
      <c r="A308" s="4" t="s">
        <v>308</v>
      </c>
      <c r="B308" s="5" t="s">
        <v>1</v>
      </c>
      <c r="C308" s="5">
        <v>14</v>
      </c>
      <c r="D308" s="5">
        <v>2007</v>
      </c>
      <c r="E308" s="6">
        <v>55</v>
      </c>
      <c r="F308" s="6">
        <v>217.32697400000001</v>
      </c>
      <c r="G308" s="6">
        <v>362.60503299999999</v>
      </c>
    </row>
    <row r="309" spans="1:7" x14ac:dyDescent="0.35">
      <c r="A309" s="4" t="s">
        <v>308</v>
      </c>
      <c r="B309" s="5" t="s">
        <v>1</v>
      </c>
      <c r="C309" s="5">
        <v>14</v>
      </c>
      <c r="D309" s="5">
        <v>2007</v>
      </c>
      <c r="E309" s="6">
        <v>55</v>
      </c>
      <c r="F309" s="6">
        <v>217.32697400000001</v>
      </c>
      <c r="G309" s="6">
        <v>362.60503299999999</v>
      </c>
    </row>
    <row r="310" spans="1:7" x14ac:dyDescent="0.35">
      <c r="A310" s="4" t="s">
        <v>309</v>
      </c>
      <c r="B310" s="5" t="s">
        <v>12</v>
      </c>
      <c r="C310" s="5">
        <v>27</v>
      </c>
      <c r="D310" s="5">
        <v>2001</v>
      </c>
      <c r="E310" s="6">
        <v>100</v>
      </c>
      <c r="F310" s="6">
        <v>180.01174</v>
      </c>
      <c r="G310" s="6">
        <v>362.21174000000002</v>
      </c>
    </row>
    <row r="311" spans="1:7" x14ac:dyDescent="0.35">
      <c r="A311" s="4" t="s">
        <v>310</v>
      </c>
      <c r="B311" s="5" t="s">
        <v>7</v>
      </c>
      <c r="C311" s="5">
        <v>23</v>
      </c>
      <c r="D311" s="5">
        <v>2013</v>
      </c>
      <c r="E311" s="6">
        <v>103</v>
      </c>
      <c r="F311" s="6">
        <v>112.20007200000001</v>
      </c>
      <c r="G311" s="6">
        <v>362.00007199999999</v>
      </c>
    </row>
    <row r="312" spans="1:7" x14ac:dyDescent="0.35">
      <c r="A312" s="4" t="s">
        <v>311</v>
      </c>
      <c r="B312" s="5" t="s">
        <v>15</v>
      </c>
      <c r="C312" s="5">
        <v>19</v>
      </c>
      <c r="D312" s="5">
        <v>1999</v>
      </c>
      <c r="E312" s="6">
        <v>135</v>
      </c>
      <c r="F312" s="6">
        <v>126.93066</v>
      </c>
      <c r="G312" s="6">
        <v>361.73066</v>
      </c>
    </row>
    <row r="313" spans="1:7" x14ac:dyDescent="0.35">
      <c r="A313" s="4" t="s">
        <v>312</v>
      </c>
      <c r="B313" s="5" t="s">
        <v>5</v>
      </c>
      <c r="C313" s="5">
        <v>15</v>
      </c>
      <c r="D313" s="5">
        <v>2005</v>
      </c>
      <c r="E313" s="6">
        <v>150</v>
      </c>
      <c r="F313" s="6">
        <v>205.343774</v>
      </c>
      <c r="G313" s="6">
        <v>359.14272199999999</v>
      </c>
    </row>
    <row r="314" spans="1:7" x14ac:dyDescent="0.35">
      <c r="A314" s="4" t="s">
        <v>313</v>
      </c>
      <c r="B314" s="5" t="s">
        <v>15</v>
      </c>
      <c r="C314" s="5">
        <v>20</v>
      </c>
      <c r="D314" s="5">
        <v>1992</v>
      </c>
      <c r="E314" s="6">
        <v>20</v>
      </c>
      <c r="F314" s="6">
        <v>173.58551600000001</v>
      </c>
      <c r="G314" s="6">
        <v>358.99484999999999</v>
      </c>
    </row>
    <row r="315" spans="1:7" x14ac:dyDescent="0.35">
      <c r="A315" s="4" t="s">
        <v>314</v>
      </c>
      <c r="B315" s="5" t="s">
        <v>5</v>
      </c>
      <c r="C315" s="5">
        <v>21</v>
      </c>
      <c r="D315" s="5">
        <v>2002</v>
      </c>
      <c r="E315" s="6">
        <v>102</v>
      </c>
      <c r="F315" s="6">
        <v>132.02471399999999</v>
      </c>
      <c r="G315" s="6">
        <v>358.82471399999997</v>
      </c>
    </row>
    <row r="316" spans="1:7" x14ac:dyDescent="0.35">
      <c r="A316" s="4" t="s">
        <v>315</v>
      </c>
      <c r="B316" s="5" t="s">
        <v>7</v>
      </c>
      <c r="C316" s="5">
        <v>27</v>
      </c>
      <c r="D316" s="5">
        <v>1994</v>
      </c>
      <c r="E316" s="6">
        <v>45</v>
      </c>
      <c r="F316" s="6">
        <v>130.53120799999999</v>
      </c>
      <c r="G316" s="6">
        <v>358.5</v>
      </c>
    </row>
    <row r="317" spans="1:7" x14ac:dyDescent="0.35">
      <c r="A317" s="4" t="s">
        <v>316</v>
      </c>
      <c r="B317" s="5" t="s">
        <v>7</v>
      </c>
      <c r="C317" s="5">
        <v>16</v>
      </c>
      <c r="D317" s="5">
        <v>1986</v>
      </c>
      <c r="E317" s="6">
        <v>15</v>
      </c>
      <c r="F317" s="6">
        <v>179.800601</v>
      </c>
      <c r="G317" s="6">
        <v>356.80060099999997</v>
      </c>
    </row>
    <row r="318" spans="1:7" x14ac:dyDescent="0.35">
      <c r="A318" s="4" t="s">
        <v>317</v>
      </c>
      <c r="B318" s="5" t="s">
        <v>1</v>
      </c>
      <c r="C318" s="5">
        <v>19</v>
      </c>
      <c r="D318" s="5">
        <v>2014</v>
      </c>
      <c r="E318" s="6">
        <v>127</v>
      </c>
      <c r="F318" s="6">
        <v>113.746621</v>
      </c>
      <c r="G318" s="6">
        <v>356.54662100000002</v>
      </c>
    </row>
    <row r="319" spans="1:7" x14ac:dyDescent="0.35">
      <c r="A319" s="4" t="s">
        <v>318</v>
      </c>
      <c r="B319" s="5" t="s">
        <v>15</v>
      </c>
      <c r="C319" s="5">
        <v>17</v>
      </c>
      <c r="D319" s="5">
        <v>1995</v>
      </c>
      <c r="E319" s="6">
        <v>60</v>
      </c>
      <c r="F319" s="6">
        <v>106.429941</v>
      </c>
      <c r="G319" s="6">
        <v>356.42994099999999</v>
      </c>
    </row>
    <row r="320" spans="1:7" x14ac:dyDescent="0.35">
      <c r="A320" s="4" t="s">
        <v>319</v>
      </c>
      <c r="B320" s="5" t="s">
        <v>108</v>
      </c>
      <c r="C320" s="5">
        <v>15</v>
      </c>
      <c r="D320" s="5">
        <v>1999</v>
      </c>
      <c r="E320" s="6">
        <v>15</v>
      </c>
      <c r="F320" s="6">
        <v>130.05804699999999</v>
      </c>
      <c r="G320" s="6">
        <v>356.25804699999998</v>
      </c>
    </row>
    <row r="321" spans="1:7" x14ac:dyDescent="0.35">
      <c r="A321" s="4" t="s">
        <v>320</v>
      </c>
      <c r="B321" s="5" t="s">
        <v>7</v>
      </c>
      <c r="C321" s="5">
        <v>19</v>
      </c>
      <c r="D321" s="5">
        <v>2000</v>
      </c>
      <c r="E321" s="6">
        <v>127.5</v>
      </c>
      <c r="F321" s="6">
        <v>137.748063</v>
      </c>
      <c r="G321" s="6">
        <v>356.14806299999998</v>
      </c>
    </row>
    <row r="322" spans="1:7" x14ac:dyDescent="0.35">
      <c r="A322" s="4" t="s">
        <v>321</v>
      </c>
      <c r="B322" s="5" t="s">
        <v>5</v>
      </c>
      <c r="C322" s="5">
        <v>3</v>
      </c>
      <c r="D322" s="5">
        <v>2011</v>
      </c>
      <c r="E322" s="6">
        <v>160</v>
      </c>
      <c r="F322" s="6">
        <v>146.40830500000001</v>
      </c>
      <c r="G322" s="6">
        <v>355.40830499999998</v>
      </c>
    </row>
    <row r="323" spans="1:7" x14ac:dyDescent="0.35">
      <c r="A323" s="4" t="s">
        <v>322</v>
      </c>
      <c r="B323" s="5" t="s">
        <v>87</v>
      </c>
      <c r="C323" s="5">
        <v>6</v>
      </c>
      <c r="D323" s="5">
        <v>1993</v>
      </c>
      <c r="E323" s="6">
        <v>44</v>
      </c>
      <c r="F323" s="6">
        <v>183.87576000000001</v>
      </c>
      <c r="G323" s="6">
        <v>353.71531700000003</v>
      </c>
    </row>
    <row r="324" spans="1:7" x14ac:dyDescent="0.35">
      <c r="A324" s="4" t="s">
        <v>323</v>
      </c>
      <c r="B324" s="5" t="s">
        <v>17</v>
      </c>
      <c r="C324" s="5">
        <v>28</v>
      </c>
      <c r="D324" s="5">
        <v>2014</v>
      </c>
      <c r="E324" s="6">
        <v>130</v>
      </c>
      <c r="F324" s="6">
        <v>101.20004400000001</v>
      </c>
      <c r="G324" s="6">
        <v>352.83106500000002</v>
      </c>
    </row>
    <row r="325" spans="1:7" x14ac:dyDescent="0.35">
      <c r="A325" s="4" t="s">
        <v>324</v>
      </c>
      <c r="B325" s="5" t="s">
        <v>7</v>
      </c>
      <c r="C325" s="5">
        <v>20</v>
      </c>
      <c r="D325" s="5">
        <v>2016</v>
      </c>
      <c r="E325" s="6">
        <v>73</v>
      </c>
      <c r="F325" s="6">
        <v>107.509366</v>
      </c>
      <c r="G325" s="6">
        <v>352.82952799999998</v>
      </c>
    </row>
    <row r="326" spans="1:7" x14ac:dyDescent="0.35">
      <c r="A326" s="4" t="s">
        <v>325</v>
      </c>
      <c r="B326" s="5" t="s">
        <v>5</v>
      </c>
      <c r="C326" s="5">
        <v>11</v>
      </c>
      <c r="D326" s="5">
        <v>2010</v>
      </c>
      <c r="E326" s="6">
        <v>40</v>
      </c>
      <c r="F326" s="6">
        <v>176.59161800000001</v>
      </c>
      <c r="G326" s="6">
        <v>351.77493800000002</v>
      </c>
    </row>
    <row r="327" spans="1:7" x14ac:dyDescent="0.35">
      <c r="A327" s="4" t="s">
        <v>326</v>
      </c>
      <c r="B327" s="5" t="s">
        <v>12</v>
      </c>
      <c r="C327" s="5">
        <v>29</v>
      </c>
      <c r="D327" s="5">
        <v>1994</v>
      </c>
      <c r="E327" s="6">
        <v>18</v>
      </c>
      <c r="F327" s="6">
        <v>119.920129</v>
      </c>
      <c r="G327" s="6">
        <v>351.62012900000002</v>
      </c>
    </row>
    <row r="328" spans="1:7" x14ac:dyDescent="0.35">
      <c r="A328" s="4" t="s">
        <v>327</v>
      </c>
      <c r="B328" s="5" t="s">
        <v>5</v>
      </c>
      <c r="C328" s="5">
        <v>22</v>
      </c>
      <c r="D328" s="5">
        <v>1988</v>
      </c>
      <c r="E328" s="6">
        <v>70</v>
      </c>
      <c r="F328" s="6">
        <v>154.112492</v>
      </c>
      <c r="G328" s="6">
        <v>351.5</v>
      </c>
    </row>
    <row r="329" spans="1:7" x14ac:dyDescent="0.35">
      <c r="A329" s="4" t="s">
        <v>328</v>
      </c>
      <c r="B329" s="5" t="s">
        <v>7</v>
      </c>
      <c r="C329" s="5">
        <v>10</v>
      </c>
      <c r="D329" s="5">
        <v>2013</v>
      </c>
      <c r="E329" s="6">
        <v>190</v>
      </c>
      <c r="F329" s="6">
        <v>144.840419</v>
      </c>
      <c r="G329" s="6">
        <v>351.04041899999999</v>
      </c>
    </row>
    <row r="330" spans="1:7" x14ac:dyDescent="0.35">
      <c r="A330" s="4" t="s">
        <v>329</v>
      </c>
      <c r="B330" s="5" t="s">
        <v>17</v>
      </c>
      <c r="C330" s="5">
        <v>2</v>
      </c>
      <c r="D330" s="5">
        <v>2012</v>
      </c>
      <c r="E330" s="6">
        <v>67.5</v>
      </c>
      <c r="F330" s="6">
        <v>214.03049999999999</v>
      </c>
      <c r="G330" s="6">
        <v>350.97675299999997</v>
      </c>
    </row>
    <row r="331" spans="1:7" x14ac:dyDescent="0.35">
      <c r="A331" s="4" t="s">
        <v>330</v>
      </c>
      <c r="B331" s="5" t="s">
        <v>48</v>
      </c>
      <c r="C331" s="5">
        <v>9</v>
      </c>
      <c r="D331" s="5">
        <v>2001</v>
      </c>
      <c r="E331" s="6">
        <v>87</v>
      </c>
      <c r="F331" s="6">
        <v>165.092266</v>
      </c>
      <c r="G331" s="6">
        <v>350.10028</v>
      </c>
    </row>
    <row r="332" spans="1:7" x14ac:dyDescent="0.35">
      <c r="A332" s="4" t="s">
        <v>331</v>
      </c>
      <c r="B332" s="5" t="s">
        <v>48</v>
      </c>
      <c r="C332" s="5">
        <v>9</v>
      </c>
      <c r="D332" s="5">
        <v>2018</v>
      </c>
      <c r="E332" s="6">
        <v>55</v>
      </c>
      <c r="F332" s="6">
        <v>97.457594999999998</v>
      </c>
      <c r="G332" s="6">
        <v>349.87878799999999</v>
      </c>
    </row>
    <row r="333" spans="1:7" x14ac:dyDescent="0.35">
      <c r="A333" s="4" t="s">
        <v>331</v>
      </c>
      <c r="B333" s="5" t="s">
        <v>48</v>
      </c>
      <c r="C333" s="5">
        <v>9</v>
      </c>
      <c r="D333" s="5">
        <v>2018</v>
      </c>
      <c r="E333" s="6">
        <v>55</v>
      </c>
      <c r="F333" s="6">
        <v>97.457594999999998</v>
      </c>
      <c r="G333" s="6">
        <v>349.87878799999999</v>
      </c>
    </row>
    <row r="334" spans="1:7" x14ac:dyDescent="0.35">
      <c r="A334" s="4" t="s">
        <v>332</v>
      </c>
      <c r="B334" s="5" t="s">
        <v>7</v>
      </c>
      <c r="C334" s="5">
        <v>8</v>
      </c>
      <c r="D334" s="5">
        <v>1998</v>
      </c>
      <c r="E334" s="6">
        <v>80</v>
      </c>
      <c r="F334" s="6">
        <v>140.464664</v>
      </c>
      <c r="G334" s="6">
        <v>349.46466400000003</v>
      </c>
    </row>
    <row r="335" spans="1:7" x14ac:dyDescent="0.35">
      <c r="A335" s="4" t="s">
        <v>333</v>
      </c>
      <c r="B335" s="5" t="s">
        <v>15</v>
      </c>
      <c r="C335" s="5">
        <v>10</v>
      </c>
      <c r="D335" s="5">
        <v>2017</v>
      </c>
      <c r="E335" s="6">
        <v>55</v>
      </c>
      <c r="F335" s="6">
        <v>102.826543</v>
      </c>
      <c r="G335" s="6">
        <v>349.21358600000002</v>
      </c>
    </row>
    <row r="336" spans="1:7" x14ac:dyDescent="0.35">
      <c r="A336" s="4" t="s">
        <v>333</v>
      </c>
      <c r="B336" s="5" t="s">
        <v>15</v>
      </c>
      <c r="C336" s="5">
        <v>10</v>
      </c>
      <c r="D336" s="5">
        <v>2017</v>
      </c>
      <c r="E336" s="6">
        <v>55</v>
      </c>
      <c r="F336" s="6">
        <v>102.826543</v>
      </c>
      <c r="G336" s="6">
        <v>349.21358600000002</v>
      </c>
    </row>
    <row r="337" spans="1:7" x14ac:dyDescent="0.35">
      <c r="A337" s="4" t="s">
        <v>334</v>
      </c>
      <c r="B337" s="5" t="s">
        <v>12</v>
      </c>
      <c r="C337" s="5">
        <v>1</v>
      </c>
      <c r="D337" s="5">
        <v>2016</v>
      </c>
      <c r="E337" s="6">
        <v>180</v>
      </c>
      <c r="F337" s="6">
        <v>126.643061</v>
      </c>
      <c r="G337" s="6">
        <v>349.14306099999999</v>
      </c>
    </row>
    <row r="338" spans="1:7" x14ac:dyDescent="0.35">
      <c r="A338" s="4" t="s">
        <v>335</v>
      </c>
      <c r="B338" s="5" t="s">
        <v>1</v>
      </c>
      <c r="C338" s="5">
        <v>16</v>
      </c>
      <c r="D338" s="5">
        <v>2011</v>
      </c>
      <c r="E338" s="6">
        <v>80</v>
      </c>
      <c r="F338" s="6">
        <v>133.10738900000001</v>
      </c>
      <c r="G338" s="6">
        <v>349.08852300000001</v>
      </c>
    </row>
    <row r="339" spans="1:7" x14ac:dyDescent="0.35">
      <c r="A339" s="4" t="s">
        <v>336</v>
      </c>
      <c r="B339" s="5" t="s">
        <v>12</v>
      </c>
      <c r="C339" s="5">
        <v>16</v>
      </c>
      <c r="D339" s="5">
        <v>2004</v>
      </c>
      <c r="E339" s="6">
        <v>105</v>
      </c>
      <c r="F339" s="6">
        <v>144.80102299999999</v>
      </c>
      <c r="G339" s="6">
        <v>348.62958500000002</v>
      </c>
    </row>
    <row r="340" spans="1:7" x14ac:dyDescent="0.35">
      <c r="A340" s="4" t="s">
        <v>337</v>
      </c>
      <c r="B340" s="5" t="s">
        <v>12</v>
      </c>
      <c r="C340" s="5">
        <v>31</v>
      </c>
      <c r="D340" s="5">
        <v>2013</v>
      </c>
      <c r="E340" s="6">
        <v>110</v>
      </c>
      <c r="F340" s="6">
        <v>71.017784000000006</v>
      </c>
      <c r="G340" s="6">
        <v>348.54752300000001</v>
      </c>
    </row>
    <row r="341" spans="1:7" x14ac:dyDescent="0.35">
      <c r="A341" s="4" t="s">
        <v>338</v>
      </c>
      <c r="B341" s="5" t="s">
        <v>108</v>
      </c>
      <c r="C341" s="5">
        <v>19</v>
      </c>
      <c r="D341" s="5">
        <v>2014</v>
      </c>
      <c r="E341" s="6">
        <v>34</v>
      </c>
      <c r="F341" s="6">
        <v>102.427862</v>
      </c>
      <c r="G341" s="6">
        <v>348.319861</v>
      </c>
    </row>
    <row r="342" spans="1:7" x14ac:dyDescent="0.35">
      <c r="A342" s="4" t="s">
        <v>339</v>
      </c>
      <c r="B342" s="5" t="s">
        <v>87</v>
      </c>
      <c r="C342" s="5">
        <v>3</v>
      </c>
      <c r="D342" s="5">
        <v>2001</v>
      </c>
      <c r="E342" s="6">
        <v>90</v>
      </c>
      <c r="F342" s="6">
        <v>226.164286</v>
      </c>
      <c r="G342" s="6">
        <v>347.42583200000001</v>
      </c>
    </row>
    <row r="343" spans="1:7" x14ac:dyDescent="0.35">
      <c r="A343" s="4" t="s">
        <v>340</v>
      </c>
      <c r="B343" s="5" t="s">
        <v>5</v>
      </c>
      <c r="C343" s="5">
        <v>10</v>
      </c>
      <c r="D343" s="5">
        <v>1995</v>
      </c>
      <c r="E343" s="6">
        <v>55</v>
      </c>
      <c r="F343" s="6">
        <v>141.57977299999999</v>
      </c>
      <c r="G343" s="6">
        <v>347.1</v>
      </c>
    </row>
    <row r="344" spans="1:7" x14ac:dyDescent="0.35">
      <c r="A344" s="4" t="s">
        <v>340</v>
      </c>
      <c r="B344" s="5" t="s">
        <v>5</v>
      </c>
      <c r="C344" s="5">
        <v>10</v>
      </c>
      <c r="D344" s="5">
        <v>1995</v>
      </c>
      <c r="E344" s="6">
        <v>55</v>
      </c>
      <c r="F344" s="6">
        <v>141.57977299999999</v>
      </c>
      <c r="G344" s="6">
        <v>347.1</v>
      </c>
    </row>
    <row r="345" spans="1:7" x14ac:dyDescent="0.35">
      <c r="A345" s="4" t="s">
        <v>341</v>
      </c>
      <c r="B345" s="5" t="s">
        <v>15</v>
      </c>
      <c r="C345" s="5">
        <v>17</v>
      </c>
      <c r="D345" s="5">
        <v>2000</v>
      </c>
      <c r="E345" s="6">
        <v>123</v>
      </c>
      <c r="F345" s="6">
        <v>260.044825</v>
      </c>
      <c r="G345" s="6">
        <v>345.14140300000003</v>
      </c>
    </row>
    <row r="346" spans="1:7" x14ac:dyDescent="0.35">
      <c r="A346" s="4" t="s">
        <v>342</v>
      </c>
      <c r="B346" s="5" t="s">
        <v>181</v>
      </c>
      <c r="C346" s="5">
        <v>20</v>
      </c>
      <c r="D346" s="5">
        <v>2017</v>
      </c>
      <c r="E346" s="6">
        <v>85</v>
      </c>
      <c r="F346" s="6">
        <v>44.898412999999998</v>
      </c>
      <c r="G346" s="6">
        <v>345.11493300000001</v>
      </c>
    </row>
    <row r="347" spans="1:7" x14ac:dyDescent="0.35">
      <c r="A347" s="4" t="s">
        <v>343</v>
      </c>
      <c r="B347" s="5" t="s">
        <v>15</v>
      </c>
      <c r="C347" s="5">
        <v>4</v>
      </c>
      <c r="D347" s="5">
        <v>2016</v>
      </c>
      <c r="E347" s="6">
        <v>125</v>
      </c>
      <c r="F347" s="6">
        <v>153.707064</v>
      </c>
      <c r="G347" s="6">
        <v>344.78004600000003</v>
      </c>
    </row>
    <row r="348" spans="1:7" x14ac:dyDescent="0.35">
      <c r="A348" s="4" t="s">
        <v>344</v>
      </c>
      <c r="B348" s="5" t="s">
        <v>7</v>
      </c>
      <c r="C348" s="5">
        <v>19</v>
      </c>
      <c r="D348" s="5">
        <v>2006</v>
      </c>
      <c r="E348" s="6">
        <v>80</v>
      </c>
      <c r="F348" s="6">
        <v>155.01934</v>
      </c>
      <c r="G348" s="6">
        <v>343.39724699999999</v>
      </c>
    </row>
    <row r="349" spans="1:7" x14ac:dyDescent="0.35">
      <c r="A349" s="4" t="s">
        <v>345</v>
      </c>
      <c r="B349" s="5" t="s">
        <v>7</v>
      </c>
      <c r="C349" s="5">
        <v>31</v>
      </c>
      <c r="D349" s="5">
        <v>2013</v>
      </c>
      <c r="E349" s="6">
        <v>75</v>
      </c>
      <c r="F349" s="6">
        <v>117.723989</v>
      </c>
      <c r="G349" s="6">
        <v>342.76920000000001</v>
      </c>
    </row>
    <row r="350" spans="1:7" x14ac:dyDescent="0.35">
      <c r="A350" s="4" t="s">
        <v>346</v>
      </c>
      <c r="B350" s="5" t="s">
        <v>5</v>
      </c>
      <c r="C350" s="5">
        <v>27</v>
      </c>
      <c r="D350" s="5">
        <v>2008</v>
      </c>
      <c r="E350" s="6">
        <v>75</v>
      </c>
      <c r="F350" s="6">
        <v>134.50855100000001</v>
      </c>
      <c r="G350" s="6">
        <v>342.41645999999997</v>
      </c>
    </row>
    <row r="351" spans="1:7" x14ac:dyDescent="0.35">
      <c r="A351" s="4" t="s">
        <v>347</v>
      </c>
      <c r="B351" s="5" t="s">
        <v>15</v>
      </c>
      <c r="C351" s="5">
        <v>16</v>
      </c>
      <c r="D351" s="5">
        <v>1977</v>
      </c>
      <c r="E351" s="6">
        <v>20</v>
      </c>
      <c r="F351" s="6">
        <v>169.10047900000001</v>
      </c>
      <c r="G351" s="6">
        <v>340.800479</v>
      </c>
    </row>
    <row r="352" spans="1:7" x14ac:dyDescent="0.35">
      <c r="A352" s="4" t="s">
        <v>348</v>
      </c>
      <c r="B352" s="5" t="s">
        <v>15</v>
      </c>
      <c r="C352" s="5">
        <v>21</v>
      </c>
      <c r="D352" s="5">
        <v>2007</v>
      </c>
      <c r="E352" s="6">
        <v>85</v>
      </c>
      <c r="F352" s="6">
        <v>127.70687700000001</v>
      </c>
      <c r="G352" s="6">
        <v>340.384141</v>
      </c>
    </row>
    <row r="353" spans="1:7" x14ac:dyDescent="0.35">
      <c r="A353" s="4" t="s">
        <v>349</v>
      </c>
      <c r="B353" s="5" t="s">
        <v>1</v>
      </c>
      <c r="C353" s="5">
        <v>19</v>
      </c>
      <c r="D353" s="5">
        <v>1997</v>
      </c>
      <c r="E353" s="6">
        <v>110</v>
      </c>
      <c r="F353" s="6">
        <v>125.304276</v>
      </c>
      <c r="G353" s="6">
        <v>339.504276</v>
      </c>
    </row>
    <row r="354" spans="1:7" x14ac:dyDescent="0.35">
      <c r="A354" s="4" t="s">
        <v>350</v>
      </c>
      <c r="B354" s="5" t="s">
        <v>5</v>
      </c>
      <c r="C354" s="5">
        <v>16</v>
      </c>
      <c r="D354" s="5">
        <v>1995</v>
      </c>
      <c r="E354" s="6">
        <v>100</v>
      </c>
      <c r="F354" s="6">
        <v>184.03111200000001</v>
      </c>
      <c r="G354" s="6">
        <v>336.52914399999997</v>
      </c>
    </row>
    <row r="355" spans="1:7" x14ac:dyDescent="0.35">
      <c r="A355" s="4" t="s">
        <v>351</v>
      </c>
      <c r="B355" s="5" t="s">
        <v>12</v>
      </c>
      <c r="C355" s="5">
        <v>22</v>
      </c>
      <c r="D355" s="5">
        <v>2016</v>
      </c>
      <c r="E355" s="6">
        <v>185</v>
      </c>
      <c r="F355" s="6">
        <v>158.84834000000001</v>
      </c>
      <c r="G355" s="6">
        <v>336.39831199999998</v>
      </c>
    </row>
    <row r="356" spans="1:7" x14ac:dyDescent="0.35">
      <c r="A356" s="4" t="s">
        <v>352</v>
      </c>
      <c r="B356" s="5" t="s">
        <v>5</v>
      </c>
      <c r="C356" s="5">
        <v>7</v>
      </c>
      <c r="D356" s="5">
        <v>1996</v>
      </c>
      <c r="E356" s="6">
        <v>75</v>
      </c>
      <c r="F356" s="6">
        <v>134.06951100000001</v>
      </c>
      <c r="G356" s="6">
        <v>336.06951099999998</v>
      </c>
    </row>
    <row r="357" spans="1:7" x14ac:dyDescent="0.35">
      <c r="A357" s="4" t="s">
        <v>353</v>
      </c>
      <c r="B357" s="5" t="s">
        <v>48</v>
      </c>
      <c r="C357" s="5">
        <v>17</v>
      </c>
      <c r="D357" s="5">
        <v>2017</v>
      </c>
      <c r="E357" s="6">
        <v>150</v>
      </c>
      <c r="F357" s="6">
        <v>45.157105000000001</v>
      </c>
      <c r="G357" s="6">
        <v>334.55010600000003</v>
      </c>
    </row>
    <row r="358" spans="1:7" x14ac:dyDescent="0.35">
      <c r="A358" s="4" t="s">
        <v>354</v>
      </c>
      <c r="B358" s="5" t="s">
        <v>15</v>
      </c>
      <c r="C358" s="5">
        <v>25</v>
      </c>
      <c r="D358" s="5">
        <v>2015</v>
      </c>
      <c r="E358" s="6">
        <v>187.5</v>
      </c>
      <c r="F358" s="6">
        <v>123.08712</v>
      </c>
      <c r="G358" s="6">
        <v>334.342692</v>
      </c>
    </row>
    <row r="359" spans="1:7" x14ac:dyDescent="0.35">
      <c r="A359" s="4" t="s">
        <v>355</v>
      </c>
      <c r="B359" s="5" t="s">
        <v>5</v>
      </c>
      <c r="C359" s="5">
        <v>30</v>
      </c>
      <c r="D359" s="5">
        <v>1995</v>
      </c>
      <c r="E359" s="6">
        <v>65</v>
      </c>
      <c r="F359" s="6">
        <v>172.07049599999999</v>
      </c>
      <c r="G359" s="6">
        <v>334.1</v>
      </c>
    </row>
    <row r="360" spans="1:7" x14ac:dyDescent="0.35">
      <c r="A360" s="4" t="s">
        <v>356</v>
      </c>
      <c r="B360" s="5" t="s">
        <v>12</v>
      </c>
      <c r="C360" s="5">
        <v>8</v>
      </c>
      <c r="D360" s="5">
        <v>2005</v>
      </c>
      <c r="E360" s="6">
        <v>87.5</v>
      </c>
      <c r="F360" s="6">
        <v>154.69607999999999</v>
      </c>
      <c r="G360" s="6">
        <v>333.13274999999999</v>
      </c>
    </row>
    <row r="361" spans="1:7" x14ac:dyDescent="0.35">
      <c r="A361" s="4" t="s">
        <v>357</v>
      </c>
      <c r="B361" s="5" t="s">
        <v>7</v>
      </c>
      <c r="C361" s="5">
        <v>23</v>
      </c>
      <c r="D361" s="5">
        <v>1984</v>
      </c>
      <c r="E361" s="6">
        <v>28</v>
      </c>
      <c r="F361" s="6">
        <v>179.88027099999999</v>
      </c>
      <c r="G361" s="6">
        <v>333.08027099999998</v>
      </c>
    </row>
    <row r="362" spans="1:7" x14ac:dyDescent="0.35">
      <c r="A362" s="4" t="s">
        <v>358</v>
      </c>
      <c r="B362" s="5" t="s">
        <v>15</v>
      </c>
      <c r="C362" s="5">
        <v>22</v>
      </c>
      <c r="D362" s="5">
        <v>1989</v>
      </c>
      <c r="E362" s="6">
        <v>40</v>
      </c>
      <c r="F362" s="6">
        <v>118.450002</v>
      </c>
      <c r="G362" s="6">
        <v>332</v>
      </c>
    </row>
    <row r="363" spans="1:7" x14ac:dyDescent="0.35">
      <c r="A363" s="4" t="s">
        <v>359</v>
      </c>
      <c r="B363" s="5" t="s">
        <v>15</v>
      </c>
      <c r="C363" s="5">
        <v>19</v>
      </c>
      <c r="D363" s="5">
        <v>2004</v>
      </c>
      <c r="E363" s="6">
        <v>100</v>
      </c>
      <c r="F363" s="6">
        <v>173.00500199999999</v>
      </c>
      <c r="G363" s="6">
        <v>331.32341000000002</v>
      </c>
    </row>
    <row r="364" spans="1:7" x14ac:dyDescent="0.35">
      <c r="A364" s="4" t="s">
        <v>360</v>
      </c>
      <c r="B364" s="5" t="s">
        <v>1</v>
      </c>
      <c r="C364" s="5">
        <v>3</v>
      </c>
      <c r="D364" s="5">
        <v>2010</v>
      </c>
      <c r="E364" s="6">
        <v>13</v>
      </c>
      <c r="F364" s="6">
        <v>106.954678</v>
      </c>
      <c r="G364" s="6">
        <v>331.26670999999999</v>
      </c>
    </row>
    <row r="365" spans="1:7" x14ac:dyDescent="0.35">
      <c r="A365" s="4" t="s">
        <v>361</v>
      </c>
      <c r="B365" s="5" t="s">
        <v>17</v>
      </c>
      <c r="C365" s="5">
        <v>7</v>
      </c>
      <c r="D365" s="5">
        <v>2014</v>
      </c>
      <c r="E365" s="6">
        <v>110</v>
      </c>
      <c r="F365" s="6">
        <v>106.580051</v>
      </c>
      <c r="G365" s="6">
        <v>330.78005100000001</v>
      </c>
    </row>
    <row r="366" spans="1:7" x14ac:dyDescent="0.35">
      <c r="A366" s="4" t="s">
        <v>362</v>
      </c>
      <c r="B366" s="5" t="s">
        <v>110</v>
      </c>
      <c r="C366" s="5">
        <v>6</v>
      </c>
      <c r="D366" s="5">
        <v>2000</v>
      </c>
      <c r="E366" s="6">
        <v>55</v>
      </c>
      <c r="F366" s="6">
        <v>166.22504000000001</v>
      </c>
      <c r="G366" s="6">
        <v>330.42504000000002</v>
      </c>
    </row>
    <row r="367" spans="1:7" x14ac:dyDescent="0.35">
      <c r="A367" s="4" t="s">
        <v>362</v>
      </c>
      <c r="B367" s="5" t="s">
        <v>110</v>
      </c>
      <c r="C367" s="5">
        <v>6</v>
      </c>
      <c r="D367" s="5">
        <v>2000</v>
      </c>
      <c r="E367" s="6">
        <v>55</v>
      </c>
      <c r="F367" s="6">
        <v>166.22504000000001</v>
      </c>
      <c r="G367" s="6">
        <v>330.42504000000002</v>
      </c>
    </row>
    <row r="368" spans="1:7" x14ac:dyDescent="0.35">
      <c r="A368" s="4" t="s">
        <v>363</v>
      </c>
      <c r="B368" s="5" t="s">
        <v>1</v>
      </c>
      <c r="C368" s="5">
        <v>25</v>
      </c>
      <c r="D368" s="5">
        <v>2008</v>
      </c>
      <c r="E368" s="6">
        <v>160</v>
      </c>
      <c r="F368" s="6">
        <v>127.509326</v>
      </c>
      <c r="G368" s="6">
        <v>329.631958</v>
      </c>
    </row>
    <row r="369" spans="1:7" x14ac:dyDescent="0.35">
      <c r="A369" s="4" t="s">
        <v>364</v>
      </c>
      <c r="B369" s="5" t="s">
        <v>5</v>
      </c>
      <c r="C369" s="5">
        <v>30</v>
      </c>
      <c r="D369" s="5">
        <v>2000</v>
      </c>
      <c r="E369" s="6">
        <v>120</v>
      </c>
      <c r="F369" s="6">
        <v>182.61843400000001</v>
      </c>
      <c r="G369" s="6">
        <v>328.711434</v>
      </c>
    </row>
    <row r="370" spans="1:7" x14ac:dyDescent="0.35">
      <c r="A370" s="4" t="s">
        <v>365</v>
      </c>
      <c r="B370" s="5" t="s">
        <v>5</v>
      </c>
      <c r="C370" s="5">
        <v>10</v>
      </c>
      <c r="D370" s="5">
        <v>2016</v>
      </c>
      <c r="E370" s="6">
        <v>90</v>
      </c>
      <c r="F370" s="6">
        <v>65.075540000000004</v>
      </c>
      <c r="G370" s="6">
        <v>328.67554000000001</v>
      </c>
    </row>
    <row r="371" spans="1:7" x14ac:dyDescent="0.35">
      <c r="A371" s="4" t="s">
        <v>366</v>
      </c>
      <c r="B371" s="5" t="s">
        <v>108</v>
      </c>
      <c r="C371" s="5">
        <v>26</v>
      </c>
      <c r="D371" s="5">
        <v>1986</v>
      </c>
      <c r="E371" s="6">
        <v>8.8000000000000007</v>
      </c>
      <c r="F371" s="6">
        <v>174.803506</v>
      </c>
      <c r="G371" s="6">
        <v>328.203506</v>
      </c>
    </row>
    <row r="372" spans="1:7" x14ac:dyDescent="0.35">
      <c r="A372" s="4" t="s">
        <v>367</v>
      </c>
      <c r="B372" s="5" t="s">
        <v>108</v>
      </c>
      <c r="C372" s="5">
        <v>22</v>
      </c>
      <c r="D372" s="5">
        <v>1995</v>
      </c>
      <c r="E372" s="6">
        <v>30</v>
      </c>
      <c r="F372" s="6">
        <v>100.125643</v>
      </c>
      <c r="G372" s="6">
        <v>328.12564300000003</v>
      </c>
    </row>
    <row r="373" spans="1:7" x14ac:dyDescent="0.35">
      <c r="A373" s="4" t="s">
        <v>368</v>
      </c>
      <c r="B373" s="5" t="s">
        <v>15</v>
      </c>
      <c r="C373" s="5">
        <v>21</v>
      </c>
      <c r="D373" s="5">
        <v>2008</v>
      </c>
      <c r="E373" s="6">
        <v>150</v>
      </c>
      <c r="F373" s="6">
        <v>114.053579</v>
      </c>
      <c r="G373" s="6">
        <v>328.01502900000003</v>
      </c>
    </row>
    <row r="374" spans="1:7" x14ac:dyDescent="0.35">
      <c r="A374" s="4" t="s">
        <v>369</v>
      </c>
      <c r="B374" s="5" t="s">
        <v>181</v>
      </c>
      <c r="C374" s="5">
        <v>9</v>
      </c>
      <c r="D374" s="5">
        <v>2015</v>
      </c>
      <c r="E374" s="6">
        <v>48</v>
      </c>
      <c r="F374" s="6">
        <v>89.256423999999996</v>
      </c>
      <c r="G374" s="6">
        <v>327.65642400000002</v>
      </c>
    </row>
    <row r="375" spans="1:7" x14ac:dyDescent="0.35">
      <c r="A375" s="4" t="s">
        <v>370</v>
      </c>
      <c r="B375" s="5" t="s">
        <v>5</v>
      </c>
      <c r="C375" s="5">
        <v>30</v>
      </c>
      <c r="D375" s="5">
        <v>2006</v>
      </c>
      <c r="E375" s="6">
        <v>35</v>
      </c>
      <c r="F375" s="6">
        <v>124.74046</v>
      </c>
      <c r="G375" s="6">
        <v>326.07315499999999</v>
      </c>
    </row>
    <row r="376" spans="1:7" x14ac:dyDescent="0.35">
      <c r="A376" s="4" t="s">
        <v>371</v>
      </c>
      <c r="B376" s="5" t="s">
        <v>5</v>
      </c>
      <c r="C376" s="5">
        <v>21</v>
      </c>
      <c r="D376" s="5">
        <v>1996</v>
      </c>
      <c r="E376" s="6">
        <v>100</v>
      </c>
      <c r="F376" s="6">
        <v>100.138851</v>
      </c>
      <c r="G376" s="6">
        <v>325.5</v>
      </c>
    </row>
    <row r="377" spans="1:7" x14ac:dyDescent="0.35">
      <c r="A377" s="4" t="s">
        <v>372</v>
      </c>
      <c r="B377" s="5" t="s">
        <v>7</v>
      </c>
      <c r="C377" s="5">
        <v>14</v>
      </c>
      <c r="D377" s="5">
        <v>2010</v>
      </c>
      <c r="E377" s="6">
        <v>210</v>
      </c>
      <c r="F377" s="6">
        <v>105.487148</v>
      </c>
      <c r="G377" s="6">
        <v>322.45900599999999</v>
      </c>
    </row>
    <row r="378" spans="1:7" x14ac:dyDescent="0.35">
      <c r="A378" s="4" t="s">
        <v>373</v>
      </c>
      <c r="B378" s="5" t="s">
        <v>15</v>
      </c>
      <c r="C378" s="5">
        <v>5</v>
      </c>
      <c r="D378" s="5">
        <v>2010</v>
      </c>
      <c r="E378" s="6">
        <v>130</v>
      </c>
      <c r="F378" s="6">
        <v>148.415853</v>
      </c>
      <c r="G378" s="6">
        <v>321.88720799999999</v>
      </c>
    </row>
    <row r="379" spans="1:7" x14ac:dyDescent="0.35">
      <c r="A379" s="4" t="s">
        <v>374</v>
      </c>
      <c r="B379" s="5" t="s">
        <v>1</v>
      </c>
      <c r="C379" s="5">
        <v>15</v>
      </c>
      <c r="D379" s="5">
        <v>1993</v>
      </c>
      <c r="E379" s="6">
        <v>25</v>
      </c>
      <c r="F379" s="6">
        <v>96.067178999999996</v>
      </c>
      <c r="G379" s="6">
        <v>321.365567</v>
      </c>
    </row>
    <row r="380" spans="1:7" x14ac:dyDescent="0.35">
      <c r="A380" s="4" t="s">
        <v>375</v>
      </c>
      <c r="B380" s="5" t="s">
        <v>108</v>
      </c>
      <c r="C380" s="5">
        <v>18</v>
      </c>
      <c r="D380" s="5">
        <v>1987</v>
      </c>
      <c r="E380" s="6">
        <v>14</v>
      </c>
      <c r="F380" s="6">
        <v>156.64569299999999</v>
      </c>
      <c r="G380" s="6">
        <v>320.10000000000002</v>
      </c>
    </row>
    <row r="381" spans="1:7" x14ac:dyDescent="0.35">
      <c r="A381" s="4" t="s">
        <v>376</v>
      </c>
      <c r="B381" s="5" t="s">
        <v>12</v>
      </c>
      <c r="C381" s="5">
        <v>1</v>
      </c>
      <c r="D381" s="5">
        <v>2010</v>
      </c>
      <c r="E381" s="6">
        <v>150</v>
      </c>
      <c r="F381" s="6">
        <v>131.772187</v>
      </c>
      <c r="G381" s="6">
        <v>319.71388100000001</v>
      </c>
    </row>
    <row r="382" spans="1:7" x14ac:dyDescent="0.35">
      <c r="A382" s="4" t="s">
        <v>377</v>
      </c>
      <c r="B382" s="5" t="s">
        <v>7</v>
      </c>
      <c r="C382" s="5">
        <v>15</v>
      </c>
      <c r="D382" s="5">
        <v>1992</v>
      </c>
      <c r="E382" s="6">
        <v>35</v>
      </c>
      <c r="F382" s="6">
        <v>144.731527</v>
      </c>
      <c r="G382" s="6">
        <v>319.7</v>
      </c>
    </row>
    <row r="383" spans="1:7" x14ac:dyDescent="0.35">
      <c r="A383" s="4" t="s">
        <v>378</v>
      </c>
      <c r="B383" s="5" t="s">
        <v>48</v>
      </c>
      <c r="C383" s="5">
        <v>10</v>
      </c>
      <c r="D383" s="5">
        <v>2012</v>
      </c>
      <c r="E383" s="6">
        <v>79</v>
      </c>
      <c r="F383" s="6">
        <v>103.86029000000001</v>
      </c>
      <c r="G383" s="6">
        <v>318.146162</v>
      </c>
    </row>
    <row r="384" spans="1:7" x14ac:dyDescent="0.35">
      <c r="A384" s="4" t="s">
        <v>379</v>
      </c>
      <c r="B384" s="5" t="s">
        <v>12</v>
      </c>
      <c r="C384" s="5">
        <v>19</v>
      </c>
      <c r="D384" s="5">
        <v>2013</v>
      </c>
      <c r="E384" s="6">
        <v>20</v>
      </c>
      <c r="F384" s="6">
        <v>137.40014099999999</v>
      </c>
      <c r="G384" s="6">
        <v>318.00014099999999</v>
      </c>
    </row>
    <row r="385" spans="1:7" x14ac:dyDescent="0.35">
      <c r="A385" s="4" t="s">
        <v>380</v>
      </c>
      <c r="B385" s="5" t="s">
        <v>1</v>
      </c>
      <c r="C385" s="5">
        <v>21</v>
      </c>
      <c r="D385" s="5">
        <v>2001</v>
      </c>
      <c r="E385" s="6">
        <v>78</v>
      </c>
      <c r="F385" s="6">
        <v>170.70899600000001</v>
      </c>
      <c r="G385" s="6">
        <v>317.66805799999997</v>
      </c>
    </row>
    <row r="386" spans="1:7" x14ac:dyDescent="0.35">
      <c r="A386" s="4" t="s">
        <v>381</v>
      </c>
      <c r="B386" s="5" t="s">
        <v>87</v>
      </c>
      <c r="C386" s="5">
        <v>21</v>
      </c>
      <c r="D386" s="5">
        <v>2009</v>
      </c>
      <c r="E386" s="6">
        <v>70</v>
      </c>
      <c r="F386" s="6">
        <v>120.77459399999999</v>
      </c>
      <c r="G386" s="6">
        <v>316.91526399999998</v>
      </c>
    </row>
    <row r="387" spans="1:7" x14ac:dyDescent="0.35">
      <c r="A387" s="4" t="s">
        <v>382</v>
      </c>
      <c r="B387" s="5" t="s">
        <v>1</v>
      </c>
      <c r="C387" s="5">
        <v>5</v>
      </c>
      <c r="D387" s="5">
        <v>1984</v>
      </c>
      <c r="E387" s="6">
        <v>15</v>
      </c>
      <c r="F387" s="6">
        <v>234.76047800000001</v>
      </c>
      <c r="G387" s="6">
        <v>316.3</v>
      </c>
    </row>
    <row r="388" spans="1:7" x14ac:dyDescent="0.35">
      <c r="A388" s="4" t="s">
        <v>383</v>
      </c>
      <c r="B388" s="5" t="s">
        <v>15</v>
      </c>
      <c r="C388" s="5">
        <v>6</v>
      </c>
      <c r="D388" s="5">
        <v>2009</v>
      </c>
      <c r="E388" s="6">
        <v>190</v>
      </c>
      <c r="F388" s="6">
        <v>137.855863</v>
      </c>
      <c r="G388" s="6">
        <v>315.70969700000001</v>
      </c>
    </row>
    <row r="389" spans="1:7" x14ac:dyDescent="0.35">
      <c r="A389" s="4" t="s">
        <v>384</v>
      </c>
      <c r="B389" s="5" t="s">
        <v>12</v>
      </c>
      <c r="C389" s="5">
        <v>25</v>
      </c>
      <c r="D389" s="5">
        <v>1997</v>
      </c>
      <c r="E389" s="6">
        <v>85</v>
      </c>
      <c r="F389" s="6">
        <v>172.95640900000001</v>
      </c>
      <c r="G389" s="6">
        <v>315.26835299999999</v>
      </c>
    </row>
    <row r="390" spans="1:7" x14ac:dyDescent="0.35">
      <c r="A390" s="4" t="s">
        <v>385</v>
      </c>
      <c r="B390" s="5" t="s">
        <v>5</v>
      </c>
      <c r="C390" s="5">
        <v>19</v>
      </c>
      <c r="D390" s="5">
        <v>2009</v>
      </c>
      <c r="E390" s="6">
        <v>40</v>
      </c>
      <c r="F390" s="6">
        <v>163.95803100000001</v>
      </c>
      <c r="G390" s="6">
        <v>314.70971700000001</v>
      </c>
    </row>
    <row r="391" spans="1:7" x14ac:dyDescent="0.35">
      <c r="A391" s="4" t="s">
        <v>386</v>
      </c>
      <c r="B391" s="5" t="s">
        <v>7</v>
      </c>
      <c r="C391" s="5">
        <v>28</v>
      </c>
      <c r="D391" s="5">
        <v>2010</v>
      </c>
      <c r="E391" s="6">
        <v>200</v>
      </c>
      <c r="F391" s="6">
        <v>90.759675999999999</v>
      </c>
      <c r="G391" s="6">
        <v>314.59459700000002</v>
      </c>
    </row>
    <row r="392" spans="1:7" x14ac:dyDescent="0.35">
      <c r="A392" s="4" t="s">
        <v>387</v>
      </c>
      <c r="B392" s="5" t="s">
        <v>5</v>
      </c>
      <c r="C392" s="5">
        <v>10</v>
      </c>
      <c r="D392" s="5">
        <v>1999</v>
      </c>
      <c r="E392" s="6">
        <v>35</v>
      </c>
      <c r="F392" s="6">
        <v>206.040085</v>
      </c>
      <c r="G392" s="6">
        <v>312.383487</v>
      </c>
    </row>
    <row r="393" spans="1:7" x14ac:dyDescent="0.35">
      <c r="A393" s="4" t="s">
        <v>388</v>
      </c>
      <c r="B393" s="5" t="s">
        <v>87</v>
      </c>
      <c r="C393" s="5">
        <v>17</v>
      </c>
      <c r="D393" s="5">
        <v>2012</v>
      </c>
      <c r="E393" s="6">
        <v>100</v>
      </c>
      <c r="F393" s="6">
        <v>85.028192000000004</v>
      </c>
      <c r="G393" s="6">
        <v>311.97925600000002</v>
      </c>
    </row>
    <row r="394" spans="1:7" x14ac:dyDescent="0.35">
      <c r="A394" s="4" t="s">
        <v>389</v>
      </c>
      <c r="B394" s="5" t="s">
        <v>5</v>
      </c>
      <c r="C394" s="5">
        <v>8</v>
      </c>
      <c r="D394" s="5">
        <v>2007</v>
      </c>
      <c r="E394" s="6">
        <v>85</v>
      </c>
      <c r="F394" s="6">
        <v>117.144465</v>
      </c>
      <c r="G394" s="6">
        <v>311.74446499999999</v>
      </c>
    </row>
    <row r="395" spans="1:7" x14ac:dyDescent="0.35">
      <c r="A395" s="4" t="s">
        <v>390</v>
      </c>
      <c r="B395" s="5" t="s">
        <v>48</v>
      </c>
      <c r="C395" s="5">
        <v>6</v>
      </c>
      <c r="D395" s="5">
        <v>2015</v>
      </c>
      <c r="E395" s="6">
        <v>74</v>
      </c>
      <c r="F395" s="6">
        <v>162.994032</v>
      </c>
      <c r="G395" s="6">
        <v>311.59403200000003</v>
      </c>
    </row>
    <row r="396" spans="1:7" x14ac:dyDescent="0.35">
      <c r="A396" s="4" t="s">
        <v>391</v>
      </c>
      <c r="B396" s="5" t="s">
        <v>5</v>
      </c>
      <c r="C396" s="5">
        <v>10</v>
      </c>
      <c r="D396" s="5">
        <v>2016</v>
      </c>
      <c r="E396" s="6">
        <v>40</v>
      </c>
      <c r="F396" s="6">
        <v>102.47000800000001</v>
      </c>
      <c r="G396" s="6">
        <v>311.27000800000002</v>
      </c>
    </row>
    <row r="397" spans="1:7" x14ac:dyDescent="0.35">
      <c r="A397" s="4" t="s">
        <v>392</v>
      </c>
      <c r="B397" s="5" t="s">
        <v>48</v>
      </c>
      <c r="C397" s="5">
        <v>10</v>
      </c>
      <c r="D397" s="5">
        <v>2017</v>
      </c>
      <c r="E397" s="6">
        <v>80</v>
      </c>
      <c r="F397" s="6">
        <v>175.750384</v>
      </c>
      <c r="G397" s="6">
        <v>310.94099699999998</v>
      </c>
    </row>
    <row r="398" spans="1:7" x14ac:dyDescent="0.35">
      <c r="A398" s="4" t="s">
        <v>393</v>
      </c>
      <c r="B398" s="5" t="s">
        <v>108</v>
      </c>
      <c r="C398" s="5">
        <v>18</v>
      </c>
      <c r="D398" s="5">
        <v>2015</v>
      </c>
      <c r="E398" s="6">
        <v>61</v>
      </c>
      <c r="F398" s="6">
        <v>81.697192000000001</v>
      </c>
      <c r="G398" s="6">
        <v>310.69719199999997</v>
      </c>
    </row>
    <row r="399" spans="1:7" x14ac:dyDescent="0.35">
      <c r="A399" s="4" t="s">
        <v>394</v>
      </c>
      <c r="B399" s="5" t="s">
        <v>1</v>
      </c>
      <c r="C399" s="5">
        <v>22</v>
      </c>
      <c r="D399" s="5">
        <v>2010</v>
      </c>
      <c r="E399" s="6">
        <v>100</v>
      </c>
      <c r="F399" s="6">
        <v>148.43860000000001</v>
      </c>
      <c r="G399" s="6">
        <v>310.65057400000001</v>
      </c>
    </row>
    <row r="400" spans="1:7" x14ac:dyDescent="0.35">
      <c r="A400" s="4" t="s">
        <v>395</v>
      </c>
      <c r="B400" s="5" t="s">
        <v>15</v>
      </c>
      <c r="C400" s="5">
        <v>10</v>
      </c>
      <c r="D400" s="5">
        <v>2004</v>
      </c>
      <c r="E400" s="6">
        <v>170</v>
      </c>
      <c r="F400" s="6">
        <v>186.49358699999999</v>
      </c>
      <c r="G400" s="6">
        <v>310.63416899999999</v>
      </c>
    </row>
    <row r="401" spans="1:7" x14ac:dyDescent="0.35">
      <c r="A401" s="4" t="s">
        <v>396</v>
      </c>
      <c r="B401" s="5" t="s">
        <v>12</v>
      </c>
      <c r="C401" s="5">
        <v>30</v>
      </c>
      <c r="D401" s="5">
        <v>1999</v>
      </c>
      <c r="E401" s="6">
        <v>70</v>
      </c>
      <c r="F401" s="6">
        <v>152.257509</v>
      </c>
      <c r="G401" s="6">
        <v>310.13817799999998</v>
      </c>
    </row>
    <row r="402" spans="1:7" x14ac:dyDescent="0.35">
      <c r="A402" s="4" t="s">
        <v>397</v>
      </c>
      <c r="B402" s="5" t="s">
        <v>15</v>
      </c>
      <c r="C402" s="5">
        <v>4</v>
      </c>
      <c r="D402" s="5">
        <v>2005</v>
      </c>
      <c r="E402" s="6">
        <v>60</v>
      </c>
      <c r="F402" s="6">
        <v>135.38666499999999</v>
      </c>
      <c r="G402" s="6">
        <v>310.04382299999997</v>
      </c>
    </row>
    <row r="403" spans="1:7" x14ac:dyDescent="0.35">
      <c r="A403" s="4" t="s">
        <v>398</v>
      </c>
      <c r="B403" s="5" t="s">
        <v>15</v>
      </c>
      <c r="C403" s="5">
        <v>8</v>
      </c>
      <c r="D403" s="5">
        <v>1996</v>
      </c>
      <c r="E403" s="6">
        <v>70</v>
      </c>
      <c r="F403" s="6">
        <v>136.492681</v>
      </c>
      <c r="G403" s="6">
        <v>308.7</v>
      </c>
    </row>
    <row r="404" spans="1:7" x14ac:dyDescent="0.35">
      <c r="A404" s="4" t="s">
        <v>399</v>
      </c>
      <c r="B404" s="5" t="s">
        <v>181</v>
      </c>
      <c r="C404" s="5">
        <v>27</v>
      </c>
      <c r="D404" s="5">
        <v>2017</v>
      </c>
      <c r="E404" s="6">
        <v>40</v>
      </c>
      <c r="F404" s="6">
        <v>26.844691999999998</v>
      </c>
      <c r="G404" s="6">
        <v>307.35390599999999</v>
      </c>
    </row>
    <row r="405" spans="1:7" x14ac:dyDescent="0.35">
      <c r="A405" s="4" t="s">
        <v>400</v>
      </c>
      <c r="B405" s="5" t="s">
        <v>1</v>
      </c>
      <c r="C405" s="5">
        <v>15</v>
      </c>
      <c r="D405" s="5">
        <v>2006</v>
      </c>
      <c r="E405" s="6">
        <v>55</v>
      </c>
      <c r="F405" s="6">
        <v>162.58603600000001</v>
      </c>
      <c r="G405" s="6">
        <v>307.32563299999998</v>
      </c>
    </row>
    <row r="406" spans="1:7" x14ac:dyDescent="0.35">
      <c r="A406" s="4" t="s">
        <v>400</v>
      </c>
      <c r="B406" s="5" t="s">
        <v>1</v>
      </c>
      <c r="C406" s="5">
        <v>15</v>
      </c>
      <c r="D406" s="5">
        <v>2006</v>
      </c>
      <c r="E406" s="6">
        <v>55</v>
      </c>
      <c r="F406" s="6">
        <v>162.58603600000001</v>
      </c>
      <c r="G406" s="6">
        <v>307.32563299999998</v>
      </c>
    </row>
    <row r="407" spans="1:7" x14ac:dyDescent="0.35">
      <c r="A407" s="4" t="s">
        <v>401</v>
      </c>
      <c r="B407" s="5" t="s">
        <v>5</v>
      </c>
      <c r="C407" s="5">
        <v>6</v>
      </c>
      <c r="D407" s="5">
        <v>2014</v>
      </c>
      <c r="E407" s="6">
        <v>12</v>
      </c>
      <c r="F407" s="6">
        <v>124.87235</v>
      </c>
      <c r="G407" s="6">
        <v>307.16683399999999</v>
      </c>
    </row>
    <row r="408" spans="1:7" x14ac:dyDescent="0.35">
      <c r="A408" s="4" t="s">
        <v>402</v>
      </c>
      <c r="B408" s="5" t="s">
        <v>15</v>
      </c>
      <c r="C408" s="5">
        <v>21</v>
      </c>
      <c r="D408" s="5">
        <v>2012</v>
      </c>
      <c r="E408" s="6">
        <v>145</v>
      </c>
      <c r="F408" s="6">
        <v>103.412758</v>
      </c>
      <c r="G408" s="6">
        <v>306.90090199999997</v>
      </c>
    </row>
    <row r="409" spans="1:7" x14ac:dyDescent="0.35">
      <c r="A409" s="4" t="s">
        <v>403</v>
      </c>
      <c r="B409" s="5" t="s">
        <v>1</v>
      </c>
      <c r="C409" s="5">
        <v>27</v>
      </c>
      <c r="D409" s="5">
        <v>2002</v>
      </c>
      <c r="E409" s="6">
        <v>30</v>
      </c>
      <c r="F409" s="6">
        <v>170.68751800000001</v>
      </c>
      <c r="G409" s="6">
        <v>306.77054500000003</v>
      </c>
    </row>
    <row r="410" spans="1:7" x14ac:dyDescent="0.35">
      <c r="A410" s="4" t="s">
        <v>404</v>
      </c>
      <c r="B410" s="5" t="s">
        <v>15</v>
      </c>
      <c r="C410" s="5">
        <v>20</v>
      </c>
      <c r="D410" s="5">
        <v>2009</v>
      </c>
      <c r="E410" s="6">
        <v>35</v>
      </c>
      <c r="F410" s="6">
        <v>255.959475</v>
      </c>
      <c r="G410" s="6">
        <v>305.70579400000003</v>
      </c>
    </row>
    <row r="411" spans="1:7" x14ac:dyDescent="0.35">
      <c r="A411" s="4" t="s">
        <v>405</v>
      </c>
      <c r="B411" s="5" t="s">
        <v>87</v>
      </c>
      <c r="C411" s="5">
        <v>11</v>
      </c>
      <c r="D411" s="5">
        <v>2017</v>
      </c>
      <c r="E411" s="6">
        <v>15</v>
      </c>
      <c r="F411" s="6">
        <v>102.092201</v>
      </c>
      <c r="G411" s="6">
        <v>305.49220100000002</v>
      </c>
    </row>
    <row r="412" spans="1:7" x14ac:dyDescent="0.35">
      <c r="A412" s="4" t="s">
        <v>406</v>
      </c>
      <c r="B412" s="5" t="s">
        <v>17</v>
      </c>
      <c r="C412" s="5">
        <v>30</v>
      </c>
      <c r="D412" s="5">
        <v>2012</v>
      </c>
      <c r="E412" s="6">
        <v>150</v>
      </c>
      <c r="F412" s="6">
        <v>83.670083000000005</v>
      </c>
      <c r="G412" s="6">
        <v>305.270083</v>
      </c>
    </row>
    <row r="413" spans="1:7" x14ac:dyDescent="0.35">
      <c r="A413" s="4" t="s">
        <v>407</v>
      </c>
      <c r="B413" s="5" t="s">
        <v>7</v>
      </c>
      <c r="C413" s="5">
        <v>18</v>
      </c>
      <c r="D413" s="5">
        <v>2012</v>
      </c>
      <c r="E413" s="6">
        <v>209</v>
      </c>
      <c r="F413" s="6">
        <v>65.233400000000003</v>
      </c>
      <c r="G413" s="6">
        <v>305.21822800000001</v>
      </c>
    </row>
    <row r="414" spans="1:7" x14ac:dyDescent="0.35">
      <c r="A414" s="4" t="s">
        <v>408</v>
      </c>
      <c r="B414" s="5" t="s">
        <v>48</v>
      </c>
      <c r="C414" s="5">
        <v>14</v>
      </c>
      <c r="D414" s="5">
        <v>2013</v>
      </c>
      <c r="E414" s="6">
        <v>92</v>
      </c>
      <c r="F414" s="6">
        <v>67.349198000000001</v>
      </c>
      <c r="G414" s="6">
        <v>304.24919799999998</v>
      </c>
    </row>
    <row r="415" spans="1:7" x14ac:dyDescent="0.35">
      <c r="A415" s="4" t="s">
        <v>409</v>
      </c>
      <c r="B415" s="5" t="s">
        <v>5</v>
      </c>
      <c r="C415" s="5">
        <v>19</v>
      </c>
      <c r="D415" s="5">
        <v>1998</v>
      </c>
      <c r="E415" s="6">
        <v>90</v>
      </c>
      <c r="F415" s="6">
        <v>120.620254</v>
      </c>
      <c r="G415" s="6">
        <v>303.5</v>
      </c>
    </row>
    <row r="416" spans="1:7" x14ac:dyDescent="0.35">
      <c r="A416" s="4" t="s">
        <v>410</v>
      </c>
      <c r="B416" s="5" t="s">
        <v>17</v>
      </c>
      <c r="C416" s="5">
        <v>21</v>
      </c>
      <c r="D416" s="5">
        <v>1997</v>
      </c>
      <c r="E416" s="6">
        <v>45</v>
      </c>
      <c r="F416" s="6">
        <v>181.41061500000001</v>
      </c>
      <c r="G416" s="6">
        <v>302.71061500000002</v>
      </c>
    </row>
    <row r="417" spans="1:7" x14ac:dyDescent="0.35">
      <c r="A417" s="4" t="s">
        <v>411</v>
      </c>
      <c r="B417" s="5" t="s">
        <v>87</v>
      </c>
      <c r="C417" s="5">
        <v>7</v>
      </c>
      <c r="D417" s="5">
        <v>2009</v>
      </c>
      <c r="E417" s="6">
        <v>175</v>
      </c>
      <c r="F417" s="6">
        <v>150.20149799999999</v>
      </c>
      <c r="G417" s="6">
        <v>302.46901700000001</v>
      </c>
    </row>
    <row r="418" spans="1:7" x14ac:dyDescent="0.35">
      <c r="A418" s="4" t="s">
        <v>412</v>
      </c>
      <c r="B418" s="5" t="s">
        <v>1</v>
      </c>
      <c r="C418" s="5">
        <v>21</v>
      </c>
      <c r="D418" s="5">
        <v>2016</v>
      </c>
      <c r="E418" s="6">
        <v>110</v>
      </c>
      <c r="F418" s="6">
        <v>100.01469899999999</v>
      </c>
      <c r="G418" s="6">
        <v>302.21243399999997</v>
      </c>
    </row>
    <row r="419" spans="1:7" x14ac:dyDescent="0.35">
      <c r="A419" s="4" t="s">
        <v>413</v>
      </c>
      <c r="B419" s="5" t="s">
        <v>1</v>
      </c>
      <c r="C419" s="5">
        <v>11</v>
      </c>
      <c r="D419" s="5">
        <v>1991</v>
      </c>
      <c r="E419" s="6">
        <v>70</v>
      </c>
      <c r="F419" s="6">
        <v>119.65482299999999</v>
      </c>
      <c r="G419" s="6">
        <v>300.85482300000001</v>
      </c>
    </row>
    <row r="420" spans="1:7" x14ac:dyDescent="0.35">
      <c r="A420" s="4" t="s">
        <v>414</v>
      </c>
      <c r="B420" s="5" t="s">
        <v>7</v>
      </c>
      <c r="C420" s="5">
        <v>22</v>
      </c>
      <c r="D420" s="5">
        <v>1985</v>
      </c>
      <c r="E420" s="6">
        <v>44</v>
      </c>
      <c r="F420" s="6">
        <v>150.41543200000001</v>
      </c>
      <c r="G420" s="6">
        <v>300.39999999999998</v>
      </c>
    </row>
    <row r="421" spans="1:7" x14ac:dyDescent="0.35">
      <c r="A421" s="4" t="s">
        <v>415</v>
      </c>
      <c r="B421" s="5" t="s">
        <v>1</v>
      </c>
      <c r="C421" s="5">
        <v>15</v>
      </c>
      <c r="D421" s="5">
        <v>1978</v>
      </c>
      <c r="E421" s="6">
        <v>55</v>
      </c>
      <c r="F421" s="6">
        <v>134.218018</v>
      </c>
      <c r="G421" s="6">
        <v>300.2</v>
      </c>
    </row>
    <row r="422" spans="1:7" x14ac:dyDescent="0.35">
      <c r="A422" s="4" t="s">
        <v>415</v>
      </c>
      <c r="B422" s="5" t="s">
        <v>1</v>
      </c>
      <c r="C422" s="5">
        <v>15</v>
      </c>
      <c r="D422" s="5">
        <v>1978</v>
      </c>
      <c r="E422" s="6">
        <v>55</v>
      </c>
      <c r="F422" s="6">
        <v>134.218018</v>
      </c>
      <c r="G422" s="6">
        <v>300.2</v>
      </c>
    </row>
    <row r="423" spans="1:7" x14ac:dyDescent="0.35">
      <c r="A423" s="4" t="s">
        <v>416</v>
      </c>
      <c r="B423" s="5" t="s">
        <v>7</v>
      </c>
      <c r="C423" s="5">
        <v>7</v>
      </c>
      <c r="D423" s="5">
        <v>2004</v>
      </c>
      <c r="E423" s="6">
        <v>170</v>
      </c>
      <c r="F423" s="6">
        <v>120.15054600000001</v>
      </c>
      <c r="G423" s="6">
        <v>300.15054600000002</v>
      </c>
    </row>
    <row r="424" spans="1:7" x14ac:dyDescent="0.35">
      <c r="A424" s="4" t="s">
        <v>417</v>
      </c>
      <c r="B424" s="5" t="s">
        <v>17</v>
      </c>
      <c r="C424" s="5">
        <v>14</v>
      </c>
      <c r="D424" s="5">
        <v>2008</v>
      </c>
      <c r="E424" s="6">
        <v>85</v>
      </c>
      <c r="F424" s="6">
        <v>154.529439</v>
      </c>
      <c r="G424" s="6">
        <v>299.47788600000001</v>
      </c>
    </row>
    <row r="425" spans="1:7" x14ac:dyDescent="0.35">
      <c r="A425" s="4" t="s">
        <v>418</v>
      </c>
      <c r="B425" s="5" t="s">
        <v>48</v>
      </c>
      <c r="C425" s="5">
        <v>19</v>
      </c>
      <c r="D425" s="5">
        <v>2010</v>
      </c>
      <c r="E425" s="6">
        <v>80</v>
      </c>
      <c r="F425" s="6">
        <v>128.012934</v>
      </c>
      <c r="G425" s="6">
        <v>299.46178200000003</v>
      </c>
    </row>
    <row r="426" spans="1:7" x14ac:dyDescent="0.35">
      <c r="A426" s="4" t="s">
        <v>419</v>
      </c>
      <c r="B426" s="5" t="s">
        <v>5</v>
      </c>
      <c r="C426" s="5">
        <v>20</v>
      </c>
      <c r="D426" s="5">
        <v>1997</v>
      </c>
      <c r="E426" s="6">
        <v>46</v>
      </c>
      <c r="F426" s="6">
        <v>126.813153</v>
      </c>
      <c r="G426" s="6">
        <v>298.92341900000002</v>
      </c>
    </row>
    <row r="427" spans="1:7" x14ac:dyDescent="0.35">
      <c r="A427" s="4" t="s">
        <v>420</v>
      </c>
      <c r="B427" s="5" t="s">
        <v>1</v>
      </c>
      <c r="C427" s="5">
        <v>17</v>
      </c>
      <c r="D427" s="5">
        <v>1999</v>
      </c>
      <c r="E427" s="6">
        <v>105</v>
      </c>
      <c r="F427" s="6">
        <v>140.01522399999999</v>
      </c>
      <c r="G427" s="6">
        <v>298.815224</v>
      </c>
    </row>
    <row r="428" spans="1:7" x14ac:dyDescent="0.35">
      <c r="A428" s="4" t="s">
        <v>421</v>
      </c>
      <c r="B428" s="5" t="s">
        <v>12</v>
      </c>
      <c r="C428" s="5">
        <v>14</v>
      </c>
      <c r="D428" s="5">
        <v>2000</v>
      </c>
      <c r="E428" s="6">
        <v>75</v>
      </c>
      <c r="F428" s="6">
        <v>157.29971699999999</v>
      </c>
      <c r="G428" s="6">
        <v>296.872367</v>
      </c>
    </row>
    <row r="429" spans="1:7" x14ac:dyDescent="0.35">
      <c r="A429" s="4" t="s">
        <v>422</v>
      </c>
      <c r="B429" s="5" t="s">
        <v>108</v>
      </c>
      <c r="C429" s="5">
        <v>30</v>
      </c>
      <c r="D429" s="5">
        <v>2016</v>
      </c>
      <c r="E429" s="6">
        <v>110</v>
      </c>
      <c r="F429" s="6">
        <v>87.242834000000002</v>
      </c>
      <c r="G429" s="6">
        <v>296.64283399999999</v>
      </c>
    </row>
    <row r="430" spans="1:7" x14ac:dyDescent="0.35">
      <c r="A430" s="4" t="s">
        <v>423</v>
      </c>
      <c r="B430" s="5" t="s">
        <v>12</v>
      </c>
      <c r="C430" s="5">
        <v>25</v>
      </c>
      <c r="D430" s="5">
        <v>2002</v>
      </c>
      <c r="E430" s="6">
        <v>63</v>
      </c>
      <c r="F430" s="6">
        <v>213.11778899999999</v>
      </c>
      <c r="G430" s="6">
        <v>296.338663</v>
      </c>
    </row>
    <row r="431" spans="1:7" x14ac:dyDescent="0.35">
      <c r="A431" s="4" t="s">
        <v>424</v>
      </c>
      <c r="B431" s="5" t="s">
        <v>108</v>
      </c>
      <c r="C431" s="5">
        <v>10</v>
      </c>
      <c r="D431" s="5">
        <v>2010</v>
      </c>
      <c r="E431" s="6">
        <v>57.5</v>
      </c>
      <c r="F431" s="6">
        <v>60.128565999999999</v>
      </c>
      <c r="G431" s="6">
        <v>295.87419</v>
      </c>
    </row>
    <row r="432" spans="1:7" x14ac:dyDescent="0.35">
      <c r="A432" s="4" t="s">
        <v>424</v>
      </c>
      <c r="B432" s="5" t="s">
        <v>108</v>
      </c>
      <c r="C432" s="5">
        <v>10</v>
      </c>
      <c r="D432" s="5">
        <v>2010</v>
      </c>
      <c r="E432" s="6">
        <v>57.5</v>
      </c>
      <c r="F432" s="6">
        <v>60.128565999999999</v>
      </c>
      <c r="G432" s="6">
        <v>295.87419</v>
      </c>
    </row>
    <row r="433" spans="1:7" x14ac:dyDescent="0.35">
      <c r="A433" s="4" t="s">
        <v>425</v>
      </c>
      <c r="B433" s="5" t="s">
        <v>15</v>
      </c>
      <c r="C433" s="5">
        <v>17</v>
      </c>
      <c r="D433" s="5">
        <v>2017</v>
      </c>
      <c r="E433" s="6">
        <v>20</v>
      </c>
      <c r="F433" s="6">
        <v>132.16666900000001</v>
      </c>
      <c r="G433" s="6">
        <v>295.459836</v>
      </c>
    </row>
    <row r="434" spans="1:7" x14ac:dyDescent="0.35">
      <c r="A434" s="4" t="s">
        <v>426</v>
      </c>
      <c r="B434" s="5" t="s">
        <v>17</v>
      </c>
      <c r="C434" s="5">
        <v>20</v>
      </c>
      <c r="D434" s="5">
        <v>2015</v>
      </c>
      <c r="E434" s="6">
        <v>110</v>
      </c>
      <c r="F434" s="6">
        <v>130.17907199999999</v>
      </c>
      <c r="G434" s="6">
        <v>295.27907199999999</v>
      </c>
    </row>
    <row r="435" spans="1:7" x14ac:dyDescent="0.35">
      <c r="A435" s="4" t="s">
        <v>427</v>
      </c>
      <c r="B435" s="5" t="s">
        <v>5</v>
      </c>
      <c r="C435" s="5">
        <v>8</v>
      </c>
      <c r="D435" s="5">
        <v>1984</v>
      </c>
      <c r="E435" s="6">
        <v>30</v>
      </c>
      <c r="F435" s="6">
        <v>242.212467</v>
      </c>
      <c r="G435" s="6">
        <v>295.212467</v>
      </c>
    </row>
    <row r="436" spans="1:7" x14ac:dyDescent="0.35">
      <c r="A436" s="4" t="s">
        <v>428</v>
      </c>
      <c r="B436" s="5" t="s">
        <v>7</v>
      </c>
      <c r="C436" s="5">
        <v>27</v>
      </c>
      <c r="D436" s="5">
        <v>2010</v>
      </c>
      <c r="E436" s="6">
        <v>95</v>
      </c>
      <c r="F436" s="6">
        <v>95.347691999999995</v>
      </c>
      <c r="G436" s="6">
        <v>294.68077799999998</v>
      </c>
    </row>
    <row r="437" spans="1:7" x14ac:dyDescent="0.35">
      <c r="A437" s="4" t="s">
        <v>429</v>
      </c>
      <c r="B437" s="5" t="s">
        <v>5</v>
      </c>
      <c r="C437" s="5">
        <v>26</v>
      </c>
      <c r="D437" s="5">
        <v>1998</v>
      </c>
      <c r="E437" s="6">
        <v>71.5</v>
      </c>
      <c r="F437" s="6">
        <v>144.15660500000001</v>
      </c>
      <c r="G437" s="6">
        <v>294.15660500000001</v>
      </c>
    </row>
    <row r="438" spans="1:7" x14ac:dyDescent="0.35">
      <c r="A438" s="4" t="s">
        <v>430</v>
      </c>
      <c r="B438" s="5" t="s">
        <v>12</v>
      </c>
      <c r="C438" s="5">
        <v>24</v>
      </c>
      <c r="D438" s="5">
        <v>2009</v>
      </c>
      <c r="E438" s="6">
        <v>150</v>
      </c>
      <c r="F438" s="6">
        <v>119.43677</v>
      </c>
      <c r="G438" s="6">
        <v>292.81784099999999</v>
      </c>
    </row>
    <row r="439" spans="1:7" x14ac:dyDescent="0.35">
      <c r="A439" s="4" t="s">
        <v>431</v>
      </c>
      <c r="B439" s="5" t="s">
        <v>1</v>
      </c>
      <c r="C439" s="5">
        <v>10</v>
      </c>
      <c r="D439" s="5">
        <v>1999</v>
      </c>
      <c r="E439" s="6">
        <v>60</v>
      </c>
      <c r="F439" s="6">
        <v>136.80137400000001</v>
      </c>
      <c r="G439" s="6">
        <v>290.70137399999999</v>
      </c>
    </row>
    <row r="440" spans="1:7" x14ac:dyDescent="0.35">
      <c r="A440" s="4" t="s">
        <v>432</v>
      </c>
      <c r="B440" s="5" t="s">
        <v>12</v>
      </c>
      <c r="C440" s="5">
        <v>23</v>
      </c>
      <c r="D440" s="5">
        <v>2010</v>
      </c>
      <c r="E440" s="6">
        <v>130</v>
      </c>
      <c r="F440" s="6">
        <v>118.311368</v>
      </c>
      <c r="G440" s="6">
        <v>290.65049399999998</v>
      </c>
    </row>
    <row r="441" spans="1:7" x14ac:dyDescent="0.35">
      <c r="A441" s="4" t="s">
        <v>433</v>
      </c>
      <c r="B441" s="5" t="s">
        <v>1</v>
      </c>
      <c r="C441" s="5">
        <v>15</v>
      </c>
      <c r="D441" s="5">
        <v>2017</v>
      </c>
      <c r="E441" s="6">
        <v>111</v>
      </c>
      <c r="F441" s="6">
        <v>83.170863999999995</v>
      </c>
      <c r="G441" s="6">
        <v>289.95944500000002</v>
      </c>
    </row>
    <row r="442" spans="1:7" x14ac:dyDescent="0.35">
      <c r="A442" s="4" t="s">
        <v>434</v>
      </c>
      <c r="B442" s="5" t="s">
        <v>110</v>
      </c>
      <c r="C442" s="5">
        <v>6</v>
      </c>
      <c r="D442" s="5">
        <v>2006</v>
      </c>
      <c r="E442" s="6">
        <v>90</v>
      </c>
      <c r="F442" s="6">
        <v>132.38431499999999</v>
      </c>
      <c r="G442" s="6">
        <v>289.660619</v>
      </c>
    </row>
    <row r="443" spans="1:7" x14ac:dyDescent="0.35">
      <c r="A443" s="4" t="s">
        <v>435</v>
      </c>
      <c r="B443" s="5" t="s">
        <v>7</v>
      </c>
      <c r="C443" s="5">
        <v>13</v>
      </c>
      <c r="D443" s="5">
        <v>2011</v>
      </c>
      <c r="E443" s="6">
        <v>32.5</v>
      </c>
      <c r="F443" s="6">
        <v>169.21171799999999</v>
      </c>
      <c r="G443" s="6">
        <v>289.632023</v>
      </c>
    </row>
    <row r="444" spans="1:7" x14ac:dyDescent="0.35">
      <c r="A444" s="4" t="s">
        <v>436</v>
      </c>
      <c r="B444" s="5" t="s">
        <v>5</v>
      </c>
      <c r="C444" s="5">
        <v>15</v>
      </c>
      <c r="D444" s="5">
        <v>2007</v>
      </c>
      <c r="E444" s="6">
        <v>120</v>
      </c>
      <c r="F444" s="6">
        <v>131.921738</v>
      </c>
      <c r="G444" s="6">
        <v>289.48069099999998</v>
      </c>
    </row>
    <row r="445" spans="1:7" x14ac:dyDescent="0.35">
      <c r="A445" s="4" t="s">
        <v>437</v>
      </c>
      <c r="B445" s="5" t="s">
        <v>12</v>
      </c>
      <c r="C445" s="5">
        <v>21</v>
      </c>
      <c r="D445" s="5">
        <v>2000</v>
      </c>
      <c r="E445" s="6">
        <v>90</v>
      </c>
      <c r="F445" s="6">
        <v>155.46435099999999</v>
      </c>
      <c r="G445" s="6">
        <v>288.69398899999999</v>
      </c>
    </row>
    <row r="446" spans="1:7" x14ac:dyDescent="0.35">
      <c r="A446" s="4" t="s">
        <v>438</v>
      </c>
      <c r="B446" s="5" t="s">
        <v>12</v>
      </c>
      <c r="C446" s="5">
        <v>23</v>
      </c>
      <c r="D446" s="5">
        <v>2004</v>
      </c>
      <c r="E446" s="6">
        <v>85</v>
      </c>
      <c r="F446" s="6">
        <v>176.08744999999999</v>
      </c>
      <c r="G446" s="6">
        <v>288.58744999999999</v>
      </c>
    </row>
    <row r="447" spans="1:7" x14ac:dyDescent="0.35">
      <c r="A447" s="4" t="s">
        <v>439</v>
      </c>
      <c r="B447" s="5" t="s">
        <v>9</v>
      </c>
      <c r="C447" s="5">
        <v>19</v>
      </c>
      <c r="D447" s="5">
        <v>2013</v>
      </c>
      <c r="E447" s="6">
        <v>120</v>
      </c>
      <c r="F447" s="6">
        <v>89.107235000000003</v>
      </c>
      <c r="G447" s="6">
        <v>287.91663299999999</v>
      </c>
    </row>
    <row r="448" spans="1:7" x14ac:dyDescent="0.35">
      <c r="A448" s="4" t="s">
        <v>440</v>
      </c>
      <c r="B448" s="5" t="s">
        <v>7</v>
      </c>
      <c r="C448" s="5">
        <v>15</v>
      </c>
      <c r="D448" s="5">
        <v>2015</v>
      </c>
      <c r="E448" s="6">
        <v>29</v>
      </c>
      <c r="F448" s="6">
        <v>184.29623000000001</v>
      </c>
      <c r="G448" s="6">
        <v>287.641616</v>
      </c>
    </row>
    <row r="449" spans="1:7" x14ac:dyDescent="0.35">
      <c r="A449" s="4" t="s">
        <v>441</v>
      </c>
      <c r="B449" s="5" t="s">
        <v>15</v>
      </c>
      <c r="C449" s="5">
        <v>2</v>
      </c>
      <c r="D449" s="5">
        <v>2007</v>
      </c>
      <c r="E449" s="6">
        <v>150</v>
      </c>
      <c r="F449" s="6">
        <v>126.631277</v>
      </c>
      <c r="G449" s="6">
        <v>287.59457700000002</v>
      </c>
    </row>
    <row r="450" spans="1:7" x14ac:dyDescent="0.35">
      <c r="A450" s="4" t="s">
        <v>442</v>
      </c>
      <c r="B450" s="5" t="s">
        <v>12</v>
      </c>
      <c r="C450" s="5">
        <v>17</v>
      </c>
      <c r="D450" s="5">
        <v>2013</v>
      </c>
      <c r="E450" s="6">
        <v>135</v>
      </c>
      <c r="F450" s="6">
        <v>83.028130000000004</v>
      </c>
      <c r="G450" s="6">
        <v>286.89657799999998</v>
      </c>
    </row>
    <row r="451" spans="1:7" x14ac:dyDescent="0.35">
      <c r="A451" s="4" t="s">
        <v>443</v>
      </c>
      <c r="B451" s="5" t="s">
        <v>87</v>
      </c>
      <c r="C451" s="5">
        <v>10</v>
      </c>
      <c r="D451" s="5">
        <v>2001</v>
      </c>
      <c r="E451" s="6">
        <v>30</v>
      </c>
      <c r="F451" s="6">
        <v>145.09682000000001</v>
      </c>
      <c r="G451" s="6">
        <v>286.5</v>
      </c>
    </row>
    <row r="452" spans="1:7" x14ac:dyDescent="0.35">
      <c r="A452" s="4" t="s">
        <v>444</v>
      </c>
      <c r="B452" s="5" t="s">
        <v>17</v>
      </c>
      <c r="C452" s="5">
        <v>2</v>
      </c>
      <c r="D452" s="5">
        <v>1965</v>
      </c>
      <c r="E452" s="6">
        <v>8.1999999999999993</v>
      </c>
      <c r="F452" s="6">
        <v>163.21428599999999</v>
      </c>
      <c r="G452" s="6">
        <v>286.21428600000002</v>
      </c>
    </row>
    <row r="453" spans="1:7" x14ac:dyDescent="0.35">
      <c r="A453" s="4" t="s">
        <v>445</v>
      </c>
      <c r="B453" s="5" t="s">
        <v>87</v>
      </c>
      <c r="C453" s="5">
        <v>9</v>
      </c>
      <c r="D453" s="5">
        <v>2013</v>
      </c>
      <c r="E453" s="6">
        <v>120</v>
      </c>
      <c r="F453" s="6">
        <v>93.050117</v>
      </c>
      <c r="G453" s="6">
        <v>286.192091</v>
      </c>
    </row>
    <row r="454" spans="1:7" x14ac:dyDescent="0.35">
      <c r="A454" s="4" t="s">
        <v>446</v>
      </c>
      <c r="B454" s="5" t="s">
        <v>12</v>
      </c>
      <c r="C454" s="5">
        <v>10</v>
      </c>
      <c r="D454" s="5">
        <v>1998</v>
      </c>
      <c r="E454" s="6">
        <v>140</v>
      </c>
      <c r="F454" s="6">
        <v>130.444603</v>
      </c>
      <c r="G454" s="6">
        <v>285.39999999999998</v>
      </c>
    </row>
    <row r="455" spans="1:7" x14ac:dyDescent="0.35">
      <c r="A455" s="4" t="s">
        <v>447</v>
      </c>
      <c r="B455" s="5" t="s">
        <v>12</v>
      </c>
      <c r="C455" s="5">
        <v>15</v>
      </c>
      <c r="D455" s="5">
        <v>2005</v>
      </c>
      <c r="E455" s="6">
        <v>40</v>
      </c>
      <c r="F455" s="6">
        <v>209.218368</v>
      </c>
      <c r="G455" s="6">
        <v>283.218368</v>
      </c>
    </row>
    <row r="456" spans="1:7" x14ac:dyDescent="0.35">
      <c r="A456" s="4" t="s">
        <v>448</v>
      </c>
      <c r="B456" s="5" t="s">
        <v>5</v>
      </c>
      <c r="C456" s="5">
        <v>10</v>
      </c>
      <c r="D456" s="5">
        <v>1994</v>
      </c>
      <c r="E456" s="6">
        <v>30</v>
      </c>
      <c r="F456" s="6">
        <v>121.24814499999999</v>
      </c>
      <c r="G456" s="6">
        <v>283.2</v>
      </c>
    </row>
    <row r="457" spans="1:7" x14ac:dyDescent="0.35">
      <c r="A457" s="4" t="s">
        <v>449</v>
      </c>
      <c r="B457" s="5" t="s">
        <v>17</v>
      </c>
      <c r="C457" s="5">
        <v>9</v>
      </c>
      <c r="D457" s="5">
        <v>2012</v>
      </c>
      <c r="E457" s="6">
        <v>275</v>
      </c>
      <c r="F457" s="6">
        <v>73.058678999999998</v>
      </c>
      <c r="G457" s="6">
        <v>282.77809999999999</v>
      </c>
    </row>
    <row r="458" spans="1:7" x14ac:dyDescent="0.35">
      <c r="A458" s="4" t="s">
        <v>450</v>
      </c>
      <c r="B458" s="5" t="s">
        <v>7</v>
      </c>
      <c r="C458" s="5">
        <v>26</v>
      </c>
      <c r="D458" s="5">
        <v>1995</v>
      </c>
      <c r="E458" s="6">
        <v>55</v>
      </c>
      <c r="F458" s="6">
        <v>100.328194</v>
      </c>
      <c r="G458" s="6">
        <v>282.3</v>
      </c>
    </row>
    <row r="459" spans="1:7" x14ac:dyDescent="0.35">
      <c r="A459" s="4" t="s">
        <v>450</v>
      </c>
      <c r="B459" s="5" t="s">
        <v>7</v>
      </c>
      <c r="C459" s="5">
        <v>26</v>
      </c>
      <c r="D459" s="5">
        <v>1995</v>
      </c>
      <c r="E459" s="6">
        <v>55</v>
      </c>
      <c r="F459" s="6">
        <v>100.328194</v>
      </c>
      <c r="G459" s="6">
        <v>282.3</v>
      </c>
    </row>
    <row r="460" spans="1:7" x14ac:dyDescent="0.35">
      <c r="A460" s="4" t="s">
        <v>451</v>
      </c>
      <c r="B460" s="5" t="s">
        <v>9</v>
      </c>
      <c r="C460" s="5">
        <v>13</v>
      </c>
      <c r="D460" s="5">
        <v>2001</v>
      </c>
      <c r="E460" s="6">
        <v>25</v>
      </c>
      <c r="F460" s="6">
        <v>71.500556000000003</v>
      </c>
      <c r="G460" s="6">
        <v>281.52715799999999</v>
      </c>
    </row>
    <row r="461" spans="1:7" x14ac:dyDescent="0.35">
      <c r="A461" s="4" t="s">
        <v>452</v>
      </c>
      <c r="B461" s="5" t="s">
        <v>87</v>
      </c>
      <c r="C461" s="5">
        <v>10</v>
      </c>
      <c r="D461" s="5">
        <v>2012</v>
      </c>
      <c r="E461" s="6">
        <v>125</v>
      </c>
      <c r="F461" s="6">
        <v>113.20386999999999</v>
      </c>
      <c r="G461" s="6">
        <v>280.35592000000003</v>
      </c>
    </row>
    <row r="462" spans="1:7" x14ac:dyDescent="0.35">
      <c r="A462" s="4" t="s">
        <v>453</v>
      </c>
      <c r="B462" s="5" t="s">
        <v>1</v>
      </c>
      <c r="C462" s="5">
        <v>11</v>
      </c>
      <c r="D462" s="5">
        <v>1998</v>
      </c>
      <c r="E462" s="6">
        <v>26</v>
      </c>
      <c r="F462" s="6">
        <v>100.31779400000001</v>
      </c>
      <c r="G462" s="6">
        <v>279.5</v>
      </c>
    </row>
    <row r="463" spans="1:7" x14ac:dyDescent="0.35">
      <c r="A463" s="4" t="s">
        <v>454</v>
      </c>
      <c r="B463" s="5" t="s">
        <v>181</v>
      </c>
      <c r="C463" s="5">
        <v>26</v>
      </c>
      <c r="D463" s="5">
        <v>2018</v>
      </c>
      <c r="E463" s="6">
        <v>61</v>
      </c>
      <c r="F463" s="6">
        <v>57.267200000000003</v>
      </c>
      <c r="G463" s="6">
        <v>279.31618099999997</v>
      </c>
    </row>
    <row r="464" spans="1:7" x14ac:dyDescent="0.35">
      <c r="A464" s="4" t="s">
        <v>455</v>
      </c>
      <c r="B464" s="5" t="s">
        <v>1</v>
      </c>
      <c r="C464" s="5">
        <v>10</v>
      </c>
      <c r="D464" s="5">
        <v>2010</v>
      </c>
      <c r="E464" s="6">
        <v>100</v>
      </c>
      <c r="F464" s="6">
        <v>67.631157000000002</v>
      </c>
      <c r="G464" s="6">
        <v>278.73136899999997</v>
      </c>
    </row>
    <row r="465" spans="1:7" x14ac:dyDescent="0.35">
      <c r="A465" s="4" t="s">
        <v>456</v>
      </c>
      <c r="B465" s="5" t="s">
        <v>181</v>
      </c>
      <c r="C465" s="5">
        <v>20</v>
      </c>
      <c r="D465" s="5">
        <v>2017</v>
      </c>
      <c r="E465" s="6">
        <v>5</v>
      </c>
      <c r="F465" s="6">
        <v>138.14158499999999</v>
      </c>
      <c r="G465" s="6">
        <v>278.44998399999997</v>
      </c>
    </row>
    <row r="466" spans="1:7" x14ac:dyDescent="0.35">
      <c r="A466" s="4" t="s">
        <v>457</v>
      </c>
      <c r="B466" s="5" t="s">
        <v>7</v>
      </c>
      <c r="C466" s="5">
        <v>27</v>
      </c>
      <c r="D466" s="5">
        <v>2016</v>
      </c>
      <c r="E466" s="6">
        <v>170</v>
      </c>
      <c r="F466" s="6">
        <v>77.042381000000006</v>
      </c>
      <c r="G466" s="6">
        <v>277.44238100000001</v>
      </c>
    </row>
    <row r="467" spans="1:7" x14ac:dyDescent="0.35">
      <c r="A467" s="4" t="s">
        <v>458</v>
      </c>
      <c r="B467" s="5" t="s">
        <v>12</v>
      </c>
      <c r="C467" s="5">
        <v>7</v>
      </c>
      <c r="D467" s="5">
        <v>2000</v>
      </c>
      <c r="E467" s="6">
        <v>19</v>
      </c>
      <c r="F467" s="6">
        <v>157.01977099999999</v>
      </c>
      <c r="G467" s="6">
        <v>277.2</v>
      </c>
    </row>
    <row r="468" spans="1:7" x14ac:dyDescent="0.35">
      <c r="A468" s="4" t="s">
        <v>459</v>
      </c>
      <c r="B468" s="5" t="s">
        <v>7</v>
      </c>
      <c r="C468" s="5">
        <v>20</v>
      </c>
      <c r="D468" s="5">
        <v>1987</v>
      </c>
      <c r="E468" s="6">
        <v>20</v>
      </c>
      <c r="F468" s="6">
        <v>153.66503599999999</v>
      </c>
      <c r="G468" s="6">
        <v>276.66503599999999</v>
      </c>
    </row>
    <row r="469" spans="1:7" x14ac:dyDescent="0.35">
      <c r="A469" s="4" t="s">
        <v>460</v>
      </c>
      <c r="B469" s="5" t="s">
        <v>5</v>
      </c>
      <c r="C469" s="5">
        <v>14</v>
      </c>
      <c r="D469" s="5">
        <v>2002</v>
      </c>
      <c r="E469" s="6">
        <v>84</v>
      </c>
      <c r="F469" s="6">
        <v>153.29416399999999</v>
      </c>
      <c r="G469" s="6">
        <v>276.29416400000002</v>
      </c>
    </row>
    <row r="470" spans="1:7" x14ac:dyDescent="0.35">
      <c r="A470" s="4" t="s">
        <v>461</v>
      </c>
      <c r="B470" s="5" t="s">
        <v>17</v>
      </c>
      <c r="C470" s="5">
        <v>21</v>
      </c>
      <c r="D470" s="5">
        <v>2014</v>
      </c>
      <c r="E470" s="6">
        <v>85</v>
      </c>
      <c r="F470" s="6">
        <v>150.94789499999999</v>
      </c>
      <c r="G470" s="6">
        <v>276.01496500000002</v>
      </c>
    </row>
    <row r="471" spans="1:7" x14ac:dyDescent="0.35">
      <c r="A471" s="4" t="s">
        <v>462</v>
      </c>
      <c r="B471" s="5" t="s">
        <v>48</v>
      </c>
      <c r="C471" s="5">
        <v>14</v>
      </c>
      <c r="D471" s="5">
        <v>1991</v>
      </c>
      <c r="E471" s="6">
        <v>20</v>
      </c>
      <c r="F471" s="6">
        <v>130.72671600000001</v>
      </c>
      <c r="G471" s="6">
        <v>275.72671600000001</v>
      </c>
    </row>
    <row r="472" spans="1:7" x14ac:dyDescent="0.35">
      <c r="A472" s="4" t="s">
        <v>463</v>
      </c>
      <c r="B472" s="5" t="s">
        <v>108</v>
      </c>
      <c r="C472" s="5">
        <v>20</v>
      </c>
      <c r="D472" s="5">
        <v>2002</v>
      </c>
      <c r="E472" s="6">
        <v>19</v>
      </c>
      <c r="F472" s="6">
        <v>10.049886000000001</v>
      </c>
      <c r="G472" s="6">
        <v>274.94988599999999</v>
      </c>
    </row>
    <row r="473" spans="1:7" x14ac:dyDescent="0.35">
      <c r="A473" s="4" t="s">
        <v>464</v>
      </c>
      <c r="B473" s="5" t="s">
        <v>1</v>
      </c>
      <c r="C473" s="5">
        <v>12</v>
      </c>
      <c r="D473" s="5">
        <v>2008</v>
      </c>
      <c r="E473" s="6">
        <v>25</v>
      </c>
      <c r="F473" s="6">
        <v>148.095302</v>
      </c>
      <c r="G473" s="6">
        <v>274.54308500000002</v>
      </c>
    </row>
    <row r="474" spans="1:7" x14ac:dyDescent="0.35">
      <c r="A474" s="4" t="s">
        <v>465</v>
      </c>
      <c r="B474" s="5" t="s">
        <v>110</v>
      </c>
      <c r="C474" s="5">
        <v>24</v>
      </c>
      <c r="D474" s="5">
        <v>2008</v>
      </c>
      <c r="E474" s="6">
        <v>11</v>
      </c>
      <c r="F474" s="6">
        <v>90.559415999999999</v>
      </c>
      <c r="G474" s="6">
        <v>274.39287999999999</v>
      </c>
    </row>
    <row r="475" spans="1:7" x14ac:dyDescent="0.35">
      <c r="A475" s="4" t="s">
        <v>466</v>
      </c>
      <c r="B475" s="5" t="s">
        <v>108</v>
      </c>
      <c r="C475" s="5">
        <v>27</v>
      </c>
      <c r="D475" s="5">
        <v>2013</v>
      </c>
      <c r="E475" s="6">
        <v>78</v>
      </c>
      <c r="F475" s="6">
        <v>119.793567</v>
      </c>
      <c r="G475" s="6">
        <v>274.39264900000001</v>
      </c>
    </row>
    <row r="476" spans="1:7" x14ac:dyDescent="0.35">
      <c r="A476" s="4" t="s">
        <v>467</v>
      </c>
      <c r="B476" s="5" t="s">
        <v>5</v>
      </c>
      <c r="C476" s="5">
        <v>28</v>
      </c>
      <c r="D476" s="5">
        <v>1996</v>
      </c>
      <c r="E476" s="6">
        <v>55</v>
      </c>
      <c r="F476" s="6">
        <v>128.814019</v>
      </c>
      <c r="G476" s="6">
        <v>273.81401899999997</v>
      </c>
    </row>
    <row r="477" spans="1:7" x14ac:dyDescent="0.35">
      <c r="A477" s="4" t="s">
        <v>467</v>
      </c>
      <c r="B477" s="5" t="s">
        <v>5</v>
      </c>
      <c r="C477" s="5">
        <v>28</v>
      </c>
      <c r="D477" s="5">
        <v>1996</v>
      </c>
      <c r="E477" s="6">
        <v>55</v>
      </c>
      <c r="F477" s="6">
        <v>128.814019</v>
      </c>
      <c r="G477" s="6">
        <v>273.81401899999997</v>
      </c>
    </row>
    <row r="478" spans="1:7" x14ac:dyDescent="0.35">
      <c r="A478" s="4" t="s">
        <v>468</v>
      </c>
      <c r="B478" s="5" t="s">
        <v>15</v>
      </c>
      <c r="C478" s="5">
        <v>9</v>
      </c>
      <c r="D478" s="5">
        <v>2012</v>
      </c>
      <c r="E478" s="6">
        <v>65</v>
      </c>
      <c r="F478" s="6">
        <v>182.20797300000001</v>
      </c>
      <c r="G478" s="6">
        <v>273.34628099999998</v>
      </c>
    </row>
    <row r="479" spans="1:7" x14ac:dyDescent="0.35">
      <c r="A479" s="4" t="s">
        <v>469</v>
      </c>
      <c r="B479" s="5" t="s">
        <v>5</v>
      </c>
      <c r="C479" s="5">
        <v>15</v>
      </c>
      <c r="D479" s="5">
        <v>2001</v>
      </c>
      <c r="E479" s="6">
        <v>94</v>
      </c>
      <c r="F479" s="6">
        <v>131.144183</v>
      </c>
      <c r="G479" s="6">
        <v>273.33018499999997</v>
      </c>
    </row>
    <row r="480" spans="1:7" x14ac:dyDescent="0.35">
      <c r="A480" s="4" t="s">
        <v>470</v>
      </c>
      <c r="B480" s="5" t="s">
        <v>12</v>
      </c>
      <c r="C480" s="5">
        <v>18</v>
      </c>
      <c r="D480" s="5">
        <v>2003</v>
      </c>
      <c r="E480" s="6">
        <v>130</v>
      </c>
      <c r="F480" s="6">
        <v>138.54087000000001</v>
      </c>
      <c r="G480" s="6">
        <v>273.27198199999998</v>
      </c>
    </row>
    <row r="481" spans="1:7" x14ac:dyDescent="0.35">
      <c r="A481" s="4" t="s">
        <v>471</v>
      </c>
      <c r="B481" s="5" t="s">
        <v>5</v>
      </c>
      <c r="C481" s="5">
        <v>25</v>
      </c>
      <c r="D481" s="5">
        <v>2010</v>
      </c>
      <c r="E481" s="6">
        <v>75</v>
      </c>
      <c r="F481" s="6">
        <v>162.00118599999999</v>
      </c>
      <c r="G481" s="6">
        <v>272.22343000000001</v>
      </c>
    </row>
    <row r="482" spans="1:7" x14ac:dyDescent="0.35">
      <c r="A482" s="4" t="s">
        <v>472</v>
      </c>
      <c r="B482" s="5" t="s">
        <v>15</v>
      </c>
      <c r="C482" s="5">
        <v>25</v>
      </c>
      <c r="D482" s="5">
        <v>2009</v>
      </c>
      <c r="E482" s="6">
        <v>105</v>
      </c>
      <c r="F482" s="6">
        <v>104.400899</v>
      </c>
      <c r="G482" s="6">
        <v>270.99737800000003</v>
      </c>
    </row>
    <row r="483" spans="1:7" x14ac:dyDescent="0.35">
      <c r="A483" s="4" t="s">
        <v>473</v>
      </c>
      <c r="B483" s="5" t="s">
        <v>7</v>
      </c>
      <c r="C483" s="5">
        <v>9</v>
      </c>
      <c r="D483" s="5">
        <v>2014</v>
      </c>
      <c r="E483" s="6">
        <v>18</v>
      </c>
      <c r="F483" s="6">
        <v>150.08680000000001</v>
      </c>
      <c r="G483" s="6">
        <v>270.94442800000002</v>
      </c>
    </row>
    <row r="484" spans="1:7" x14ac:dyDescent="0.35">
      <c r="A484" s="4" t="s">
        <v>474</v>
      </c>
      <c r="B484" s="5" t="s">
        <v>5</v>
      </c>
      <c r="C484" s="5">
        <v>30</v>
      </c>
      <c r="D484" s="5">
        <v>1993</v>
      </c>
      <c r="E484" s="6">
        <v>42</v>
      </c>
      <c r="F484" s="6">
        <v>158.340892</v>
      </c>
      <c r="G484" s="6">
        <v>270.340892</v>
      </c>
    </row>
    <row r="485" spans="1:7" x14ac:dyDescent="0.35">
      <c r="A485" s="4" t="s">
        <v>475</v>
      </c>
      <c r="B485" s="5" t="s">
        <v>17</v>
      </c>
      <c r="C485" s="5">
        <v>7</v>
      </c>
      <c r="D485" s="5">
        <v>2014</v>
      </c>
      <c r="E485" s="6">
        <v>145</v>
      </c>
      <c r="F485" s="6">
        <v>111.50642999999999</v>
      </c>
      <c r="G485" s="6">
        <v>269.80642999999998</v>
      </c>
    </row>
    <row r="486" spans="1:7" x14ac:dyDescent="0.35">
      <c r="A486" s="4" t="s">
        <v>476</v>
      </c>
      <c r="B486" s="5" t="s">
        <v>17</v>
      </c>
      <c r="C486" s="5">
        <v>7</v>
      </c>
      <c r="D486" s="5">
        <v>2008</v>
      </c>
      <c r="E486" s="6">
        <v>105</v>
      </c>
      <c r="F486" s="6">
        <v>94.784200999999996</v>
      </c>
      <c r="G486" s="6">
        <v>269.06567799999999</v>
      </c>
    </row>
    <row r="487" spans="1:7" x14ac:dyDescent="0.35">
      <c r="A487" s="4" t="s">
        <v>477</v>
      </c>
      <c r="B487" s="5" t="s">
        <v>17</v>
      </c>
      <c r="C487" s="5">
        <v>15</v>
      </c>
      <c r="D487" s="5">
        <v>1972</v>
      </c>
      <c r="E487" s="6">
        <v>7</v>
      </c>
      <c r="F487" s="6">
        <v>134.96641099999999</v>
      </c>
      <c r="G487" s="6">
        <v>268.5</v>
      </c>
    </row>
    <row r="488" spans="1:7" x14ac:dyDescent="0.35">
      <c r="A488" s="4" t="s">
        <v>478</v>
      </c>
      <c r="B488" s="5" t="s">
        <v>1</v>
      </c>
      <c r="C488" s="5">
        <v>12</v>
      </c>
      <c r="D488" s="5">
        <v>2014</v>
      </c>
      <c r="E488" s="6">
        <v>140</v>
      </c>
      <c r="F488" s="6">
        <v>65.014512999999994</v>
      </c>
      <c r="G488" s="6">
        <v>268.31451299999998</v>
      </c>
    </row>
    <row r="489" spans="1:7" x14ac:dyDescent="0.35">
      <c r="A489" s="4" t="s">
        <v>479</v>
      </c>
      <c r="B489" s="5" t="s">
        <v>87</v>
      </c>
      <c r="C489" s="5">
        <v>13</v>
      </c>
      <c r="D489" s="5">
        <v>2010</v>
      </c>
      <c r="E489" s="6">
        <v>82</v>
      </c>
      <c r="F489" s="6">
        <v>103.068524</v>
      </c>
      <c r="G489" s="6">
        <v>268.26817399999999</v>
      </c>
    </row>
    <row r="490" spans="1:7" x14ac:dyDescent="0.35">
      <c r="A490" s="4" t="s">
        <v>480</v>
      </c>
      <c r="B490" s="5" t="s">
        <v>87</v>
      </c>
      <c r="C490" s="5">
        <v>13</v>
      </c>
      <c r="D490" s="5">
        <v>1942</v>
      </c>
      <c r="E490" s="6">
        <v>0.85799999999999998</v>
      </c>
      <c r="F490" s="6">
        <v>102.797</v>
      </c>
      <c r="G490" s="6">
        <v>268</v>
      </c>
    </row>
    <row r="491" spans="1:7" x14ac:dyDescent="0.35">
      <c r="A491" s="4" t="s">
        <v>481</v>
      </c>
      <c r="B491" s="5" t="s">
        <v>15</v>
      </c>
      <c r="C491" s="5">
        <v>2</v>
      </c>
      <c r="D491" s="5">
        <v>2007</v>
      </c>
      <c r="E491" s="6">
        <v>100</v>
      </c>
      <c r="F491" s="6">
        <v>130.16464500000001</v>
      </c>
      <c r="G491" s="6">
        <v>267.985456</v>
      </c>
    </row>
    <row r="492" spans="1:7" x14ac:dyDescent="0.35">
      <c r="A492" s="4" t="s">
        <v>482</v>
      </c>
      <c r="B492" s="5" t="s">
        <v>87</v>
      </c>
      <c r="C492" s="5">
        <v>7</v>
      </c>
      <c r="D492" s="5">
        <v>2013</v>
      </c>
      <c r="E492" s="6">
        <v>37</v>
      </c>
      <c r="F492" s="6">
        <v>150.39411899999999</v>
      </c>
      <c r="G492" s="6">
        <v>267.81627600000002</v>
      </c>
    </row>
    <row r="493" spans="1:7" x14ac:dyDescent="0.35">
      <c r="A493" s="4" t="s">
        <v>483</v>
      </c>
      <c r="B493" s="5" t="s">
        <v>87</v>
      </c>
      <c r="C493" s="5">
        <v>9</v>
      </c>
      <c r="D493" s="5">
        <v>2002</v>
      </c>
      <c r="E493" s="6">
        <v>70</v>
      </c>
      <c r="F493" s="6">
        <v>141.93</v>
      </c>
      <c r="G493" s="6">
        <v>267.2</v>
      </c>
    </row>
    <row r="494" spans="1:7" x14ac:dyDescent="0.35">
      <c r="A494" s="4" t="s">
        <v>484</v>
      </c>
      <c r="B494" s="5" t="s">
        <v>5</v>
      </c>
      <c r="C494" s="5">
        <v>18</v>
      </c>
      <c r="D494" s="5">
        <v>1992</v>
      </c>
      <c r="E494" s="6">
        <v>80</v>
      </c>
      <c r="F494" s="6">
        <v>162.83363499999999</v>
      </c>
      <c r="G494" s="6">
        <v>266.82429100000002</v>
      </c>
    </row>
    <row r="495" spans="1:7" x14ac:dyDescent="0.35">
      <c r="A495" s="4" t="s">
        <v>485</v>
      </c>
      <c r="B495" s="5" t="s">
        <v>1</v>
      </c>
      <c r="C495" s="5">
        <v>12</v>
      </c>
      <c r="D495" s="5">
        <v>2003</v>
      </c>
      <c r="E495" s="6">
        <v>80</v>
      </c>
      <c r="F495" s="6">
        <v>124.685242</v>
      </c>
      <c r="G495" s="6">
        <v>266.68524200000002</v>
      </c>
    </row>
    <row r="496" spans="1:7" x14ac:dyDescent="0.35">
      <c r="A496" s="4" t="s">
        <v>486</v>
      </c>
      <c r="B496" s="5" t="s">
        <v>5</v>
      </c>
      <c r="C496" s="5">
        <v>13</v>
      </c>
      <c r="D496" s="5">
        <v>2008</v>
      </c>
      <c r="E496" s="6">
        <v>137.5</v>
      </c>
      <c r="F496" s="6">
        <v>134.80691300000001</v>
      </c>
      <c r="G496" s="6">
        <v>265.57385900000003</v>
      </c>
    </row>
    <row r="497" spans="1:7" x14ac:dyDescent="0.35">
      <c r="A497" s="4" t="s">
        <v>487</v>
      </c>
      <c r="B497" s="5" t="s">
        <v>12</v>
      </c>
      <c r="C497" s="5">
        <v>28</v>
      </c>
      <c r="D497" s="5">
        <v>1995</v>
      </c>
      <c r="E497" s="6">
        <v>175</v>
      </c>
      <c r="F497" s="6">
        <v>88.246219999999994</v>
      </c>
      <c r="G497" s="6">
        <v>264.24621999999999</v>
      </c>
    </row>
    <row r="498" spans="1:7" x14ac:dyDescent="0.35">
      <c r="A498" s="4" t="s">
        <v>488</v>
      </c>
      <c r="B498" s="5" t="s">
        <v>5</v>
      </c>
      <c r="C498" s="5">
        <v>5</v>
      </c>
      <c r="D498" s="5">
        <v>1998</v>
      </c>
      <c r="E498" s="6">
        <v>60</v>
      </c>
      <c r="F498" s="6">
        <v>125.618201</v>
      </c>
      <c r="G498" s="6">
        <v>264.118201</v>
      </c>
    </row>
    <row r="499" spans="1:7" x14ac:dyDescent="0.35">
      <c r="A499" s="4" t="s">
        <v>489</v>
      </c>
      <c r="B499" s="5" t="s">
        <v>7</v>
      </c>
      <c r="C499" s="5">
        <v>9</v>
      </c>
      <c r="D499" s="5">
        <v>1997</v>
      </c>
      <c r="E499" s="6">
        <v>95</v>
      </c>
      <c r="F499" s="6">
        <v>63.570861999999998</v>
      </c>
      <c r="G499" s="6">
        <v>263.89876099999998</v>
      </c>
    </row>
    <row r="500" spans="1:7" x14ac:dyDescent="0.35">
      <c r="A500" s="4" t="s">
        <v>490</v>
      </c>
      <c r="B500" s="5" t="s">
        <v>110</v>
      </c>
      <c r="C500" s="5">
        <v>7</v>
      </c>
      <c r="D500" s="5">
        <v>2011</v>
      </c>
      <c r="E500" s="6">
        <v>110</v>
      </c>
      <c r="F500" s="6">
        <v>85.463308999999995</v>
      </c>
      <c r="G500" s="6">
        <v>263.88034099999999</v>
      </c>
    </row>
    <row r="501" spans="1:7" x14ac:dyDescent="0.35">
      <c r="A501" s="4" t="s">
        <v>172</v>
      </c>
      <c r="B501" s="5" t="s">
        <v>48</v>
      </c>
      <c r="C501" s="5">
        <v>15</v>
      </c>
      <c r="D501" s="5">
        <v>1950</v>
      </c>
      <c r="E501" s="6">
        <v>2.9</v>
      </c>
      <c r="F501" s="6">
        <v>85</v>
      </c>
      <c r="G501" s="6">
        <v>263.59141499999998</v>
      </c>
    </row>
  </sheetData>
  <pageMargins left="0.7" right="0.7" top="0.75" bottom="0.75" header="0.3" footer="0.3"/>
  <pageSetup orientation="portrait" r:id="rId1"/>
  <headerFooter>
    <oddFooter>&amp;CGunnar Forcier&amp;R5/17/2023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BCEDA-FC33-4FD2-8AA6-76BCB9134593}">
  <dimension ref="A2"/>
  <sheetViews>
    <sheetView zoomScaleNormal="100" workbookViewId="0">
      <selection activeCell="D6" sqref="D6"/>
    </sheetView>
  </sheetViews>
  <sheetFormatPr defaultRowHeight="14.5" x14ac:dyDescent="0.35"/>
  <sheetData>
    <row r="2" spans="1:1" x14ac:dyDescent="0.35">
      <c r="A2" t="s">
        <v>498</v>
      </c>
    </row>
  </sheetData>
  <pageMargins left="0.7" right="0.7" top="0.75" bottom="0.75" header="0.3" footer="0.3"/>
  <pageSetup orientation="portrait" r:id="rId1"/>
  <headerFooter>
    <oddFooter>&amp;CGunnar Forcier&amp;R5/17/2023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Rubric</vt:lpstr>
      <vt:lpstr>Association Analytics</vt:lpstr>
      <vt:lpstr>Dashboard</vt:lpstr>
      <vt:lpstr>Descriptive Analytics</vt:lpstr>
      <vt:lpstr>Raw Data</vt:lpstr>
      <vt:lpstr>Source</vt:lpstr>
      <vt:lpstr>budget</vt:lpstr>
      <vt:lpstr>movie</vt:lpstr>
      <vt:lpstr>'Association Analytics'!Print_Area</vt:lpstr>
      <vt:lpstr>Dashboard!Print_Area</vt:lpstr>
      <vt:lpstr>Rubric!Print_Area</vt:lpstr>
      <vt:lpstr>worldgross</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Gunnar Forcier</dc:creator>
  <cp:lastModifiedBy>Gunnar Forcier</cp:lastModifiedBy>
  <dcterms:created xsi:type="dcterms:W3CDTF">2023-05-16T18:12:23Z</dcterms:created>
  <dcterms:modified xsi:type="dcterms:W3CDTF">2023-05-17T16:52:45Z</dcterms:modified>
</cp:coreProperties>
</file>