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2/Business Analytics/"/>
    </mc:Choice>
  </mc:AlternateContent>
  <xr:revisionPtr revIDLastSave="102" documentId="8_{528DF715-E618-4149-BC7A-D671EBE55396}" xr6:coauthVersionLast="47" xr6:coauthVersionMax="47" xr10:uidLastSave="{496B0EC3-4C34-4839-B38F-53B76BADF87D}"/>
  <bookViews>
    <workbookView xWindow="-110" yWindow="-110" windowWidth="25820" windowHeight="15500" tabRatio="756" xr2:uid="{00000000-000D-0000-FFFF-FFFF00000000}"/>
  </bookViews>
  <sheets>
    <sheet name="One Variable Loan Payment" sheetId="1" r:id="rId1"/>
    <sheet name="Two-input data table" sheetId="2" r:id="rId2"/>
    <sheet name="Goal Seek and Scenario Report" sheetId="3" r:id="rId3"/>
    <sheet name="China Scenario" sheetId="4" r:id="rId4"/>
  </sheets>
  <externalReferences>
    <externalReference r:id="rId5"/>
  </externalReferences>
  <definedNames>
    <definedName name="_xlnm.Print_Area" localSheetId="3">'China Scenario'!$A$1:$G$14</definedName>
    <definedName name="_xlnm.Print_Area" localSheetId="2">'Goal Seek and Scenario Report'!$A$1:$P$26</definedName>
    <definedName name="_xlnm.Print_Area" localSheetId="0">'One Variable Loan Payment'!$A$1:$M$22</definedName>
    <definedName name="_xlnm.Print_Area" localSheetId="1">'Two-input data table'!$A$1:$M$26</definedName>
    <definedName name="Score2">'[1]Vlookup KEY'!$A$21:$B$25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A6" i="2" s="1"/>
  <c r="B5" i="1"/>
  <c r="C8" i="1" s="1"/>
  <c r="G7" i="3" l="1"/>
  <c r="F7" i="3"/>
  <c r="E7" i="3"/>
  <c r="D7" i="3"/>
  <c r="C7" i="3"/>
  <c r="B7" i="3"/>
  <c r="H6" i="3"/>
  <c r="H5" i="3"/>
  <c r="H4" i="3"/>
  <c r="H3" i="3"/>
  <c r="H7" i="3" l="1"/>
  <c r="I6" i="3" s="1"/>
  <c r="F8" i="3" l="1"/>
  <c r="B8" i="3"/>
  <c r="I3" i="3"/>
  <c r="E8" i="3"/>
  <c r="G8" i="3"/>
  <c r="C8" i="3"/>
  <c r="I4" i="3"/>
  <c r="D8" i="3"/>
  <c r="I5" i="3"/>
</calcChain>
</file>

<file path=xl/sharedStrings.xml><?xml version="1.0" encoding="utf-8"?>
<sst xmlns="http://schemas.openxmlformats.org/spreadsheetml/2006/main" count="80" uniqueCount="58">
  <si>
    <t>Loan Amount</t>
  </si>
  <si>
    <t>Interest Rate (yearly)</t>
  </si>
  <si>
    <t>Term (years)</t>
  </si>
  <si>
    <t>Monthly Payment</t>
  </si>
  <si>
    <t>Grading Criteria:</t>
  </si>
  <si>
    <t>Met</t>
  </si>
  <si>
    <t>Not Met</t>
  </si>
  <si>
    <t>2-1</t>
  </si>
  <si>
    <t>Total</t>
  </si>
  <si>
    <t>1-0</t>
  </si>
  <si>
    <t>/8</t>
  </si>
  <si>
    <t>3-1</t>
  </si>
  <si>
    <t>0</t>
  </si>
  <si>
    <t>5-2</t>
  </si>
  <si>
    <t>Term</t>
  </si>
  <si>
    <t>multifulctional printer/copier machine Payment for a $10,000 Loan</t>
  </si>
  <si>
    <t>Region</t>
  </si>
  <si>
    <t>Jan</t>
  </si>
  <si>
    <t>Feb</t>
  </si>
  <si>
    <t>Mar</t>
  </si>
  <si>
    <t>Apr</t>
  </si>
  <si>
    <t>May</t>
  </si>
  <si>
    <t>Jun</t>
  </si>
  <si>
    <t>Percent of
 Total Sales</t>
  </si>
  <si>
    <t>U.S.</t>
  </si>
  <si>
    <t>Canada</t>
  </si>
  <si>
    <t>U.K.</t>
  </si>
  <si>
    <t>China</t>
  </si>
  <si>
    <t>Percent of
Total Sales</t>
  </si>
  <si>
    <t>/10</t>
  </si>
  <si>
    <t>4-2</t>
  </si>
  <si>
    <t>Computer World 20XX Projected Sales</t>
  </si>
  <si>
    <t xml:space="preserve">Create a one-input data table </t>
  </si>
  <si>
    <t>Create a Data Validation
 list for Interest Rate</t>
  </si>
  <si>
    <t xml:space="preserve">Examine and manipulate the final 
What-If Analysis data and answered the scenario question.
</t>
  </si>
  <si>
    <t xml:space="preserve">Create a two-input data table </t>
  </si>
  <si>
    <t xml:space="preserve">Use Goal Seek 
to determine the needed value </t>
  </si>
  <si>
    <t>Prepare a scenario 
summary report according 
to instructions</t>
  </si>
  <si>
    <t>Create a Data Validation list for Interest Rate</t>
  </si>
  <si>
    <t xml:space="preserve">Interest Rate
</t>
  </si>
  <si>
    <t># Payments
(in months)</t>
  </si>
  <si>
    <t>$B$6</t>
  </si>
  <si>
    <t>$C$6</t>
  </si>
  <si>
    <t>$D$6</t>
  </si>
  <si>
    <t>$E$6</t>
  </si>
  <si>
    <t>$F$6</t>
  </si>
  <si>
    <t>$G$6</t>
  </si>
  <si>
    <t>Original Sales Figure</t>
  </si>
  <si>
    <t>Created by Gunnar Forcier on 4/2/2023</t>
  </si>
  <si>
    <t>China Jan-Jun 2000 increase</t>
  </si>
  <si>
    <t>Created by Gunnar Forcier on 4/2/2023
Modified by Gunnar Forcier on 4/2/2023</t>
  </si>
  <si>
    <t>China Jan-Jun 4000 Increase</t>
  </si>
  <si>
    <t>Changing Cells:</t>
  </si>
  <si>
    <t>Current Values:</t>
  </si>
  <si>
    <t>Result Cells:</t>
  </si>
  <si>
    <t>China Scenario Summary</t>
  </si>
  <si>
    <t>China Percent of Total Sales</t>
  </si>
  <si>
    <t>China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</si>
</sst>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10" fontId="0" fillId="0" borderId="1" xfId="0" applyNumberFormat="1" applyBorder="1"/>
    <xf numFmtId="8" fontId="0" fillId="0" borderId="1" xfId="0" applyNumberFormat="1" applyBorder="1"/>
    <xf numFmtId="0" fontId="2" fillId="2" borderId="1" xfId="1" applyFont="1" applyBorder="1"/>
    <xf numFmtId="10" fontId="2" fillId="2" borderId="1" xfId="1" applyNumberFormat="1" applyFont="1" applyBorder="1"/>
    <xf numFmtId="3" fontId="0" fillId="0" borderId="1" xfId="0" applyNumberFormat="1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8" fontId="0" fillId="0" borderId="0" xfId="0" applyNumberFormat="1"/>
    <xf numFmtId="10" fontId="0" fillId="0" borderId="0" xfId="0" applyNumberFormat="1"/>
    <xf numFmtId="164" fontId="0" fillId="0" borderId="0" xfId="2" applyNumberFormat="1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165" fontId="0" fillId="0" borderId="0" xfId="2" applyNumberFormat="1" applyFont="1"/>
    <xf numFmtId="165" fontId="0" fillId="0" borderId="0" xfId="0" applyNumberFormat="1"/>
    <xf numFmtId="10" fontId="0" fillId="0" borderId="0" xfId="3" applyNumberFormat="1" applyFont="1"/>
    <xf numFmtId="0" fontId="3" fillId="0" borderId="0" xfId="0" applyFont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left" indent="2"/>
    </xf>
    <xf numFmtId="10" fontId="3" fillId="0" borderId="0" xfId="0" applyNumberFormat="1" applyFont="1" applyAlignment="1">
      <alignment horizontal="left" indent="2"/>
    </xf>
    <xf numFmtId="10" fontId="0" fillId="4" borderId="0" xfId="3" applyNumberFormat="1" applyFont="1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6" fontId="0" fillId="0" borderId="0" xfId="0" applyNumberFormat="1" applyAlignment="1">
      <alignment horizontal="right" indent="1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44" fontId="0" fillId="0" borderId="0" xfId="2" applyFont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14" xfId="0" applyNumberFormat="1" applyFill="1" applyBorder="1" applyAlignment="1"/>
    <xf numFmtId="0" fontId="7" fillId="5" borderId="8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8" fillId="6" borderId="0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8" fillId="6" borderId="14" xfId="0" applyFont="1" applyFill="1" applyBorder="1" applyAlignment="1">
      <alignment horizontal="left"/>
    </xf>
    <xf numFmtId="0" fontId="10" fillId="5" borderId="13" xfId="0" applyFont="1" applyFill="1" applyBorder="1" applyAlignment="1">
      <alignment horizontal="right"/>
    </xf>
    <xf numFmtId="0" fontId="10" fillId="5" borderId="8" xfId="0" applyFont="1" applyFill="1" applyBorder="1" applyAlignment="1">
      <alignment horizontal="right"/>
    </xf>
    <xf numFmtId="165" fontId="0" fillId="7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</cellXfs>
  <cellStyles count="4">
    <cellStyle name="Accent6" xfId="1" builtinId="49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19048</xdr:rowOff>
    </xdr:from>
    <xdr:to>
      <xdr:col>12</xdr:col>
      <xdr:colOff>28575</xdr:colOff>
      <xdr:row>9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8925" y="19048"/>
          <a:ext cx="4286250" cy="2063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/>
            <a:t>Create</a:t>
          </a:r>
          <a:r>
            <a:rPr lang="en-US" sz="1100" baseline="0"/>
            <a:t> a </a:t>
          </a:r>
          <a:r>
            <a:rPr lang="en-US" sz="1100" b="1" baseline="0"/>
            <a:t>One Variable Data Table </a:t>
          </a:r>
          <a:r>
            <a:rPr lang="en-US" sz="1100" baseline="0"/>
            <a:t>that shows the results of varying one input value, such as the interest rate.</a:t>
          </a:r>
        </a:p>
        <a:p>
          <a:endParaRPr lang="en-US" sz="1100" baseline="0"/>
        </a:p>
        <a:p>
          <a:r>
            <a:rPr lang="en-US" sz="1100"/>
            <a:t>You will have</a:t>
          </a:r>
          <a:r>
            <a:rPr lang="en-US" sz="1100" baseline="0"/>
            <a:t> to create a formula for the </a:t>
          </a:r>
          <a:r>
            <a:rPr lang="en-US" sz="1100" b="1" baseline="0"/>
            <a:t>Monthly Payment </a:t>
          </a:r>
          <a:r>
            <a:rPr lang="en-US" sz="1100" baseline="0"/>
            <a:t>(cell B5). Then create an anchor cell (cell B8) to complete the table.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you create the one-input data table create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 Validation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for the Interest Rate cell (B3). You will use the interest rates listed in cells B9-B21 as lookup rates.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28576</xdr:rowOff>
    </xdr:from>
    <xdr:to>
      <xdr:col>12</xdr:col>
      <xdr:colOff>28575</xdr:colOff>
      <xdr:row>25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318125" y="28576"/>
          <a:ext cx="4286250" cy="4835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Instructions:</a:t>
          </a:r>
          <a:endParaRPr lang="en-US">
            <a:effectLst/>
          </a:endParaRPr>
        </a:p>
        <a:p>
          <a:r>
            <a:rPr lang="en-US" sz="1100" baseline="0"/>
            <a:t>You are trying to figure out the monthly payment of purchasing 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multifunctional printer/copier machine for your boss.</a:t>
          </a:r>
        </a:p>
        <a:p>
          <a:endParaRPr lang="en-US" sz="1100" baseline="0"/>
        </a:p>
        <a:p>
          <a:r>
            <a:rPr lang="en-US" sz="1100" baseline="0"/>
            <a:t>Use the information in this worksheet to create a </a:t>
          </a:r>
          <a:r>
            <a:rPr lang="en-US" sz="1100" b="1" baseline="0"/>
            <a:t>Two-Input</a:t>
          </a:r>
          <a:r>
            <a:rPr lang="en-US" sz="1100" baseline="0"/>
            <a:t> </a:t>
          </a:r>
          <a:r>
            <a:rPr lang="en-US" sz="1100" b="1" baseline="0"/>
            <a:t>Data Table</a:t>
          </a:r>
          <a:r>
            <a:rPr lang="en-US" sz="1100" baseline="0"/>
            <a:t>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have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create a formula for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Monthly Payment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(cell D2). Then create an anchor cell to complete the table (in cell A6).</a:t>
          </a:r>
          <a:endParaRPr lang="en-US">
            <a:effectLst/>
          </a:endParaRP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you create the two-input data table, create a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 Validation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for the Interest Rate cell (B2 using the % rates listed in cells A7-A15.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Scenario: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Goal Seek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answer the following question: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the current interest rate of 4.00% and the same loan amount of $10,000 how many payments are required for a monthly payment of $200.00?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List your answer below to the scenario question: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From the goal seek analysis</a:t>
          </a:r>
          <a:r>
            <a:rPr lang="en-US" sz="1100" baseline="0"/>
            <a:t> it looks like you'll need to make about 55(54.79) monthly payments to lower the monthy payment to $200.00.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0</xdr:row>
      <xdr:rowOff>200022</xdr:rowOff>
    </xdr:from>
    <xdr:to>
      <xdr:col>15</xdr:col>
      <xdr:colOff>390525</xdr:colOff>
      <xdr:row>25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150225" y="200022"/>
          <a:ext cx="3467100" cy="5343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Instructions:</a:t>
          </a:r>
          <a:r>
            <a:rPr lang="en-US" sz="1100" b="1" baseline="0"/>
            <a:t> </a:t>
          </a:r>
        </a:p>
        <a:p>
          <a:r>
            <a:rPr lang="en-US" sz="1100" baseline="0"/>
            <a:t>Use </a:t>
          </a:r>
          <a:r>
            <a:rPr lang="en-US" sz="1100" b="1" baseline="0"/>
            <a:t>Goal Seek </a:t>
          </a:r>
          <a:r>
            <a:rPr lang="en-US" sz="1100" baseline="0"/>
            <a:t>to answer the following question:</a:t>
          </a:r>
        </a:p>
        <a:p>
          <a:r>
            <a:rPr lang="en-US" sz="1100" baseline="0"/>
            <a:t>What </a:t>
          </a:r>
          <a:r>
            <a:rPr lang="en-US" sz="1100" b="1" baseline="0"/>
            <a:t>June,</a:t>
          </a:r>
          <a:r>
            <a:rPr lang="en-US" sz="1100" baseline="0"/>
            <a:t> </a:t>
          </a:r>
          <a:r>
            <a:rPr lang="en-US" sz="1100" b="1" baseline="0"/>
            <a:t>U.K. </a:t>
          </a:r>
          <a:r>
            <a:rPr lang="en-US" sz="1100" baseline="0"/>
            <a:t>sales target is required to bring the month of </a:t>
          </a:r>
          <a:r>
            <a:rPr lang="en-US" sz="1100" b="1" baseline="0"/>
            <a:t>June</a:t>
          </a:r>
          <a:r>
            <a:rPr lang="en-US" sz="1100" baseline="0"/>
            <a:t> </a:t>
          </a:r>
          <a:r>
            <a:rPr lang="en-US" sz="1100" i="1" baseline="0"/>
            <a:t>Computer World </a:t>
          </a:r>
          <a:r>
            <a:rPr lang="en-US" sz="1100" i="0" baseline="0"/>
            <a:t>sales percentage to </a:t>
          </a:r>
          <a:r>
            <a:rPr lang="en-US" sz="1100" b="1" i="0" baseline="0"/>
            <a:t>18%</a:t>
          </a:r>
          <a:r>
            <a:rPr lang="en-US" sz="1100" i="0" baseline="0"/>
            <a:t>, assuming the sales for the other regions do not change?</a:t>
          </a:r>
        </a:p>
        <a:p>
          <a:r>
            <a:rPr lang="en-US" sz="1100" b="1" i="0">
              <a:solidFill>
                <a:srgbClr val="FF0000"/>
              </a:solidFill>
            </a:rPr>
            <a:t>What</a:t>
          </a:r>
          <a:r>
            <a:rPr lang="en-US" sz="1100" b="1" i="0" baseline="0">
              <a:solidFill>
                <a:srgbClr val="FF0000"/>
              </a:solidFill>
            </a:rPr>
            <a:t> target sales value do you need for the U.K. in the month of June to reach the 18%?</a:t>
          </a:r>
        </a:p>
        <a:p>
          <a:r>
            <a:rPr lang="en-US" sz="1100" b="1" i="0" baseline="0">
              <a:solidFill>
                <a:sysClr val="windowText" lastClr="000000"/>
              </a:solidFill>
            </a:rPr>
            <a:t>You'd need a value of $80,180 to reach the 18% for the month of June.</a:t>
          </a:r>
        </a:p>
        <a:p>
          <a:endParaRPr lang="en-US" sz="1100" i="0" baseline="0"/>
        </a:p>
        <a:p>
          <a:r>
            <a:rPr lang="en-US" sz="1100" i="0" baseline="0"/>
            <a:t>After you complete and answer the Goal and Seek scenario above, you are to prepare a scenario </a:t>
          </a:r>
          <a:r>
            <a:rPr lang="en-US" sz="1100" b="1" i="0" baseline="0"/>
            <a:t>summary report</a:t>
          </a:r>
          <a:r>
            <a:rPr lang="en-US" sz="1100" i="0" baseline="0"/>
            <a:t> as follows:</a:t>
          </a:r>
        </a:p>
        <a:p>
          <a:r>
            <a:rPr lang="en-US" sz="1100" i="0" baseline="0"/>
            <a:t>Select cells </a:t>
          </a:r>
          <a:r>
            <a:rPr lang="en-US" sz="1100" b="1" i="0" baseline="0"/>
            <a:t>B6:G6</a:t>
          </a:r>
          <a:r>
            <a:rPr lang="en-US" sz="1100" i="0" baseline="0"/>
            <a:t> and create an </a:t>
          </a:r>
          <a:r>
            <a:rPr lang="en-US" sz="1100" b="1" i="0" baseline="0"/>
            <a:t>Original Sales Figure </a:t>
          </a:r>
          <a:r>
            <a:rPr lang="en-US" sz="1100" i="0" baseline="0"/>
            <a:t>in the Scenario Name box, click </a:t>
          </a:r>
          <a:r>
            <a:rPr lang="en-US" sz="1100" b="1" i="0" baseline="0"/>
            <a:t>OK</a:t>
          </a:r>
          <a:r>
            <a:rPr lang="en-US" sz="1100" i="0" baseline="0"/>
            <a:t>.</a:t>
          </a:r>
        </a:p>
        <a:p>
          <a:r>
            <a:rPr lang="en-US" sz="1100" i="0" baseline="0"/>
            <a:t>You will then create a </a:t>
          </a:r>
          <a:r>
            <a:rPr lang="en-US" sz="1100" b="1" i="0" baseline="0"/>
            <a:t>second</a:t>
          </a:r>
          <a:r>
            <a:rPr lang="en-US" sz="1100" i="0" baseline="0"/>
            <a:t> and </a:t>
          </a:r>
          <a:r>
            <a:rPr lang="en-US" sz="1100" b="1" i="0" baseline="0"/>
            <a:t>third</a:t>
          </a:r>
          <a:r>
            <a:rPr lang="en-US" sz="1100" i="0" baseline="0"/>
            <a:t> scenario that will show the effects of increasing sales by </a:t>
          </a:r>
          <a:r>
            <a:rPr lang="en-US" sz="1100" b="1" i="0" baseline="0"/>
            <a:t>$2,000 </a:t>
          </a:r>
          <a:r>
            <a:rPr lang="en-US" sz="1100" i="0" baseline="0"/>
            <a:t>and </a:t>
          </a:r>
          <a:r>
            <a:rPr lang="en-US" sz="1100" b="1" i="0" baseline="0"/>
            <a:t>$4,000 </a:t>
          </a:r>
          <a:r>
            <a:rPr lang="en-US" sz="1100" i="0" baseline="0"/>
            <a:t>to show the effect of </a:t>
          </a:r>
          <a:r>
            <a:rPr lang="en-US" sz="1100" b="1" i="0" baseline="0"/>
            <a:t>China's</a:t>
          </a:r>
          <a:r>
            <a:rPr lang="en-US" sz="1100" i="0" baseline="0"/>
            <a:t> sales to each total month sales (</a:t>
          </a:r>
          <a:r>
            <a:rPr lang="en-US" sz="1100" b="1" i="0" baseline="0"/>
            <a:t>HINT</a:t>
          </a:r>
          <a:r>
            <a:rPr lang="en-US" sz="1100" i="0" baseline="0"/>
            <a:t>: The video within this activity link will help you complete the scenario and summary report). </a:t>
          </a:r>
        </a:p>
        <a:p>
          <a:endParaRPr lang="en-US" sz="1100" i="0" baseline="0"/>
        </a:p>
        <a:p>
          <a:r>
            <a:rPr lang="en-US" sz="1100" i="0" baseline="0"/>
            <a:t>After you have added the Original Sales figure and two other scenarios to the Scenario Manager, </a:t>
          </a:r>
          <a:r>
            <a:rPr lang="en-US" sz="1100" b="1" i="0" baseline="0"/>
            <a:t>create</a:t>
          </a:r>
          <a:r>
            <a:rPr lang="en-US" sz="1100" i="0" baseline="0"/>
            <a:t> and </a:t>
          </a:r>
          <a:r>
            <a:rPr lang="en-US" sz="1100" b="1" i="0" baseline="0"/>
            <a:t>display</a:t>
          </a:r>
          <a:r>
            <a:rPr lang="en-US" sz="1100" i="0" baseline="0"/>
            <a:t> a summary report of your scenarios. Note: The summary report will be on a separate worksheet named </a:t>
          </a:r>
          <a:r>
            <a:rPr lang="en-US" sz="1100" b="1" i="0" baseline="0"/>
            <a:t>China Scenario</a:t>
          </a:r>
          <a:r>
            <a:rPr lang="en-US" sz="1100" i="0" baseline="0"/>
            <a:t>. Edit the contents of summary report to reflect the </a:t>
          </a:r>
          <a:r>
            <a:rPr lang="en-US" sz="1100" b="1" i="0" baseline="0"/>
            <a:t>China Sales </a:t>
          </a:r>
          <a:r>
            <a:rPr lang="en-US" sz="1100" i="0" baseline="0"/>
            <a:t>Scenario Summaries.</a:t>
          </a:r>
        </a:p>
        <a:p>
          <a:endParaRPr lang="en-US" sz="1100" i="0" baseline="0"/>
        </a:p>
        <a:p>
          <a:endParaRPr lang="en-US" sz="1100" i="0"/>
        </a:p>
        <a:p>
          <a:endParaRPr lang="en-US" sz="1100" i="0"/>
        </a:p>
        <a:p>
          <a:endParaRPr lang="en-US" sz="1100" i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efer\Desktop\Excel_Data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eview Data Sheet"/>
      <sheetName val="Basic Review Key"/>
      <sheetName val="Cat Lover Practice"/>
      <sheetName val="Cat Lover KEY"/>
      <sheetName val="IF Bonus Calculation Practice"/>
      <sheetName val="IF Bonus-KEY"/>
      <sheetName val="IF Commission Calculation"/>
      <sheetName val="IF Commission KEY"/>
      <sheetName val=" Student PracticWaterfall Chart"/>
      <sheetName val="Waterfall Chart Key"/>
      <sheetName val="Waterfall Chart Key 2"/>
      <sheetName val="Waterfall Chart Key Absolute"/>
      <sheetName val="Profit Loss Data Complete"/>
      <sheetName val=" Sales Chart - B vs A"/>
      <sheetName val="Operating Profit Chart"/>
      <sheetName val="Profit Loss Practice"/>
      <sheetName val="Vlookup Practice Sheet"/>
      <sheetName val="Vlookup 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>
        <row r="21">
          <cell r="A21">
            <v>0</v>
          </cell>
          <cell r="B21" t="str">
            <v>F</v>
          </cell>
        </row>
        <row r="22">
          <cell r="A22">
            <v>50</v>
          </cell>
          <cell r="B22" t="str">
            <v>D</v>
          </cell>
        </row>
        <row r="23">
          <cell r="A23">
            <v>60</v>
          </cell>
          <cell r="B23" t="str">
            <v>C</v>
          </cell>
        </row>
        <row r="24">
          <cell r="A24">
            <v>75</v>
          </cell>
          <cell r="B24" t="str">
            <v>B</v>
          </cell>
        </row>
        <row r="25">
          <cell r="A25">
            <v>90</v>
          </cell>
          <cell r="B25" t="str">
            <v>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21"/>
  <sheetViews>
    <sheetView tabSelected="1" workbookViewId="0">
      <selection activeCell="B4" sqref="B4"/>
    </sheetView>
  </sheetViews>
  <sheetFormatPr defaultRowHeight="14.5" x14ac:dyDescent="0.35"/>
  <cols>
    <col min="1" max="1" width="20.81640625" bestFit="1" customWidth="1"/>
    <col min="2" max="2" width="11.54296875" bestFit="1" customWidth="1"/>
    <col min="3" max="3" width="9.26953125" bestFit="1" customWidth="1"/>
  </cols>
  <sheetData>
    <row r="1" spans="1:18" x14ac:dyDescent="0.35">
      <c r="N1" s="7" t="s">
        <v>4</v>
      </c>
      <c r="Q1" s="7" t="s">
        <v>5</v>
      </c>
      <c r="R1" s="7" t="s">
        <v>6</v>
      </c>
    </row>
    <row r="2" spans="1:18" ht="15.5" x14ac:dyDescent="0.35">
      <c r="A2" s="4" t="s">
        <v>0</v>
      </c>
      <c r="B2" s="6">
        <v>150000</v>
      </c>
      <c r="N2" s="47" t="s">
        <v>32</v>
      </c>
      <c r="O2" s="48"/>
      <c r="P2" s="8"/>
      <c r="Q2" s="19" t="s">
        <v>30</v>
      </c>
      <c r="R2" s="23" t="s">
        <v>9</v>
      </c>
    </row>
    <row r="3" spans="1:18" ht="15.5" x14ac:dyDescent="0.35">
      <c r="A3" s="4" t="s">
        <v>1</v>
      </c>
      <c r="B3" s="2">
        <v>3.7499999999999999E-2</v>
      </c>
      <c r="N3" s="49"/>
      <c r="O3" s="50"/>
      <c r="Q3" s="20"/>
      <c r="R3" s="10"/>
    </row>
    <row r="4" spans="1:18" ht="15.5" x14ac:dyDescent="0.35">
      <c r="A4" s="4" t="s">
        <v>2</v>
      </c>
      <c r="B4" s="1">
        <v>30</v>
      </c>
      <c r="N4" s="51"/>
      <c r="O4" s="52"/>
      <c r="P4" s="11"/>
      <c r="Q4" s="21"/>
      <c r="R4" s="12"/>
    </row>
    <row r="5" spans="1:18" ht="15.5" x14ac:dyDescent="0.35">
      <c r="A5" s="4" t="s">
        <v>3</v>
      </c>
      <c r="B5" s="3">
        <f>PMT(B3/12,B4*12,B2)</f>
        <v>-694.67338735819158</v>
      </c>
      <c r="N5" s="47" t="s">
        <v>38</v>
      </c>
      <c r="O5" s="53"/>
      <c r="P5" s="8"/>
      <c r="Q5" s="19" t="s">
        <v>30</v>
      </c>
      <c r="R5" s="23" t="s">
        <v>9</v>
      </c>
    </row>
    <row r="6" spans="1:18" x14ac:dyDescent="0.35">
      <c r="N6" s="54"/>
      <c r="O6" s="55"/>
      <c r="Q6" s="20"/>
      <c r="R6" s="10"/>
    </row>
    <row r="7" spans="1:18" ht="41.25" customHeight="1" x14ac:dyDescent="0.35">
      <c r="N7" s="56"/>
      <c r="O7" s="57"/>
      <c r="P7" s="11"/>
      <c r="Q7" s="21"/>
      <c r="R7" s="12"/>
    </row>
    <row r="8" spans="1:18" ht="15" customHeight="1" x14ac:dyDescent="0.35">
      <c r="C8" s="24">
        <f>B5</f>
        <v>-694.67338735819158</v>
      </c>
      <c r="N8" s="46" t="s">
        <v>8</v>
      </c>
      <c r="O8" s="46"/>
      <c r="Q8" s="13" t="s">
        <v>10</v>
      </c>
    </row>
    <row r="9" spans="1:18" ht="15.5" x14ac:dyDescent="0.35">
      <c r="B9" s="5">
        <v>0.01</v>
      </c>
      <c r="C9" s="79">
        <f t="dataTable" ref="C9:C21" dt2D="0" dtr="0" r1="B3"/>
        <v>-482.45928066970509</v>
      </c>
    </row>
    <row r="10" spans="1:18" ht="15.5" x14ac:dyDescent="0.35">
      <c r="B10" s="5">
        <v>1.2500000000000001E-2</v>
      </c>
      <c r="C10" s="79">
        <v>-499.87752588412309</v>
      </c>
    </row>
    <row r="11" spans="1:18" ht="15.5" x14ac:dyDescent="0.35">
      <c r="B11" s="5">
        <v>1.4999999999999999E-2</v>
      </c>
      <c r="C11" s="79">
        <v>-517.68031568644039</v>
      </c>
    </row>
    <row r="12" spans="1:18" ht="15.5" x14ac:dyDescent="0.35">
      <c r="B12" s="5">
        <v>1.7500000000000002E-2</v>
      </c>
      <c r="C12" s="79">
        <v>-535.86517112585409</v>
      </c>
    </row>
    <row r="13" spans="1:18" ht="15.5" x14ac:dyDescent="0.35">
      <c r="B13" s="5">
        <v>0.02</v>
      </c>
      <c r="C13" s="79">
        <v>-554.42920903323079</v>
      </c>
    </row>
    <row r="14" spans="1:18" ht="15.5" x14ac:dyDescent="0.35">
      <c r="B14" s="5">
        <v>2.2499999999999999E-2</v>
      </c>
      <c r="C14" s="79">
        <v>-573.36915341172028</v>
      </c>
    </row>
    <row r="15" spans="1:18" ht="15.5" x14ac:dyDescent="0.35">
      <c r="B15" s="5">
        <v>2.5000000000000001E-2</v>
      </c>
      <c r="C15" s="79">
        <v>-592.68134822659795</v>
      </c>
    </row>
    <row r="16" spans="1:18" ht="15.5" x14ac:dyDescent="0.35">
      <c r="B16" s="5">
        <v>2.75E-2</v>
      </c>
      <c r="C16" s="79">
        <v>-612.36177149826506</v>
      </c>
    </row>
    <row r="17" spans="2:3" ht="15.5" x14ac:dyDescent="0.35">
      <c r="B17" s="5">
        <v>0.03</v>
      </c>
      <c r="C17" s="79">
        <v>-632.40605059417567</v>
      </c>
    </row>
    <row r="18" spans="2:3" ht="15.5" x14ac:dyDescent="0.35">
      <c r="B18" s="5">
        <v>3.2500000000000001E-2</v>
      </c>
      <c r="C18" s="79">
        <v>-652.809478608571</v>
      </c>
    </row>
    <row r="19" spans="2:3" ht="15.5" x14ac:dyDescent="0.35">
      <c r="B19" s="5">
        <v>3.5000000000000003E-2</v>
      </c>
      <c r="C19" s="79">
        <v>-673.5670317132367</v>
      </c>
    </row>
    <row r="20" spans="2:3" ht="15.5" x14ac:dyDescent="0.35">
      <c r="B20" s="5">
        <v>3.7499999999999999E-2</v>
      </c>
      <c r="C20" s="79">
        <v>-694.67338735819158</v>
      </c>
    </row>
    <row r="21" spans="2:3" ht="15.5" x14ac:dyDescent="0.35">
      <c r="B21" s="5">
        <v>0.04</v>
      </c>
      <c r="C21" s="79">
        <v>-716.12294319818932</v>
      </c>
    </row>
  </sheetData>
  <mergeCells count="3">
    <mergeCell ref="N8:O8"/>
    <mergeCell ref="N2:O4"/>
    <mergeCell ref="N5:O7"/>
  </mergeCells>
  <dataValidations count="1">
    <dataValidation type="list" allowBlank="1" showInputMessage="1" showErrorMessage="1" sqref="B3" xr:uid="{F4F4029C-A74C-4D28-B485-5C711543BC9B}">
      <formula1>$B$9:$B$21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R25"/>
  <sheetViews>
    <sheetView zoomScaleNormal="100" workbookViewId="0">
      <selection sqref="A1:M26"/>
    </sheetView>
  </sheetViews>
  <sheetFormatPr defaultRowHeight="14.5" x14ac:dyDescent="0.35"/>
  <cols>
    <col min="1" max="1" width="14.7265625" bestFit="1" customWidth="1"/>
    <col min="2" max="3" width="15.26953125" bestFit="1" customWidth="1"/>
    <col min="4" max="4" width="22" customWidth="1"/>
  </cols>
  <sheetData>
    <row r="1" spans="1:18" ht="31" x14ac:dyDescent="0.35">
      <c r="A1" s="43" t="s">
        <v>0</v>
      </c>
      <c r="B1" s="42" t="s">
        <v>39</v>
      </c>
      <c r="C1" s="44" t="s">
        <v>40</v>
      </c>
      <c r="D1" s="43" t="s">
        <v>3</v>
      </c>
      <c r="N1" s="7" t="s">
        <v>4</v>
      </c>
      <c r="Q1" s="7" t="s">
        <v>5</v>
      </c>
      <c r="R1" s="7" t="s">
        <v>6</v>
      </c>
    </row>
    <row r="2" spans="1:18" x14ac:dyDescent="0.35">
      <c r="A2" s="45">
        <v>10000</v>
      </c>
      <c r="B2" s="25">
        <v>0.04</v>
      </c>
      <c r="C2">
        <v>54.787519584064718</v>
      </c>
      <c r="D2" s="24">
        <f>-PMT(B2/12,C2,A2)</f>
        <v>200.00019192008722</v>
      </c>
      <c r="E2" s="24"/>
      <c r="N2" s="60" t="s">
        <v>35</v>
      </c>
      <c r="O2" s="61"/>
      <c r="P2" s="8"/>
      <c r="Q2" s="19" t="s">
        <v>11</v>
      </c>
      <c r="R2" s="23" t="s">
        <v>9</v>
      </c>
    </row>
    <row r="3" spans="1:18" x14ac:dyDescent="0.35">
      <c r="D3" s="24"/>
      <c r="N3" s="62"/>
      <c r="O3" s="63"/>
      <c r="Q3" s="20"/>
      <c r="R3" s="10"/>
    </row>
    <row r="4" spans="1:18" ht="15.5" x14ac:dyDescent="0.35">
      <c r="A4" s="58" t="s">
        <v>15</v>
      </c>
      <c r="B4" s="58"/>
      <c r="C4" s="58"/>
      <c r="D4" s="58"/>
      <c r="N4" s="64"/>
      <c r="O4" s="65"/>
      <c r="P4" s="11"/>
      <c r="Q4" s="21"/>
      <c r="R4" s="12"/>
    </row>
    <row r="5" spans="1:18" x14ac:dyDescent="0.35">
      <c r="B5" s="59" t="s">
        <v>14</v>
      </c>
      <c r="C5" s="59"/>
      <c r="D5" s="59"/>
      <c r="N5" s="47" t="s">
        <v>33</v>
      </c>
      <c r="O5" s="53"/>
      <c r="P5" s="8"/>
      <c r="Q5" s="19" t="s">
        <v>7</v>
      </c>
      <c r="R5" s="23" t="s">
        <v>12</v>
      </c>
    </row>
    <row r="6" spans="1:18" ht="32.25" customHeight="1" x14ac:dyDescent="0.35">
      <c r="A6" s="24">
        <f>D2</f>
        <v>200.00019192008722</v>
      </c>
      <c r="B6" s="39">
        <v>36</v>
      </c>
      <c r="C6" s="39">
        <v>48</v>
      </c>
      <c r="D6" s="39">
        <v>60</v>
      </c>
      <c r="N6" s="54"/>
      <c r="O6" s="55"/>
      <c r="Q6" s="20"/>
      <c r="R6" s="10"/>
    </row>
    <row r="7" spans="1:18" x14ac:dyDescent="0.35">
      <c r="A7" s="40">
        <v>0.04</v>
      </c>
      <c r="B7" s="79">
        <f t="dataTable" ref="B7:D15" dt2D="1" dtr="1" r1="C2" r2="B2"/>
        <v>295.23985006843685</v>
      </c>
      <c r="C7" s="79">
        <v>225.79054641689982</v>
      </c>
      <c r="D7" s="79">
        <v>184.1652205526635</v>
      </c>
      <c r="N7" s="56"/>
      <c r="O7" s="57"/>
      <c r="P7" s="11"/>
      <c r="Q7" s="21"/>
      <c r="R7" s="12"/>
    </row>
    <row r="8" spans="1:18" x14ac:dyDescent="0.35">
      <c r="A8" s="40">
        <v>4.2500000000000003E-2</v>
      </c>
      <c r="B8" s="79">
        <v>296.35325532415476</v>
      </c>
      <c r="C8" s="79">
        <v>226.91098238121975</v>
      </c>
      <c r="D8" s="79">
        <v>185.29555811203883</v>
      </c>
      <c r="N8" s="60" t="s">
        <v>34</v>
      </c>
      <c r="O8" s="61"/>
      <c r="P8" s="14"/>
      <c r="Q8" s="15"/>
      <c r="R8" s="9"/>
    </row>
    <row r="9" spans="1:18" x14ac:dyDescent="0.35">
      <c r="A9" s="40">
        <v>4.4999999999999998E-2</v>
      </c>
      <c r="B9" s="79">
        <v>297.46924478375576</v>
      </c>
      <c r="C9" s="79">
        <v>228.03486077431256</v>
      </c>
      <c r="D9" s="79">
        <v>186.43019241516649</v>
      </c>
      <c r="N9" s="62"/>
      <c r="O9" s="63"/>
      <c r="P9" s="16"/>
      <c r="Q9" s="20"/>
      <c r="R9" s="10"/>
    </row>
    <row r="10" spans="1:18" x14ac:dyDescent="0.35">
      <c r="A10" s="40">
        <v>4.7500000000000001E-2</v>
      </c>
      <c r="B10" s="79">
        <v>298.5878171372147</v>
      </c>
      <c r="C10" s="79">
        <v>229.16217932762495</v>
      </c>
      <c r="D10" s="79">
        <v>187.56911979108864</v>
      </c>
      <c r="N10" s="62"/>
      <c r="O10" s="63"/>
      <c r="P10" s="16"/>
      <c r="Q10" s="20"/>
      <c r="R10" s="10"/>
    </row>
    <row r="11" spans="1:18" x14ac:dyDescent="0.35">
      <c r="A11" s="40">
        <v>0.05</v>
      </c>
      <c r="B11" s="79">
        <v>299.70897104665477</v>
      </c>
      <c r="C11" s="79">
        <v>230.29293570646519</v>
      </c>
      <c r="D11" s="79">
        <v>188.71233644010937</v>
      </c>
      <c r="N11" s="62"/>
      <c r="O11" s="63"/>
      <c r="P11" s="16"/>
      <c r="Q11" s="22" t="s">
        <v>13</v>
      </c>
      <c r="R11" s="18" t="s">
        <v>9</v>
      </c>
    </row>
    <row r="12" spans="1:18" x14ac:dyDescent="0.35">
      <c r="A12" s="40">
        <v>5.2499999999999998E-2</v>
      </c>
      <c r="B12" s="79">
        <v>300.83270514641202</v>
      </c>
      <c r="C12" s="79">
        <v>231.42712751019576</v>
      </c>
      <c r="D12" s="79">
        <v>189.85983843426729</v>
      </c>
      <c r="N12" s="62"/>
      <c r="O12" s="63"/>
      <c r="P12" s="16"/>
      <c r="R12" s="10"/>
    </row>
    <row r="13" spans="1:18" x14ac:dyDescent="0.35">
      <c r="A13" s="40">
        <v>5.5E-2</v>
      </c>
      <c r="B13" s="79">
        <v>301.95901804310284</v>
      </c>
      <c r="C13" s="79">
        <v>232.56475227243195</v>
      </c>
      <c r="D13" s="79">
        <v>191.01162171782241</v>
      </c>
      <c r="N13" s="62"/>
      <c r="O13" s="63"/>
      <c r="P13" s="16"/>
      <c r="R13" s="10"/>
    </row>
    <row r="14" spans="1:18" x14ac:dyDescent="0.35">
      <c r="A14" s="40">
        <v>5.7500000000000002E-2</v>
      </c>
      <c r="B14" s="79">
        <v>303.08790831569002</v>
      </c>
      <c r="C14" s="79">
        <v>233.70580746124242</v>
      </c>
      <c r="D14" s="79">
        <v>192.16768210775527</v>
      </c>
      <c r="N14" s="64"/>
      <c r="O14" s="65"/>
      <c r="P14" s="17"/>
      <c r="Q14" s="11"/>
      <c r="R14" s="12"/>
    </row>
    <row r="15" spans="1:18" x14ac:dyDescent="0.35">
      <c r="A15" s="40">
        <v>0.06</v>
      </c>
      <c r="B15" s="79">
        <v>304.21937451555112</v>
      </c>
      <c r="C15" s="79">
        <v>234.85029047935615</v>
      </c>
      <c r="D15" s="79">
        <v>193.32801529427914</v>
      </c>
      <c r="N15" s="46" t="s">
        <v>8</v>
      </c>
      <c r="O15" s="46"/>
      <c r="Q15" s="13" t="s">
        <v>29</v>
      </c>
    </row>
    <row r="17" spans="2:4" x14ac:dyDescent="0.35">
      <c r="B17" s="26"/>
      <c r="C17" s="26"/>
      <c r="D17" s="26"/>
    </row>
    <row r="18" spans="2:4" x14ac:dyDescent="0.35">
      <c r="B18" s="26"/>
      <c r="C18" s="26"/>
      <c r="D18" s="26"/>
    </row>
    <row r="19" spans="2:4" x14ac:dyDescent="0.35">
      <c r="B19" s="26"/>
      <c r="C19" s="26"/>
      <c r="D19" s="26"/>
    </row>
    <row r="20" spans="2:4" x14ac:dyDescent="0.35">
      <c r="B20" s="26"/>
      <c r="C20" s="26"/>
      <c r="D20" s="26"/>
    </row>
    <row r="21" spans="2:4" x14ac:dyDescent="0.35">
      <c r="B21" s="26"/>
      <c r="C21" s="26"/>
      <c r="D21" s="26"/>
    </row>
    <row r="22" spans="2:4" x14ac:dyDescent="0.35">
      <c r="B22" s="26"/>
      <c r="C22" s="26"/>
      <c r="D22" s="26"/>
    </row>
    <row r="23" spans="2:4" x14ac:dyDescent="0.35">
      <c r="B23" s="26"/>
      <c r="C23" s="26"/>
      <c r="D23" s="26"/>
    </row>
    <row r="24" spans="2:4" x14ac:dyDescent="0.35">
      <c r="B24" s="26"/>
      <c r="C24" s="26"/>
      <c r="D24" s="26"/>
    </row>
    <row r="25" spans="2:4" x14ac:dyDescent="0.35">
      <c r="B25" s="26"/>
      <c r="C25" s="26"/>
      <c r="D25" s="26"/>
    </row>
  </sheetData>
  <mergeCells count="6">
    <mergeCell ref="N15:O15"/>
    <mergeCell ref="A4:D4"/>
    <mergeCell ref="B5:D5"/>
    <mergeCell ref="N2:O4"/>
    <mergeCell ref="N5:O7"/>
    <mergeCell ref="N8:O14"/>
  </mergeCells>
  <dataValidations count="1">
    <dataValidation type="list" allowBlank="1" showInputMessage="1" showErrorMessage="1" sqref="B2" xr:uid="{AEDF5E2C-FBBC-41B8-9A2B-C852C6C2D1CC}">
      <formula1>$A$7:$A$15</formula1>
    </dataValidation>
  </dataValidations>
  <pageMargins left="0.7" right="0.7" top="0.75" bottom="0.75" header="0.3" footer="0.3"/>
  <pageSetup scale="83" orientation="landscape" horizontalDpi="300" verticalDpi="300" r:id="rId1"/>
  <headerFooter>
    <oddHeader>&amp;CLP03 Manipulate a What-If Analysis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U12"/>
  <sheetViews>
    <sheetView workbookViewId="0">
      <selection sqref="A1:P26"/>
    </sheetView>
  </sheetViews>
  <sheetFormatPr defaultRowHeight="14.5" x14ac:dyDescent="0.35"/>
  <cols>
    <col min="1" max="1" width="11.81640625" customWidth="1"/>
    <col min="2" max="5" width="12.54296875" bestFit="1" customWidth="1"/>
    <col min="6" max="7" width="13.7265625" bestFit="1" customWidth="1"/>
    <col min="8" max="8" width="10.1796875" bestFit="1" customWidth="1"/>
  </cols>
  <sheetData>
    <row r="1" spans="1:21" ht="18.5" x14ac:dyDescent="0.45">
      <c r="A1" s="66" t="s">
        <v>31</v>
      </c>
      <c r="B1" s="66"/>
      <c r="C1" s="66"/>
      <c r="D1" s="66"/>
      <c r="E1" s="66"/>
      <c r="F1" s="66"/>
      <c r="G1" s="66"/>
      <c r="H1" s="66"/>
      <c r="I1" s="66"/>
    </row>
    <row r="2" spans="1:21" ht="58" x14ac:dyDescent="0.35">
      <c r="A2" s="27" t="s">
        <v>16</v>
      </c>
      <c r="B2" s="27" t="s">
        <v>17</v>
      </c>
      <c r="C2" s="27" t="s">
        <v>18</v>
      </c>
      <c r="D2" s="27" t="s">
        <v>19</v>
      </c>
      <c r="E2" s="27" t="s">
        <v>20</v>
      </c>
      <c r="F2" s="27" t="s">
        <v>21</v>
      </c>
      <c r="G2" s="27" t="s">
        <v>22</v>
      </c>
      <c r="H2" s="27" t="s">
        <v>8</v>
      </c>
      <c r="I2" s="28" t="s">
        <v>23</v>
      </c>
      <c r="Q2" s="33" t="s">
        <v>4</v>
      </c>
      <c r="R2" s="34"/>
      <c r="S2" s="34"/>
      <c r="T2" s="34" t="s">
        <v>5</v>
      </c>
      <c r="U2" s="35" t="s">
        <v>6</v>
      </c>
    </row>
    <row r="3" spans="1:21" x14ac:dyDescent="0.35">
      <c r="A3" s="7" t="s">
        <v>24</v>
      </c>
      <c r="B3" s="29">
        <v>91475</v>
      </c>
      <c r="C3" s="29">
        <v>67189</v>
      </c>
      <c r="D3" s="29">
        <v>69423</v>
      </c>
      <c r="E3" s="29">
        <v>61664</v>
      </c>
      <c r="F3" s="29">
        <v>103926</v>
      </c>
      <c r="G3" s="29">
        <v>100244</v>
      </c>
      <c r="H3" s="30">
        <f>SUM(B3:G3)</f>
        <v>493921</v>
      </c>
      <c r="I3" s="31">
        <f>H3/$H$7</f>
        <v>0.30323137498771341</v>
      </c>
      <c r="Q3" s="67" t="s">
        <v>36</v>
      </c>
      <c r="R3" s="68"/>
      <c r="S3" s="14"/>
      <c r="T3" s="74" t="s">
        <v>13</v>
      </c>
      <c r="U3" s="76" t="s">
        <v>9</v>
      </c>
    </row>
    <row r="4" spans="1:21" x14ac:dyDescent="0.35">
      <c r="A4" s="7" t="s">
        <v>25</v>
      </c>
      <c r="B4" s="29">
        <v>64868</v>
      </c>
      <c r="C4" s="29">
        <v>75326</v>
      </c>
      <c r="D4" s="29">
        <v>77244</v>
      </c>
      <c r="E4" s="29">
        <v>71688</v>
      </c>
      <c r="F4" s="29">
        <v>67015</v>
      </c>
      <c r="G4" s="29">
        <v>67388</v>
      </c>
      <c r="H4" s="30">
        <f t="shared" ref="H4:H6" si="0">SUM(B4:G4)</f>
        <v>423529</v>
      </c>
      <c r="I4" s="31">
        <f t="shared" ref="I4:I6" si="1">H4/$H$7</f>
        <v>0.26001583455081129</v>
      </c>
      <c r="Q4" s="69"/>
      <c r="R4" s="70"/>
      <c r="S4" s="16"/>
      <c r="T4" s="75"/>
      <c r="U4" s="77"/>
    </row>
    <row r="5" spans="1:21" x14ac:dyDescent="0.35">
      <c r="A5" s="7" t="s">
        <v>26</v>
      </c>
      <c r="B5" s="29">
        <v>61573</v>
      </c>
      <c r="C5" s="29">
        <v>62756</v>
      </c>
      <c r="D5" s="29">
        <v>64681</v>
      </c>
      <c r="E5" s="29">
        <v>72988</v>
      </c>
      <c r="F5" s="29">
        <v>61191</v>
      </c>
      <c r="G5" s="29">
        <v>80180.491374822916</v>
      </c>
      <c r="H5" s="30">
        <f t="shared" si="0"/>
        <v>403369.49137482292</v>
      </c>
      <c r="I5" s="31">
        <f t="shared" si="1"/>
        <v>0.24763937046143442</v>
      </c>
      <c r="Q5" s="69"/>
      <c r="R5" s="70"/>
      <c r="S5" s="16"/>
      <c r="T5" s="75"/>
      <c r="U5" s="77"/>
    </row>
    <row r="6" spans="1:21" x14ac:dyDescent="0.35">
      <c r="A6" s="7" t="s">
        <v>27</v>
      </c>
      <c r="B6" s="29">
        <v>37043</v>
      </c>
      <c r="C6" s="29">
        <v>57657</v>
      </c>
      <c r="D6" s="29">
        <v>61539</v>
      </c>
      <c r="E6" s="29">
        <v>60708</v>
      </c>
      <c r="F6" s="29">
        <v>45868</v>
      </c>
      <c r="G6" s="29">
        <v>45224</v>
      </c>
      <c r="H6" s="30">
        <f t="shared" si="0"/>
        <v>308039</v>
      </c>
      <c r="I6" s="31">
        <f t="shared" si="1"/>
        <v>0.18911342000004097</v>
      </c>
      <c r="Q6" s="71"/>
      <c r="R6" s="72"/>
      <c r="S6" s="17"/>
      <c r="T6" s="11"/>
      <c r="U6" s="12"/>
    </row>
    <row r="7" spans="1:21" ht="15" customHeight="1" x14ac:dyDescent="0.35">
      <c r="A7" s="7" t="s">
        <v>8</v>
      </c>
      <c r="B7" s="30">
        <f>SUM(B3:B6)</f>
        <v>254959</v>
      </c>
      <c r="C7" s="30">
        <f t="shared" ref="C7:H7" si="2">SUM(C3:C6)</f>
        <v>262928</v>
      </c>
      <c r="D7" s="30">
        <f t="shared" si="2"/>
        <v>272887</v>
      </c>
      <c r="E7" s="30">
        <f t="shared" si="2"/>
        <v>267048</v>
      </c>
      <c r="F7" s="30">
        <f t="shared" si="2"/>
        <v>278000</v>
      </c>
      <c r="G7" s="30">
        <f t="shared" si="2"/>
        <v>293036.49137482292</v>
      </c>
      <c r="H7" s="30">
        <f t="shared" si="2"/>
        <v>1628858.4913748228</v>
      </c>
      <c r="I7" s="31"/>
      <c r="Q7" s="47" t="s">
        <v>37</v>
      </c>
      <c r="R7" s="48"/>
      <c r="S7" s="38"/>
      <c r="T7" s="46"/>
      <c r="U7" s="78"/>
    </row>
    <row r="8" spans="1:21" ht="33" customHeight="1" x14ac:dyDescent="0.35">
      <c r="A8" s="32" t="s">
        <v>28</v>
      </c>
      <c r="B8" s="31">
        <f>B7/$H$7</f>
        <v>0.15652618158671613</v>
      </c>
      <c r="C8" s="31">
        <f t="shared" ref="C8:G8" si="3">C7/$H$7</f>
        <v>0.16141856483682512</v>
      </c>
      <c r="D8" s="31">
        <f t="shared" si="3"/>
        <v>0.16753266256399738</v>
      </c>
      <c r="E8" s="31">
        <f t="shared" si="3"/>
        <v>0.16394794355315706</v>
      </c>
      <c r="F8" s="31">
        <f t="shared" si="3"/>
        <v>0.1706716706651151</v>
      </c>
      <c r="G8" s="41">
        <f t="shared" si="3"/>
        <v>0.17990297679418929</v>
      </c>
      <c r="Q8" s="49"/>
      <c r="R8" s="50"/>
      <c r="S8" s="16"/>
      <c r="T8" s="36" t="s">
        <v>13</v>
      </c>
      <c r="U8" s="37" t="s">
        <v>9</v>
      </c>
    </row>
    <row r="9" spans="1:21" x14ac:dyDescent="0.35">
      <c r="Q9" s="49"/>
      <c r="R9" s="50"/>
      <c r="S9" s="16"/>
      <c r="U9" s="10"/>
    </row>
    <row r="10" spans="1:21" x14ac:dyDescent="0.35">
      <c r="Q10" s="49"/>
      <c r="R10" s="50"/>
      <c r="S10" s="16"/>
      <c r="U10" s="10"/>
    </row>
    <row r="11" spans="1:21" x14ac:dyDescent="0.35">
      <c r="Q11" s="51"/>
      <c r="R11" s="52"/>
      <c r="S11" s="17"/>
      <c r="T11" s="11"/>
      <c r="U11" s="12"/>
    </row>
    <row r="12" spans="1:21" x14ac:dyDescent="0.35">
      <c r="Q12" s="46" t="s">
        <v>8</v>
      </c>
      <c r="R12" s="46"/>
      <c r="T12" s="73" t="s">
        <v>29</v>
      </c>
      <c r="U12" s="73"/>
    </row>
  </sheetData>
  <scenarios current="0" show="0" sqref="H6 I6">
    <scenario name="Original Sales Figure" locked="1" count="6" user="Gunnar Forcier" comment="Created by Gunnar Forcier on 4/2/2023">
      <inputCells r="B6" val="37043" numFmtId="165"/>
      <inputCells r="C6" val="57657" numFmtId="165"/>
      <inputCells r="D6" val="61539" numFmtId="165"/>
      <inputCells r="E6" val="60708" numFmtId="165"/>
      <inputCells r="F6" val="45868" numFmtId="165"/>
      <inputCells r="G6" val="45224" numFmtId="165"/>
    </scenario>
    <scenario name="China Jan-Jun 2000 increase" locked="1" count="6" user="Gunnar Forcier" comment="Created by Gunnar Forcier on 4/2/2023_x000a_Modified by Gunnar Forcier on 4/2/2023">
      <inputCells r="B6" val="39043" numFmtId="165"/>
      <inputCells r="C6" val="59657" numFmtId="165"/>
      <inputCells r="D6" val="63539" numFmtId="165"/>
      <inputCells r="E6" val="62708" numFmtId="165"/>
      <inputCells r="F6" val="47868" numFmtId="165"/>
      <inputCells r="G6" val="47224" numFmtId="165"/>
    </scenario>
    <scenario name="China Jan-Jun 4000 Increase" locked="1" count="6" user="Gunnar Forcier" comment="Created by Gunnar Forcier on 4/2/2023">
      <inputCells r="B6" val="41043" numFmtId="165"/>
      <inputCells r="C6" val="61657" numFmtId="165"/>
      <inputCells r="D6" val="65539" numFmtId="165"/>
      <inputCells r="E6" val="64708" numFmtId="165"/>
      <inputCells r="F6" val="49868" numFmtId="165"/>
      <inputCells r="G6" val="49224" numFmtId="165"/>
    </scenario>
  </scenarios>
  <mergeCells count="8">
    <mergeCell ref="A1:I1"/>
    <mergeCell ref="Q3:R6"/>
    <mergeCell ref="Q12:R12"/>
    <mergeCell ref="T12:U12"/>
    <mergeCell ref="T3:T5"/>
    <mergeCell ref="U3:U5"/>
    <mergeCell ref="T7:U7"/>
    <mergeCell ref="Q7:R11"/>
  </mergeCells>
  <pageMargins left="0.7" right="0.7" top="0.75" bottom="0.75" header="0.3" footer="0.3"/>
  <pageSetup scale="72" orientation="landscape" horizontalDpi="300" verticalDpi="300" r:id="rId1"/>
  <headerFooter>
    <oddHeader>&amp;CLP03 Use Goal Seek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F1B0-E893-4AB0-85FA-2122BCCAEB89}">
  <sheetPr>
    <outlinePr summaryBelow="0"/>
  </sheetPr>
  <dimension ref="B1:G14"/>
  <sheetViews>
    <sheetView showGridLines="0" workbookViewId="0">
      <selection sqref="A1:G14"/>
    </sheetView>
  </sheetViews>
  <sheetFormatPr defaultRowHeight="14.5" outlineLevelRow="1" outlineLevelCol="1" x14ac:dyDescent="0.35"/>
  <cols>
    <col min="3" max="3" width="24.26953125" bestFit="1" customWidth="1"/>
    <col min="4" max="7" width="22.26953125" bestFit="1" customWidth="1" outlineLevel="1"/>
  </cols>
  <sheetData>
    <row r="1" spans="2:7" ht="15" thickBot="1" x14ac:dyDescent="0.4"/>
    <row r="2" spans="2:7" ht="15.5" x14ac:dyDescent="0.35">
      <c r="B2" s="84" t="s">
        <v>55</v>
      </c>
      <c r="C2" s="84"/>
      <c r="D2" s="89"/>
      <c r="E2" s="89"/>
      <c r="F2" s="89"/>
      <c r="G2" s="89"/>
    </row>
    <row r="3" spans="2:7" ht="15.5" collapsed="1" x14ac:dyDescent="0.35">
      <c r="B3" s="83"/>
      <c r="C3" s="83"/>
      <c r="D3" s="90" t="s">
        <v>53</v>
      </c>
      <c r="E3" s="90" t="s">
        <v>47</v>
      </c>
      <c r="F3" s="90" t="s">
        <v>49</v>
      </c>
      <c r="G3" s="90" t="s">
        <v>51</v>
      </c>
    </row>
    <row r="4" spans="2:7" ht="42" hidden="1" outlineLevel="1" x14ac:dyDescent="0.35">
      <c r="B4" s="86"/>
      <c r="C4" s="86"/>
      <c r="D4" s="80"/>
      <c r="E4" s="92" t="s">
        <v>48</v>
      </c>
      <c r="F4" s="92" t="s">
        <v>50</v>
      </c>
      <c r="G4" s="92" t="s">
        <v>48</v>
      </c>
    </row>
    <row r="5" spans="2:7" x14ac:dyDescent="0.35">
      <c r="B5" s="87" t="s">
        <v>52</v>
      </c>
      <c r="C5" s="87"/>
      <c r="D5" s="85"/>
      <c r="E5" s="85"/>
      <c r="F5" s="85"/>
      <c r="G5" s="85"/>
    </row>
    <row r="6" spans="2:7" outlineLevel="1" x14ac:dyDescent="0.35">
      <c r="B6" s="86"/>
      <c r="C6" s="86" t="s">
        <v>41</v>
      </c>
      <c r="D6" s="81">
        <v>37043</v>
      </c>
      <c r="E6" s="91">
        <v>37043</v>
      </c>
      <c r="F6" s="91">
        <v>39043</v>
      </c>
      <c r="G6" s="91">
        <v>41043</v>
      </c>
    </row>
    <row r="7" spans="2:7" outlineLevel="1" x14ac:dyDescent="0.35">
      <c r="B7" s="86"/>
      <c r="C7" s="86" t="s">
        <v>42</v>
      </c>
      <c r="D7" s="81">
        <v>57657</v>
      </c>
      <c r="E7" s="91">
        <v>57657</v>
      </c>
      <c r="F7" s="91">
        <v>59657</v>
      </c>
      <c r="G7" s="91">
        <v>61657</v>
      </c>
    </row>
    <row r="8" spans="2:7" outlineLevel="1" x14ac:dyDescent="0.35">
      <c r="B8" s="86"/>
      <c r="C8" s="86" t="s">
        <v>43</v>
      </c>
      <c r="D8" s="81">
        <v>61539</v>
      </c>
      <c r="E8" s="91">
        <v>61539</v>
      </c>
      <c r="F8" s="91">
        <v>63539</v>
      </c>
      <c r="G8" s="91">
        <v>65539</v>
      </c>
    </row>
    <row r="9" spans="2:7" outlineLevel="1" x14ac:dyDescent="0.35">
      <c r="B9" s="86"/>
      <c r="C9" s="86" t="s">
        <v>44</v>
      </c>
      <c r="D9" s="81">
        <v>60708</v>
      </c>
      <c r="E9" s="91">
        <v>60708</v>
      </c>
      <c r="F9" s="91">
        <v>62708</v>
      </c>
      <c r="G9" s="91">
        <v>64708</v>
      </c>
    </row>
    <row r="10" spans="2:7" outlineLevel="1" x14ac:dyDescent="0.35">
      <c r="B10" s="86"/>
      <c r="C10" s="86" t="s">
        <v>45</v>
      </c>
      <c r="D10" s="81">
        <v>45868</v>
      </c>
      <c r="E10" s="91">
        <v>45868</v>
      </c>
      <c r="F10" s="91">
        <v>47868</v>
      </c>
      <c r="G10" s="91">
        <v>49868</v>
      </c>
    </row>
    <row r="11" spans="2:7" outlineLevel="1" x14ac:dyDescent="0.35">
      <c r="B11" s="86"/>
      <c r="C11" s="86" t="s">
        <v>46</v>
      </c>
      <c r="D11" s="81">
        <v>45224</v>
      </c>
      <c r="E11" s="91">
        <v>45224</v>
      </c>
      <c r="F11" s="91">
        <v>47224</v>
      </c>
      <c r="G11" s="91">
        <v>49224</v>
      </c>
    </row>
    <row r="12" spans="2:7" x14ac:dyDescent="0.35">
      <c r="B12" s="87" t="s">
        <v>54</v>
      </c>
      <c r="C12" s="87"/>
      <c r="D12" s="85"/>
      <c r="E12" s="85"/>
      <c r="F12" s="85"/>
      <c r="G12" s="85"/>
    </row>
    <row r="13" spans="2:7" outlineLevel="1" x14ac:dyDescent="0.35">
      <c r="B13" s="86"/>
      <c r="C13" s="86" t="s">
        <v>56</v>
      </c>
      <c r="D13" s="81">
        <v>308039</v>
      </c>
      <c r="E13" s="81">
        <v>308039</v>
      </c>
      <c r="F13" s="81">
        <v>320039</v>
      </c>
      <c r="G13" s="81">
        <v>332039</v>
      </c>
    </row>
    <row r="14" spans="2:7" ht="15" outlineLevel="1" thickBot="1" x14ac:dyDescent="0.4">
      <c r="B14" s="88"/>
      <c r="C14" s="88" t="s">
        <v>57</v>
      </c>
      <c r="D14" s="82">
        <v>0.189113420000041</v>
      </c>
      <c r="E14" s="82">
        <v>0.189113420000041</v>
      </c>
      <c r="F14" s="82">
        <v>0.195043632148833</v>
      </c>
      <c r="G14" s="82">
        <v>0.200887735842295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One Variable Loan Payment</vt:lpstr>
      <vt:lpstr>Two-input data table</vt:lpstr>
      <vt:lpstr>Goal Seek and Scenario Report</vt:lpstr>
      <vt:lpstr>China Scenario</vt:lpstr>
      <vt:lpstr>'China Scenario'!Print_Area</vt:lpstr>
      <vt:lpstr>'Goal Seek and Scenario Report'!Print_Area</vt:lpstr>
      <vt:lpstr>'One Variable Loan Payment'!Print_Area</vt:lpstr>
      <vt:lpstr>'Two-input data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</dc:creator>
  <cp:lastModifiedBy>Gunnar Forcier</cp:lastModifiedBy>
  <dcterms:created xsi:type="dcterms:W3CDTF">2016-04-22T20:29:07Z</dcterms:created>
  <dcterms:modified xsi:type="dcterms:W3CDTF">2023-04-02T22:16:55Z</dcterms:modified>
</cp:coreProperties>
</file>