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https://d.docs.live.net/edb566f355294ad9/Documents/Semester 2/Business Analytics/"/>
    </mc:Choice>
  </mc:AlternateContent>
  <xr:revisionPtr revIDLastSave="162" documentId="8_{285F2C81-D703-40CB-837B-289FD85A99B1}" xr6:coauthVersionLast="47" xr6:coauthVersionMax="47" xr10:uidLastSave="{AB100B3E-D588-41BF-BE39-333C135B569E}"/>
  <bookViews>
    <workbookView xWindow="1470" yWindow="2760" windowWidth="19200" windowHeight="11170" firstSheet="9" activeTab="12" xr2:uid="{00000000-000D-0000-FFFF-FFFF00000000}"/>
  </bookViews>
  <sheets>
    <sheet name="One Variable Loan Payment" sheetId="1" r:id="rId1"/>
    <sheet name="Two-Input Data Table Act 1" sheetId="3" r:id="rId2"/>
    <sheet name="Two-Input Data Table Act 2 " sheetId="4" r:id="rId3"/>
    <sheet name="Two-Input Data Table Act 3" sheetId="5" r:id="rId4"/>
    <sheet name="Communication Class" sheetId="6" r:id="rId5"/>
    <sheet name="History Class " sheetId="8" r:id="rId6"/>
    <sheet name="Projected Sales 1 " sheetId="9" r:id="rId7"/>
    <sheet name="Projected Sales 2 " sheetId="10" r:id="rId8"/>
    <sheet name="Assumptions " sheetId="7" r:id="rId9"/>
    <sheet name="3 Year Projection " sheetId="11" r:id="rId10"/>
    <sheet name="Scenario Summary" sheetId="13" r:id="rId11"/>
    <sheet name="Projected Region Sales" sheetId="12" r:id="rId12"/>
    <sheet name="Sheet1" sheetId="14" r:id="rId13"/>
  </sheets>
  <definedNames>
    <definedName name="Apr">'Projected Region Sales'!$E$3</definedName>
    <definedName name="Feb">'Projected Region Sales'!$C$3</definedName>
    <definedName name="Jan">'Projected Region Sales'!$B$3</definedName>
    <definedName name="Jun">'Projected Region Sales'!$G$3</definedName>
    <definedName name="Mar">'Projected Region Sales'!$D$3</definedName>
    <definedName name="May">'Projected Region Sales'!$F$3</definedName>
    <definedName name="Percent_of__Total_Sales">'Projected Region Sales'!$I$3</definedName>
    <definedName name="_xlnm.Print_Area" localSheetId="9">'3 Year Projection '!$A$1:$E$9</definedName>
    <definedName name="_xlnm.Print_Area" localSheetId="8">'Assumptions '!$A$2:$C$9</definedName>
    <definedName name="_xlnm.Print_Area" localSheetId="4">'Communication Class'!$A$1:$L$25</definedName>
    <definedName name="_xlnm.Print_Area" localSheetId="5">'History Class '!$A$1:$M$25</definedName>
    <definedName name="_xlnm.Print_Area" localSheetId="0">'One Variable Loan Payment'!$A$1:$Q$21</definedName>
    <definedName name="_xlnm.Print_Area" localSheetId="11">'Projected Region Sales'!$A$1:$I$8</definedName>
    <definedName name="_xlnm.Print_Area" localSheetId="6">'Projected Sales 1 '!$A$1:$P$21</definedName>
    <definedName name="_xlnm.Print_Area" localSheetId="7">'Projected Sales 2 '!$A$1:$P$17</definedName>
    <definedName name="_xlnm.Print_Area" localSheetId="10">'Scenario Summary'!$A$1:$G$13</definedName>
    <definedName name="_xlnm.Print_Area" localSheetId="1">'Two-Input Data Table Act 1'!$A$1:$K$28</definedName>
    <definedName name="_xlnm.Print_Area" localSheetId="2">'Two-Input Data Table Act 2 '!$A$1:$I$20</definedName>
    <definedName name="_xlnm.Print_Area" localSheetId="3">'Two-Input Data Table Act 3'!$A$1:$D$16</definedName>
    <definedName name="Total">'Projected Region Sales'!$H$3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7" i="11" l="1"/>
  <c r="D8" i="11" s="1"/>
  <c r="D6" i="11"/>
  <c r="C7" i="11"/>
  <c r="C8" i="11" s="1"/>
  <c r="C6" i="11"/>
  <c r="B7" i="11"/>
  <c r="B8" i="11" s="1"/>
  <c r="B6" i="11"/>
  <c r="B7" i="8"/>
  <c r="B7" i="6"/>
  <c r="G7" i="12"/>
  <c r="F7" i="12"/>
  <c r="E7" i="12"/>
  <c r="D7" i="12"/>
  <c r="C7" i="12"/>
  <c r="B7" i="12"/>
  <c r="H6" i="12"/>
  <c r="H5" i="12"/>
  <c r="H4" i="12"/>
  <c r="H3" i="12"/>
  <c r="H7" i="12" l="1"/>
  <c r="F8" i="12" s="1"/>
  <c r="D8" i="12" l="1"/>
  <c r="G8" i="12"/>
  <c r="I4" i="12"/>
  <c r="I3" i="12"/>
  <c r="I6" i="12"/>
  <c r="C8" i="12"/>
  <c r="I5" i="12"/>
  <c r="E8" i="12"/>
  <c r="B8" i="12"/>
  <c r="G7" i="10"/>
  <c r="F7" i="10"/>
  <c r="E7" i="10"/>
  <c r="D7" i="10"/>
  <c r="C7" i="10"/>
  <c r="B7" i="10"/>
  <c r="H6" i="10"/>
  <c r="H5" i="10"/>
  <c r="H4" i="10"/>
  <c r="H3" i="10"/>
  <c r="G7" i="9"/>
  <c r="F7" i="9"/>
  <c r="E7" i="9"/>
  <c r="D7" i="9"/>
  <c r="C7" i="9"/>
  <c r="B7" i="9"/>
  <c r="H6" i="9"/>
  <c r="H5" i="9"/>
  <c r="H4" i="9"/>
  <c r="H3" i="9"/>
  <c r="H7" i="9" s="1"/>
  <c r="D8" i="9" l="1"/>
  <c r="H7" i="10"/>
  <c r="I6" i="10" s="1"/>
  <c r="I5" i="9"/>
  <c r="D8" i="10"/>
  <c r="I3" i="10"/>
  <c r="G8" i="10"/>
  <c r="E8" i="9"/>
  <c r="F8" i="9"/>
  <c r="G8" i="9"/>
  <c r="C8" i="9"/>
  <c r="B8" i="9"/>
  <c r="I6" i="9"/>
  <c r="I4" i="9"/>
  <c r="I3" i="9"/>
  <c r="E8" i="10" l="1"/>
  <c r="I5" i="10"/>
  <c r="C8" i="10"/>
  <c r="I4" i="10"/>
  <c r="F8" i="10"/>
  <c r="B8" i="10"/>
  <c r="D2" i="5"/>
  <c r="A6" i="5" s="1"/>
  <c r="B7" i="4"/>
  <c r="B8" i="3"/>
  <c r="B5" i="1" l="1"/>
  <c r="C8" i="1" l="1"/>
  <c r="D10" i="1"/>
</calcChain>
</file>

<file path=xl/sharedStrings.xml><?xml version="1.0" encoding="utf-8"?>
<sst xmlns="http://schemas.openxmlformats.org/spreadsheetml/2006/main" count="202" uniqueCount="101">
  <si>
    <t>Loan Amount</t>
  </si>
  <si>
    <t>Interest Rate (yearly)</t>
  </si>
  <si>
    <t>Term (years)</t>
  </si>
  <si>
    <t>Monthly Payment</t>
  </si>
  <si>
    <t>Grading Criteria</t>
  </si>
  <si>
    <t>Learner created a one variable data table using a column as an input</t>
  </si>
  <si>
    <t>Learner created a one variable data table using a row as an input</t>
  </si>
  <si>
    <t>MET</t>
  </si>
  <si>
    <t>Not Met</t>
  </si>
  <si>
    <t>Total</t>
  </si>
  <si>
    <t>/6</t>
  </si>
  <si>
    <t>Create a Data Table</t>
  </si>
  <si>
    <t>Price</t>
  </si>
  <si>
    <t>Quantity</t>
  </si>
  <si>
    <t>Discount</t>
  </si>
  <si>
    <t>Price in Row</t>
  </si>
  <si>
    <t>Net Price</t>
  </si>
  <si>
    <t>Quantity Purchased</t>
  </si>
  <si>
    <t>Grading Criteria:</t>
  </si>
  <si>
    <t>Met</t>
  </si>
  <si>
    <t xml:space="preserve">you created a two input data table </t>
  </si>
  <si>
    <t>Monthly Loan Payment</t>
  </si>
  <si>
    <t>Amount Borrowed</t>
  </si>
  <si>
    <t>Interest Rate</t>
  </si>
  <si>
    <t>Months to Repay</t>
  </si>
  <si>
    <t>you created a Data Validation
 list for Months to Repay</t>
  </si>
  <si>
    <t>Load Amount</t>
  </si>
  <si>
    <t># Payment</t>
  </si>
  <si>
    <t>Car Payment for $20,000 Loan</t>
  </si>
  <si>
    <t>Term</t>
  </si>
  <si>
    <t>you created a Data Validation
 list for Loan Amount</t>
  </si>
  <si>
    <t>Assignment</t>
  </si>
  <si>
    <t>Grade</t>
  </si>
  <si>
    <t>Test 1</t>
  </si>
  <si>
    <t>Paper 1</t>
  </si>
  <si>
    <t>Test 2</t>
  </si>
  <si>
    <t>Paper 2</t>
  </si>
  <si>
    <t>Test 3</t>
  </si>
  <si>
    <t>Final Grade</t>
  </si>
  <si>
    <t>0</t>
  </si>
  <si>
    <t>Region</t>
  </si>
  <si>
    <t>Jan</t>
  </si>
  <si>
    <t>Feb</t>
  </si>
  <si>
    <t>Mar</t>
  </si>
  <si>
    <t>Apr</t>
  </si>
  <si>
    <t>May</t>
  </si>
  <si>
    <t>Jun</t>
  </si>
  <si>
    <t>Percent of
 Total Sales</t>
  </si>
  <si>
    <t>U.S.</t>
  </si>
  <si>
    <t>Canada</t>
  </si>
  <si>
    <t>U.K.</t>
  </si>
  <si>
    <t>China</t>
  </si>
  <si>
    <t>Percent of
Total Sales</t>
  </si>
  <si>
    <t>Assumptions</t>
  </si>
  <si>
    <t>Sales, Year 1</t>
  </si>
  <si>
    <t>Annual change in sales</t>
  </si>
  <si>
    <t>Cost of Goods Sold as a % of Revenue</t>
  </si>
  <si>
    <t>LP04 Linking Demo Activity</t>
  </si>
  <si>
    <t>Three-Year Gross Profit Projections</t>
  </si>
  <si>
    <t>Year 1</t>
  </si>
  <si>
    <t>Year 2</t>
  </si>
  <si>
    <t>Year 3</t>
  </si>
  <si>
    <t>Sales</t>
  </si>
  <si>
    <t>Cost of Goods Sold</t>
  </si>
  <si>
    <t>Gross Profit</t>
  </si>
  <si>
    <t>*increase in sales revenue</t>
  </si>
  <si>
    <t>*decrease in sales revenue (use a negative value in your assumptions)</t>
  </si>
  <si>
    <r>
      <t>*</t>
    </r>
    <r>
      <rPr>
        <i/>
        <sz val="11"/>
        <color rgb="FFFF0000"/>
        <rFont val="Calibri"/>
        <family val="2"/>
        <scheme val="minor"/>
      </rPr>
      <t>Goal Seek -What change in percents  do we need to achieve in order to reach a Gross Profit for Year 3 to  $</t>
    </r>
    <r>
      <rPr>
        <b/>
        <i/>
        <sz val="11"/>
        <color rgb="FFFF0000"/>
        <rFont val="Calibri"/>
        <family val="2"/>
        <scheme val="minor"/>
      </rPr>
      <t>12,000</t>
    </r>
    <r>
      <rPr>
        <i/>
        <sz val="11"/>
        <color rgb="FFFF0000"/>
        <rFont val="Calibri"/>
        <family val="2"/>
        <scheme val="minor"/>
      </rPr>
      <t>?</t>
    </r>
  </si>
  <si>
    <t>Answer below:</t>
  </si>
  <si>
    <t>Rubric:</t>
  </si>
  <si>
    <t>20XX Projected Sales</t>
  </si>
  <si>
    <t>Computer World Year 20XX Projected Sales</t>
  </si>
  <si>
    <t>Computer World Year 20xx Projected Sales</t>
  </si>
  <si>
    <t>/10</t>
  </si>
  <si>
    <t xml:space="preserve">Create a two input data table </t>
  </si>
  <si>
    <t>Create a Data Validation
 list for Discount</t>
  </si>
  <si>
    <t>2-0</t>
  </si>
  <si>
    <t>3</t>
  </si>
  <si>
    <t>Use Goal Seek 
to determine needed value to pass</t>
  </si>
  <si>
    <t>Calculate the 
Final Grade as indicated</t>
  </si>
  <si>
    <r>
      <t xml:space="preserve">Use Goal Seek 
to determine needed value and </t>
    </r>
    <r>
      <rPr>
        <b/>
        <sz val="11"/>
        <color theme="1"/>
        <rFont val="Calibri"/>
        <family val="2"/>
        <scheme val="minor"/>
      </rPr>
      <t>explain</t>
    </r>
    <r>
      <rPr>
        <sz val="11"/>
        <color theme="1"/>
        <rFont val="Calibri"/>
        <family val="2"/>
        <scheme val="minor"/>
      </rPr>
      <t xml:space="preserve"> result</t>
    </r>
  </si>
  <si>
    <t>Calculate the
Final Grade as indicated</t>
  </si>
  <si>
    <t>/3</t>
  </si>
  <si>
    <t>Use Goal Seek 
to determine needed value</t>
  </si>
  <si>
    <t xml:space="preserve">Use Goal Seek 
to determine needed value </t>
  </si>
  <si>
    <t>3 pts</t>
  </si>
  <si>
    <t>=      /9</t>
  </si>
  <si>
    <t>Link correct formulas from Assumption sheet to calculate projected Sales and Cost of Goods Sold Year 1, 2, and 3</t>
  </si>
  <si>
    <t>Use correct formulas for Gross Profit</t>
  </si>
  <si>
    <t>Use Goal Seek and answered the question on percent changes needed to gain a Gross Profit for Year 3 to $12,000</t>
  </si>
  <si>
    <t>Change cost of goods sold to 16%</t>
  </si>
  <si>
    <t>Original Sales Figures</t>
  </si>
  <si>
    <t>Created by Gunnar Forcier on 4/2/2023</t>
  </si>
  <si>
    <t>Increase Feb,Mar,Apr by 5000</t>
  </si>
  <si>
    <t>Increase Feb,Mar,Apr by 10000</t>
  </si>
  <si>
    <t>Changing Cells:</t>
  </si>
  <si>
    <t>Result Cells:</t>
  </si>
  <si>
    <t>Scenario Summary for U.S. Sales</t>
  </si>
  <si>
    <t>Total Computer World Sales</t>
  </si>
  <si>
    <t>Total U.S. Sales.</t>
  </si>
  <si>
    <t>Percent U.S.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</si>
</sst>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_);[Red]\(&quot;$&quot;#,##0\)"/>
    <numFmt numFmtId="8" formatCode="&quot;$&quot;#,##0.00_);[Red]\(&quot;$&quot;#,##0.00\)"/>
    <numFmt numFmtId="44" formatCode="_(&quot;$&quot;* #,##0.00_);_(&quot;$&quot;* \(#,##0.00\);_(&quot;$&quot;* &quot;-&quot;??_);_(@_)"/>
    <numFmt numFmtId="164" formatCode="&quot;$&quot;#,##0.00"/>
    <numFmt numFmtId="165" formatCode="&quot;$&quot;#,##0"/>
    <numFmt numFmtId="166" formatCode="_(&quot;$&quot;* #,##0_);_(&quot;$&quot;* \(#,##0\);_(&quot;$&quot;* &quot;-&quot;??_);_(@_)"/>
  </numFmts>
  <fonts count="20" x14ac:knownFonts="1">
    <font>
      <sz val="11"/>
      <color theme="1"/>
      <name val="Calibri"/>
      <family val="2"/>
      <scheme val="minor"/>
    </font>
    <font>
      <sz val="11"/>
      <color theme="0"/>
      <name val="Calibri"/>
      <family val="2"/>
      <scheme val="minor"/>
    </font>
    <font>
      <b/>
      <sz val="12"/>
      <color theme="0"/>
      <name val="Calibri"/>
      <family val="2"/>
      <scheme val="minor"/>
    </font>
    <font>
      <b/>
      <sz val="11"/>
      <color theme="1"/>
      <name val="Calibri"/>
      <family val="2"/>
      <scheme val="minor"/>
    </font>
    <font>
      <sz val="10"/>
      <color rgb="FF000000"/>
      <name val="Arial"/>
      <family val="2"/>
    </font>
    <font>
      <sz val="11"/>
      <color theme="1"/>
      <name val="Calibri"/>
      <family val="2"/>
      <scheme val="minor"/>
    </font>
    <font>
      <b/>
      <sz val="15"/>
      <color theme="3"/>
      <name val="Calibri"/>
      <family val="2"/>
      <scheme val="minor"/>
    </font>
    <font>
      <b/>
      <sz val="12"/>
      <color theme="1"/>
      <name val="Calibri"/>
      <family val="2"/>
      <scheme val="minor"/>
    </font>
    <font>
      <b/>
      <sz val="14"/>
      <color theme="1"/>
      <name val="Calibri"/>
      <family val="2"/>
      <scheme val="minor"/>
    </font>
    <font>
      <b/>
      <sz val="11"/>
      <color theme="0"/>
      <name val="Segoe UI"/>
      <family val="2"/>
    </font>
    <font>
      <sz val="11"/>
      <color theme="1"/>
      <name val="Segoe UI"/>
      <family val="2"/>
    </font>
    <font>
      <i/>
      <sz val="11"/>
      <color theme="1"/>
      <name val="Calibri"/>
      <family val="2"/>
      <scheme val="minor"/>
    </font>
    <font>
      <i/>
      <sz val="11"/>
      <color rgb="FFFF0000"/>
      <name val="Calibri"/>
      <family val="2"/>
      <scheme val="minor"/>
    </font>
    <font>
      <b/>
      <i/>
      <sz val="11"/>
      <color rgb="FFFF0000"/>
      <name val="Calibri"/>
      <family val="2"/>
      <scheme val="minor"/>
    </font>
    <font>
      <b/>
      <i/>
      <sz val="11"/>
      <color theme="1"/>
      <name val="Calibri"/>
      <family val="2"/>
      <scheme val="minor"/>
    </font>
    <font>
      <b/>
      <sz val="12"/>
      <color indexed="9"/>
      <name val="Calibri"/>
      <family val="2"/>
      <scheme val="minor"/>
    </font>
    <font>
      <b/>
      <sz val="11"/>
      <color indexed="8"/>
      <name val="Calibri"/>
      <family val="2"/>
      <scheme val="minor"/>
    </font>
    <font>
      <b/>
      <sz val="11"/>
      <color indexed="18"/>
      <name val="Calibri"/>
      <family val="2"/>
      <scheme val="minor"/>
    </font>
    <font>
      <sz val="10"/>
      <color indexed="9"/>
      <name val="Calibri"/>
      <family val="2"/>
      <scheme val="minor"/>
    </font>
    <font>
      <sz val="8"/>
      <color theme="1"/>
      <name val="Calibri"/>
      <family val="2"/>
      <scheme val="minor"/>
    </font>
  </fonts>
  <fills count="14">
    <fill>
      <patternFill patternType="none"/>
    </fill>
    <fill>
      <patternFill patternType="gray125"/>
    </fill>
    <fill>
      <patternFill patternType="solid">
        <fgColor theme="9"/>
      </patternFill>
    </fill>
    <fill>
      <patternFill patternType="solid">
        <fgColor theme="4" tint="0.79998168889431442"/>
        <bgColor indexed="65"/>
      </patternFill>
    </fill>
    <fill>
      <patternFill patternType="solid">
        <fgColor theme="5" tint="0.79998168889431442"/>
        <bgColor indexed="65"/>
      </patternFill>
    </fill>
    <fill>
      <patternFill patternType="solid">
        <fgColor theme="9"/>
        <bgColor theme="9"/>
      </patternFill>
    </fill>
    <fill>
      <patternFill patternType="solid">
        <fgColor theme="9" tint="0.79998168889431442"/>
        <bgColor theme="9" tint="0.79998168889431442"/>
      </patternFill>
    </fill>
    <fill>
      <patternFill patternType="solid">
        <fgColor rgb="FFFFD9F3"/>
        <bgColor indexed="64"/>
      </patternFill>
    </fill>
    <fill>
      <patternFill patternType="solid">
        <fgColor theme="8" tint="0.59999389629810485"/>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s>
  <borders count="33">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9" tint="0.39997558519241921"/>
      </left>
      <right/>
      <top style="thin">
        <color theme="9" tint="0.39997558519241921"/>
      </top>
      <bottom/>
      <diagonal/>
    </border>
    <border>
      <left/>
      <right style="thin">
        <color theme="9" tint="0.39997558519241921"/>
      </right>
      <top style="thin">
        <color theme="9" tint="0.39997558519241921"/>
      </top>
      <bottom/>
      <diagonal/>
    </border>
    <border>
      <left style="thin">
        <color theme="9" tint="0.39997558519241921"/>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right style="medium">
        <color indexed="64"/>
      </right>
      <top/>
      <bottom/>
      <diagonal/>
    </border>
    <border>
      <left style="medium">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right/>
      <top style="medium">
        <color indexed="64"/>
      </top>
      <bottom/>
      <diagonal/>
    </border>
    <border>
      <left/>
      <right/>
      <top/>
      <bottom style="medium">
        <color indexed="64"/>
      </bottom>
      <diagonal/>
    </border>
  </borders>
  <cellStyleXfs count="7">
    <xf numFmtId="0" fontId="0" fillId="0" borderId="0"/>
    <xf numFmtId="0" fontId="1" fillId="2" borderId="0" applyNumberFormat="0" applyBorder="0" applyAlignment="0" applyProtection="0"/>
    <xf numFmtId="44" fontId="5" fillId="0" borderId="0" applyFont="0" applyFill="0" applyBorder="0" applyAlignment="0" applyProtection="0"/>
    <xf numFmtId="9" fontId="5" fillId="0" borderId="0" applyFont="0" applyFill="0" applyBorder="0" applyAlignment="0" applyProtection="0"/>
    <xf numFmtId="0" fontId="6" fillId="0" borderId="2" applyNumberFormat="0" applyFill="0" applyAlignment="0" applyProtection="0"/>
    <xf numFmtId="0" fontId="5" fillId="3" borderId="0" applyNumberFormat="0" applyBorder="0" applyAlignment="0" applyProtection="0"/>
    <xf numFmtId="0" fontId="5" fillId="4" borderId="0" applyNumberFormat="0" applyBorder="0" applyAlignment="0" applyProtection="0"/>
  </cellStyleXfs>
  <cellXfs count="141">
    <xf numFmtId="0" fontId="0" fillId="0" borderId="0" xfId="0"/>
    <xf numFmtId="0" fontId="0" fillId="0" borderId="1" xfId="0" applyBorder="1"/>
    <xf numFmtId="10" fontId="0" fillId="0" borderId="1" xfId="0" applyNumberFormat="1" applyBorder="1"/>
    <xf numFmtId="8" fontId="0" fillId="0" borderId="1" xfId="0" applyNumberFormat="1" applyBorder="1"/>
    <xf numFmtId="0" fontId="2" fillId="2" borderId="1" xfId="1" applyFont="1" applyBorder="1"/>
    <xf numFmtId="10" fontId="2" fillId="2" borderId="1" xfId="1" applyNumberFormat="1" applyFont="1" applyBorder="1"/>
    <xf numFmtId="0" fontId="4" fillId="0" borderId="1" xfId="0" applyFont="1" applyBorder="1"/>
    <xf numFmtId="0" fontId="3" fillId="0" borderId="1" xfId="0" applyFont="1" applyBorder="1" applyAlignment="1">
      <alignment horizontal="right"/>
    </xf>
    <xf numFmtId="0" fontId="3" fillId="0" borderId="0" xfId="0" applyFont="1"/>
    <xf numFmtId="8" fontId="0" fillId="0" borderId="0" xfId="0" applyNumberFormat="1"/>
    <xf numFmtId="9" fontId="0" fillId="0" borderId="0" xfId="0" applyNumberFormat="1"/>
    <xf numFmtId="164" fontId="0" fillId="0" borderId="0" xfId="0" applyNumberFormat="1"/>
    <xf numFmtId="6" fontId="5" fillId="3" borderId="0" xfId="5" applyNumberFormat="1"/>
    <xf numFmtId="0" fontId="5" fillId="3" borderId="0" xfId="5"/>
    <xf numFmtId="0" fontId="0" fillId="0" borderId="6" xfId="0" applyBorder="1" applyAlignment="1">
      <alignment horizontal="center" vertical="center" wrapText="1"/>
    </xf>
    <xf numFmtId="0" fontId="0" fillId="0" borderId="6" xfId="0" applyBorder="1"/>
    <xf numFmtId="49" fontId="0" fillId="0" borderId="6" xfId="0" applyNumberFormat="1" applyBorder="1"/>
    <xf numFmtId="0" fontId="0" fillId="0" borderId="7" xfId="0" applyBorder="1"/>
    <xf numFmtId="0" fontId="0" fillId="0" borderId="0" xfId="0" applyAlignment="1">
      <alignment horizontal="center" vertical="center" wrapText="1"/>
    </xf>
    <xf numFmtId="0" fontId="0" fillId="0" borderId="9" xfId="0" applyBorder="1"/>
    <xf numFmtId="0" fontId="0" fillId="0" borderId="4" xfId="0" applyBorder="1" applyAlignment="1">
      <alignment horizontal="center" vertical="center" wrapText="1"/>
    </xf>
    <xf numFmtId="0" fontId="0" fillId="0" borderId="4" xfId="0" applyBorder="1"/>
    <xf numFmtId="0" fontId="0" fillId="0" borderId="11" xfId="0" applyBorder="1"/>
    <xf numFmtId="0" fontId="0" fillId="0" borderId="6" xfId="0" applyBorder="1" applyAlignment="1">
      <alignment horizontal="center"/>
    </xf>
    <xf numFmtId="0" fontId="0" fillId="0" borderId="0" xfId="0" applyAlignment="1">
      <alignment horizontal="center"/>
    </xf>
    <xf numFmtId="0" fontId="0" fillId="0" borderId="4" xfId="0" applyBorder="1" applyAlignment="1">
      <alignment horizontal="center"/>
    </xf>
    <xf numFmtId="0" fontId="3" fillId="0" borderId="0" xfId="0" applyFont="1" applyAlignment="1">
      <alignment horizontal="center"/>
    </xf>
    <xf numFmtId="6" fontId="0" fillId="0" borderId="0" xfId="0" applyNumberFormat="1"/>
    <xf numFmtId="10" fontId="3" fillId="3" borderId="0" xfId="5" applyNumberFormat="1" applyFont="1"/>
    <xf numFmtId="3" fontId="0" fillId="0" borderId="0" xfId="0" applyNumberFormat="1"/>
    <xf numFmtId="0" fontId="7" fillId="0" borderId="0" xfId="0" applyFont="1"/>
    <xf numFmtId="10" fontId="0" fillId="0" borderId="0" xfId="0" applyNumberFormat="1"/>
    <xf numFmtId="0" fontId="0" fillId="0" borderId="5" xfId="0" applyBorder="1"/>
    <xf numFmtId="0" fontId="0" fillId="0" borderId="8" xfId="0" applyBorder="1"/>
    <xf numFmtId="0" fontId="0" fillId="0" borderId="10" xfId="0" applyBorder="1"/>
    <xf numFmtId="0" fontId="3" fillId="0" borderId="4" xfId="0" applyFont="1" applyBorder="1" applyAlignment="1">
      <alignment horizontal="center"/>
    </xf>
    <xf numFmtId="49" fontId="3" fillId="0" borderId="0" xfId="0" applyNumberFormat="1" applyFont="1"/>
    <xf numFmtId="0" fontId="9" fillId="5" borderId="12" xfId="0" applyFont="1" applyFill="1" applyBorder="1" applyAlignment="1">
      <alignment horizontal="center"/>
    </xf>
    <xf numFmtId="0" fontId="9" fillId="5" borderId="13" xfId="0" applyFont="1" applyFill="1" applyBorder="1" applyAlignment="1">
      <alignment horizontal="center"/>
    </xf>
    <xf numFmtId="0" fontId="10" fillId="6" borderId="12" xfId="0" applyFont="1" applyFill="1" applyBorder="1" applyAlignment="1">
      <alignment horizontal="left" vertical="center"/>
    </xf>
    <xf numFmtId="0" fontId="10" fillId="6" borderId="13" xfId="0" applyFont="1" applyFill="1" applyBorder="1" applyAlignment="1">
      <alignment horizontal="center" vertical="center"/>
    </xf>
    <xf numFmtId="0" fontId="10" fillId="0" borderId="12" xfId="0" applyFont="1" applyBorder="1" applyAlignment="1">
      <alignment horizontal="left" vertical="center"/>
    </xf>
    <xf numFmtId="0" fontId="10" fillId="0" borderId="13" xfId="0" applyFont="1" applyBorder="1" applyAlignment="1">
      <alignment horizontal="center" vertical="center"/>
    </xf>
    <xf numFmtId="0" fontId="10" fillId="0" borderId="14" xfId="0" applyFont="1" applyBorder="1" applyAlignment="1">
      <alignment horizontal="left" vertical="center"/>
    </xf>
    <xf numFmtId="0" fontId="10" fillId="0" borderId="15" xfId="0" applyFont="1" applyBorder="1" applyAlignment="1">
      <alignment horizontal="center" vertical="center"/>
    </xf>
    <xf numFmtId="0" fontId="3" fillId="0" borderId="16" xfId="0" applyFont="1" applyBorder="1"/>
    <xf numFmtId="0" fontId="3" fillId="0" borderId="17" xfId="0" applyFont="1" applyBorder="1"/>
    <xf numFmtId="0" fontId="3" fillId="0" borderId="18" xfId="0" applyFont="1" applyBorder="1"/>
    <xf numFmtId="0" fontId="3" fillId="7" borderId="0" xfId="0" applyFont="1" applyFill="1" applyAlignment="1">
      <alignment horizontal="center"/>
    </xf>
    <xf numFmtId="0" fontId="3" fillId="7" borderId="0" xfId="0" applyFont="1" applyFill="1" applyAlignment="1">
      <alignment horizontal="center" wrapText="1"/>
    </xf>
    <xf numFmtId="165" fontId="0" fillId="0" borderId="0" xfId="2" applyNumberFormat="1" applyFont="1"/>
    <xf numFmtId="165" fontId="0" fillId="0" borderId="0" xfId="0" applyNumberFormat="1"/>
    <xf numFmtId="10" fontId="0" fillId="0" borderId="0" xfId="3" applyNumberFormat="1" applyFont="1"/>
    <xf numFmtId="0" fontId="3" fillId="0" borderId="0" xfId="0" applyFont="1" applyAlignment="1">
      <alignment wrapText="1"/>
    </xf>
    <xf numFmtId="0" fontId="0" fillId="0" borderId="21" xfId="0" applyBorder="1"/>
    <xf numFmtId="166" fontId="0" fillId="9" borderId="22" xfId="2" applyNumberFormat="1" applyFont="1" applyFill="1" applyBorder="1"/>
    <xf numFmtId="10" fontId="0" fillId="9" borderId="23" xfId="3" applyNumberFormat="1" applyFont="1" applyFill="1" applyBorder="1"/>
    <xf numFmtId="0" fontId="0" fillId="0" borderId="24" xfId="0" applyBorder="1"/>
    <xf numFmtId="10" fontId="0" fillId="9" borderId="25" xfId="3" applyNumberFormat="1" applyFont="1" applyFill="1" applyBorder="1"/>
    <xf numFmtId="0" fontId="3" fillId="0" borderId="27" xfId="0" applyFont="1" applyBorder="1" applyAlignment="1">
      <alignment horizontal="center"/>
    </xf>
    <xf numFmtId="0" fontId="3" fillId="0" borderId="21" xfId="0" applyFont="1" applyBorder="1"/>
    <xf numFmtId="166" fontId="0" fillId="0" borderId="0" xfId="2" applyNumberFormat="1" applyFont="1" applyBorder="1"/>
    <xf numFmtId="166" fontId="0" fillId="0" borderId="27" xfId="2" applyNumberFormat="1" applyFont="1" applyBorder="1"/>
    <xf numFmtId="0" fontId="3" fillId="0" borderId="21" xfId="0" applyFont="1" applyBorder="1" applyAlignment="1">
      <alignment horizontal="left"/>
    </xf>
    <xf numFmtId="0" fontId="3" fillId="0" borderId="28" xfId="0" applyFont="1" applyBorder="1" applyAlignment="1">
      <alignment horizontal="left"/>
    </xf>
    <xf numFmtId="166" fontId="0" fillId="0" borderId="29" xfId="2" applyNumberFormat="1" applyFont="1" applyBorder="1"/>
    <xf numFmtId="166" fontId="0" fillId="0" borderId="30" xfId="2" applyNumberFormat="1" applyFont="1" applyBorder="1"/>
    <xf numFmtId="0" fontId="0" fillId="0" borderId="0" xfId="0" applyAlignment="1">
      <alignment horizontal="left" indent="2"/>
    </xf>
    <xf numFmtId="0" fontId="11" fillId="0" borderId="0" xfId="0" applyFont="1"/>
    <xf numFmtId="0" fontId="14" fillId="0" borderId="0" xfId="0" applyFont="1"/>
    <xf numFmtId="0" fontId="3" fillId="0" borderId="0" xfId="0" quotePrefix="1" applyFont="1" applyAlignment="1">
      <alignment horizontal="center"/>
    </xf>
    <xf numFmtId="49" fontId="0" fillId="0" borderId="7" xfId="0" applyNumberFormat="1" applyBorder="1"/>
    <xf numFmtId="44" fontId="0" fillId="0" borderId="0" xfId="2" applyFont="1"/>
    <xf numFmtId="165" fontId="0" fillId="0" borderId="32" xfId="0" applyNumberFormat="1" applyBorder="1"/>
    <xf numFmtId="0" fontId="15" fillId="11" borderId="4" xfId="0" applyFont="1" applyFill="1" applyBorder="1" applyAlignment="1">
      <alignment horizontal="left"/>
    </xf>
    <xf numFmtId="0" fontId="15" fillId="11" borderId="31" xfId="0" applyFont="1" applyFill="1" applyBorder="1" applyAlignment="1">
      <alignment horizontal="left"/>
    </xf>
    <xf numFmtId="0" fontId="0" fillId="0" borderId="17" xfId="0" applyBorder="1"/>
    <xf numFmtId="0" fontId="16" fillId="12" borderId="0" xfId="0" applyFont="1" applyFill="1" applyAlignment="1">
      <alignment horizontal="left"/>
    </xf>
    <xf numFmtId="0" fontId="17" fillId="12" borderId="17" xfId="0" applyFont="1" applyFill="1" applyBorder="1" applyAlignment="1">
      <alignment horizontal="left"/>
    </xf>
    <xf numFmtId="0" fontId="16" fillId="12" borderId="32" xfId="0" applyFont="1" applyFill="1" applyBorder="1" applyAlignment="1">
      <alignment horizontal="left"/>
    </xf>
    <xf numFmtId="0" fontId="18" fillId="11" borderId="31" xfId="0" applyFont="1" applyFill="1" applyBorder="1" applyAlignment="1">
      <alignment horizontal="right"/>
    </xf>
    <xf numFmtId="0" fontId="18" fillId="11" borderId="4" xfId="0" applyFont="1" applyFill="1" applyBorder="1" applyAlignment="1">
      <alignment horizontal="right"/>
    </xf>
    <xf numFmtId="165" fontId="0" fillId="13" borderId="0" xfId="0" applyNumberFormat="1" applyFill="1"/>
    <xf numFmtId="0" fontId="19" fillId="0" borderId="0" xfId="0" applyFont="1" applyAlignment="1">
      <alignment vertical="top" wrapText="1"/>
    </xf>
    <xf numFmtId="0" fontId="0" fillId="0" borderId="1" xfId="0" applyBorder="1" applyAlignment="1">
      <alignment horizontal="center"/>
    </xf>
    <xf numFmtId="0" fontId="3" fillId="0" borderId="1" xfId="0" applyFont="1" applyBorder="1" applyAlignment="1">
      <alignment horizontal="center"/>
    </xf>
    <xf numFmtId="0" fontId="7" fillId="0" borderId="0" xfId="0" applyFont="1" applyAlignment="1">
      <alignment horizontal="center"/>
    </xf>
    <xf numFmtId="0" fontId="5" fillId="4" borderId="0" xfId="6" applyAlignment="1">
      <alignment horizontal="center"/>
    </xf>
    <xf numFmtId="0" fontId="5" fillId="4" borderId="0" xfId="6" applyAlignment="1">
      <alignment horizontal="center" vertical="center" textRotation="255"/>
    </xf>
    <xf numFmtId="0" fontId="3" fillId="0" borderId="4" xfId="0" applyFont="1" applyBorder="1" applyAlignment="1">
      <alignment horizontal="center"/>
    </xf>
    <xf numFmtId="0" fontId="0" fillId="0" borderId="5" xfId="0" applyBorder="1" applyAlignment="1">
      <alignment horizontal="left" vertical="center" wrapText="1"/>
    </xf>
    <xf numFmtId="0" fontId="0" fillId="0" borderId="8" xfId="0" applyBorder="1" applyAlignment="1">
      <alignment horizontal="left" vertical="center" wrapText="1"/>
    </xf>
    <xf numFmtId="0" fontId="0" fillId="0" borderId="10" xfId="0" applyBorder="1" applyAlignment="1">
      <alignment horizontal="left" vertical="center" wrapText="1"/>
    </xf>
    <xf numFmtId="0" fontId="0" fillId="0" borderId="5" xfId="0" applyBorder="1" applyAlignment="1">
      <alignment horizontal="left" wrapText="1"/>
    </xf>
    <xf numFmtId="0" fontId="0" fillId="0" borderId="8" xfId="0" applyBorder="1" applyAlignment="1">
      <alignment horizontal="left" wrapText="1"/>
    </xf>
    <xf numFmtId="0" fontId="0" fillId="0" borderId="10" xfId="0" applyBorder="1" applyAlignment="1">
      <alignment horizontal="left" wrapText="1"/>
    </xf>
    <xf numFmtId="0" fontId="3" fillId="0" borderId="0" xfId="0" applyFont="1" applyAlignment="1">
      <alignment horizontal="center"/>
    </xf>
    <xf numFmtId="0" fontId="6" fillId="0" borderId="2" xfId="4" applyAlignment="1">
      <alignment horizontal="center"/>
    </xf>
    <xf numFmtId="0" fontId="3" fillId="3" borderId="3" xfId="5" applyFont="1" applyBorder="1" applyAlignment="1">
      <alignment horizontal="center"/>
    </xf>
    <xf numFmtId="0" fontId="8" fillId="3" borderId="0" xfId="5" applyFont="1" applyAlignment="1">
      <alignment horizontal="center" vertical="center" textRotation="90"/>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0" xfId="0" applyAlignment="1">
      <alignment horizontal="center" vertical="center" wrapText="1"/>
    </xf>
    <xf numFmtId="0" fontId="0" fillId="0" borderId="10"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wrapText="1"/>
    </xf>
    <xf numFmtId="0" fontId="0" fillId="0" borderId="6" xfId="0" applyBorder="1" applyAlignment="1">
      <alignment horizontal="center"/>
    </xf>
    <xf numFmtId="0" fontId="0" fillId="0" borderId="8" xfId="0" applyBorder="1" applyAlignment="1">
      <alignment horizontal="center"/>
    </xf>
    <xf numFmtId="0" fontId="0" fillId="0" borderId="0" xfId="0" applyAlignment="1">
      <alignment horizontal="center"/>
    </xf>
    <xf numFmtId="0" fontId="0" fillId="0" borderId="10" xfId="0" applyBorder="1" applyAlignment="1">
      <alignment horizontal="center"/>
    </xf>
    <xf numFmtId="0" fontId="0" fillId="0" borderId="4" xfId="0" applyBorder="1" applyAlignment="1">
      <alignment horizontal="center"/>
    </xf>
    <xf numFmtId="0" fontId="0" fillId="0" borderId="5" xfId="0" applyBorder="1" applyAlignment="1">
      <alignment horizontal="center" vertical="top" wrapText="1"/>
    </xf>
    <xf numFmtId="0" fontId="0" fillId="0" borderId="7" xfId="0" applyBorder="1" applyAlignment="1">
      <alignment horizontal="center" vertical="top" wrapText="1"/>
    </xf>
    <xf numFmtId="0" fontId="0" fillId="0" borderId="8" xfId="0" applyBorder="1" applyAlignment="1">
      <alignment horizontal="center" vertical="top" wrapText="1"/>
    </xf>
    <xf numFmtId="0" fontId="0" fillId="0" borderId="9" xfId="0" applyBorder="1" applyAlignment="1">
      <alignment horizontal="center" vertical="top" wrapText="1"/>
    </xf>
    <xf numFmtId="0" fontId="0" fillId="0" borderId="0" xfId="0" applyAlignment="1">
      <alignment horizontal="center" vertical="top" wrapText="1"/>
    </xf>
    <xf numFmtId="0" fontId="0" fillId="0" borderId="10" xfId="0" applyBorder="1" applyAlignment="1">
      <alignment horizontal="center" vertical="top" wrapText="1"/>
    </xf>
    <xf numFmtId="0" fontId="0" fillId="0" borderId="11" xfId="0" applyBorder="1" applyAlignment="1">
      <alignment horizontal="center" vertical="top" wrapText="1"/>
    </xf>
    <xf numFmtId="0" fontId="3" fillId="0" borderId="6" xfId="0" applyFont="1" applyBorder="1" applyAlignment="1">
      <alignment horizontal="center"/>
    </xf>
    <xf numFmtId="0" fontId="3" fillId="0" borderId="11" xfId="0" applyFont="1" applyBorder="1" applyAlignment="1">
      <alignment horizontal="center"/>
    </xf>
    <xf numFmtId="0" fontId="0" fillId="0" borderId="6" xfId="0" applyBorder="1" applyAlignment="1">
      <alignment horizontal="left"/>
    </xf>
    <xf numFmtId="0" fontId="0" fillId="0" borderId="8" xfId="0" applyBorder="1" applyAlignment="1">
      <alignment horizontal="left"/>
    </xf>
    <xf numFmtId="0" fontId="0" fillId="0" borderId="0" xfId="0" applyAlignment="1">
      <alignment horizontal="left"/>
    </xf>
    <xf numFmtId="0" fontId="0" fillId="0" borderId="10" xfId="0" applyBorder="1" applyAlignment="1">
      <alignment horizontal="left"/>
    </xf>
    <xf numFmtId="0" fontId="0" fillId="0" borderId="4" xfId="0" applyBorder="1" applyAlignment="1">
      <alignment horizontal="left"/>
    </xf>
    <xf numFmtId="49" fontId="0" fillId="0" borderId="6" xfId="0" applyNumberFormat="1" applyBorder="1" applyAlignment="1">
      <alignment horizontal="center" vertical="center"/>
    </xf>
    <xf numFmtId="49" fontId="0" fillId="0" borderId="0" xfId="0" applyNumberFormat="1" applyAlignment="1">
      <alignment horizontal="center" vertical="center"/>
    </xf>
    <xf numFmtId="49" fontId="0" fillId="0" borderId="4" xfId="0" applyNumberFormat="1" applyBorder="1" applyAlignment="1">
      <alignment horizontal="center" vertical="center"/>
    </xf>
    <xf numFmtId="49" fontId="0" fillId="0" borderId="7" xfId="0" applyNumberFormat="1" applyBorder="1" applyAlignment="1">
      <alignment horizontal="center" vertical="center"/>
    </xf>
    <xf numFmtId="49" fontId="0" fillId="0" borderId="9" xfId="0" applyNumberFormat="1" applyBorder="1" applyAlignment="1">
      <alignment horizontal="center" vertical="center"/>
    </xf>
    <xf numFmtId="49" fontId="0" fillId="0" borderId="11" xfId="0" applyNumberFormat="1" applyBorder="1" applyAlignment="1">
      <alignment horizontal="center" vertical="center"/>
    </xf>
    <xf numFmtId="0" fontId="0" fillId="0" borderId="0" xfId="0" applyAlignment="1">
      <alignment horizontal="left" wrapText="1"/>
    </xf>
    <xf numFmtId="0" fontId="8" fillId="7" borderId="0" xfId="0" applyFont="1" applyFill="1" applyAlignment="1">
      <alignment horizontal="center"/>
    </xf>
    <xf numFmtId="0" fontId="0" fillId="0" borderId="0" xfId="0" applyAlignment="1">
      <alignment horizontal="left" vertical="center" wrapText="1"/>
    </xf>
    <xf numFmtId="0" fontId="3" fillId="8" borderId="19" xfId="0" applyFont="1" applyFill="1" applyBorder="1" applyAlignment="1">
      <alignment horizontal="center"/>
    </xf>
    <xf numFmtId="0" fontId="3" fillId="8" borderId="20" xfId="0" applyFont="1" applyFill="1" applyBorder="1" applyAlignment="1">
      <alignment horizontal="center"/>
    </xf>
    <xf numFmtId="0" fontId="3" fillId="10" borderId="19" xfId="0" applyFont="1" applyFill="1" applyBorder="1" applyAlignment="1">
      <alignment horizontal="center"/>
    </xf>
    <xf numFmtId="0" fontId="3" fillId="10" borderId="26" xfId="0" applyFont="1" applyFill="1" applyBorder="1" applyAlignment="1">
      <alignment horizontal="center"/>
    </xf>
    <xf numFmtId="0" fontId="3" fillId="10" borderId="20" xfId="0" applyFont="1" applyFill="1" applyBorder="1" applyAlignment="1">
      <alignment horizontal="center"/>
    </xf>
    <xf numFmtId="0" fontId="3" fillId="0" borderId="0" xfId="0" applyFont="1" applyAlignment="1">
      <alignment horizontal="left"/>
    </xf>
  </cellXfs>
  <cellStyles count="7">
    <cellStyle name="20% - Accent1" xfId="5" builtinId="30"/>
    <cellStyle name="20% - Accent2" xfId="6" builtinId="34"/>
    <cellStyle name="Accent6" xfId="1" builtinId="49"/>
    <cellStyle name="Currency" xfId="2" builtinId="4"/>
    <cellStyle name="Heading 1" xfId="4" builtinId="16"/>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14</xdr:col>
      <xdr:colOff>0</xdr:colOff>
      <xdr:row>0</xdr:row>
      <xdr:rowOff>85725</xdr:rowOff>
    </xdr:from>
    <xdr:to>
      <xdr:col>18</xdr:col>
      <xdr:colOff>171450</xdr:colOff>
      <xdr:row>18</xdr:row>
      <xdr:rowOff>66675</xdr:rowOff>
    </xdr:to>
    <xdr:sp macro="" textlink="">
      <xdr:nvSpPr>
        <xdr:cNvPr id="2" name="TextBox 1">
          <a:extLst>
            <a:ext uri="{FF2B5EF4-FFF2-40B4-BE49-F238E27FC236}">
              <a16:creationId xmlns:a16="http://schemas.microsoft.com/office/drawing/2014/main" id="{11005946-1906-4169-BFE1-DA8642B736A1}"/>
            </a:ext>
          </a:extLst>
        </xdr:cNvPr>
        <xdr:cNvSpPr txBox="1"/>
      </xdr:nvSpPr>
      <xdr:spPr>
        <a:xfrm>
          <a:off x="8534400" y="85725"/>
          <a:ext cx="2981325" cy="3419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a:t>
          </a:r>
        </a:p>
        <a:p>
          <a:r>
            <a:rPr lang="en-US" sz="1100"/>
            <a:t>After viewing the demonstration</a:t>
          </a:r>
          <a:r>
            <a:rPr lang="en-US" sz="1100" baseline="0"/>
            <a:t> </a:t>
          </a:r>
          <a:r>
            <a:rPr lang="en-US" sz="1100"/>
            <a:t>videos </a:t>
          </a:r>
          <a:r>
            <a:rPr lang="en-US" sz="1100" b="0" i="0"/>
            <a:t>listed in the </a:t>
          </a:r>
          <a:r>
            <a:rPr lang="en-US" sz="1100" b="1" i="1"/>
            <a:t>Learning</a:t>
          </a:r>
          <a:r>
            <a:rPr lang="en-US" sz="1100" b="1" i="1" baseline="0"/>
            <a:t> Resources </a:t>
          </a:r>
          <a:r>
            <a:rPr lang="en-US" sz="1100" b="0" i="0" baseline="0"/>
            <a:t>link</a:t>
          </a:r>
          <a:r>
            <a:rPr lang="en-US" sz="1100" baseline="0">
              <a:solidFill>
                <a:schemeClr val="dk1"/>
              </a:solidFill>
              <a:effectLst/>
              <a:latin typeface="+mn-lt"/>
              <a:ea typeface="+mn-ea"/>
              <a:cs typeface="+mn-cs"/>
            </a:rPr>
            <a:t>, practice the demonstration activity by completing a two-input (variable) data table to the range B8:K28. </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After you create the two-input data table create a Data Validation list for the </a:t>
          </a:r>
          <a:r>
            <a:rPr lang="en-US" sz="1100" b="1" baseline="0">
              <a:solidFill>
                <a:schemeClr val="dk1"/>
              </a:solidFill>
              <a:effectLst/>
              <a:latin typeface="+mn-lt"/>
              <a:ea typeface="+mn-ea"/>
              <a:cs typeface="+mn-cs"/>
            </a:rPr>
            <a:t>Discount</a:t>
          </a:r>
          <a:r>
            <a:rPr lang="en-US" sz="1100" baseline="0">
              <a:solidFill>
                <a:schemeClr val="dk1"/>
              </a:solidFill>
              <a:effectLst/>
              <a:latin typeface="+mn-lt"/>
              <a:ea typeface="+mn-ea"/>
              <a:cs typeface="+mn-cs"/>
            </a:rPr>
            <a:t>. Click on cell </a:t>
          </a:r>
          <a:r>
            <a:rPr lang="en-US" sz="1100" b="1" baseline="0">
              <a:solidFill>
                <a:schemeClr val="dk1"/>
              </a:solidFill>
              <a:effectLst/>
              <a:latin typeface="+mn-lt"/>
              <a:ea typeface="+mn-ea"/>
              <a:cs typeface="+mn-cs"/>
            </a:rPr>
            <a:t>B5</a:t>
          </a:r>
          <a:r>
            <a:rPr lang="en-US" sz="1100" baseline="0">
              <a:solidFill>
                <a:schemeClr val="dk1"/>
              </a:solidFill>
              <a:effectLst/>
              <a:latin typeface="+mn-lt"/>
              <a:ea typeface="+mn-ea"/>
              <a:cs typeface="+mn-cs"/>
            </a:rPr>
            <a:t>, then click on the DATA tab, then click the Data Validation list arrow. Click Data Validation then select the Settings tab, then click the arrow beneath the </a:t>
          </a:r>
          <a:r>
            <a:rPr lang="en-US" sz="1100" b="1" baseline="0">
              <a:solidFill>
                <a:schemeClr val="dk1"/>
              </a:solidFill>
              <a:effectLst/>
              <a:latin typeface="+mn-lt"/>
              <a:ea typeface="+mn-ea"/>
              <a:cs typeface="+mn-cs"/>
            </a:rPr>
            <a:t>Allow: </a:t>
          </a:r>
          <a:r>
            <a:rPr lang="en-US" sz="1100" baseline="0">
              <a:solidFill>
                <a:schemeClr val="dk1"/>
              </a:solidFill>
              <a:effectLst/>
              <a:latin typeface="+mn-lt"/>
              <a:ea typeface="+mn-ea"/>
              <a:cs typeface="+mn-cs"/>
            </a:rPr>
            <a:t>criteria. Select List, then type</a:t>
          </a:r>
          <a:r>
            <a:rPr lang="en-US" sz="1100" b="1" baseline="0">
              <a:solidFill>
                <a:schemeClr val="dk1"/>
              </a:solidFill>
              <a:effectLst/>
              <a:latin typeface="+mn-lt"/>
              <a:ea typeface="+mn-ea"/>
              <a:cs typeface="+mn-cs"/>
            </a:rPr>
            <a:t> 10%,20%,30%,40%,50% </a:t>
          </a:r>
          <a:r>
            <a:rPr lang="en-US" sz="1100" baseline="0">
              <a:solidFill>
                <a:schemeClr val="dk1"/>
              </a:solidFill>
              <a:effectLst/>
              <a:latin typeface="+mn-lt"/>
              <a:ea typeface="+mn-ea"/>
              <a:cs typeface="+mn-cs"/>
            </a:rPr>
            <a:t>in the box below </a:t>
          </a:r>
          <a:r>
            <a:rPr lang="en-US" sz="1100" b="1" baseline="0">
              <a:solidFill>
                <a:schemeClr val="dk1"/>
              </a:solidFill>
              <a:effectLst/>
              <a:latin typeface="+mn-lt"/>
              <a:ea typeface="+mn-ea"/>
              <a:cs typeface="+mn-cs"/>
            </a:rPr>
            <a:t>Source: . </a:t>
          </a:r>
          <a:endParaRPr lang="en-US" sz="11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0</xdr:colOff>
      <xdr:row>0</xdr:row>
      <xdr:rowOff>66674</xdr:rowOff>
    </xdr:from>
    <xdr:to>
      <xdr:col>16</xdr:col>
      <xdr:colOff>171450</xdr:colOff>
      <xdr:row>17</xdr:row>
      <xdr:rowOff>66675</xdr:rowOff>
    </xdr:to>
    <xdr:sp macro="" textlink="">
      <xdr:nvSpPr>
        <xdr:cNvPr id="2" name="TextBox 1">
          <a:extLst>
            <a:ext uri="{FF2B5EF4-FFF2-40B4-BE49-F238E27FC236}">
              <a16:creationId xmlns:a16="http://schemas.microsoft.com/office/drawing/2014/main" id="{0341D8B5-6338-4E59-BD5B-CFD75E754E40}"/>
            </a:ext>
          </a:extLst>
        </xdr:cNvPr>
        <xdr:cNvSpPr txBox="1"/>
      </xdr:nvSpPr>
      <xdr:spPr>
        <a:xfrm>
          <a:off x="8286750" y="66674"/>
          <a:ext cx="2609850" cy="33337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Instructions:</a:t>
          </a:r>
          <a:endParaRPr lang="en-US" sz="1100"/>
        </a:p>
        <a:p>
          <a:r>
            <a:rPr lang="en-US" sz="1100">
              <a:solidFill>
                <a:schemeClr val="dk1"/>
              </a:solidFill>
              <a:effectLst/>
              <a:latin typeface="+mn-lt"/>
              <a:ea typeface="+mn-ea"/>
              <a:cs typeface="+mn-cs"/>
            </a:rPr>
            <a:t>After viewing the demonstration</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videos </a:t>
          </a:r>
          <a:r>
            <a:rPr lang="en-US" sz="1100" b="0" i="0">
              <a:solidFill>
                <a:schemeClr val="dk1"/>
              </a:solidFill>
              <a:effectLst/>
              <a:latin typeface="+mn-lt"/>
              <a:ea typeface="+mn-ea"/>
              <a:cs typeface="+mn-cs"/>
            </a:rPr>
            <a:t>listed in the </a:t>
          </a:r>
          <a:r>
            <a:rPr lang="en-US" sz="1100" b="1" i="1">
              <a:solidFill>
                <a:schemeClr val="dk1"/>
              </a:solidFill>
              <a:effectLst/>
              <a:latin typeface="+mn-lt"/>
              <a:ea typeface="+mn-ea"/>
              <a:cs typeface="+mn-cs"/>
            </a:rPr>
            <a:t>Learning</a:t>
          </a:r>
          <a:r>
            <a:rPr lang="en-US" sz="1100" b="1" i="1" baseline="0">
              <a:solidFill>
                <a:schemeClr val="dk1"/>
              </a:solidFill>
              <a:effectLst/>
              <a:latin typeface="+mn-lt"/>
              <a:ea typeface="+mn-ea"/>
              <a:cs typeface="+mn-cs"/>
            </a:rPr>
            <a:t> Resources </a:t>
          </a:r>
          <a:r>
            <a:rPr lang="en-US" sz="1100" b="0" i="0" baseline="0">
              <a:solidFill>
                <a:schemeClr val="dk1"/>
              </a:solidFill>
              <a:effectLst/>
              <a:latin typeface="+mn-lt"/>
              <a:ea typeface="+mn-ea"/>
              <a:cs typeface="+mn-cs"/>
            </a:rPr>
            <a:t>link</a:t>
          </a:r>
          <a:r>
            <a:rPr lang="en-US" sz="1100" baseline="0">
              <a:solidFill>
                <a:schemeClr val="dk1"/>
              </a:solidFill>
              <a:effectLst/>
              <a:latin typeface="+mn-lt"/>
              <a:ea typeface="+mn-ea"/>
              <a:cs typeface="+mn-cs"/>
            </a:rPr>
            <a:t>, practice the demonstration activity by completing a two-input (variable) data table to the range B7:I20. </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After you create the two-input data table create a Data Validation list for the </a:t>
          </a:r>
          <a:r>
            <a:rPr lang="en-US" sz="1100" b="1" baseline="0">
              <a:solidFill>
                <a:schemeClr val="dk1"/>
              </a:solidFill>
              <a:effectLst/>
              <a:latin typeface="+mn-lt"/>
              <a:ea typeface="+mn-ea"/>
              <a:cs typeface="+mn-cs"/>
            </a:rPr>
            <a:t>Months to Repay</a:t>
          </a:r>
          <a:r>
            <a:rPr lang="en-US" sz="1100" baseline="0">
              <a:solidFill>
                <a:schemeClr val="dk1"/>
              </a:solidFill>
              <a:effectLst/>
              <a:latin typeface="+mn-lt"/>
              <a:ea typeface="+mn-ea"/>
              <a:cs typeface="+mn-cs"/>
            </a:rPr>
            <a:t>. Click on cell </a:t>
          </a:r>
          <a:r>
            <a:rPr lang="en-US" sz="1100" b="1" baseline="0">
              <a:solidFill>
                <a:schemeClr val="dk1"/>
              </a:solidFill>
              <a:effectLst/>
              <a:latin typeface="+mn-lt"/>
              <a:ea typeface="+mn-ea"/>
              <a:cs typeface="+mn-cs"/>
            </a:rPr>
            <a:t>B5</a:t>
          </a:r>
          <a:r>
            <a:rPr lang="en-US" sz="1100" baseline="0">
              <a:solidFill>
                <a:schemeClr val="dk1"/>
              </a:solidFill>
              <a:effectLst/>
              <a:latin typeface="+mn-lt"/>
              <a:ea typeface="+mn-ea"/>
              <a:cs typeface="+mn-cs"/>
            </a:rPr>
            <a:t>, then click on the DATA tab, then click the Data Validation list arrow. Click Data Validation then select the Settings tab, then click the arrow beneath the </a:t>
          </a:r>
          <a:r>
            <a:rPr lang="en-US" sz="1100" b="1" baseline="0">
              <a:solidFill>
                <a:schemeClr val="dk1"/>
              </a:solidFill>
              <a:effectLst/>
              <a:latin typeface="+mn-lt"/>
              <a:ea typeface="+mn-ea"/>
              <a:cs typeface="+mn-cs"/>
            </a:rPr>
            <a:t>Allow: </a:t>
          </a:r>
          <a:r>
            <a:rPr lang="en-US" sz="1100" baseline="0">
              <a:solidFill>
                <a:schemeClr val="dk1"/>
              </a:solidFill>
              <a:effectLst/>
              <a:latin typeface="+mn-lt"/>
              <a:ea typeface="+mn-ea"/>
              <a:cs typeface="+mn-cs"/>
            </a:rPr>
            <a:t>criteria. Select List, then type</a:t>
          </a:r>
          <a:r>
            <a:rPr lang="en-US" sz="1100" b="1" baseline="0">
              <a:solidFill>
                <a:schemeClr val="dk1"/>
              </a:solidFill>
              <a:effectLst/>
              <a:latin typeface="+mn-lt"/>
              <a:ea typeface="+mn-ea"/>
              <a:cs typeface="+mn-cs"/>
            </a:rPr>
            <a:t> 96,120, 144, 168 </a:t>
          </a:r>
          <a:r>
            <a:rPr lang="en-US" sz="1100" baseline="0">
              <a:solidFill>
                <a:schemeClr val="dk1"/>
              </a:solidFill>
              <a:effectLst/>
              <a:latin typeface="+mn-lt"/>
              <a:ea typeface="+mn-ea"/>
              <a:cs typeface="+mn-cs"/>
            </a:rPr>
            <a:t>in the box below </a:t>
          </a:r>
          <a:r>
            <a:rPr lang="en-US" sz="1100" b="1" baseline="0">
              <a:solidFill>
                <a:schemeClr val="dk1"/>
              </a:solidFill>
              <a:effectLst/>
              <a:latin typeface="+mn-lt"/>
              <a:ea typeface="+mn-ea"/>
              <a:cs typeface="+mn-cs"/>
            </a:rPr>
            <a:t>Source: . </a:t>
          </a:r>
          <a:endParaRPr lang="en-US" sz="11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0</xdr:colOff>
      <xdr:row>0</xdr:row>
      <xdr:rowOff>133350</xdr:rowOff>
    </xdr:from>
    <xdr:to>
      <xdr:col>13</xdr:col>
      <xdr:colOff>19050</xdr:colOff>
      <xdr:row>22</xdr:row>
      <xdr:rowOff>66675</xdr:rowOff>
    </xdr:to>
    <xdr:sp macro="" textlink="">
      <xdr:nvSpPr>
        <xdr:cNvPr id="2" name="TextBox 1">
          <a:extLst>
            <a:ext uri="{FF2B5EF4-FFF2-40B4-BE49-F238E27FC236}">
              <a16:creationId xmlns:a16="http://schemas.microsoft.com/office/drawing/2014/main" id="{BBC216AD-C5BA-4FFF-BBFB-FC480431EF84}"/>
            </a:ext>
          </a:extLst>
        </xdr:cNvPr>
        <xdr:cNvSpPr txBox="1"/>
      </xdr:nvSpPr>
      <xdr:spPr>
        <a:xfrm>
          <a:off x="5124450" y="133350"/>
          <a:ext cx="4286250" cy="414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Instructions:</a:t>
          </a:r>
          <a:endParaRPr lang="en-US">
            <a:effectLst/>
          </a:endParaRPr>
        </a:p>
        <a:p>
          <a:r>
            <a:rPr lang="en-US" sz="1100"/>
            <a:t>A two-input</a:t>
          </a:r>
          <a:r>
            <a:rPr lang="en-US" sz="1100" baseline="0"/>
            <a:t> data table shows the resulting values when two different input values are varied in a formula. You could use a two-input data table to calculate your monthly car payment based on varying interest rates and varying loan terms as show in this worksheet. Use the information in this worksheet to create a two-input data table the same way that you create a one input data table and from the previous worksheet (you enter both a row and a column input cell). </a:t>
          </a:r>
        </a:p>
        <a:p>
          <a:endParaRPr lang="en-US" sz="1100" baseline="0"/>
        </a:p>
        <a:p>
          <a:r>
            <a:rPr lang="en-US" sz="1100"/>
            <a:t>Select the range</a:t>
          </a:r>
          <a:r>
            <a:rPr lang="en-US" sz="1100" baseline="0"/>
            <a:t> A6:D15, click the DATA tab, click the </a:t>
          </a:r>
          <a:r>
            <a:rPr lang="en-US" sz="1100" b="1" baseline="0"/>
            <a:t>What-If Analysis button</a:t>
          </a:r>
          <a:r>
            <a:rPr lang="en-US" sz="1100" baseline="0"/>
            <a:t> in the </a:t>
          </a:r>
          <a:r>
            <a:rPr lang="en-US" sz="1100" b="1" baseline="0"/>
            <a:t>Data Tools </a:t>
          </a:r>
          <a:r>
            <a:rPr lang="en-US" sz="1100" baseline="0"/>
            <a:t>group, then click </a:t>
          </a:r>
          <a:r>
            <a:rPr lang="en-US" sz="1100" b="1" baseline="0"/>
            <a:t>Data Table</a:t>
          </a:r>
          <a:r>
            <a:rPr lang="en-US" sz="1100" baseline="0"/>
            <a:t>.</a:t>
          </a:r>
          <a:r>
            <a:rPr lang="en-US" sz="1100" b="1" baseline="0"/>
            <a:t> Hint</a:t>
          </a:r>
          <a:r>
            <a:rPr lang="en-US" sz="1100" baseline="0"/>
            <a:t>: Prior to creating the data table, you will have to insert a formula ( =D2) in cell </a:t>
          </a:r>
          <a:r>
            <a:rPr lang="en-US" sz="1100" b="1" baseline="0"/>
            <a:t>A6</a:t>
          </a:r>
          <a:r>
            <a:rPr lang="en-US" sz="1100" baseline="0"/>
            <a:t> (as the anchor cell). After you inserted the anchor cell, In the Data Table dialog box, the row input values is the term in cell C2. The column input is the interest rate in cell B2. You can check the accuracy of these values by cross-referencing the values in the data tables with those in row 2 where you can see that an interest rate of </a:t>
          </a:r>
          <a:r>
            <a:rPr lang="en-US" sz="1100" b="1" baseline="0"/>
            <a:t>4.50% </a:t>
          </a:r>
          <a:r>
            <a:rPr lang="en-US" sz="1100" baseline="0"/>
            <a:t>of </a:t>
          </a:r>
          <a:r>
            <a:rPr lang="en-US" sz="1100" b="1" baseline="0"/>
            <a:t>36</a:t>
          </a:r>
          <a:r>
            <a:rPr lang="en-US" sz="1100" baseline="0"/>
            <a:t> months has a monthly payment of </a:t>
          </a:r>
          <a:r>
            <a:rPr lang="en-US" sz="1100" b="1" baseline="0"/>
            <a:t>$594.94</a:t>
          </a:r>
          <a:r>
            <a:rPr lang="en-US" sz="1100" baseline="0"/>
            <a:t>. Save this file and click the worksheet </a:t>
          </a:r>
        </a:p>
        <a:p>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After you create the two-input data table create a </a:t>
          </a:r>
          <a:r>
            <a:rPr lang="en-US" sz="1100" b="1" baseline="0">
              <a:solidFill>
                <a:schemeClr val="dk1"/>
              </a:solidFill>
              <a:effectLst/>
              <a:latin typeface="+mn-lt"/>
              <a:ea typeface="+mn-ea"/>
              <a:cs typeface="+mn-cs"/>
            </a:rPr>
            <a:t>Data Validation </a:t>
          </a:r>
          <a:r>
            <a:rPr lang="en-US" sz="1100" baseline="0">
              <a:solidFill>
                <a:schemeClr val="dk1"/>
              </a:solidFill>
              <a:effectLst/>
              <a:latin typeface="+mn-lt"/>
              <a:ea typeface="+mn-ea"/>
              <a:cs typeface="+mn-cs"/>
            </a:rPr>
            <a:t>list for the Interest Rate in cell (</a:t>
          </a:r>
          <a:r>
            <a:rPr lang="en-US" sz="1100" b="1" baseline="0">
              <a:solidFill>
                <a:schemeClr val="dk1"/>
              </a:solidFill>
              <a:effectLst/>
              <a:latin typeface="+mn-lt"/>
              <a:ea typeface="+mn-ea"/>
              <a:cs typeface="+mn-cs"/>
            </a:rPr>
            <a:t>B2</a:t>
          </a:r>
          <a:r>
            <a:rPr lang="en-US" sz="1100" baseline="0">
              <a:solidFill>
                <a:schemeClr val="dk1"/>
              </a:solidFill>
              <a:effectLst/>
              <a:latin typeface="+mn-lt"/>
              <a:ea typeface="+mn-ea"/>
              <a:cs typeface="+mn-cs"/>
            </a:rPr>
            <a:t>). The Data Validation list will include the rates that are listed in cells A7 through A15.</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581024</xdr:colOff>
      <xdr:row>1</xdr:row>
      <xdr:rowOff>76200</xdr:rowOff>
    </xdr:from>
    <xdr:to>
      <xdr:col>10</xdr:col>
      <xdr:colOff>514349</xdr:colOff>
      <xdr:row>10</xdr:row>
      <xdr:rowOff>85725</xdr:rowOff>
    </xdr:to>
    <xdr:sp macro="" textlink="">
      <xdr:nvSpPr>
        <xdr:cNvPr id="2" name="TextBox 1">
          <a:extLst>
            <a:ext uri="{FF2B5EF4-FFF2-40B4-BE49-F238E27FC236}">
              <a16:creationId xmlns:a16="http://schemas.microsoft.com/office/drawing/2014/main" id="{1ED7AFBD-DB03-4A14-9DC6-6A8489E11C39}"/>
            </a:ext>
          </a:extLst>
        </xdr:cNvPr>
        <xdr:cNvSpPr txBox="1"/>
      </xdr:nvSpPr>
      <xdr:spPr>
        <a:xfrm>
          <a:off x="3790949" y="285750"/>
          <a:ext cx="2981325" cy="1838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a:t>
          </a:r>
        </a:p>
        <a:p>
          <a:r>
            <a:rPr lang="en-US" sz="1100"/>
            <a:t>Complete a Goal Seek</a:t>
          </a:r>
          <a:r>
            <a:rPr lang="en-US" sz="1100" baseline="0"/>
            <a:t> analysis using the data on this worksheet. Calculate the Final Grade by averaging the data range </a:t>
          </a:r>
          <a:r>
            <a:rPr lang="en-US" sz="1100" b="1" baseline="0"/>
            <a:t>B2:B6</a:t>
          </a:r>
          <a:r>
            <a:rPr lang="en-US" sz="1100" baseline="0"/>
            <a:t>.  Your result should be a Final Grade of </a:t>
          </a:r>
          <a:r>
            <a:rPr lang="en-US" sz="1100" b="1" baseline="0"/>
            <a:t>65</a:t>
          </a:r>
          <a:r>
            <a:rPr lang="en-US" sz="1100" baseline="0"/>
            <a:t>. However, you have one more test to help increase your final grade to a </a:t>
          </a:r>
          <a:r>
            <a:rPr lang="en-US" sz="1100" b="1" baseline="0"/>
            <a:t>70 </a:t>
          </a:r>
          <a:r>
            <a:rPr lang="en-US" sz="1100" b="0" baseline="0"/>
            <a:t>in order to pass the class</a:t>
          </a:r>
          <a:r>
            <a:rPr lang="en-US" sz="1100" baseline="0"/>
            <a:t>. Use Goal Seek to determine the input value needed for </a:t>
          </a:r>
          <a:r>
            <a:rPr lang="en-US" sz="1100" b="1" baseline="0"/>
            <a:t>Test 3 </a:t>
          </a:r>
          <a:r>
            <a:rPr lang="en-US" sz="1100" baseline="0"/>
            <a:t>to reach the goal of 70.</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9525</xdr:colOff>
      <xdr:row>0</xdr:row>
      <xdr:rowOff>19049</xdr:rowOff>
    </xdr:from>
    <xdr:to>
      <xdr:col>7</xdr:col>
      <xdr:colOff>177800</xdr:colOff>
      <xdr:row>23</xdr:row>
      <xdr:rowOff>177800</xdr:rowOff>
    </xdr:to>
    <xdr:sp macro="" textlink="">
      <xdr:nvSpPr>
        <xdr:cNvPr id="2" name="TextBox 1">
          <a:extLst>
            <a:ext uri="{FF2B5EF4-FFF2-40B4-BE49-F238E27FC236}">
              <a16:creationId xmlns:a16="http://schemas.microsoft.com/office/drawing/2014/main" id="{7A703BAB-DDDA-450E-9D95-4B4B1D9F663F}"/>
            </a:ext>
          </a:extLst>
        </xdr:cNvPr>
        <xdr:cNvSpPr txBox="1"/>
      </xdr:nvSpPr>
      <xdr:spPr>
        <a:xfrm>
          <a:off x="2676525" y="19049"/>
          <a:ext cx="1997075" cy="4572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a:t>
          </a:r>
        </a:p>
        <a:p>
          <a:r>
            <a:rPr lang="en-US" sz="1100"/>
            <a:t>Complete a Goal Seek</a:t>
          </a:r>
          <a:r>
            <a:rPr lang="en-US" sz="1100" baseline="0"/>
            <a:t> analysis using the data on this worksheet. Calculate the Final Grade by averaging the data range </a:t>
          </a:r>
          <a:r>
            <a:rPr lang="en-US" sz="1100" b="1" baseline="0"/>
            <a:t>B2:B6</a:t>
          </a:r>
          <a:r>
            <a:rPr lang="en-US" sz="1100" baseline="0"/>
            <a:t>.  Your result should be a Final Grade of </a:t>
          </a:r>
          <a:r>
            <a:rPr lang="en-US" sz="1100" b="1" baseline="0"/>
            <a:t>87.5 %</a:t>
          </a:r>
          <a:r>
            <a:rPr lang="en-US" sz="1100" baseline="0"/>
            <a:t>. However, you have one more test to help increase your final grade to a </a:t>
          </a:r>
          <a:r>
            <a:rPr lang="en-US" sz="1100" b="1" baseline="0"/>
            <a:t>95% </a:t>
          </a:r>
          <a:r>
            <a:rPr lang="en-US" sz="1100" b="0" baseline="0"/>
            <a:t>in order to stay on the Presidents List</a:t>
          </a:r>
          <a:r>
            <a:rPr lang="en-US" sz="1100" baseline="0"/>
            <a:t>. Use Goal Seek to determine the input value needed for </a:t>
          </a:r>
          <a:r>
            <a:rPr lang="en-US" sz="1100" b="1" baseline="0"/>
            <a:t>Test 3 </a:t>
          </a:r>
          <a:r>
            <a:rPr lang="en-US" sz="1100" baseline="0"/>
            <a:t>to reach the goal of 95</a:t>
          </a:r>
          <a:r>
            <a:rPr lang="en-US" sz="1100" b="0" baseline="0">
              <a:solidFill>
                <a:sysClr val="windowText" lastClr="000000"/>
              </a:solidFill>
            </a:rPr>
            <a:t>%.</a:t>
          </a:r>
          <a:r>
            <a:rPr lang="en-US" sz="1100" b="1" baseline="0">
              <a:solidFill>
                <a:srgbClr val="FF0000"/>
              </a:solidFill>
            </a:rPr>
            <a:t> Answer the following question</a:t>
          </a:r>
          <a:r>
            <a:rPr lang="en-US" sz="1100" baseline="0"/>
            <a:t>: </a:t>
          </a:r>
        </a:p>
        <a:p>
          <a:endParaRPr lang="en-US" sz="1100" baseline="0"/>
        </a:p>
        <a:p>
          <a:r>
            <a:rPr lang="en-US" sz="1100" b="1" baseline="0"/>
            <a:t>Is it possible to increase the overall Final grade to a 95%. Explain.</a:t>
          </a:r>
        </a:p>
        <a:p>
          <a:endParaRPr lang="en-US" sz="1100" b="1" baseline="0"/>
        </a:p>
        <a:p>
          <a:r>
            <a:rPr lang="en-US" sz="1100" b="0" baseline="0"/>
            <a:t>Unless there is a serious opportunity for extra credit, it won't be possible as you would need a score of 125 to get a final grade of 95%.</a:t>
          </a:r>
        </a:p>
        <a:p>
          <a:endParaRPr lang="en-US" sz="1100" b="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10</xdr:col>
      <xdr:colOff>19050</xdr:colOff>
      <xdr:row>1</xdr:row>
      <xdr:rowOff>95250</xdr:rowOff>
    </xdr:from>
    <xdr:to>
      <xdr:col>15</xdr:col>
      <xdr:colOff>438150</xdr:colOff>
      <xdr:row>12</xdr:row>
      <xdr:rowOff>38100</xdr:rowOff>
    </xdr:to>
    <xdr:sp macro="" textlink="">
      <xdr:nvSpPr>
        <xdr:cNvPr id="2" name="TextBox 1">
          <a:extLst>
            <a:ext uri="{FF2B5EF4-FFF2-40B4-BE49-F238E27FC236}">
              <a16:creationId xmlns:a16="http://schemas.microsoft.com/office/drawing/2014/main" id="{9BD6374E-58D2-4FEC-9C82-3959F3047EA1}"/>
            </a:ext>
          </a:extLst>
        </xdr:cNvPr>
        <xdr:cNvSpPr txBox="1"/>
      </xdr:nvSpPr>
      <xdr:spPr>
        <a:xfrm>
          <a:off x="7886700" y="333375"/>
          <a:ext cx="3467100" cy="2838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a:t>
          </a:r>
          <a:r>
            <a:rPr lang="en-US" sz="1100" b="1" baseline="0"/>
            <a:t> </a:t>
          </a:r>
        </a:p>
        <a:p>
          <a:r>
            <a:rPr lang="en-US" sz="1100" baseline="0"/>
            <a:t>Use </a:t>
          </a:r>
          <a:r>
            <a:rPr lang="en-US" sz="1100" b="1" baseline="0"/>
            <a:t>Goal Seek </a:t>
          </a:r>
          <a:r>
            <a:rPr lang="en-US" sz="1100" baseline="0"/>
            <a:t>to answer the following question:</a:t>
          </a:r>
        </a:p>
        <a:p>
          <a:r>
            <a:rPr lang="en-US" sz="1100" baseline="0"/>
            <a:t>What January U.S. sales target is required to bring the January </a:t>
          </a:r>
          <a:r>
            <a:rPr lang="en-US" sz="1100" i="1" baseline="0"/>
            <a:t>Computer World </a:t>
          </a:r>
          <a:r>
            <a:rPr lang="en-US" sz="1100" i="0" baseline="0"/>
            <a:t>sales percentage to 17%, assuming the sales for the other regions don't change?</a:t>
          </a:r>
        </a:p>
        <a:p>
          <a:r>
            <a:rPr lang="en-US" sz="1100" b="1" i="0" baseline="0"/>
            <a:t>Click cell B8 </a:t>
          </a:r>
          <a:r>
            <a:rPr lang="en-US" sz="1100" i="0" baseline="0"/>
            <a:t>(the first step in using Goal Seek is to select the goal cell. A goal cell contains a formula in which you can substitute values to find a specific value, or goal. </a:t>
          </a:r>
        </a:p>
        <a:p>
          <a:r>
            <a:rPr lang="en-US" sz="1100" b="1" i="0" baseline="0"/>
            <a:t>Click the DATA </a:t>
          </a:r>
          <a:r>
            <a:rPr lang="en-US" sz="1100" i="0" baseline="0"/>
            <a:t>tab, click What-if Analysis button, click Goal Seek.</a:t>
          </a:r>
        </a:p>
        <a:p>
          <a:r>
            <a:rPr lang="en-US" sz="1100" b="1" i="0" baseline="0"/>
            <a:t>Click</a:t>
          </a:r>
          <a:r>
            <a:rPr lang="en-US" sz="1100" i="0" baseline="0"/>
            <a:t> the To value text box, then type 17%</a:t>
          </a:r>
        </a:p>
        <a:p>
          <a:r>
            <a:rPr lang="en-US" sz="1100" b="1" i="0" baseline="0"/>
            <a:t>Click </a:t>
          </a:r>
          <a:r>
            <a:rPr lang="en-US" sz="1100" i="0" baseline="0"/>
            <a:t>the By changing cell textx box, then click B3</a:t>
          </a:r>
        </a:p>
        <a:p>
          <a:r>
            <a:rPr lang="en-US" sz="1100" b="1" i="0" baseline="0"/>
            <a:t>Click</a:t>
          </a:r>
          <a:r>
            <a:rPr lang="en-US" sz="1100" i="0" baseline="0"/>
            <a:t> OK</a:t>
          </a:r>
        </a:p>
        <a:p>
          <a:r>
            <a:rPr lang="en-US" sz="1100" i="0"/>
            <a:t>Your</a:t>
          </a:r>
          <a:r>
            <a:rPr lang="en-US" sz="1100" i="0" baseline="0"/>
            <a:t> target value should be </a:t>
          </a:r>
          <a:r>
            <a:rPr lang="en-US" sz="1100" b="1" i="0" baseline="0"/>
            <a:t>$109,667 </a:t>
          </a:r>
          <a:r>
            <a:rPr lang="en-US" sz="1100" i="0" baseline="0"/>
            <a:t>(in cell B3).</a:t>
          </a:r>
          <a:endParaRPr lang="en-US" sz="1100" i="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10</xdr:col>
      <xdr:colOff>0</xdr:colOff>
      <xdr:row>1</xdr:row>
      <xdr:rowOff>0</xdr:rowOff>
    </xdr:from>
    <xdr:to>
      <xdr:col>15</xdr:col>
      <xdr:colOff>419100</xdr:colOff>
      <xdr:row>5</xdr:row>
      <xdr:rowOff>9525</xdr:rowOff>
    </xdr:to>
    <xdr:sp macro="" textlink="">
      <xdr:nvSpPr>
        <xdr:cNvPr id="2" name="TextBox 1">
          <a:extLst>
            <a:ext uri="{FF2B5EF4-FFF2-40B4-BE49-F238E27FC236}">
              <a16:creationId xmlns:a16="http://schemas.microsoft.com/office/drawing/2014/main" id="{8DC88464-AFC7-4A18-94B5-618BC185398E}"/>
            </a:ext>
          </a:extLst>
        </xdr:cNvPr>
        <xdr:cNvSpPr txBox="1"/>
      </xdr:nvSpPr>
      <xdr:spPr>
        <a:xfrm>
          <a:off x="7867650" y="238125"/>
          <a:ext cx="3467100" cy="1343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a:t>
          </a:r>
          <a:r>
            <a:rPr lang="en-US" sz="1100" b="1" baseline="0"/>
            <a:t> </a:t>
          </a:r>
        </a:p>
        <a:p>
          <a:r>
            <a:rPr lang="en-US" sz="1100" baseline="0"/>
            <a:t>Use </a:t>
          </a:r>
          <a:r>
            <a:rPr lang="en-US" sz="1100" b="1" baseline="0"/>
            <a:t>Goal Seek </a:t>
          </a:r>
          <a:r>
            <a:rPr lang="en-US" sz="1100" baseline="0"/>
            <a:t>to answer the following question:</a:t>
          </a:r>
        </a:p>
        <a:p>
          <a:r>
            <a:rPr lang="en-US" sz="1100" baseline="0"/>
            <a:t>What April </a:t>
          </a:r>
          <a:r>
            <a:rPr lang="en-US" sz="1100" b="1" baseline="0"/>
            <a:t>U.S. </a:t>
          </a:r>
          <a:r>
            <a:rPr lang="en-US" sz="1100" baseline="0"/>
            <a:t>sales target is required to bring the month of </a:t>
          </a:r>
          <a:r>
            <a:rPr lang="en-US" sz="1100" b="1" baseline="0"/>
            <a:t>April</a:t>
          </a:r>
          <a:r>
            <a:rPr lang="en-US" sz="1100" baseline="0"/>
            <a:t> </a:t>
          </a:r>
          <a:r>
            <a:rPr lang="en-US" sz="1100" i="1" baseline="0"/>
            <a:t>Computer World </a:t>
          </a:r>
          <a:r>
            <a:rPr lang="en-US" sz="1100" i="0" baseline="0"/>
            <a:t>sales percentage to </a:t>
          </a:r>
          <a:r>
            <a:rPr lang="en-US" sz="1100" b="1" i="0" baseline="0"/>
            <a:t>18%</a:t>
          </a:r>
          <a:r>
            <a:rPr lang="en-US" sz="1100" i="0" baseline="0"/>
            <a:t>, assuming the sales for the other regions don't change?</a:t>
          </a:r>
        </a:p>
        <a:p>
          <a:r>
            <a:rPr lang="en-US" sz="1100" i="0">
              <a:solidFill>
                <a:srgbClr val="FF0000"/>
              </a:solidFill>
            </a:rPr>
            <a:t>Answer: What</a:t>
          </a:r>
          <a:r>
            <a:rPr lang="en-US" sz="1100" i="0" baseline="0">
              <a:solidFill>
                <a:srgbClr val="FF0000"/>
              </a:solidFill>
            </a:rPr>
            <a:t> target sales value do you need for the U.S. in the month of April?</a:t>
          </a:r>
          <a:endParaRPr lang="en-US" sz="1100" i="0">
            <a:solidFill>
              <a:srgbClr val="FF0000"/>
            </a:solidFill>
          </a:endParaRPr>
        </a:p>
      </xdr:txBody>
    </xdr:sp>
    <xdr:clientData/>
  </xdr:twoCellAnchor>
  <xdr:twoCellAnchor>
    <xdr:from>
      <xdr:col>5</xdr:col>
      <xdr:colOff>850900</xdr:colOff>
      <xdr:row>11</xdr:row>
      <xdr:rowOff>171450</xdr:rowOff>
    </xdr:from>
    <xdr:to>
      <xdr:col>8</xdr:col>
      <xdr:colOff>412750</xdr:colOff>
      <xdr:row>15</xdr:row>
      <xdr:rowOff>171450</xdr:rowOff>
    </xdr:to>
    <xdr:sp macro="" textlink="">
      <xdr:nvSpPr>
        <xdr:cNvPr id="3" name="TextBox 2">
          <a:extLst>
            <a:ext uri="{FF2B5EF4-FFF2-40B4-BE49-F238E27FC236}">
              <a16:creationId xmlns:a16="http://schemas.microsoft.com/office/drawing/2014/main" id="{A3C9BDAF-9198-1510-9C1E-CF8F8A2B7435}"/>
            </a:ext>
          </a:extLst>
        </xdr:cNvPr>
        <xdr:cNvSpPr txBox="1"/>
      </xdr:nvSpPr>
      <xdr:spPr>
        <a:xfrm>
          <a:off x="5181600" y="2984500"/>
          <a:ext cx="2190750" cy="736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You</a:t>
          </a:r>
          <a:r>
            <a:rPr lang="en-US" sz="1100" baseline="0"/>
            <a:t> would need a U.S sales target of $84,762 to reach the 18% sales target for april.</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0</xdr:colOff>
      <xdr:row>3</xdr:row>
      <xdr:rowOff>0</xdr:rowOff>
    </xdr:from>
    <xdr:to>
      <xdr:col>6</xdr:col>
      <xdr:colOff>581025</xdr:colOff>
      <xdr:row>9</xdr:row>
      <xdr:rowOff>95250</xdr:rowOff>
    </xdr:to>
    <xdr:sp macro="" textlink="">
      <xdr:nvSpPr>
        <xdr:cNvPr id="2" name="TextBox 1">
          <a:extLst>
            <a:ext uri="{FF2B5EF4-FFF2-40B4-BE49-F238E27FC236}">
              <a16:creationId xmlns:a16="http://schemas.microsoft.com/office/drawing/2014/main" id="{1340628B-8C81-443F-976F-D8CF43A5490A}"/>
            </a:ext>
          </a:extLst>
        </xdr:cNvPr>
        <xdr:cNvSpPr txBox="1"/>
      </xdr:nvSpPr>
      <xdr:spPr>
        <a:xfrm>
          <a:off x="4905375" y="581025"/>
          <a:ext cx="1190625" cy="123825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When you get a decrease</a:t>
          </a:r>
          <a:r>
            <a:rPr lang="en-US" sz="1100" baseline="0"/>
            <a:t> in your sale. Change the assumption to a negative, not the formula.</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2:Q21"/>
  <sheetViews>
    <sheetView workbookViewId="0">
      <selection activeCell="B5" sqref="B5"/>
    </sheetView>
  </sheetViews>
  <sheetFormatPr defaultRowHeight="14.5" x14ac:dyDescent="0.35"/>
  <cols>
    <col min="1" max="1" width="20.81640625" bestFit="1" customWidth="1"/>
    <col min="2" max="2" width="11.54296875" bestFit="1" customWidth="1"/>
    <col min="3" max="3" width="12.453125" bestFit="1" customWidth="1"/>
    <col min="5" max="9" width="9.26953125" bestFit="1" customWidth="1"/>
    <col min="10" max="10" width="59.08984375" bestFit="1" customWidth="1"/>
    <col min="11" max="17" width="9.26953125" bestFit="1" customWidth="1"/>
  </cols>
  <sheetData>
    <row r="2" spans="1:17" ht="15.5" x14ac:dyDescent="0.35">
      <c r="A2" s="4" t="s">
        <v>0</v>
      </c>
      <c r="B2" s="1">
        <v>100000</v>
      </c>
    </row>
    <row r="3" spans="1:17" ht="15.5" x14ac:dyDescent="0.35">
      <c r="A3" s="4" t="s">
        <v>1</v>
      </c>
      <c r="B3" s="2">
        <v>0.03</v>
      </c>
      <c r="J3" s="1" t="s">
        <v>4</v>
      </c>
      <c r="K3" s="84" t="s">
        <v>7</v>
      </c>
      <c r="L3" s="84"/>
      <c r="M3" s="84" t="s">
        <v>8</v>
      </c>
      <c r="N3" s="84"/>
    </row>
    <row r="4" spans="1:17" ht="15.5" x14ac:dyDescent="0.35">
      <c r="A4" s="4" t="s">
        <v>2</v>
      </c>
      <c r="B4" s="1">
        <v>30</v>
      </c>
      <c r="J4" s="6" t="s">
        <v>5</v>
      </c>
      <c r="K4" s="1">
        <v>5</v>
      </c>
      <c r="L4" s="1">
        <v>3</v>
      </c>
      <c r="M4" s="1">
        <v>2</v>
      </c>
      <c r="N4" s="1">
        <v>0</v>
      </c>
    </row>
    <row r="5" spans="1:17" ht="15.5" x14ac:dyDescent="0.35">
      <c r="A5" s="4" t="s">
        <v>3</v>
      </c>
      <c r="B5" s="3">
        <f>PMT(B3/12,B4*12,B2)</f>
        <v>-421.60403372945046</v>
      </c>
      <c r="J5" s="6" t="s">
        <v>6</v>
      </c>
      <c r="K5" s="1">
        <v>5</v>
      </c>
      <c r="L5" s="1">
        <v>3</v>
      </c>
      <c r="M5" s="1">
        <v>2</v>
      </c>
      <c r="N5" s="1">
        <v>0</v>
      </c>
    </row>
    <row r="6" spans="1:17" x14ac:dyDescent="0.35">
      <c r="J6" s="7" t="s">
        <v>9</v>
      </c>
      <c r="K6" s="85" t="s">
        <v>73</v>
      </c>
      <c r="L6" s="85"/>
    </row>
    <row r="8" spans="1:17" x14ac:dyDescent="0.35">
      <c r="C8" s="9">
        <f>B5</f>
        <v>-421.60403372945046</v>
      </c>
    </row>
    <row r="9" spans="1:17" ht="15.5" x14ac:dyDescent="0.35">
      <c r="B9" s="5">
        <v>0.01</v>
      </c>
      <c r="C9" s="72">
        <f t="dataTable" ref="C9:C21" dt2D="0" dtr="0" r1="B3" ca="1"/>
        <v>-321.63952044647004</v>
      </c>
      <c r="E9" s="5">
        <v>0.01</v>
      </c>
      <c r="F9" s="5">
        <v>1.2500000000000001E-2</v>
      </c>
      <c r="G9" s="5">
        <v>1.4999999999999999E-2</v>
      </c>
      <c r="H9" s="5">
        <v>1.7500000000000002E-2</v>
      </c>
      <c r="I9" s="5">
        <v>0.02</v>
      </c>
      <c r="J9" s="5">
        <v>2.2499999999999999E-2</v>
      </c>
      <c r="K9" s="5">
        <v>2.5000000000000001E-2</v>
      </c>
      <c r="L9" s="5">
        <v>2.75E-2</v>
      </c>
      <c r="M9" s="5">
        <v>0.03</v>
      </c>
      <c r="N9" s="5">
        <v>3.2500000000000001E-2</v>
      </c>
      <c r="O9" s="5">
        <v>3.5000000000000003E-2</v>
      </c>
      <c r="P9" s="5">
        <v>3.7499999999999999E-2</v>
      </c>
      <c r="Q9" s="5">
        <v>0.04</v>
      </c>
    </row>
    <row r="10" spans="1:17" ht="15.5" x14ac:dyDescent="0.35">
      <c r="B10" s="5">
        <v>1.2500000000000001E-2</v>
      </c>
      <c r="C10" s="72">
        <v>-333.25168392274867</v>
      </c>
      <c r="D10" s="9">
        <f>B5</f>
        <v>-421.60403372945046</v>
      </c>
      <c r="E10" s="72">
        <f t="dataTable" ref="E10:Q10" dt2D="0" dtr="1" r1="B3"/>
        <v>-321.63952044647004</v>
      </c>
      <c r="F10" s="72">
        <v>-333.25168392274867</v>
      </c>
      <c r="G10" s="72">
        <v>-345.12021045762697</v>
      </c>
      <c r="H10" s="72">
        <v>-357.24344741723604</v>
      </c>
      <c r="I10" s="72">
        <v>-369.61947268882057</v>
      </c>
      <c r="J10" s="72">
        <v>-382.24610227448017</v>
      </c>
      <c r="K10" s="72">
        <v>-395.12089881773204</v>
      </c>
      <c r="L10" s="72">
        <v>-408.24118099884339</v>
      </c>
      <c r="M10" s="72">
        <v>-421.60403372945046</v>
      </c>
      <c r="N10" s="72">
        <v>-435.20631907238061</v>
      </c>
      <c r="O10" s="72">
        <v>-449.04468780882451</v>
      </c>
      <c r="P10" s="72">
        <v>-463.11559157212776</v>
      </c>
      <c r="Q10" s="72">
        <v>-477.41529546545945</v>
      </c>
    </row>
    <row r="11" spans="1:17" ht="15.5" x14ac:dyDescent="0.35">
      <c r="B11" s="5">
        <v>1.4999999999999999E-2</v>
      </c>
      <c r="C11" s="72">
        <v>-345.12021045762697</v>
      </c>
    </row>
    <row r="12" spans="1:17" ht="15.5" x14ac:dyDescent="0.35">
      <c r="B12" s="5">
        <v>1.7500000000000002E-2</v>
      </c>
      <c r="C12" s="72">
        <v>-357.24344741723604</v>
      </c>
    </row>
    <row r="13" spans="1:17" ht="15.5" x14ac:dyDescent="0.35">
      <c r="B13" s="5">
        <v>0.02</v>
      </c>
      <c r="C13" s="72">
        <v>-369.61947268882057</v>
      </c>
    </row>
    <row r="14" spans="1:17" ht="15.5" x14ac:dyDescent="0.35">
      <c r="B14" s="5">
        <v>2.2499999999999999E-2</v>
      </c>
      <c r="C14" s="72">
        <v>-382.24610227448017</v>
      </c>
    </row>
    <row r="15" spans="1:17" ht="15.5" x14ac:dyDescent="0.35">
      <c r="B15" s="5">
        <v>2.5000000000000001E-2</v>
      </c>
      <c r="C15" s="72">
        <v>-395.12089881773204</v>
      </c>
    </row>
    <row r="16" spans="1:17" ht="15.5" x14ac:dyDescent="0.35">
      <c r="B16" s="5">
        <v>2.75E-2</v>
      </c>
      <c r="C16" s="72">
        <v>-408.24118099884339</v>
      </c>
    </row>
    <row r="17" spans="2:3" ht="15.5" x14ac:dyDescent="0.35">
      <c r="B17" s="5">
        <v>0.03</v>
      </c>
      <c r="C17" s="72">
        <v>-421.60403372945046</v>
      </c>
    </row>
    <row r="18" spans="2:3" ht="15.5" x14ac:dyDescent="0.35">
      <c r="B18" s="5">
        <v>3.2500000000000001E-2</v>
      </c>
      <c r="C18" s="72">
        <v>-435.20631907238061</v>
      </c>
    </row>
    <row r="19" spans="2:3" ht="15.5" x14ac:dyDescent="0.35">
      <c r="B19" s="5">
        <v>3.5000000000000003E-2</v>
      </c>
      <c r="C19" s="72">
        <v>-449.04468780882451</v>
      </c>
    </row>
    <row r="20" spans="2:3" ht="15.5" x14ac:dyDescent="0.35">
      <c r="B20" s="5">
        <v>3.7499999999999999E-2</v>
      </c>
      <c r="C20" s="72">
        <v>-463.11559157212776</v>
      </c>
    </row>
    <row r="21" spans="2:3" ht="15.5" x14ac:dyDescent="0.35">
      <c r="B21" s="5">
        <v>0.04</v>
      </c>
      <c r="C21" s="72">
        <v>-477.41529546545945</v>
      </c>
    </row>
  </sheetData>
  <mergeCells count="3">
    <mergeCell ref="K3:L3"/>
    <mergeCell ref="M3:N3"/>
    <mergeCell ref="K6:L6"/>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1D91D-238F-4C22-9310-FE7E8F0871F6}">
  <sheetPr>
    <tabColor theme="4" tint="-0.249977111117893"/>
  </sheetPr>
  <dimension ref="A1:S28"/>
  <sheetViews>
    <sheetView workbookViewId="0">
      <selection activeCell="B5" sqref="B5"/>
    </sheetView>
  </sheetViews>
  <sheetFormatPr defaultRowHeight="14.5" x14ac:dyDescent="0.35"/>
  <cols>
    <col min="3" max="6" width="10.08984375" bestFit="1" customWidth="1"/>
    <col min="7" max="11" width="11.08984375" bestFit="1" customWidth="1"/>
    <col min="15" max="15" width="14.7265625" customWidth="1"/>
  </cols>
  <sheetData>
    <row r="1" spans="1:11" ht="15.5" x14ac:dyDescent="0.35">
      <c r="A1" s="86" t="s">
        <v>11</v>
      </c>
      <c r="B1" s="86"/>
      <c r="C1" s="86"/>
      <c r="D1" s="86"/>
      <c r="E1" s="86"/>
      <c r="F1" s="86"/>
      <c r="G1" s="86"/>
      <c r="H1" s="86"/>
      <c r="I1" s="86"/>
      <c r="J1" s="86"/>
      <c r="K1" s="86"/>
    </row>
    <row r="3" spans="1:11" x14ac:dyDescent="0.35">
      <c r="A3" s="8" t="s">
        <v>12</v>
      </c>
      <c r="B3" s="9">
        <v>50</v>
      </c>
    </row>
    <row r="4" spans="1:11" x14ac:dyDescent="0.35">
      <c r="A4" s="8" t="s">
        <v>13</v>
      </c>
      <c r="B4">
        <v>80</v>
      </c>
    </row>
    <row r="5" spans="1:11" x14ac:dyDescent="0.35">
      <c r="A5" s="8" t="s">
        <v>14</v>
      </c>
      <c r="B5" s="10">
        <v>0.2</v>
      </c>
    </row>
    <row r="7" spans="1:11" x14ac:dyDescent="0.35">
      <c r="C7" s="87" t="s">
        <v>15</v>
      </c>
      <c r="D7" s="87"/>
      <c r="E7" s="87"/>
      <c r="F7" s="87"/>
      <c r="G7" s="87"/>
      <c r="H7" s="87"/>
      <c r="I7" s="87"/>
      <c r="J7" s="87"/>
      <c r="K7" s="87"/>
    </row>
    <row r="8" spans="1:11" x14ac:dyDescent="0.35">
      <c r="A8" t="s">
        <v>16</v>
      </c>
      <c r="B8" s="11">
        <f>B3*B4*(1-B5)</f>
        <v>3200</v>
      </c>
      <c r="C8" s="12">
        <v>25</v>
      </c>
      <c r="D8" s="12">
        <v>50</v>
      </c>
      <c r="E8" s="12">
        <v>75</v>
      </c>
      <c r="F8" s="12">
        <v>100</v>
      </c>
      <c r="G8" s="12">
        <v>125</v>
      </c>
      <c r="H8" s="12">
        <v>150</v>
      </c>
      <c r="I8" s="12">
        <v>175</v>
      </c>
      <c r="J8" s="12">
        <v>200</v>
      </c>
      <c r="K8" s="12">
        <v>225</v>
      </c>
    </row>
    <row r="9" spans="1:11" x14ac:dyDescent="0.35">
      <c r="A9" s="88" t="s">
        <v>17</v>
      </c>
      <c r="B9" s="13">
        <v>5</v>
      </c>
      <c r="C9" s="72">
        <f t="dataTable" ref="C9:K28" dt2D="1" dtr="1" r1="B3" r2="B4"/>
        <v>100</v>
      </c>
      <c r="D9" s="72">
        <v>200</v>
      </c>
      <c r="E9" s="72">
        <v>300</v>
      </c>
      <c r="F9" s="72">
        <v>400</v>
      </c>
      <c r="G9" s="72">
        <v>500</v>
      </c>
      <c r="H9" s="72">
        <v>600</v>
      </c>
      <c r="I9" s="72">
        <v>700</v>
      </c>
      <c r="J9" s="72">
        <v>800</v>
      </c>
      <c r="K9" s="72">
        <v>900</v>
      </c>
    </row>
    <row r="10" spans="1:11" x14ac:dyDescent="0.35">
      <c r="A10" s="88"/>
      <c r="B10" s="13">
        <v>10</v>
      </c>
      <c r="C10" s="72">
        <v>200</v>
      </c>
      <c r="D10" s="72">
        <v>400</v>
      </c>
      <c r="E10" s="72">
        <v>600</v>
      </c>
      <c r="F10" s="72">
        <v>800</v>
      </c>
      <c r="G10" s="72">
        <v>1000</v>
      </c>
      <c r="H10" s="72">
        <v>1200</v>
      </c>
      <c r="I10" s="72">
        <v>1400</v>
      </c>
      <c r="J10" s="72">
        <v>1600</v>
      </c>
      <c r="K10" s="72">
        <v>1800</v>
      </c>
    </row>
    <row r="11" spans="1:11" x14ac:dyDescent="0.35">
      <c r="A11" s="88"/>
      <c r="B11" s="13">
        <v>15</v>
      </c>
      <c r="C11" s="72">
        <v>300</v>
      </c>
      <c r="D11" s="72">
        <v>600</v>
      </c>
      <c r="E11" s="72">
        <v>900</v>
      </c>
      <c r="F11" s="72">
        <v>1200</v>
      </c>
      <c r="G11" s="72">
        <v>1500</v>
      </c>
      <c r="H11" s="72">
        <v>1800</v>
      </c>
      <c r="I11" s="72">
        <v>2100</v>
      </c>
      <c r="J11" s="72">
        <v>2400</v>
      </c>
      <c r="K11" s="72">
        <v>2700</v>
      </c>
    </row>
    <row r="12" spans="1:11" x14ac:dyDescent="0.35">
      <c r="A12" s="88"/>
      <c r="B12" s="13">
        <v>20</v>
      </c>
      <c r="C12" s="72">
        <v>400</v>
      </c>
      <c r="D12" s="72">
        <v>800</v>
      </c>
      <c r="E12" s="72">
        <v>1200</v>
      </c>
      <c r="F12" s="72">
        <v>1600</v>
      </c>
      <c r="G12" s="72">
        <v>2000</v>
      </c>
      <c r="H12" s="72">
        <v>2400</v>
      </c>
      <c r="I12" s="72">
        <v>2800</v>
      </c>
      <c r="J12" s="72">
        <v>3200</v>
      </c>
      <c r="K12" s="72">
        <v>3600</v>
      </c>
    </row>
    <row r="13" spans="1:11" x14ac:dyDescent="0.35">
      <c r="A13" s="88"/>
      <c r="B13" s="13">
        <v>25</v>
      </c>
      <c r="C13" s="72">
        <v>500</v>
      </c>
      <c r="D13" s="72">
        <v>1000</v>
      </c>
      <c r="E13" s="72">
        <v>1500</v>
      </c>
      <c r="F13" s="72">
        <v>2000</v>
      </c>
      <c r="G13" s="72">
        <v>2500</v>
      </c>
      <c r="H13" s="72">
        <v>3000</v>
      </c>
      <c r="I13" s="72">
        <v>3500</v>
      </c>
      <c r="J13" s="72">
        <v>4000</v>
      </c>
      <c r="K13" s="72">
        <v>4500</v>
      </c>
    </row>
    <row r="14" spans="1:11" x14ac:dyDescent="0.35">
      <c r="A14" s="88"/>
      <c r="B14" s="13">
        <v>30</v>
      </c>
      <c r="C14" s="72">
        <v>600</v>
      </c>
      <c r="D14" s="72">
        <v>1200</v>
      </c>
      <c r="E14" s="72">
        <v>1800</v>
      </c>
      <c r="F14" s="72">
        <v>2400</v>
      </c>
      <c r="G14" s="72">
        <v>3000</v>
      </c>
      <c r="H14" s="72">
        <v>3600</v>
      </c>
      <c r="I14" s="72">
        <v>4200</v>
      </c>
      <c r="J14" s="72">
        <v>4800</v>
      </c>
      <c r="K14" s="72">
        <v>5400</v>
      </c>
    </row>
    <row r="15" spans="1:11" x14ac:dyDescent="0.35">
      <c r="A15" s="88"/>
      <c r="B15" s="13">
        <v>35</v>
      </c>
      <c r="C15" s="72">
        <v>700</v>
      </c>
      <c r="D15" s="72">
        <v>1400</v>
      </c>
      <c r="E15" s="72">
        <v>2100</v>
      </c>
      <c r="F15" s="72">
        <v>2800</v>
      </c>
      <c r="G15" s="72">
        <v>3500</v>
      </c>
      <c r="H15" s="72">
        <v>4200</v>
      </c>
      <c r="I15" s="72">
        <v>4900</v>
      </c>
      <c r="J15" s="72">
        <v>5600</v>
      </c>
      <c r="K15" s="72">
        <v>6300</v>
      </c>
    </row>
    <row r="16" spans="1:11" x14ac:dyDescent="0.35">
      <c r="A16" s="88"/>
      <c r="B16" s="13">
        <v>40</v>
      </c>
      <c r="C16" s="72">
        <v>800</v>
      </c>
      <c r="D16" s="72">
        <v>1600</v>
      </c>
      <c r="E16" s="72">
        <v>2400</v>
      </c>
      <c r="F16" s="72">
        <v>3200</v>
      </c>
      <c r="G16" s="72">
        <v>4000</v>
      </c>
      <c r="H16" s="72">
        <v>4800</v>
      </c>
      <c r="I16" s="72">
        <v>5600</v>
      </c>
      <c r="J16" s="72">
        <v>6400</v>
      </c>
      <c r="K16" s="72">
        <v>7200</v>
      </c>
    </row>
    <row r="17" spans="1:19" x14ac:dyDescent="0.35">
      <c r="A17" s="88"/>
      <c r="B17" s="13">
        <v>45</v>
      </c>
      <c r="C17" s="72">
        <v>900</v>
      </c>
      <c r="D17" s="72">
        <v>1800</v>
      </c>
      <c r="E17" s="72">
        <v>2700</v>
      </c>
      <c r="F17" s="72">
        <v>3600</v>
      </c>
      <c r="G17" s="72">
        <v>4500</v>
      </c>
      <c r="H17" s="72">
        <v>5400</v>
      </c>
      <c r="I17" s="72">
        <v>6300</v>
      </c>
      <c r="J17" s="72">
        <v>7200</v>
      </c>
      <c r="K17" s="72">
        <v>8100</v>
      </c>
    </row>
    <row r="18" spans="1:19" x14ac:dyDescent="0.35">
      <c r="A18" s="88"/>
      <c r="B18" s="13">
        <v>50</v>
      </c>
      <c r="C18" s="72">
        <v>1000</v>
      </c>
      <c r="D18" s="72">
        <v>2000</v>
      </c>
      <c r="E18" s="72">
        <v>3000</v>
      </c>
      <c r="F18" s="72">
        <v>4000</v>
      </c>
      <c r="G18" s="72">
        <v>5000</v>
      </c>
      <c r="H18" s="72">
        <v>6000</v>
      </c>
      <c r="I18" s="72">
        <v>7000</v>
      </c>
      <c r="J18" s="72">
        <v>8000</v>
      </c>
      <c r="K18" s="72">
        <v>9000</v>
      </c>
    </row>
    <row r="19" spans="1:19" x14ac:dyDescent="0.35">
      <c r="A19" s="88"/>
      <c r="B19" s="13">
        <v>55</v>
      </c>
      <c r="C19" s="72">
        <v>1100</v>
      </c>
      <c r="D19" s="72">
        <v>2200</v>
      </c>
      <c r="E19" s="72">
        <v>3300</v>
      </c>
      <c r="F19" s="72">
        <v>4400</v>
      </c>
      <c r="G19" s="72">
        <v>5500</v>
      </c>
      <c r="H19" s="72">
        <v>6600</v>
      </c>
      <c r="I19" s="72">
        <v>7700</v>
      </c>
      <c r="J19" s="72">
        <v>8800</v>
      </c>
      <c r="K19" s="72">
        <v>9900</v>
      </c>
    </row>
    <row r="20" spans="1:19" ht="15" customHeight="1" x14ac:dyDescent="0.35">
      <c r="A20" s="88"/>
      <c r="B20" s="13">
        <v>60</v>
      </c>
      <c r="C20" s="72">
        <v>1200</v>
      </c>
      <c r="D20" s="72">
        <v>2400</v>
      </c>
      <c r="E20" s="72">
        <v>3600</v>
      </c>
      <c r="F20" s="72">
        <v>4800</v>
      </c>
      <c r="G20" s="72">
        <v>6000</v>
      </c>
      <c r="H20" s="72">
        <v>7200</v>
      </c>
      <c r="I20" s="72">
        <v>8400</v>
      </c>
      <c r="J20" s="72">
        <v>9600</v>
      </c>
      <c r="K20" s="72">
        <v>10800</v>
      </c>
      <c r="O20" s="89" t="s">
        <v>18</v>
      </c>
      <c r="P20" s="89"/>
      <c r="R20" s="8" t="s">
        <v>19</v>
      </c>
      <c r="S20" s="8" t="s">
        <v>8</v>
      </c>
    </row>
    <row r="21" spans="1:19" x14ac:dyDescent="0.35">
      <c r="A21" s="88"/>
      <c r="B21" s="13">
        <v>65</v>
      </c>
      <c r="C21" s="72">
        <v>1300</v>
      </c>
      <c r="D21" s="72">
        <v>2600</v>
      </c>
      <c r="E21" s="72">
        <v>3900</v>
      </c>
      <c r="F21" s="72">
        <v>5200</v>
      </c>
      <c r="G21" s="72">
        <v>6500</v>
      </c>
      <c r="H21" s="72">
        <v>7800</v>
      </c>
      <c r="I21" s="72">
        <v>9100</v>
      </c>
      <c r="J21" s="72">
        <v>10400</v>
      </c>
      <c r="K21" s="72">
        <v>11700</v>
      </c>
      <c r="O21" s="90" t="s">
        <v>74</v>
      </c>
      <c r="P21" s="14"/>
      <c r="Q21" s="15"/>
      <c r="R21" s="16" t="s">
        <v>77</v>
      </c>
      <c r="S21" s="71" t="s">
        <v>76</v>
      </c>
    </row>
    <row r="22" spans="1:19" x14ac:dyDescent="0.35">
      <c r="A22" s="88"/>
      <c r="B22" s="13">
        <v>70</v>
      </c>
      <c r="C22" s="72">
        <v>1400</v>
      </c>
      <c r="D22" s="72">
        <v>2800</v>
      </c>
      <c r="E22" s="72">
        <v>4200</v>
      </c>
      <c r="F22" s="72">
        <v>5600</v>
      </c>
      <c r="G22" s="72">
        <v>7000</v>
      </c>
      <c r="H22" s="72">
        <v>8400</v>
      </c>
      <c r="I22" s="72">
        <v>9800</v>
      </c>
      <c r="J22" s="72">
        <v>11200</v>
      </c>
      <c r="K22" s="72">
        <v>12600</v>
      </c>
      <c r="O22" s="91"/>
      <c r="P22" s="18"/>
      <c r="S22" s="19"/>
    </row>
    <row r="23" spans="1:19" ht="15" customHeight="1" x14ac:dyDescent="0.35">
      <c r="A23" s="88"/>
      <c r="B23" s="13">
        <v>75</v>
      </c>
      <c r="C23" s="72">
        <v>1500</v>
      </c>
      <c r="D23" s="72">
        <v>3000</v>
      </c>
      <c r="E23" s="72">
        <v>4500</v>
      </c>
      <c r="F23" s="72">
        <v>6000</v>
      </c>
      <c r="G23" s="72">
        <v>7500</v>
      </c>
      <c r="H23" s="72">
        <v>9000</v>
      </c>
      <c r="I23" s="72">
        <v>10500</v>
      </c>
      <c r="J23" s="72">
        <v>12000</v>
      </c>
      <c r="K23" s="72">
        <v>13500</v>
      </c>
      <c r="O23" s="92"/>
      <c r="P23" s="20"/>
      <c r="Q23" s="21"/>
      <c r="R23" s="21"/>
      <c r="S23" s="22"/>
    </row>
    <row r="24" spans="1:19" x14ac:dyDescent="0.35">
      <c r="A24" s="88"/>
      <c r="B24" s="13">
        <v>80</v>
      </c>
      <c r="C24" s="72">
        <v>1600</v>
      </c>
      <c r="D24" s="72">
        <v>3200</v>
      </c>
      <c r="E24" s="72">
        <v>4800</v>
      </c>
      <c r="F24" s="72">
        <v>6400</v>
      </c>
      <c r="G24" s="72">
        <v>8000</v>
      </c>
      <c r="H24" s="72">
        <v>9600</v>
      </c>
      <c r="I24" s="72">
        <v>11200</v>
      </c>
      <c r="J24" s="72">
        <v>12800</v>
      </c>
      <c r="K24" s="72">
        <v>14400</v>
      </c>
      <c r="O24" s="93" t="s">
        <v>75</v>
      </c>
      <c r="P24" s="23"/>
      <c r="Q24" s="15"/>
      <c r="R24" s="16" t="s">
        <v>77</v>
      </c>
      <c r="S24" s="71" t="s">
        <v>76</v>
      </c>
    </row>
    <row r="25" spans="1:19" x14ac:dyDescent="0.35">
      <c r="A25" s="88"/>
      <c r="B25" s="13">
        <v>85</v>
      </c>
      <c r="C25" s="72">
        <v>1700</v>
      </c>
      <c r="D25" s="72">
        <v>3400</v>
      </c>
      <c r="E25" s="72">
        <v>5100</v>
      </c>
      <c r="F25" s="72">
        <v>6800</v>
      </c>
      <c r="G25" s="72">
        <v>8500</v>
      </c>
      <c r="H25" s="72">
        <v>10200</v>
      </c>
      <c r="I25" s="72">
        <v>11900</v>
      </c>
      <c r="J25" s="72">
        <v>13600</v>
      </c>
      <c r="K25" s="72">
        <v>15300</v>
      </c>
      <c r="O25" s="94"/>
      <c r="P25" s="24"/>
      <c r="S25" s="19"/>
    </row>
    <row r="26" spans="1:19" x14ac:dyDescent="0.35">
      <c r="A26" s="88"/>
      <c r="B26" s="13">
        <v>90</v>
      </c>
      <c r="C26" s="72">
        <v>1800</v>
      </c>
      <c r="D26" s="72">
        <v>3600</v>
      </c>
      <c r="E26" s="72">
        <v>5400</v>
      </c>
      <c r="F26" s="72">
        <v>7200</v>
      </c>
      <c r="G26" s="72">
        <v>9000</v>
      </c>
      <c r="H26" s="72">
        <v>10800</v>
      </c>
      <c r="I26" s="72">
        <v>12600</v>
      </c>
      <c r="J26" s="72">
        <v>14400</v>
      </c>
      <c r="K26" s="72">
        <v>16200</v>
      </c>
      <c r="O26" s="95"/>
      <c r="P26" s="25"/>
      <c r="Q26" s="21"/>
      <c r="R26" s="21"/>
      <c r="S26" s="22"/>
    </row>
    <row r="27" spans="1:19" x14ac:dyDescent="0.35">
      <c r="A27" s="88"/>
      <c r="B27" s="13">
        <v>95</v>
      </c>
      <c r="C27" s="72">
        <v>1900</v>
      </c>
      <c r="D27" s="72">
        <v>3800</v>
      </c>
      <c r="E27" s="72">
        <v>5700</v>
      </c>
      <c r="F27" s="72">
        <v>7600</v>
      </c>
      <c r="G27" s="72">
        <v>9500</v>
      </c>
      <c r="H27" s="72">
        <v>11400</v>
      </c>
      <c r="I27" s="72">
        <v>13300</v>
      </c>
      <c r="J27" s="72">
        <v>15200</v>
      </c>
      <c r="K27" s="72">
        <v>17100</v>
      </c>
      <c r="O27" s="26" t="s">
        <v>9</v>
      </c>
      <c r="P27" s="26"/>
      <c r="R27" s="26" t="s">
        <v>10</v>
      </c>
    </row>
    <row r="28" spans="1:19" x14ac:dyDescent="0.35">
      <c r="A28" s="88"/>
      <c r="B28" s="13">
        <v>100</v>
      </c>
      <c r="C28" s="72">
        <v>2000</v>
      </c>
      <c r="D28" s="72">
        <v>4000</v>
      </c>
      <c r="E28" s="72">
        <v>6000</v>
      </c>
      <c r="F28" s="72">
        <v>8000</v>
      </c>
      <c r="G28" s="72">
        <v>10000</v>
      </c>
      <c r="H28" s="72">
        <v>12000</v>
      </c>
      <c r="I28" s="72">
        <v>14000</v>
      </c>
      <c r="J28" s="72">
        <v>16000</v>
      </c>
      <c r="K28" s="72">
        <v>18000</v>
      </c>
    </row>
  </sheetData>
  <mergeCells count="6">
    <mergeCell ref="A1:K1"/>
    <mergeCell ref="C7:K7"/>
    <mergeCell ref="A9:A28"/>
    <mergeCell ref="O20:P20"/>
    <mergeCell ref="O21:O23"/>
    <mergeCell ref="O24:O26"/>
  </mergeCells>
  <dataValidations count="1">
    <dataValidation type="list" allowBlank="1" showInputMessage="1" showErrorMessage="1" sqref="B5" xr:uid="{B63847FC-1684-4D54-82C3-9DB1D4108F6A}">
      <formula1>"10%,20%,30%,40%,50%"</formula1>
    </dataValidation>
  </dataValidation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E1A9C-07E6-49F5-A872-75704E66154D}">
  <sheetPr>
    <tabColor rgb="FF0070C0"/>
  </sheetPr>
  <dimension ref="A1:Q26"/>
  <sheetViews>
    <sheetView workbookViewId="0">
      <selection activeCell="B7" sqref="B7"/>
    </sheetView>
  </sheetViews>
  <sheetFormatPr defaultRowHeight="14.5" x14ac:dyDescent="0.35"/>
  <cols>
    <col min="1" max="1" width="17.54296875" bestFit="1" customWidth="1"/>
    <col min="2" max="2" width="9.81640625" bestFit="1" customWidth="1"/>
    <col min="3" max="3" width="14.54296875" customWidth="1"/>
    <col min="4" max="9" width="10.08984375" bestFit="1" customWidth="1"/>
  </cols>
  <sheetData>
    <row r="1" spans="1:9" ht="20" thickBot="1" x14ac:dyDescent="0.5">
      <c r="A1" s="97" t="s">
        <v>21</v>
      </c>
      <c r="B1" s="97"/>
      <c r="C1" s="97"/>
    </row>
    <row r="2" spans="1:9" ht="15" thickTop="1" x14ac:dyDescent="0.35"/>
    <row r="3" spans="1:9" x14ac:dyDescent="0.35">
      <c r="A3" s="8" t="s">
        <v>22</v>
      </c>
      <c r="B3" s="27">
        <v>250000</v>
      </c>
    </row>
    <row r="4" spans="1:9" x14ac:dyDescent="0.35">
      <c r="A4" s="8" t="s">
        <v>23</v>
      </c>
      <c r="B4" s="10">
        <v>0.05</v>
      </c>
    </row>
    <row r="5" spans="1:9" x14ac:dyDescent="0.35">
      <c r="A5" s="8" t="s">
        <v>24</v>
      </c>
      <c r="B5">
        <v>96</v>
      </c>
    </row>
    <row r="6" spans="1:9" ht="15" thickBot="1" x14ac:dyDescent="0.4">
      <c r="C6" s="98" t="s">
        <v>23</v>
      </c>
      <c r="D6" s="98"/>
      <c r="E6" s="98"/>
      <c r="F6" s="98"/>
      <c r="G6" s="98"/>
      <c r="H6" s="98"/>
      <c r="I6" s="98"/>
    </row>
    <row r="7" spans="1:9" ht="15" thickTop="1" x14ac:dyDescent="0.35">
      <c r="A7" s="8" t="s">
        <v>3</v>
      </c>
      <c r="B7" s="9">
        <f>-PMT(B4/12,B5,B3)</f>
        <v>3164.9800030309489</v>
      </c>
      <c r="C7" s="28">
        <v>0.04</v>
      </c>
      <c r="D7" s="28">
        <v>4.2500000000000003E-2</v>
      </c>
      <c r="E7" s="28">
        <v>4.4999999999999998E-2</v>
      </c>
      <c r="F7" s="28">
        <v>4.7500000000000001E-2</v>
      </c>
      <c r="G7" s="28">
        <v>0.05</v>
      </c>
      <c r="H7" s="28">
        <v>5.2499999999999998E-2</v>
      </c>
      <c r="I7" s="28">
        <v>5.5E-2</v>
      </c>
    </row>
    <row r="8" spans="1:9" x14ac:dyDescent="0.35">
      <c r="A8" s="99" t="s">
        <v>22</v>
      </c>
      <c r="B8" s="29">
        <v>100000</v>
      </c>
      <c r="C8" s="72">
        <f t="dataTable" ref="C8:I20" dt2D="1" dtr="1" r1="B4" r2="B3"/>
        <v>1218.9275302306871</v>
      </c>
      <c r="D8" s="72">
        <v>1230.5913467048044</v>
      </c>
      <c r="E8" s="72">
        <v>1242.3234422205885</v>
      </c>
      <c r="F8" s="72">
        <v>1254.123700772195</v>
      </c>
      <c r="G8" s="72">
        <v>1265.9920012123796</v>
      </c>
      <c r="H8" s="72">
        <v>1277.9282172884291</v>
      </c>
      <c r="I8" s="72">
        <v>1289.9322176794128</v>
      </c>
    </row>
    <row r="9" spans="1:9" x14ac:dyDescent="0.35">
      <c r="A9" s="99"/>
      <c r="B9" s="29">
        <v>125000</v>
      </c>
      <c r="C9" s="72">
        <v>1523.6594127883591</v>
      </c>
      <c r="D9" s="72">
        <v>1538.2391833810057</v>
      </c>
      <c r="E9" s="72">
        <v>1552.9043027757357</v>
      </c>
      <c r="F9" s="72">
        <v>1567.6546259652437</v>
      </c>
      <c r="G9" s="72">
        <v>1582.4900015154744</v>
      </c>
      <c r="H9" s="72">
        <v>1597.4102716105365</v>
      </c>
      <c r="I9" s="72">
        <v>1612.4152720992661</v>
      </c>
    </row>
    <row r="10" spans="1:9" x14ac:dyDescent="0.35">
      <c r="A10" s="99"/>
      <c r="B10" s="29">
        <v>150000</v>
      </c>
      <c r="C10" s="72">
        <v>1828.3912953460308</v>
      </c>
      <c r="D10" s="72">
        <v>1845.8870200572067</v>
      </c>
      <c r="E10" s="72">
        <v>1863.4851633308829</v>
      </c>
      <c r="F10" s="72">
        <v>1881.1855511582926</v>
      </c>
      <c r="G10" s="72">
        <v>1898.9880018185693</v>
      </c>
      <c r="H10" s="72">
        <v>1916.8923259326434</v>
      </c>
      <c r="I10" s="72">
        <v>1934.8983265191191</v>
      </c>
    </row>
    <row r="11" spans="1:9" x14ac:dyDescent="0.35">
      <c r="A11" s="99"/>
      <c r="B11" s="29">
        <v>175000</v>
      </c>
      <c r="C11" s="72">
        <v>2133.1231779037025</v>
      </c>
      <c r="D11" s="72">
        <v>2153.5348567334077</v>
      </c>
      <c r="E11" s="72">
        <v>2174.0660238860301</v>
      </c>
      <c r="F11" s="72">
        <v>2194.7164763513415</v>
      </c>
      <c r="G11" s="72">
        <v>2215.4860021216646</v>
      </c>
      <c r="H11" s="72">
        <v>2236.3743802547506</v>
      </c>
      <c r="I11" s="72">
        <v>2257.3813809389721</v>
      </c>
    </row>
    <row r="12" spans="1:9" x14ac:dyDescent="0.35">
      <c r="A12" s="99"/>
      <c r="B12" s="29">
        <v>200000</v>
      </c>
      <c r="C12" s="72">
        <v>2437.8550604613743</v>
      </c>
      <c r="D12" s="72">
        <v>2461.1826934096089</v>
      </c>
      <c r="E12" s="72">
        <v>2484.646884441177</v>
      </c>
      <c r="F12" s="72">
        <v>2508.24740154439</v>
      </c>
      <c r="G12" s="72">
        <v>2531.9840024247592</v>
      </c>
      <c r="H12" s="72">
        <v>2555.8564345768582</v>
      </c>
      <c r="I12" s="72">
        <v>2579.8644353588256</v>
      </c>
    </row>
    <row r="13" spans="1:9" x14ac:dyDescent="0.35">
      <c r="A13" s="99"/>
      <c r="B13" s="29">
        <v>225000</v>
      </c>
      <c r="C13" s="72">
        <v>2742.5869430190464</v>
      </c>
      <c r="D13" s="72">
        <v>2768.8305300858101</v>
      </c>
      <c r="E13" s="72">
        <v>2795.227744996324</v>
      </c>
      <c r="F13" s="72">
        <v>2821.7783267374389</v>
      </c>
      <c r="G13" s="72">
        <v>2848.4820027278543</v>
      </c>
      <c r="H13" s="72">
        <v>2875.3384888989654</v>
      </c>
      <c r="I13" s="72">
        <v>2902.3474897786787</v>
      </c>
    </row>
    <row r="14" spans="1:9" x14ac:dyDescent="0.35">
      <c r="A14" s="99"/>
      <c r="B14" s="29">
        <v>250000</v>
      </c>
      <c r="C14" s="72">
        <v>3047.3188255767182</v>
      </c>
      <c r="D14" s="72">
        <v>3076.4783667620113</v>
      </c>
      <c r="E14" s="72">
        <v>3105.8086055514714</v>
      </c>
      <c r="F14" s="72">
        <v>3135.3092519304873</v>
      </c>
      <c r="G14" s="72">
        <v>3164.9800030309489</v>
      </c>
      <c r="H14" s="72">
        <v>3194.820543221073</v>
      </c>
      <c r="I14" s="72">
        <v>3224.8305441985322</v>
      </c>
    </row>
    <row r="15" spans="1:9" x14ac:dyDescent="0.35">
      <c r="A15" s="99"/>
      <c r="B15" s="29">
        <v>275000</v>
      </c>
      <c r="C15" s="72">
        <v>3352.0507081343899</v>
      </c>
      <c r="D15" s="72">
        <v>3384.1262034382121</v>
      </c>
      <c r="E15" s="72">
        <v>3416.3894661066188</v>
      </c>
      <c r="F15" s="72">
        <v>3448.8401771235358</v>
      </c>
      <c r="G15" s="72">
        <v>3481.4780033340439</v>
      </c>
      <c r="H15" s="72">
        <v>3514.3025975431801</v>
      </c>
      <c r="I15" s="72">
        <v>3547.3135986183852</v>
      </c>
    </row>
    <row r="16" spans="1:9" x14ac:dyDescent="0.35">
      <c r="A16" s="99"/>
      <c r="B16" s="29">
        <v>300000</v>
      </c>
      <c r="C16" s="72">
        <v>3656.7825906920616</v>
      </c>
      <c r="D16" s="72">
        <v>3691.7740401144133</v>
      </c>
      <c r="E16" s="72">
        <v>3726.9703266617657</v>
      </c>
      <c r="F16" s="72">
        <v>3762.3711023165852</v>
      </c>
      <c r="G16" s="72">
        <v>3797.9760036371385</v>
      </c>
      <c r="H16" s="72">
        <v>3833.7846518652868</v>
      </c>
      <c r="I16" s="72">
        <v>3869.7966530382382</v>
      </c>
    </row>
    <row r="17" spans="1:17" x14ac:dyDescent="0.35">
      <c r="A17" s="99"/>
      <c r="B17" s="29">
        <v>325000</v>
      </c>
      <c r="C17" s="72">
        <v>3961.5144732497333</v>
      </c>
      <c r="D17" s="72">
        <v>3999.4218767906141</v>
      </c>
      <c r="E17" s="72">
        <v>4037.5511872169122</v>
      </c>
      <c r="F17" s="72">
        <v>4075.9020275096336</v>
      </c>
      <c r="G17" s="72">
        <v>4114.4740039402341</v>
      </c>
      <c r="H17" s="72">
        <v>4153.2667061873944</v>
      </c>
      <c r="I17" s="72">
        <v>4192.2797074580913</v>
      </c>
      <c r="M17" s="8"/>
      <c r="P17" s="8"/>
      <c r="Q17" s="8"/>
    </row>
    <row r="18" spans="1:17" x14ac:dyDescent="0.35">
      <c r="A18" s="99"/>
      <c r="B18" s="29">
        <v>350000</v>
      </c>
      <c r="C18" s="72">
        <v>4266.2463558074051</v>
      </c>
      <c r="D18" s="72">
        <v>4307.0697134668153</v>
      </c>
      <c r="E18" s="72">
        <v>4348.1320477720601</v>
      </c>
      <c r="F18" s="72">
        <v>4389.432952702683</v>
      </c>
      <c r="G18" s="72">
        <v>4430.9720042433291</v>
      </c>
      <c r="H18" s="72">
        <v>4472.7487605095012</v>
      </c>
      <c r="I18" s="72">
        <v>4514.7627618779443</v>
      </c>
    </row>
    <row r="19" spans="1:17" x14ac:dyDescent="0.35">
      <c r="A19" s="99"/>
      <c r="B19" s="29">
        <v>375000</v>
      </c>
      <c r="C19" s="72">
        <v>4570.9782383650772</v>
      </c>
      <c r="D19" s="72">
        <v>4614.7175501430165</v>
      </c>
      <c r="E19" s="72">
        <v>4658.7129083272075</v>
      </c>
      <c r="F19" s="72">
        <v>4702.9638778957305</v>
      </c>
      <c r="G19" s="72">
        <v>4747.4700045464233</v>
      </c>
      <c r="H19" s="72">
        <v>4792.2308148316088</v>
      </c>
      <c r="I19" s="72">
        <v>4837.2458162977973</v>
      </c>
      <c r="M19" s="8" t="s">
        <v>18</v>
      </c>
      <c r="P19" s="8" t="s">
        <v>19</v>
      </c>
      <c r="Q19" s="8" t="s">
        <v>8</v>
      </c>
    </row>
    <row r="20" spans="1:17" x14ac:dyDescent="0.35">
      <c r="A20" s="99"/>
      <c r="B20" s="29">
        <v>400000</v>
      </c>
      <c r="C20" s="72">
        <v>4875.7101209227485</v>
      </c>
      <c r="D20" s="72">
        <v>4922.3653868192177</v>
      </c>
      <c r="E20" s="72">
        <v>4969.293768882354</v>
      </c>
      <c r="F20" s="72">
        <v>5016.4948030887799</v>
      </c>
      <c r="G20" s="72">
        <v>5063.9680048495184</v>
      </c>
      <c r="H20" s="72">
        <v>5111.7128691537164</v>
      </c>
      <c r="I20" s="72">
        <v>5159.7288707176513</v>
      </c>
      <c r="M20" s="100" t="s">
        <v>20</v>
      </c>
      <c r="N20" s="101"/>
      <c r="O20" s="15"/>
      <c r="P20" s="16" t="s">
        <v>77</v>
      </c>
      <c r="Q20" s="17">
        <v>0</v>
      </c>
    </row>
    <row r="21" spans="1:17" x14ac:dyDescent="0.35">
      <c r="M21" s="102"/>
      <c r="N21" s="103"/>
      <c r="Q21" s="19"/>
    </row>
    <row r="22" spans="1:17" x14ac:dyDescent="0.35">
      <c r="M22" s="104"/>
      <c r="N22" s="105"/>
      <c r="O22" s="21"/>
      <c r="P22" s="21"/>
      <c r="Q22" s="22"/>
    </row>
    <row r="23" spans="1:17" x14ac:dyDescent="0.35">
      <c r="M23" s="106" t="s">
        <v>25</v>
      </c>
      <c r="N23" s="107"/>
      <c r="O23" s="15"/>
      <c r="P23" s="16" t="s">
        <v>77</v>
      </c>
      <c r="Q23" s="17">
        <v>0</v>
      </c>
    </row>
    <row r="24" spans="1:17" x14ac:dyDescent="0.35">
      <c r="M24" s="108"/>
      <c r="N24" s="109"/>
      <c r="Q24" s="19"/>
    </row>
    <row r="25" spans="1:17" ht="28.5" customHeight="1" x14ac:dyDescent="0.35">
      <c r="M25" s="110"/>
      <c r="N25" s="111"/>
      <c r="O25" s="21"/>
      <c r="P25" s="21"/>
      <c r="Q25" s="22"/>
    </row>
    <row r="26" spans="1:17" x14ac:dyDescent="0.35">
      <c r="M26" s="96" t="s">
        <v>9</v>
      </c>
      <c r="N26" s="96"/>
      <c r="P26" s="26" t="s">
        <v>10</v>
      </c>
    </row>
  </sheetData>
  <mergeCells count="6">
    <mergeCell ref="M26:N26"/>
    <mergeCell ref="A1:C1"/>
    <mergeCell ref="C6:I6"/>
    <mergeCell ref="A8:A20"/>
    <mergeCell ref="M20:N22"/>
    <mergeCell ref="M23:N25"/>
  </mergeCells>
  <dataValidations count="1">
    <dataValidation type="list" allowBlank="1" showInputMessage="1" showErrorMessage="1" sqref="B5" xr:uid="{9E649801-F563-406B-BD61-38C74740BF21}">
      <formula1>"96,120,144,168"</formula1>
    </dataValidation>
  </dataValidation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0DD04-03D8-49DD-B33C-0AB6F9F7FD1E}">
  <sheetPr>
    <tabColor rgb="FF0070C0"/>
  </sheetPr>
  <dimension ref="A1:S15"/>
  <sheetViews>
    <sheetView workbookViewId="0">
      <selection sqref="A1:D16"/>
    </sheetView>
  </sheetViews>
  <sheetFormatPr defaultRowHeight="14.5" x14ac:dyDescent="0.35"/>
  <cols>
    <col min="1" max="1" width="14.453125" bestFit="1" customWidth="1"/>
    <col min="2" max="2" width="13.7265625" bestFit="1" customWidth="1"/>
    <col min="3" max="3" width="11.453125" bestFit="1" customWidth="1"/>
    <col min="4" max="4" width="19" bestFit="1" customWidth="1"/>
  </cols>
  <sheetData>
    <row r="1" spans="1:19" ht="15.5" x14ac:dyDescent="0.35">
      <c r="A1" s="30" t="s">
        <v>26</v>
      </c>
      <c r="B1" s="30" t="s">
        <v>23</v>
      </c>
      <c r="C1" s="30" t="s">
        <v>27</v>
      </c>
      <c r="D1" s="30" t="s">
        <v>3</v>
      </c>
    </row>
    <row r="2" spans="1:19" x14ac:dyDescent="0.35">
      <c r="A2" s="9">
        <v>20000</v>
      </c>
      <c r="B2" s="31">
        <v>4.4999999999999998E-2</v>
      </c>
      <c r="C2">
        <v>36</v>
      </c>
      <c r="D2" s="9">
        <f>-PMT(B2/12,C2,A2)</f>
        <v>594.93848956751151</v>
      </c>
      <c r="E2" s="9"/>
      <c r="O2" s="8" t="s">
        <v>18</v>
      </c>
      <c r="R2" s="8" t="s">
        <v>19</v>
      </c>
      <c r="S2" s="8" t="s">
        <v>8</v>
      </c>
    </row>
    <row r="3" spans="1:19" x14ac:dyDescent="0.35">
      <c r="D3" s="9"/>
      <c r="O3" s="100" t="s">
        <v>20</v>
      </c>
      <c r="P3" s="101"/>
      <c r="Q3" s="15"/>
      <c r="R3" s="16" t="s">
        <v>77</v>
      </c>
      <c r="S3" s="17">
        <v>0</v>
      </c>
    </row>
    <row r="4" spans="1:19" ht="15.5" x14ac:dyDescent="0.35">
      <c r="A4" s="86" t="s">
        <v>28</v>
      </c>
      <c r="B4" s="86"/>
      <c r="C4" s="86"/>
      <c r="D4" s="86"/>
      <c r="O4" s="102"/>
      <c r="P4" s="103"/>
      <c r="S4" s="19"/>
    </row>
    <row r="5" spans="1:19" x14ac:dyDescent="0.35">
      <c r="B5" s="96" t="s">
        <v>29</v>
      </c>
      <c r="C5" s="96"/>
      <c r="D5" s="96"/>
      <c r="O5" s="104"/>
      <c r="P5" s="105"/>
      <c r="Q5" s="21"/>
      <c r="R5" s="21"/>
      <c r="S5" s="22"/>
    </row>
    <row r="6" spans="1:19" ht="15" customHeight="1" x14ac:dyDescent="0.35">
      <c r="A6" s="9">
        <f>D2</f>
        <v>594.93848956751151</v>
      </c>
      <c r="B6">
        <v>36</v>
      </c>
      <c r="C6">
        <v>48</v>
      </c>
      <c r="D6">
        <v>60</v>
      </c>
      <c r="O6" s="112" t="s">
        <v>30</v>
      </c>
      <c r="P6" s="113"/>
      <c r="Q6" s="32"/>
      <c r="R6" s="16" t="s">
        <v>77</v>
      </c>
      <c r="S6" s="17">
        <v>0</v>
      </c>
    </row>
    <row r="7" spans="1:19" x14ac:dyDescent="0.35">
      <c r="A7" s="31">
        <v>0.04</v>
      </c>
      <c r="B7" s="72">
        <f t="dataTable" ref="B7:D15" dt2D="1" dtr="1" r1="C2" r2="B2"/>
        <v>590.4797001368737</v>
      </c>
      <c r="C7" s="72">
        <v>451.58109283379963</v>
      </c>
      <c r="D7" s="72">
        <v>368.330441105327</v>
      </c>
      <c r="O7" s="114"/>
      <c r="P7" s="115"/>
      <c r="Q7" s="33"/>
      <c r="S7" s="19"/>
    </row>
    <row r="8" spans="1:19" x14ac:dyDescent="0.35">
      <c r="A8" s="31">
        <v>4.2500000000000003E-2</v>
      </c>
      <c r="B8" s="72">
        <v>592.70651064830952</v>
      </c>
      <c r="C8" s="72">
        <v>453.82196476243951</v>
      </c>
      <c r="D8" s="72">
        <v>370.59111622407767</v>
      </c>
      <c r="O8" s="114"/>
      <c r="P8" s="116"/>
      <c r="Q8" s="33"/>
      <c r="S8" s="19"/>
    </row>
    <row r="9" spans="1:19" x14ac:dyDescent="0.35">
      <c r="A9" s="31">
        <v>4.4999999999999998E-2</v>
      </c>
      <c r="B9" s="72">
        <v>594.93848956751151</v>
      </c>
      <c r="C9" s="72">
        <v>456.06972154862513</v>
      </c>
      <c r="D9" s="72">
        <v>372.86038483033298</v>
      </c>
      <c r="O9" s="117"/>
      <c r="P9" s="118"/>
      <c r="Q9" s="34"/>
      <c r="R9" s="35"/>
      <c r="S9" s="22"/>
    </row>
    <row r="10" spans="1:19" x14ac:dyDescent="0.35">
      <c r="A10" s="31">
        <v>4.7500000000000001E-2</v>
      </c>
      <c r="B10" s="72">
        <v>597.1756342744294</v>
      </c>
      <c r="C10" s="72">
        <v>458.32435865524991</v>
      </c>
      <c r="D10" s="72">
        <v>375.13823958217728</v>
      </c>
      <c r="O10" s="119" t="s">
        <v>9</v>
      </c>
      <c r="P10" s="119"/>
      <c r="R10" s="36" t="s">
        <v>10</v>
      </c>
    </row>
    <row r="11" spans="1:19" x14ac:dyDescent="0.35">
      <c r="A11" s="31">
        <v>0.05</v>
      </c>
      <c r="B11" s="72">
        <v>599.41794209330953</v>
      </c>
      <c r="C11" s="72">
        <v>460.58587141293037</v>
      </c>
      <c r="D11" s="72">
        <v>377.42467288021874</v>
      </c>
    </row>
    <row r="12" spans="1:19" x14ac:dyDescent="0.35">
      <c r="A12" s="31">
        <v>5.2499999999999998E-2</v>
      </c>
      <c r="B12" s="72">
        <v>601.66541029282405</v>
      </c>
      <c r="C12" s="72">
        <v>462.85425502039152</v>
      </c>
      <c r="D12" s="72">
        <v>379.71967686853458</v>
      </c>
    </row>
    <row r="13" spans="1:19" x14ac:dyDescent="0.35">
      <c r="A13" s="31">
        <v>5.5E-2</v>
      </c>
      <c r="B13" s="72">
        <v>603.91803608620569</v>
      </c>
      <c r="C13" s="72">
        <v>465.12950454486389</v>
      </c>
      <c r="D13" s="72">
        <v>382.02324343564482</v>
      </c>
    </row>
    <row r="14" spans="1:19" x14ac:dyDescent="0.35">
      <c r="A14" s="31">
        <v>5.7500000000000002E-2</v>
      </c>
      <c r="B14" s="72">
        <v>606.17581663138003</v>
      </c>
      <c r="C14" s="72">
        <v>467.41161492248483</v>
      </c>
      <c r="D14" s="72">
        <v>384.33536421551054</v>
      </c>
    </row>
    <row r="15" spans="1:19" x14ac:dyDescent="0.35">
      <c r="A15" s="31">
        <v>0.06</v>
      </c>
      <c r="B15" s="72">
        <v>608.43874903110225</v>
      </c>
      <c r="C15" s="72">
        <v>469.70058095871229</v>
      </c>
      <c r="D15" s="72">
        <v>386.65603058855828</v>
      </c>
    </row>
  </sheetData>
  <mergeCells count="5">
    <mergeCell ref="O3:P5"/>
    <mergeCell ref="A4:D4"/>
    <mergeCell ref="B5:D5"/>
    <mergeCell ref="O6:P9"/>
    <mergeCell ref="O10:P10"/>
  </mergeCells>
  <dataValidations count="1">
    <dataValidation type="list" allowBlank="1" showInputMessage="1" showErrorMessage="1" sqref="B2" xr:uid="{C2D4B402-0879-4B4E-BBE3-EAA607FCBEA5}">
      <formula1>$A$7:$A$15</formula1>
    </dataValidation>
  </dataValidation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94AA8-7450-43A9-9FC1-FAEFFCCE2CBD}">
  <sheetPr>
    <tabColor rgb="FFFFFF00"/>
  </sheetPr>
  <dimension ref="A1:K24"/>
  <sheetViews>
    <sheetView workbookViewId="0">
      <selection sqref="A1:L25"/>
    </sheetView>
  </sheetViews>
  <sheetFormatPr defaultRowHeight="14.5" x14ac:dyDescent="0.35"/>
  <cols>
    <col min="1" max="1" width="13.453125" bestFit="1" customWidth="1"/>
    <col min="2" max="2" width="7.26953125" bestFit="1" customWidth="1"/>
  </cols>
  <sheetData>
    <row r="1" spans="1:11" ht="16.5" x14ac:dyDescent="0.45">
      <c r="A1" s="37" t="s">
        <v>31</v>
      </c>
      <c r="B1" s="38" t="s">
        <v>32</v>
      </c>
    </row>
    <row r="2" spans="1:11" ht="16.5" x14ac:dyDescent="0.35">
      <c r="A2" s="39" t="s">
        <v>33</v>
      </c>
      <c r="B2" s="40">
        <v>58</v>
      </c>
    </row>
    <row r="3" spans="1:11" ht="16.5" x14ac:dyDescent="0.35">
      <c r="A3" s="41" t="s">
        <v>34</v>
      </c>
      <c r="B3" s="42">
        <v>70</v>
      </c>
    </row>
    <row r="4" spans="1:11" ht="16.5" x14ac:dyDescent="0.35">
      <c r="A4" s="39" t="s">
        <v>35</v>
      </c>
      <c r="B4" s="40">
        <v>72</v>
      </c>
    </row>
    <row r="5" spans="1:11" ht="16.5" x14ac:dyDescent="0.35">
      <c r="A5" s="41" t="s">
        <v>36</v>
      </c>
      <c r="B5" s="42">
        <v>60</v>
      </c>
    </row>
    <row r="6" spans="1:11" ht="16.5" x14ac:dyDescent="0.35">
      <c r="A6" s="39" t="s">
        <v>37</v>
      </c>
      <c r="B6" s="40">
        <v>90</v>
      </c>
    </row>
    <row r="7" spans="1:11" ht="16.5" x14ac:dyDescent="0.35">
      <c r="A7" s="43" t="s">
        <v>38</v>
      </c>
      <c r="B7" s="44">
        <f>AVERAGE(B2:B6)</f>
        <v>70</v>
      </c>
    </row>
    <row r="16" spans="1:11" x14ac:dyDescent="0.35">
      <c r="G16" s="45" t="s">
        <v>18</v>
      </c>
      <c r="H16" s="46"/>
      <c r="I16" s="46"/>
      <c r="J16" s="46" t="s">
        <v>19</v>
      </c>
      <c r="K16" s="47" t="s">
        <v>8</v>
      </c>
    </row>
    <row r="17" spans="7:11" x14ac:dyDescent="0.35">
      <c r="G17" s="93" t="s">
        <v>81</v>
      </c>
      <c r="H17" s="121"/>
      <c r="I17" s="15"/>
      <c r="J17" s="126" t="s">
        <v>77</v>
      </c>
      <c r="K17" s="129" t="s">
        <v>39</v>
      </c>
    </row>
    <row r="18" spans="7:11" x14ac:dyDescent="0.35">
      <c r="G18" s="122"/>
      <c r="H18" s="123"/>
      <c r="J18" s="127"/>
      <c r="K18" s="130"/>
    </row>
    <row r="19" spans="7:11" x14ac:dyDescent="0.35">
      <c r="G19" s="124"/>
      <c r="H19" s="125"/>
      <c r="I19" s="21"/>
      <c r="J19" s="128"/>
      <c r="K19" s="131"/>
    </row>
    <row r="20" spans="7:11" ht="15" customHeight="1" x14ac:dyDescent="0.35">
      <c r="G20" s="94" t="s">
        <v>78</v>
      </c>
      <c r="H20" s="132"/>
      <c r="J20" s="127" t="s">
        <v>77</v>
      </c>
      <c r="K20" s="130" t="s">
        <v>39</v>
      </c>
    </row>
    <row r="21" spans="7:11" x14ac:dyDescent="0.35">
      <c r="G21" s="94"/>
      <c r="H21" s="132"/>
      <c r="J21" s="127"/>
      <c r="K21" s="130"/>
    </row>
    <row r="22" spans="7:11" ht="24.75" customHeight="1" x14ac:dyDescent="0.35">
      <c r="G22" s="94"/>
      <c r="H22" s="132"/>
      <c r="J22" s="127"/>
      <c r="K22" s="130"/>
    </row>
    <row r="23" spans="7:11" x14ac:dyDescent="0.35">
      <c r="G23" s="94"/>
      <c r="H23" s="132"/>
      <c r="K23" s="19"/>
    </row>
    <row r="24" spans="7:11" x14ac:dyDescent="0.35">
      <c r="G24" s="34"/>
      <c r="H24" s="21" t="s">
        <v>9</v>
      </c>
      <c r="I24" s="21"/>
      <c r="J24" s="89" t="s">
        <v>10</v>
      </c>
      <c r="K24" s="120"/>
    </row>
  </sheetData>
  <mergeCells count="7">
    <mergeCell ref="J24:K24"/>
    <mergeCell ref="G17:H19"/>
    <mergeCell ref="J17:J19"/>
    <mergeCell ref="K17:K19"/>
    <mergeCell ref="G20:H23"/>
    <mergeCell ref="J20:J22"/>
    <mergeCell ref="K20:K22"/>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99878-6EEB-47FE-840B-A5B30504F12C}">
  <sheetPr>
    <tabColor rgb="FFFFFF00"/>
  </sheetPr>
  <dimension ref="A1:M9"/>
  <sheetViews>
    <sheetView workbookViewId="0">
      <selection sqref="A1:M25"/>
    </sheetView>
  </sheetViews>
  <sheetFormatPr defaultRowHeight="14.5" x14ac:dyDescent="0.35"/>
  <cols>
    <col min="1" max="1" width="13.453125" bestFit="1" customWidth="1"/>
    <col min="2" max="2" width="7.26953125" bestFit="1" customWidth="1"/>
  </cols>
  <sheetData>
    <row r="1" spans="1:13" ht="16.5" x14ac:dyDescent="0.45">
      <c r="A1" s="37" t="s">
        <v>31</v>
      </c>
      <c r="B1" s="38" t="s">
        <v>32</v>
      </c>
      <c r="I1" s="45" t="s">
        <v>18</v>
      </c>
      <c r="J1" s="46"/>
      <c r="K1" s="46"/>
      <c r="L1" s="46" t="s">
        <v>19</v>
      </c>
      <c r="M1" s="47" t="s">
        <v>8</v>
      </c>
    </row>
    <row r="2" spans="1:13" ht="16.5" x14ac:dyDescent="0.35">
      <c r="A2" s="39" t="s">
        <v>33</v>
      </c>
      <c r="B2" s="40">
        <v>88</v>
      </c>
      <c r="I2" s="93" t="s">
        <v>79</v>
      </c>
      <c r="J2" s="121"/>
      <c r="K2" s="15"/>
      <c r="L2" s="126" t="s">
        <v>77</v>
      </c>
      <c r="M2" s="129" t="s">
        <v>39</v>
      </c>
    </row>
    <row r="3" spans="1:13" ht="16.5" x14ac:dyDescent="0.35">
      <c r="A3" s="41" t="s">
        <v>34</v>
      </c>
      <c r="B3" s="42">
        <v>93</v>
      </c>
      <c r="I3" s="122"/>
      <c r="J3" s="123"/>
      <c r="L3" s="127"/>
      <c r="M3" s="130"/>
    </row>
    <row r="4" spans="1:13" ht="16.5" x14ac:dyDescent="0.35">
      <c r="A4" s="39" t="s">
        <v>35</v>
      </c>
      <c r="B4" s="40">
        <v>83</v>
      </c>
      <c r="I4" s="124"/>
      <c r="J4" s="125"/>
      <c r="K4" s="21"/>
      <c r="L4" s="128"/>
      <c r="M4" s="131"/>
    </row>
    <row r="5" spans="1:13" ht="16.5" x14ac:dyDescent="0.35">
      <c r="A5" s="41" t="s">
        <v>36</v>
      </c>
      <c r="B5" s="42">
        <v>86</v>
      </c>
      <c r="I5" s="94" t="s">
        <v>80</v>
      </c>
      <c r="J5" s="132"/>
      <c r="L5" s="127" t="s">
        <v>77</v>
      </c>
      <c r="M5" s="130" t="s">
        <v>39</v>
      </c>
    </row>
    <row r="6" spans="1:13" ht="16.5" x14ac:dyDescent="0.35">
      <c r="A6" s="39" t="s">
        <v>37</v>
      </c>
      <c r="B6" s="40">
        <v>125</v>
      </c>
      <c r="I6" s="94"/>
      <c r="J6" s="132"/>
      <c r="L6" s="127"/>
      <c r="M6" s="130"/>
    </row>
    <row r="7" spans="1:13" ht="16.5" x14ac:dyDescent="0.35">
      <c r="A7" s="43" t="s">
        <v>38</v>
      </c>
      <c r="B7" s="44">
        <f>AVERAGE(B2:B6)</f>
        <v>95</v>
      </c>
      <c r="I7" s="94"/>
      <c r="J7" s="132"/>
      <c r="L7" s="127"/>
      <c r="M7" s="130"/>
    </row>
    <row r="8" spans="1:13" x14ac:dyDescent="0.35">
      <c r="I8" s="94"/>
      <c r="J8" s="132"/>
      <c r="M8" s="19"/>
    </row>
    <row r="9" spans="1:13" x14ac:dyDescent="0.35">
      <c r="I9" s="34"/>
      <c r="J9" s="21" t="s">
        <v>9</v>
      </c>
      <c r="K9" s="21"/>
      <c r="L9" s="89" t="s">
        <v>10</v>
      </c>
      <c r="M9" s="120"/>
    </row>
  </sheetData>
  <mergeCells count="7">
    <mergeCell ref="L9:M9"/>
    <mergeCell ref="I2:J4"/>
    <mergeCell ref="L2:L4"/>
    <mergeCell ref="M2:M4"/>
    <mergeCell ref="I5:J8"/>
    <mergeCell ref="L5:L7"/>
    <mergeCell ref="M5:M7"/>
  </mergeCells>
  <pageMargins left="0.7" right="0.7" top="0.75" bottom="0.75" header="0.3" footer="0.3"/>
  <pageSetup orientation="portrait" verticalDpi="3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C0262-0907-49EB-8A8F-8150F6F685C0}">
  <sheetPr>
    <tabColor rgb="FFFFFF00"/>
  </sheetPr>
  <dimension ref="A1:O19"/>
  <sheetViews>
    <sheetView workbookViewId="0">
      <selection sqref="A1:P21"/>
    </sheetView>
  </sheetViews>
  <sheetFormatPr defaultRowHeight="14.5" x14ac:dyDescent="0.35"/>
  <cols>
    <col min="1" max="1" width="11.81640625" customWidth="1"/>
    <col min="2" max="5" width="12.54296875" bestFit="1" customWidth="1"/>
    <col min="6" max="7" width="13.7265625" bestFit="1" customWidth="1"/>
    <col min="8" max="8" width="10.1796875" bestFit="1" customWidth="1"/>
  </cols>
  <sheetData>
    <row r="1" spans="1:15" ht="18.5" x14ac:dyDescent="0.45">
      <c r="A1" s="133" t="s">
        <v>71</v>
      </c>
      <c r="B1" s="133"/>
      <c r="C1" s="133"/>
      <c r="D1" s="133"/>
      <c r="E1" s="133"/>
      <c r="F1" s="133"/>
      <c r="G1" s="133"/>
      <c r="H1" s="133"/>
      <c r="I1" s="133"/>
    </row>
    <row r="2" spans="1:15" ht="58" x14ac:dyDescent="0.35">
      <c r="A2" s="48" t="s">
        <v>40</v>
      </c>
      <c r="B2" s="48" t="s">
        <v>41</v>
      </c>
      <c r="C2" s="48" t="s">
        <v>42</v>
      </c>
      <c r="D2" s="48" t="s">
        <v>43</v>
      </c>
      <c r="E2" s="48" t="s">
        <v>44</v>
      </c>
      <c r="F2" s="48" t="s">
        <v>45</v>
      </c>
      <c r="G2" s="48" t="s">
        <v>46</v>
      </c>
      <c r="H2" s="48" t="s">
        <v>9</v>
      </c>
      <c r="I2" s="49" t="s">
        <v>47</v>
      </c>
    </row>
    <row r="3" spans="1:15" x14ac:dyDescent="0.35">
      <c r="A3" s="8" t="s">
        <v>48</v>
      </c>
      <c r="B3" s="50">
        <v>109666.97393860247</v>
      </c>
      <c r="C3" s="50">
        <v>67189</v>
      </c>
      <c r="D3" s="50">
        <v>69423</v>
      </c>
      <c r="E3" s="50">
        <v>61664</v>
      </c>
      <c r="F3" s="50">
        <v>103926</v>
      </c>
      <c r="G3" s="50">
        <v>100244</v>
      </c>
      <c r="H3" s="51">
        <f>SUM(B3:G3)</f>
        <v>512112.97393860249</v>
      </c>
      <c r="I3" s="52">
        <f>H3/$H$7</f>
        <v>0.31863595551199525</v>
      </c>
    </row>
    <row r="4" spans="1:15" x14ac:dyDescent="0.35">
      <c r="A4" s="8" t="s">
        <v>49</v>
      </c>
      <c r="B4" s="50">
        <v>64868</v>
      </c>
      <c r="C4" s="50">
        <v>75326</v>
      </c>
      <c r="D4" s="50">
        <v>77244</v>
      </c>
      <c r="E4" s="50">
        <v>71688</v>
      </c>
      <c r="F4" s="50">
        <v>67015</v>
      </c>
      <c r="G4" s="50">
        <v>67388</v>
      </c>
      <c r="H4" s="51">
        <f t="shared" ref="H4:H6" si="0">SUM(B4:G4)</f>
        <v>423529</v>
      </c>
      <c r="I4" s="52">
        <f t="shared" ref="I4:I6" si="1">H4/$H$7</f>
        <v>0.26351913438970842</v>
      </c>
    </row>
    <row r="5" spans="1:15" x14ac:dyDescent="0.35">
      <c r="A5" s="8" t="s">
        <v>50</v>
      </c>
      <c r="B5" s="50">
        <v>61573</v>
      </c>
      <c r="C5" s="50">
        <v>62756</v>
      </c>
      <c r="D5" s="50">
        <v>64681</v>
      </c>
      <c r="E5" s="50">
        <v>72988</v>
      </c>
      <c r="F5" s="50">
        <v>61191</v>
      </c>
      <c r="G5" s="50">
        <v>40334</v>
      </c>
      <c r="H5" s="51">
        <f t="shared" si="0"/>
        <v>363523</v>
      </c>
      <c r="I5" s="52">
        <f t="shared" si="1"/>
        <v>0.22618348753155032</v>
      </c>
    </row>
    <row r="6" spans="1:15" x14ac:dyDescent="0.35">
      <c r="A6" s="8" t="s">
        <v>51</v>
      </c>
      <c r="B6" s="50">
        <v>37043</v>
      </c>
      <c r="C6" s="50">
        <v>57657</v>
      </c>
      <c r="D6" s="50">
        <v>61539</v>
      </c>
      <c r="E6" s="50">
        <v>60708</v>
      </c>
      <c r="F6" s="50">
        <v>45868</v>
      </c>
      <c r="G6" s="50">
        <v>45224</v>
      </c>
      <c r="H6" s="51">
        <f t="shared" si="0"/>
        <v>308039</v>
      </c>
      <c r="I6" s="52">
        <f t="shared" si="1"/>
        <v>0.19166142256674606</v>
      </c>
    </row>
    <row r="7" spans="1:15" x14ac:dyDescent="0.35">
      <c r="A7" s="8" t="s">
        <v>9</v>
      </c>
      <c r="B7" s="51">
        <f>SUM(B3:B6)</f>
        <v>273150.97393860249</v>
      </c>
      <c r="C7" s="51">
        <f t="shared" ref="C7:H7" si="2">SUM(C3:C6)</f>
        <v>262928</v>
      </c>
      <c r="D7" s="51">
        <f t="shared" si="2"/>
        <v>272887</v>
      </c>
      <c r="E7" s="51">
        <f t="shared" si="2"/>
        <v>267048</v>
      </c>
      <c r="F7" s="51">
        <f t="shared" si="2"/>
        <v>278000</v>
      </c>
      <c r="G7" s="51">
        <f t="shared" si="2"/>
        <v>253190</v>
      </c>
      <c r="H7" s="51">
        <f t="shared" si="2"/>
        <v>1607203.9739386025</v>
      </c>
      <c r="I7" s="52"/>
    </row>
    <row r="8" spans="1:15" ht="29" x14ac:dyDescent="0.35">
      <c r="A8" s="53" t="s">
        <v>52</v>
      </c>
      <c r="B8" s="52">
        <f>B7/$H$7</f>
        <v>0.16995414295126504</v>
      </c>
      <c r="C8" s="52">
        <f t="shared" ref="C8:G8" si="3">C7/$H$7</f>
        <v>0.16359342327636892</v>
      </c>
      <c r="D8" s="52">
        <f t="shared" si="3"/>
        <v>0.16978989874649519</v>
      </c>
      <c r="E8" s="52">
        <f t="shared" si="3"/>
        <v>0.16615688134815526</v>
      </c>
      <c r="F8" s="52">
        <f t="shared" si="3"/>
        <v>0.17297119998946692</v>
      </c>
      <c r="G8" s="52">
        <f t="shared" si="3"/>
        <v>0.15753445368824867</v>
      </c>
    </row>
    <row r="14" spans="1:15" x14ac:dyDescent="0.35">
      <c r="K14" s="45" t="s">
        <v>18</v>
      </c>
      <c r="L14" s="46"/>
      <c r="M14" s="46"/>
      <c r="N14" s="46" t="s">
        <v>19</v>
      </c>
      <c r="O14" s="47" t="s">
        <v>8</v>
      </c>
    </row>
    <row r="15" spans="1:15" x14ac:dyDescent="0.35">
      <c r="K15" s="91" t="s">
        <v>83</v>
      </c>
      <c r="L15" s="134"/>
      <c r="N15" s="127" t="s">
        <v>77</v>
      </c>
      <c r="O15" s="130" t="s">
        <v>39</v>
      </c>
    </row>
    <row r="16" spans="1:15" x14ac:dyDescent="0.35">
      <c r="K16" s="91"/>
      <c r="L16" s="134"/>
      <c r="N16" s="127"/>
      <c r="O16" s="130"/>
    </row>
    <row r="17" spans="11:15" x14ac:dyDescent="0.35">
      <c r="K17" s="91"/>
      <c r="L17" s="134"/>
      <c r="N17" s="127"/>
      <c r="O17" s="130"/>
    </row>
    <row r="18" spans="11:15" x14ac:dyDescent="0.35">
      <c r="K18" s="91"/>
      <c r="L18" s="134"/>
      <c r="O18" s="19"/>
    </row>
    <row r="19" spans="11:15" x14ac:dyDescent="0.35">
      <c r="K19" s="34"/>
      <c r="L19" s="21" t="s">
        <v>9</v>
      </c>
      <c r="M19" s="21"/>
      <c r="N19" s="89" t="s">
        <v>82</v>
      </c>
      <c r="O19" s="120"/>
    </row>
  </sheetData>
  <mergeCells count="5">
    <mergeCell ref="A1:I1"/>
    <mergeCell ref="K15:L18"/>
    <mergeCell ref="N15:N17"/>
    <mergeCell ref="O15:O17"/>
    <mergeCell ref="N19:O19"/>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AEF2E-4D6D-475E-8D8B-A36068B239E8}">
  <sheetPr>
    <tabColor rgb="FFFFFF00"/>
  </sheetPr>
  <dimension ref="A1:O13"/>
  <sheetViews>
    <sheetView workbookViewId="0">
      <selection sqref="A1:P17"/>
    </sheetView>
  </sheetViews>
  <sheetFormatPr defaultRowHeight="14.5" x14ac:dyDescent="0.35"/>
  <cols>
    <col min="1" max="1" width="11.81640625" customWidth="1"/>
    <col min="2" max="5" width="12.54296875" bestFit="1" customWidth="1"/>
    <col min="6" max="7" width="13.7265625" bestFit="1" customWidth="1"/>
    <col min="8" max="8" width="10.1796875" bestFit="1" customWidth="1"/>
  </cols>
  <sheetData>
    <row r="1" spans="1:15" ht="18.5" x14ac:dyDescent="0.45">
      <c r="A1" s="133" t="s">
        <v>72</v>
      </c>
      <c r="B1" s="133"/>
      <c r="C1" s="133"/>
      <c r="D1" s="133"/>
      <c r="E1" s="133"/>
      <c r="F1" s="133"/>
      <c r="G1" s="133"/>
      <c r="H1" s="133"/>
      <c r="I1" s="133"/>
    </row>
    <row r="2" spans="1:15" ht="58" x14ac:dyDescent="0.35">
      <c r="A2" s="48" t="s">
        <v>40</v>
      </c>
      <c r="B2" s="48" t="s">
        <v>41</v>
      </c>
      <c r="C2" s="48" t="s">
        <v>42</v>
      </c>
      <c r="D2" s="48" t="s">
        <v>43</v>
      </c>
      <c r="E2" s="48" t="s">
        <v>44</v>
      </c>
      <c r="F2" s="48" t="s">
        <v>45</v>
      </c>
      <c r="G2" s="48" t="s">
        <v>46</v>
      </c>
      <c r="H2" s="48" t="s">
        <v>9</v>
      </c>
      <c r="I2" s="49" t="s">
        <v>47</v>
      </c>
    </row>
    <row r="3" spans="1:15" x14ac:dyDescent="0.35">
      <c r="A3" s="8" t="s">
        <v>48</v>
      </c>
      <c r="B3" s="50">
        <v>91475</v>
      </c>
      <c r="C3" s="50">
        <v>67189</v>
      </c>
      <c r="D3" s="50">
        <v>69423</v>
      </c>
      <c r="E3" s="50">
        <v>84762.400067498689</v>
      </c>
      <c r="F3" s="50">
        <v>103926</v>
      </c>
      <c r="G3" s="50">
        <v>100244</v>
      </c>
      <c r="H3" s="51">
        <f>SUM(B3:G3)</f>
        <v>517019.40006749867</v>
      </c>
      <c r="I3" s="52">
        <f>H3/$H$7</f>
        <v>0.32070967350986085</v>
      </c>
    </row>
    <row r="4" spans="1:15" x14ac:dyDescent="0.35">
      <c r="A4" s="8" t="s">
        <v>49</v>
      </c>
      <c r="B4" s="50">
        <v>64868</v>
      </c>
      <c r="C4" s="50">
        <v>75326</v>
      </c>
      <c r="D4" s="50">
        <v>77244</v>
      </c>
      <c r="E4" s="50">
        <v>71688</v>
      </c>
      <c r="F4" s="50">
        <v>67015</v>
      </c>
      <c r="G4" s="50">
        <v>67388</v>
      </c>
      <c r="H4" s="51">
        <f t="shared" ref="H4:H6" si="0">SUM(B4:G4)</f>
        <v>423529</v>
      </c>
      <c r="I4" s="52">
        <f t="shared" ref="I4:I6" si="1">H4/$H$7</f>
        <v>0.26271711911434037</v>
      </c>
    </row>
    <row r="5" spans="1:15" x14ac:dyDescent="0.35">
      <c r="A5" s="8" t="s">
        <v>50</v>
      </c>
      <c r="B5" s="50">
        <v>61573</v>
      </c>
      <c r="C5" s="50">
        <v>62756</v>
      </c>
      <c r="D5" s="50">
        <v>64681</v>
      </c>
      <c r="E5" s="50">
        <v>72988</v>
      </c>
      <c r="F5" s="50">
        <v>61191</v>
      </c>
      <c r="G5" s="50">
        <v>40334</v>
      </c>
      <c r="H5" s="51">
        <f t="shared" si="0"/>
        <v>363523</v>
      </c>
      <c r="I5" s="52">
        <f t="shared" si="1"/>
        <v>0.2254951025592164</v>
      </c>
    </row>
    <row r="6" spans="1:15" x14ac:dyDescent="0.35">
      <c r="A6" s="8" t="s">
        <v>51</v>
      </c>
      <c r="B6" s="50">
        <v>37043</v>
      </c>
      <c r="C6" s="50">
        <v>57657</v>
      </c>
      <c r="D6" s="50">
        <v>61539</v>
      </c>
      <c r="E6" s="50">
        <v>60708</v>
      </c>
      <c r="F6" s="50">
        <v>45868</v>
      </c>
      <c r="G6" s="50">
        <v>45224</v>
      </c>
      <c r="H6" s="51">
        <f t="shared" si="0"/>
        <v>308039</v>
      </c>
      <c r="I6" s="52">
        <f t="shared" si="1"/>
        <v>0.19107810481658233</v>
      </c>
    </row>
    <row r="7" spans="1:15" x14ac:dyDescent="0.35">
      <c r="A7" s="8" t="s">
        <v>9</v>
      </c>
      <c r="B7" s="51">
        <f>SUM(B3:B6)</f>
        <v>254959</v>
      </c>
      <c r="C7" s="51">
        <f t="shared" ref="C7:H7" si="2">SUM(C3:C6)</f>
        <v>262928</v>
      </c>
      <c r="D7" s="51">
        <f t="shared" si="2"/>
        <v>272887</v>
      </c>
      <c r="E7" s="51">
        <f t="shared" si="2"/>
        <v>290146.40006749867</v>
      </c>
      <c r="F7" s="51">
        <f t="shared" si="2"/>
        <v>278000</v>
      </c>
      <c r="G7" s="51">
        <f t="shared" si="2"/>
        <v>253190</v>
      </c>
      <c r="H7" s="51">
        <f t="shared" si="2"/>
        <v>1612110.4000674987</v>
      </c>
      <c r="I7" s="52"/>
    </row>
    <row r="8" spans="1:15" ht="29" x14ac:dyDescent="0.35">
      <c r="A8" s="53" t="s">
        <v>52</v>
      </c>
      <c r="B8" s="52">
        <f>B7/$H$7</f>
        <v>0.1581523200826227</v>
      </c>
      <c r="C8" s="52">
        <f t="shared" ref="C8:G8" si="3">C7/$H$7</f>
        <v>0.1630955299271013</v>
      </c>
      <c r="D8" s="52">
        <f t="shared" si="3"/>
        <v>0.16927314654664735</v>
      </c>
      <c r="E8" s="52">
        <f t="shared" si="3"/>
        <v>0.1799792371883156</v>
      </c>
      <c r="F8" s="52">
        <f t="shared" si="3"/>
        <v>0.17244476556218497</v>
      </c>
      <c r="G8" s="52">
        <f t="shared" si="3"/>
        <v>0.15705500069312808</v>
      </c>
      <c r="K8" s="45" t="s">
        <v>18</v>
      </c>
      <c r="L8" s="46"/>
      <c r="M8" s="46"/>
      <c r="N8" s="46" t="s">
        <v>19</v>
      </c>
      <c r="O8" s="47" t="s">
        <v>8</v>
      </c>
    </row>
    <row r="9" spans="1:15" x14ac:dyDescent="0.35">
      <c r="K9" s="91" t="s">
        <v>84</v>
      </c>
      <c r="L9" s="134"/>
      <c r="N9" s="127" t="s">
        <v>77</v>
      </c>
      <c r="O9" s="130" t="s">
        <v>39</v>
      </c>
    </row>
    <row r="10" spans="1:15" x14ac:dyDescent="0.35">
      <c r="K10" s="91"/>
      <c r="L10" s="134"/>
      <c r="N10" s="127"/>
      <c r="O10" s="130"/>
    </row>
    <row r="11" spans="1:15" x14ac:dyDescent="0.35">
      <c r="K11" s="91"/>
      <c r="L11" s="134"/>
      <c r="N11" s="127"/>
      <c r="O11" s="130"/>
    </row>
    <row r="12" spans="1:15" x14ac:dyDescent="0.35">
      <c r="K12" s="91"/>
      <c r="L12" s="134"/>
      <c r="O12" s="19"/>
    </row>
    <row r="13" spans="1:15" x14ac:dyDescent="0.35">
      <c r="K13" s="34"/>
      <c r="L13" s="21" t="s">
        <v>9</v>
      </c>
      <c r="M13" s="21"/>
      <c r="N13" s="89" t="s">
        <v>82</v>
      </c>
      <c r="O13" s="120"/>
    </row>
  </sheetData>
  <mergeCells count="5">
    <mergeCell ref="A1:I1"/>
    <mergeCell ref="K9:L12"/>
    <mergeCell ref="N9:N11"/>
    <mergeCell ref="O9:O11"/>
    <mergeCell ref="N13:O13"/>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9112E-81E8-4560-B7E7-716334F14A29}">
  <sheetPr>
    <tabColor rgb="FF7030A0"/>
  </sheetPr>
  <dimension ref="A3:B7"/>
  <sheetViews>
    <sheetView workbookViewId="0">
      <selection activeCell="A2" sqref="A2:C9"/>
    </sheetView>
  </sheetViews>
  <sheetFormatPr defaultRowHeight="14.5" x14ac:dyDescent="0.35"/>
  <cols>
    <col min="1" max="1" width="34.54296875" bestFit="1" customWidth="1"/>
    <col min="2" max="2" width="11.54296875" bestFit="1" customWidth="1"/>
  </cols>
  <sheetData>
    <row r="3" spans="1:2" ht="15" thickBot="1" x14ac:dyDescent="0.4"/>
    <row r="4" spans="1:2" ht="15" thickBot="1" x14ac:dyDescent="0.4">
      <c r="A4" s="135" t="s">
        <v>53</v>
      </c>
      <c r="B4" s="136"/>
    </row>
    <row r="5" spans="1:2" x14ac:dyDescent="0.35">
      <c r="A5" s="54" t="s">
        <v>54</v>
      </c>
      <c r="B5" s="55">
        <v>10000</v>
      </c>
    </row>
    <row r="6" spans="1:2" x14ac:dyDescent="0.35">
      <c r="A6" s="54" t="s">
        <v>55</v>
      </c>
      <c r="B6" s="56">
        <v>0.19522861180845871</v>
      </c>
    </row>
    <row r="7" spans="1:2" ht="15" thickBot="1" x14ac:dyDescent="0.4">
      <c r="A7" s="57" t="s">
        <v>56</v>
      </c>
      <c r="B7" s="58">
        <v>0.16000000347751822</v>
      </c>
    </row>
  </sheetData>
  <mergeCells count="1">
    <mergeCell ref="A4:B4"/>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6046F0-9C8D-4B66-BB85-5CD54981D939}">
  <sheetPr>
    <tabColor rgb="FF7030A0"/>
  </sheetPr>
  <dimension ref="A1:I20"/>
  <sheetViews>
    <sheetView workbookViewId="0">
      <selection sqref="A1:E9"/>
    </sheetView>
  </sheetViews>
  <sheetFormatPr defaultRowHeight="14.5" x14ac:dyDescent="0.35"/>
  <cols>
    <col min="1" max="1" width="25" bestFit="1" customWidth="1"/>
    <col min="2" max="2" width="11.54296875" bestFit="1" customWidth="1"/>
    <col min="3" max="3" width="13.08984375" bestFit="1" customWidth="1"/>
    <col min="4" max="4" width="11.54296875" bestFit="1" customWidth="1"/>
  </cols>
  <sheetData>
    <row r="1" spans="1:9" x14ac:dyDescent="0.35">
      <c r="A1" t="s">
        <v>57</v>
      </c>
    </row>
    <row r="3" spans="1:9" ht="15" thickBot="1" x14ac:dyDescent="0.4"/>
    <row r="4" spans="1:9" ht="15" thickBot="1" x14ac:dyDescent="0.4">
      <c r="A4" s="137" t="s">
        <v>58</v>
      </c>
      <c r="B4" s="138"/>
      <c r="C4" s="138"/>
      <c r="D4" s="139"/>
    </row>
    <row r="5" spans="1:9" x14ac:dyDescent="0.35">
      <c r="A5" s="54"/>
      <c r="B5" s="26" t="s">
        <v>59</v>
      </c>
      <c r="C5" s="26" t="s">
        <v>60</v>
      </c>
      <c r="D5" s="59" t="s">
        <v>61</v>
      </c>
    </row>
    <row r="6" spans="1:9" x14ac:dyDescent="0.35">
      <c r="A6" s="60" t="s">
        <v>62</v>
      </c>
      <c r="B6" s="61">
        <f>'Assumptions '!B5</f>
        <v>10000</v>
      </c>
      <c r="C6" s="61">
        <f>'Assumptions '!B6*B6 +B6</f>
        <v>11952.286118084587</v>
      </c>
      <c r="D6" s="62">
        <f>'Assumptions '!B6*C6+C6</f>
        <v>14285.714344855753</v>
      </c>
    </row>
    <row r="7" spans="1:9" x14ac:dyDescent="0.35">
      <c r="A7" s="63" t="s">
        <v>63</v>
      </c>
      <c r="B7" s="61">
        <f>B6*'Assumptions '!B7</f>
        <v>1600.0000347751823</v>
      </c>
      <c r="C7" s="61">
        <f>C6*'Assumptions '!B7</f>
        <v>1912.3658204578267</v>
      </c>
      <c r="D7" s="62">
        <f>D6*'Assumptions '!B7</f>
        <v>2285.7143448557522</v>
      </c>
    </row>
    <row r="8" spans="1:9" ht="15" thickBot="1" x14ac:dyDescent="0.4">
      <c r="A8" s="64" t="s">
        <v>64</v>
      </c>
      <c r="B8" s="65">
        <f>B6-B7</f>
        <v>8399.9999652248171</v>
      </c>
      <c r="C8" s="65">
        <f>C6-C7</f>
        <v>10039.920297626761</v>
      </c>
      <c r="D8" s="66">
        <f>D6-D7</f>
        <v>12000</v>
      </c>
    </row>
    <row r="9" spans="1:9" ht="15" thickTop="1" x14ac:dyDescent="0.35">
      <c r="A9" s="67"/>
      <c r="G9" s="68" t="s">
        <v>65</v>
      </c>
      <c r="H9" s="68"/>
      <c r="I9" s="68"/>
    </row>
    <row r="10" spans="1:9" x14ac:dyDescent="0.35">
      <c r="G10" s="68" t="s">
        <v>66</v>
      </c>
      <c r="H10" s="68"/>
      <c r="I10" s="68"/>
    </row>
    <row r="11" spans="1:9" x14ac:dyDescent="0.35">
      <c r="A11" s="67"/>
      <c r="G11" s="68" t="s">
        <v>67</v>
      </c>
      <c r="H11" s="68"/>
      <c r="I11" s="68"/>
    </row>
    <row r="12" spans="1:9" x14ac:dyDescent="0.35">
      <c r="A12" s="67"/>
      <c r="G12" s="69" t="s">
        <v>68</v>
      </c>
    </row>
    <row r="13" spans="1:9" x14ac:dyDescent="0.35">
      <c r="A13" s="67"/>
      <c r="G13" s="68" t="s">
        <v>90</v>
      </c>
    </row>
    <row r="14" spans="1:9" x14ac:dyDescent="0.35">
      <c r="A14" s="67"/>
    </row>
    <row r="15" spans="1:9" x14ac:dyDescent="0.35">
      <c r="A15" s="67"/>
    </row>
    <row r="16" spans="1:9" x14ac:dyDescent="0.35">
      <c r="A16" s="67"/>
      <c r="F16" s="140" t="s">
        <v>69</v>
      </c>
      <c r="G16" s="140"/>
    </row>
    <row r="17" spans="1:7" x14ac:dyDescent="0.35">
      <c r="A17" s="67"/>
      <c r="F17" s="26" t="s">
        <v>85</v>
      </c>
      <c r="G17" t="s">
        <v>87</v>
      </c>
    </row>
    <row r="18" spans="1:7" x14ac:dyDescent="0.35">
      <c r="A18" s="67"/>
      <c r="F18" s="26" t="s">
        <v>85</v>
      </c>
      <c r="G18" t="s">
        <v>88</v>
      </c>
    </row>
    <row r="19" spans="1:7" x14ac:dyDescent="0.35">
      <c r="F19" s="35" t="s">
        <v>85</v>
      </c>
      <c r="G19" t="s">
        <v>89</v>
      </c>
    </row>
    <row r="20" spans="1:7" x14ac:dyDescent="0.35">
      <c r="F20" s="70" t="s">
        <v>86</v>
      </c>
    </row>
  </sheetData>
  <mergeCells count="2">
    <mergeCell ref="A4:D4"/>
    <mergeCell ref="F16:G16"/>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F4F47-21A5-4AA1-90BA-5798BAD82684}">
  <sheetPr>
    <outlinePr summaryBelow="0"/>
  </sheetPr>
  <dimension ref="B1:F12"/>
  <sheetViews>
    <sheetView showGridLines="0" workbookViewId="0">
      <selection sqref="A1:G13"/>
    </sheetView>
  </sheetViews>
  <sheetFormatPr defaultRowHeight="14.5" outlineLevelRow="1" outlineLevelCol="1" x14ac:dyDescent="0.35"/>
  <cols>
    <col min="3" max="3" width="24.54296875" bestFit="1" customWidth="1"/>
    <col min="4" max="6" width="24.54296875" bestFit="1" customWidth="1" outlineLevel="1"/>
  </cols>
  <sheetData>
    <row r="1" spans="2:6" ht="15" thickBot="1" x14ac:dyDescent="0.4"/>
    <row r="2" spans="2:6" ht="15.5" x14ac:dyDescent="0.35">
      <c r="B2" s="75" t="s">
        <v>97</v>
      </c>
      <c r="C2" s="75"/>
      <c r="D2" s="80"/>
      <c r="E2" s="80"/>
      <c r="F2" s="80"/>
    </row>
    <row r="3" spans="2:6" ht="15.5" collapsed="1" x14ac:dyDescent="0.35">
      <c r="B3" s="74"/>
      <c r="C3" s="74"/>
      <c r="D3" s="81" t="s">
        <v>91</v>
      </c>
      <c r="E3" s="81" t="s">
        <v>93</v>
      </c>
      <c r="F3" s="81" t="s">
        <v>94</v>
      </c>
    </row>
    <row r="4" spans="2:6" hidden="1" outlineLevel="1" x14ac:dyDescent="0.35">
      <c r="B4" s="77"/>
      <c r="C4" s="77"/>
      <c r="D4" s="83" t="s">
        <v>92</v>
      </c>
      <c r="E4" s="83" t="s">
        <v>92</v>
      </c>
      <c r="F4" s="83" t="s">
        <v>92</v>
      </c>
    </row>
    <row r="5" spans="2:6" x14ac:dyDescent="0.35">
      <c r="B5" s="78" t="s">
        <v>95</v>
      </c>
      <c r="C5" s="78"/>
      <c r="D5" s="76"/>
      <c r="E5" s="76"/>
      <c r="F5" s="76"/>
    </row>
    <row r="6" spans="2:6" outlineLevel="1" x14ac:dyDescent="0.35">
      <c r="B6" s="77"/>
      <c r="C6" s="77" t="s">
        <v>42</v>
      </c>
      <c r="D6" s="82">
        <v>67189</v>
      </c>
      <c r="E6" s="82">
        <v>72189</v>
      </c>
      <c r="F6" s="82">
        <v>77189</v>
      </c>
    </row>
    <row r="7" spans="2:6" outlineLevel="1" x14ac:dyDescent="0.35">
      <c r="B7" s="77"/>
      <c r="C7" s="77" t="s">
        <v>43</v>
      </c>
      <c r="D7" s="82">
        <v>69423</v>
      </c>
      <c r="E7" s="82">
        <v>74423</v>
      </c>
      <c r="F7" s="82">
        <v>79423</v>
      </c>
    </row>
    <row r="8" spans="2:6" outlineLevel="1" x14ac:dyDescent="0.35">
      <c r="B8" s="77"/>
      <c r="C8" s="77" t="s">
        <v>44</v>
      </c>
      <c r="D8" s="82">
        <v>61664</v>
      </c>
      <c r="E8" s="82">
        <v>66664</v>
      </c>
      <c r="F8" s="82">
        <v>71664</v>
      </c>
    </row>
    <row r="9" spans="2:6" x14ac:dyDescent="0.35">
      <c r="B9" s="78" t="s">
        <v>96</v>
      </c>
      <c r="C9" s="78"/>
      <c r="D9" s="76"/>
      <c r="E9" s="76"/>
      <c r="F9" s="76"/>
    </row>
    <row r="10" spans="2:6" outlineLevel="1" x14ac:dyDescent="0.35">
      <c r="B10" s="77"/>
      <c r="C10" s="77" t="s">
        <v>99</v>
      </c>
      <c r="D10" s="51">
        <v>493921</v>
      </c>
      <c r="E10" s="51">
        <v>508921</v>
      </c>
      <c r="F10" s="51">
        <v>523921</v>
      </c>
    </row>
    <row r="11" spans="2:6" outlineLevel="1" x14ac:dyDescent="0.35">
      <c r="B11" s="77"/>
      <c r="C11" s="77" t="s">
        <v>100</v>
      </c>
      <c r="D11" s="31">
        <v>0.31083528632886298</v>
      </c>
      <c r="E11" s="31">
        <v>0.31728004528644399</v>
      </c>
      <c r="F11" s="31">
        <v>0.32360538402433098</v>
      </c>
    </row>
    <row r="12" spans="2:6" ht="15" outlineLevel="1" thickBot="1" x14ac:dyDescent="0.4">
      <c r="B12" s="79"/>
      <c r="C12" s="79" t="s">
        <v>98</v>
      </c>
      <c r="D12" s="73">
        <v>1589012</v>
      </c>
      <c r="E12" s="73">
        <v>1604012</v>
      </c>
      <c r="F12" s="73">
        <v>1619012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15BBE-7824-4469-9D8B-5107DC4BE2AF}">
  <sheetPr>
    <tabColor theme="5" tint="0.39997558519241921"/>
  </sheetPr>
  <dimension ref="A1:I8"/>
  <sheetViews>
    <sheetView workbookViewId="0">
      <selection activeCell="I8" sqref="A1:I8"/>
    </sheetView>
  </sheetViews>
  <sheetFormatPr defaultRowHeight="14.5" x14ac:dyDescent="0.35"/>
  <cols>
    <col min="1" max="1" width="11.81640625" customWidth="1"/>
    <col min="2" max="5" width="12.54296875" bestFit="1" customWidth="1"/>
    <col min="6" max="7" width="13.7265625" bestFit="1" customWidth="1"/>
    <col min="8" max="8" width="10.1796875" bestFit="1" customWidth="1"/>
  </cols>
  <sheetData>
    <row r="1" spans="1:9" ht="18.5" x14ac:dyDescent="0.45">
      <c r="A1" s="133" t="s">
        <v>70</v>
      </c>
      <c r="B1" s="133"/>
      <c r="C1" s="133"/>
      <c r="D1" s="133"/>
      <c r="E1" s="133"/>
      <c r="F1" s="133"/>
      <c r="G1" s="133"/>
      <c r="H1" s="133"/>
      <c r="I1" s="133"/>
    </row>
    <row r="2" spans="1:9" ht="58" x14ac:dyDescent="0.35">
      <c r="A2" s="48" t="s">
        <v>40</v>
      </c>
      <c r="B2" s="48" t="s">
        <v>41</v>
      </c>
      <c r="C2" s="48" t="s">
        <v>42</v>
      </c>
      <c r="D2" s="48" t="s">
        <v>43</v>
      </c>
      <c r="E2" s="48" t="s">
        <v>44</v>
      </c>
      <c r="F2" s="48" t="s">
        <v>45</v>
      </c>
      <c r="G2" s="48" t="s">
        <v>46</v>
      </c>
      <c r="H2" s="48" t="s">
        <v>9</v>
      </c>
      <c r="I2" s="49" t="s">
        <v>47</v>
      </c>
    </row>
    <row r="3" spans="1:9" x14ac:dyDescent="0.35">
      <c r="A3" s="8" t="s">
        <v>48</v>
      </c>
      <c r="B3" s="50">
        <v>91475</v>
      </c>
      <c r="C3" s="50">
        <v>67189</v>
      </c>
      <c r="D3" s="50">
        <v>69423</v>
      </c>
      <c r="E3" s="50">
        <v>61664</v>
      </c>
      <c r="F3" s="50">
        <v>103926</v>
      </c>
      <c r="G3" s="50">
        <v>100244</v>
      </c>
      <c r="H3" s="51">
        <f>SUM(B3:G3)</f>
        <v>493921</v>
      </c>
      <c r="I3" s="52">
        <f>H3/$H$7</f>
        <v>0.31083528632886348</v>
      </c>
    </row>
    <row r="4" spans="1:9" x14ac:dyDescent="0.35">
      <c r="A4" s="8" t="s">
        <v>49</v>
      </c>
      <c r="B4" s="50">
        <v>64868</v>
      </c>
      <c r="C4" s="50">
        <v>75326</v>
      </c>
      <c r="D4" s="50">
        <v>77244</v>
      </c>
      <c r="E4" s="50">
        <v>71688</v>
      </c>
      <c r="F4" s="50">
        <v>67015</v>
      </c>
      <c r="G4" s="50">
        <v>67388</v>
      </c>
      <c r="H4" s="51">
        <f t="shared" ref="H4:H6" si="0">SUM(B4:G4)</f>
        <v>423529</v>
      </c>
      <c r="I4" s="52">
        <f t="shared" ref="I4:I6" si="1">H4/$H$7</f>
        <v>0.26653606140167602</v>
      </c>
    </row>
    <row r="5" spans="1:9" x14ac:dyDescent="0.35">
      <c r="A5" s="8" t="s">
        <v>50</v>
      </c>
      <c r="B5" s="50">
        <v>61573</v>
      </c>
      <c r="C5" s="50">
        <v>62756</v>
      </c>
      <c r="D5" s="50">
        <v>64681</v>
      </c>
      <c r="E5" s="50">
        <v>72988</v>
      </c>
      <c r="F5" s="50">
        <v>61191</v>
      </c>
      <c r="G5" s="50">
        <v>40334</v>
      </c>
      <c r="H5" s="51">
        <f t="shared" si="0"/>
        <v>363523</v>
      </c>
      <c r="I5" s="52">
        <f t="shared" si="1"/>
        <v>0.22877297339478872</v>
      </c>
    </row>
    <row r="6" spans="1:9" x14ac:dyDescent="0.35">
      <c r="A6" s="8" t="s">
        <v>51</v>
      </c>
      <c r="B6" s="50">
        <v>37043</v>
      </c>
      <c r="C6" s="50">
        <v>57657</v>
      </c>
      <c r="D6" s="50">
        <v>61539</v>
      </c>
      <c r="E6" s="50">
        <v>60708</v>
      </c>
      <c r="F6" s="50">
        <v>45868</v>
      </c>
      <c r="G6" s="50">
        <v>45224</v>
      </c>
      <c r="H6" s="51">
        <f t="shared" si="0"/>
        <v>308039</v>
      </c>
      <c r="I6" s="52">
        <f t="shared" si="1"/>
        <v>0.19385567887467181</v>
      </c>
    </row>
    <row r="7" spans="1:9" x14ac:dyDescent="0.35">
      <c r="A7" s="8" t="s">
        <v>9</v>
      </c>
      <c r="B7" s="51">
        <f>SUM(B3:B6)</f>
        <v>254959</v>
      </c>
      <c r="C7" s="51">
        <f t="shared" ref="C7:H7" si="2">SUM(C3:C6)</f>
        <v>262928</v>
      </c>
      <c r="D7" s="51">
        <f t="shared" si="2"/>
        <v>272887</v>
      </c>
      <c r="E7" s="51">
        <f t="shared" si="2"/>
        <v>267048</v>
      </c>
      <c r="F7" s="51">
        <f t="shared" si="2"/>
        <v>278000</v>
      </c>
      <c r="G7" s="51">
        <f t="shared" si="2"/>
        <v>253190</v>
      </c>
      <c r="H7" s="51">
        <f t="shared" si="2"/>
        <v>1589012</v>
      </c>
      <c r="I7" s="52"/>
    </row>
    <row r="8" spans="1:9" ht="29" x14ac:dyDescent="0.35">
      <c r="A8" s="53" t="s">
        <v>52</v>
      </c>
      <c r="B8" s="52">
        <f>B7/$H$7</f>
        <v>0.16045127412505381</v>
      </c>
      <c r="C8" s="52">
        <f t="shared" ref="C8:G8" si="3">C7/$H$7</f>
        <v>0.16546634009057201</v>
      </c>
      <c r="D8" s="52">
        <f t="shared" si="3"/>
        <v>0.17173375657326692</v>
      </c>
      <c r="E8" s="52">
        <f t="shared" si="3"/>
        <v>0.16805914618643533</v>
      </c>
      <c r="F8" s="52">
        <f t="shared" si="3"/>
        <v>0.17495147928398275</v>
      </c>
      <c r="G8" s="52">
        <f t="shared" si="3"/>
        <v>0.15933800374068918</v>
      </c>
    </row>
  </sheetData>
  <scenarios current="0" show="0" sqref="H3 I3 H7">
    <scenario name="Original Sales Figures" locked="1" count="3" user="Gunnar Forcier" comment="Created by Gunnar Forcier on 4/2/2023">
      <inputCells r="C3" val="67189" numFmtId="165"/>
      <inputCells r="D3" val="69423" numFmtId="165"/>
      <inputCells r="E3" val="61664" numFmtId="165"/>
    </scenario>
    <scenario name="Increase Feb,Mar,Apr by 5000" locked="1" count="3" user="Gunnar Forcier" comment="Created by Gunnar Forcier on 4/2/2023">
      <inputCells r="C3" val="72189" numFmtId="165"/>
      <inputCells r="D3" val="74423" numFmtId="165"/>
      <inputCells r="E3" val="66664" numFmtId="165"/>
    </scenario>
    <scenario name="Increase Feb,Mar,Apr by 10000" locked="1" count="3" user="Gunnar Forcier" comment="Created by Gunnar Forcier on 4/2/2023">
      <inputCells r="C3" val="77189" numFmtId="165"/>
      <inputCells r="D3" val="79423" numFmtId="165"/>
      <inputCells r="E3" val="71664" numFmtId="165"/>
    </scenario>
  </scenarios>
  <mergeCells count="1">
    <mergeCell ref="A1:I1"/>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421ED-5953-4EEB-AC97-46DB0F3EBE61}">
  <dimension ref="A1"/>
  <sheetViews>
    <sheetView tabSelected="1"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1602F1E27F6D54D88F508BC06CAA3C9" ma:contentTypeVersion="4" ma:contentTypeDescription="Create a new document." ma:contentTypeScope="" ma:versionID="b6196875238557552dac7764ad52f5a7">
  <xsd:schema xmlns:xsd="http://www.w3.org/2001/XMLSchema" xmlns:xs="http://www.w3.org/2001/XMLSchema" xmlns:p="http://schemas.microsoft.com/office/2006/metadata/properties" xmlns:ns3="8799feaf-55a6-47bc-81c0-1f56bee1c145" targetNamespace="http://schemas.microsoft.com/office/2006/metadata/properties" ma:root="true" ma:fieldsID="b13ba085ce8eed35cc7adf3f76780548" ns3:_="">
    <xsd:import namespace="8799feaf-55a6-47bc-81c0-1f56bee1c145"/>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99feaf-55a6-47bc-81c0-1f56bee1c1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C7041C0-DFBA-4FA0-A285-5056009CEC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799feaf-55a6-47bc-81c0-1f56bee1c14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0832EB7-A8E3-49F5-B381-F51E983E47E2}">
  <ds:schemaRefs>
    <ds:schemaRef ds:uri="http://schemas.microsoft.com/office/2006/documentManagement/types"/>
    <ds:schemaRef ds:uri="http://purl.org/dc/terms/"/>
    <ds:schemaRef ds:uri="http://www.w3.org/XML/1998/namespace"/>
    <ds:schemaRef ds:uri="8799feaf-55a6-47bc-81c0-1f56bee1c145"/>
    <ds:schemaRef ds:uri="http://schemas.microsoft.com/office/2006/metadata/properties"/>
    <ds:schemaRef ds:uri="http://purl.org/dc/elements/1.1/"/>
    <ds:schemaRef ds:uri="http://schemas.openxmlformats.org/package/2006/metadata/core-properties"/>
    <ds:schemaRef ds:uri="http://schemas.microsoft.com/office/infopath/2007/PartnerControls"/>
    <ds:schemaRef ds:uri="http://purl.org/dc/dcmitype/"/>
  </ds:schemaRefs>
</ds:datastoreItem>
</file>

<file path=customXml/itemProps3.xml><?xml version="1.0" encoding="utf-8"?>
<ds:datastoreItem xmlns:ds="http://schemas.openxmlformats.org/officeDocument/2006/customXml" ds:itemID="{E7B0C107-28DE-4564-9D06-D7C7275F30F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20</vt:i4>
      </vt:variant>
    </vt:vector>
  </HeadingPairs>
  <TitlesOfParts>
    <vt:vector size="33" baseType="lpstr">
      <vt:lpstr>One Variable Loan Payment</vt:lpstr>
      <vt:lpstr>Two-Input Data Table Act 1</vt:lpstr>
      <vt:lpstr>Two-Input Data Table Act 2 </vt:lpstr>
      <vt:lpstr>Two-Input Data Table Act 3</vt:lpstr>
      <vt:lpstr>Communication Class</vt:lpstr>
      <vt:lpstr>History Class </vt:lpstr>
      <vt:lpstr>Projected Sales 1 </vt:lpstr>
      <vt:lpstr>Projected Sales 2 </vt:lpstr>
      <vt:lpstr>Assumptions </vt:lpstr>
      <vt:lpstr>3 Year Projection </vt:lpstr>
      <vt:lpstr>Scenario Summary</vt:lpstr>
      <vt:lpstr>Projected Region Sales</vt:lpstr>
      <vt:lpstr>Sheet1</vt:lpstr>
      <vt:lpstr>Apr</vt:lpstr>
      <vt:lpstr>Feb</vt:lpstr>
      <vt:lpstr>Jan</vt:lpstr>
      <vt:lpstr>Jun</vt:lpstr>
      <vt:lpstr>Mar</vt:lpstr>
      <vt:lpstr>May</vt:lpstr>
      <vt:lpstr>Percent_of__Total_Sales</vt:lpstr>
      <vt:lpstr>'3 Year Projection '!Print_Area</vt:lpstr>
      <vt:lpstr>'Assumptions '!Print_Area</vt:lpstr>
      <vt:lpstr>'Communication Class'!Print_Area</vt:lpstr>
      <vt:lpstr>'History Class '!Print_Area</vt:lpstr>
      <vt:lpstr>'One Variable Loan Payment'!Print_Area</vt:lpstr>
      <vt:lpstr>'Projected Region Sales'!Print_Area</vt:lpstr>
      <vt:lpstr>'Projected Sales 1 '!Print_Area</vt:lpstr>
      <vt:lpstr>'Projected Sales 2 '!Print_Area</vt:lpstr>
      <vt:lpstr>'Scenario Summary'!Print_Area</vt:lpstr>
      <vt:lpstr>'Two-Input Data Table Act 1'!Print_Area</vt:lpstr>
      <vt:lpstr>'Two-Input Data Table Act 2 '!Print_Area</vt:lpstr>
      <vt:lpstr>'Two-Input Data Table Act 3'!Print_Area</vt:lpstr>
      <vt:lpstr>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Kiefer</dc:creator>
  <cp:lastModifiedBy>Gunnar Forcier</cp:lastModifiedBy>
  <dcterms:created xsi:type="dcterms:W3CDTF">2016-04-22T20:29:07Z</dcterms:created>
  <dcterms:modified xsi:type="dcterms:W3CDTF">2023-05-17T15:02:29Z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0x010100E1602F1E27F6D54D88F508BC06CAA3C9</vt:lpwstr>
  </property>
</Properties>
</file>