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 Desktop\robot-prd-parte-1\FT_a_procesar\"/>
    </mc:Choice>
  </mc:AlternateContent>
  <bookViews>
    <workbookView xWindow="0" yWindow="0" windowWidth="28800" windowHeight="12435" firstSheet="3" activeTab="3"/>
  </bookViews>
  <sheets>
    <sheet name="F. TERMINACION" sheetId="34" state="hidden" r:id="rId1"/>
    <sheet name="F. AVIOS" sheetId="35" state="hidden" r:id="rId2"/>
    <sheet name="GEOMETRAL" sheetId="31" state="hidden" r:id="rId3"/>
    <sheet name="FICHA CARGA" sheetId="15" r:id="rId4"/>
    <sheet name="TELAS" sheetId="33" state="hidden" r:id="rId5"/>
    <sheet name="AUX" sheetId="25" state="hidden" r:id="rId6"/>
    <sheet name="AUX OTHER" sheetId="29" state="hidden" r:id="rId7"/>
    <sheet name="AUX MPG" sheetId="28" state="hidden" r:id="rId8"/>
    <sheet name="AUX VARON" sheetId="22" state="hidden" r:id="rId9"/>
    <sheet name="COD COLOR" sheetId="30" state="hidden" r:id="rId10"/>
    <sheet name="RUBROS Y GRUPOS" sheetId="26" state="hidden" r:id="rId11"/>
    <sheet name="AUXG" sheetId="27" state="hidden" r:id="rId12"/>
  </sheets>
  <definedNames>
    <definedName name="_xlnm._FilterDatabase" localSheetId="10" hidden="1">'RUBROS Y GRUPOS'!$A$1:$H$264</definedName>
    <definedName name="_xlnm.Print_Area" localSheetId="1">'F. AVIOS'!$A$1:$U$101</definedName>
    <definedName name="_xlnm.Print_Area" localSheetId="0">'F. TERMINACION'!$A$1:$U$101</definedName>
    <definedName name="_xlnm.Print_Area" localSheetId="3">'FICHA CARGA'!$A$1:$U$110</definedName>
    <definedName name="_xlnm.Print_Area" localSheetId="2">GEOMETRAL!$A$1:$U$101</definedName>
    <definedName name="datos">AUXG!$A:$A</definedName>
    <definedName name="Print_Area" localSheetId="7">'AUX MPG'!$A$1:$U$130</definedName>
    <definedName name="Print_Area" localSheetId="6">'AUX OTHER'!$A$1:$U$125</definedName>
    <definedName name="Print_Area" localSheetId="8">'AUX VARON'!$A$1:$U$113</definedName>
    <definedName name="Print_Area" localSheetId="1">'F. AVIOS'!$A$1:$U$101</definedName>
    <definedName name="Print_Area" localSheetId="0">'F. TERMINACION'!$A$1:$U$101</definedName>
    <definedName name="Print_Area" localSheetId="3">'FICHA CARGA'!$A$1:$U$105</definedName>
    <definedName name="Print_Area" localSheetId="2">GEOMETRAL!$A$1:$U$101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4" i="15" l="1"/>
  <c r="O39" i="15" l="1"/>
  <c r="T39" i="15"/>
  <c r="R39" i="15"/>
  <c r="Q39" i="15"/>
  <c r="P39" i="15"/>
  <c r="N39" i="15"/>
  <c r="M39" i="15"/>
  <c r="L39" i="15"/>
  <c r="S84" i="15"/>
  <c r="Q84" i="15"/>
  <c r="O84" i="15"/>
  <c r="M84" i="15"/>
  <c r="I8" i="15"/>
  <c r="I6" i="15" l="1"/>
  <c r="AF17" i="35"/>
  <c r="AF16" i="35"/>
  <c r="AF15" i="35"/>
  <c r="AF14" i="35"/>
  <c r="AF13" i="35"/>
  <c r="AF12" i="35"/>
  <c r="AF11" i="35"/>
  <c r="AF10" i="35"/>
  <c r="AF9" i="35"/>
  <c r="AF8" i="35"/>
  <c r="AF7" i="35"/>
  <c r="R6" i="35"/>
  <c r="N6" i="35"/>
  <c r="J6" i="35"/>
  <c r="G6" i="35"/>
  <c r="A6" i="35"/>
  <c r="AF6" i="35" s="1"/>
  <c r="T3" i="35"/>
  <c r="P3" i="35"/>
  <c r="G3" i="35"/>
  <c r="T2" i="35"/>
  <c r="P2" i="35"/>
  <c r="G2" i="35"/>
  <c r="AI3" i="35" s="1"/>
  <c r="B2" i="35"/>
  <c r="AG2" i="35" s="1"/>
  <c r="AG3" i="35" s="1"/>
  <c r="P1" i="35"/>
  <c r="G1" i="35"/>
  <c r="AF17" i="34"/>
  <c r="AF16" i="34"/>
  <c r="AF15" i="34"/>
  <c r="AF14" i="34"/>
  <c r="AF13" i="34"/>
  <c r="AF12" i="34"/>
  <c r="AF11" i="34"/>
  <c r="AF10" i="34"/>
  <c r="AF9" i="34"/>
  <c r="AF8" i="34"/>
  <c r="AF7" i="34"/>
  <c r="R6" i="34"/>
  <c r="N6" i="34"/>
  <c r="J6" i="34"/>
  <c r="G6" i="34"/>
  <c r="A6" i="34"/>
  <c r="AF6" i="34" s="1"/>
  <c r="T3" i="34"/>
  <c r="P3" i="34"/>
  <c r="G3" i="34"/>
  <c r="T2" i="34"/>
  <c r="P2" i="34"/>
  <c r="G2" i="34"/>
  <c r="AI2" i="34" s="1"/>
  <c r="B2" i="34"/>
  <c r="AG2" i="34" s="1"/>
  <c r="AG3" i="34" s="1"/>
  <c r="P1" i="34"/>
  <c r="G1" i="34"/>
  <c r="O49" i="22"/>
  <c r="O57" i="29"/>
  <c r="O49" i="29"/>
  <c r="J5" i="15"/>
  <c r="AI3" i="34" l="1"/>
  <c r="AI2" i="35"/>
  <c r="AA7" i="15"/>
  <c r="AG2" i="15" l="1"/>
  <c r="AI2" i="15"/>
  <c r="I20" i="15" l="1"/>
  <c r="I18" i="15"/>
  <c r="I16" i="15"/>
  <c r="I10" i="15"/>
  <c r="AF21" i="15" l="1"/>
  <c r="AF7" i="15"/>
  <c r="AF9" i="15"/>
  <c r="AF11" i="15"/>
  <c r="AF13" i="15"/>
  <c r="AF15" i="15"/>
  <c r="A6" i="31" l="1"/>
  <c r="G6" i="31"/>
  <c r="P1" i="31"/>
  <c r="B21" i="15"/>
  <c r="B19" i="15"/>
  <c r="B17" i="15"/>
  <c r="J6" i="31"/>
  <c r="R6" i="31" l="1"/>
  <c r="N6" i="31"/>
  <c r="T3" i="31"/>
  <c r="P3" i="31"/>
  <c r="P2" i="31"/>
  <c r="G2" i="31"/>
  <c r="B2" i="31"/>
  <c r="G1" i="31"/>
  <c r="T2" i="31" l="1"/>
  <c r="AF17" i="31"/>
  <c r="AF16" i="31"/>
  <c r="AF15" i="31"/>
  <c r="AF14" i="31"/>
  <c r="AF13" i="31"/>
  <c r="AF12" i="31"/>
  <c r="AF11" i="31"/>
  <c r="AF10" i="31"/>
  <c r="AF9" i="31"/>
  <c r="AF8" i="31"/>
  <c r="AF7" i="31"/>
  <c r="AF6" i="31"/>
  <c r="AI3" i="31"/>
  <c r="AI2" i="31"/>
  <c r="AG2" i="31"/>
  <c r="AG3" i="31" l="1"/>
  <c r="N45" i="22" l="1"/>
  <c r="M45" i="22"/>
  <c r="L45" i="22"/>
  <c r="S49" i="22"/>
  <c r="R49" i="22"/>
  <c r="Q49" i="22"/>
  <c r="P49" i="22"/>
  <c r="S53" i="22"/>
  <c r="Q53" i="22"/>
  <c r="O53" i="22"/>
  <c r="M53" i="22"/>
  <c r="S65" i="29" l="1"/>
  <c r="Q65" i="29"/>
  <c r="O65" i="29"/>
  <c r="M65" i="29"/>
  <c r="S61" i="29"/>
  <c r="R61" i="29"/>
  <c r="Q61" i="29"/>
  <c r="P61" i="29"/>
  <c r="O61" i="29"/>
  <c r="N61" i="29"/>
  <c r="M61" i="29"/>
  <c r="L61" i="29"/>
  <c r="T57" i="29"/>
  <c r="S57" i="29"/>
  <c r="R57" i="29"/>
  <c r="Q57" i="29"/>
  <c r="P57" i="29"/>
  <c r="N53" i="29"/>
  <c r="M53" i="29"/>
  <c r="L53" i="29"/>
  <c r="T49" i="29"/>
  <c r="S49" i="29" l="1"/>
  <c r="R49" i="29"/>
  <c r="Q49" i="29"/>
  <c r="P49" i="29"/>
  <c r="N45" i="29"/>
  <c r="M45" i="29"/>
  <c r="L45" i="29"/>
  <c r="H220" i="26" l="1"/>
  <c r="P61" i="28" l="1"/>
  <c r="O61" i="28"/>
  <c r="N61" i="28"/>
  <c r="M61" i="28"/>
  <c r="L61" i="28"/>
  <c r="T61" i="29" l="1"/>
  <c r="B7" i="15"/>
  <c r="T49" i="22" l="1"/>
  <c r="P57" i="28"/>
  <c r="O57" i="28"/>
  <c r="N57" i="28"/>
  <c r="M57" i="28"/>
  <c r="L57" i="28"/>
  <c r="P53" i="28"/>
  <c r="O53" i="28"/>
  <c r="N53" i="28"/>
  <c r="M53" i="28"/>
  <c r="L53" i="28"/>
  <c r="P45" i="28"/>
  <c r="O45" i="28"/>
  <c r="N45" i="28"/>
  <c r="M45" i="28"/>
  <c r="L45" i="28"/>
  <c r="P49" i="28"/>
  <c r="O49" i="28"/>
  <c r="N49" i="28"/>
  <c r="M49" i="28"/>
  <c r="L49" i="28"/>
  <c r="T89" i="29" l="1"/>
  <c r="S89" i="29"/>
  <c r="R89" i="29"/>
  <c r="Q89" i="29"/>
  <c r="P89" i="29"/>
  <c r="O89" i="29"/>
  <c r="N89" i="29"/>
  <c r="M89" i="29"/>
  <c r="L89" i="29"/>
  <c r="T85" i="29"/>
  <c r="S85" i="29"/>
  <c r="R85" i="29"/>
  <c r="Q85" i="29"/>
  <c r="P85" i="29"/>
  <c r="O85" i="29"/>
  <c r="N85" i="29"/>
  <c r="M85" i="29"/>
  <c r="L85" i="29"/>
  <c r="T81" i="29"/>
  <c r="S81" i="29"/>
  <c r="R81" i="29"/>
  <c r="Q81" i="29"/>
  <c r="P81" i="29"/>
  <c r="O81" i="29"/>
  <c r="N81" i="29"/>
  <c r="M81" i="29"/>
  <c r="L81" i="29"/>
  <c r="T77" i="29"/>
  <c r="S77" i="29"/>
  <c r="R77" i="29"/>
  <c r="Q77" i="29"/>
  <c r="P77" i="29"/>
  <c r="O77" i="29"/>
  <c r="N77" i="29"/>
  <c r="M77" i="29"/>
  <c r="L77" i="29"/>
  <c r="T73" i="29"/>
  <c r="S73" i="29"/>
  <c r="R73" i="29"/>
  <c r="Q73" i="29"/>
  <c r="P73" i="29"/>
  <c r="O73" i="29"/>
  <c r="N73" i="29"/>
  <c r="M73" i="29"/>
  <c r="L73" i="29"/>
  <c r="T69" i="29"/>
  <c r="S69" i="29"/>
  <c r="R69" i="29"/>
  <c r="Q69" i="29"/>
  <c r="P69" i="29"/>
  <c r="O69" i="29"/>
  <c r="N69" i="29"/>
  <c r="M69" i="29"/>
  <c r="L69" i="29"/>
  <c r="T2" i="29"/>
  <c r="P85" i="28"/>
  <c r="O85" i="28"/>
  <c r="N85" i="28"/>
  <c r="M85" i="28"/>
  <c r="L85" i="28"/>
  <c r="P81" i="28"/>
  <c r="O81" i="28"/>
  <c r="N81" i="28"/>
  <c r="M81" i="28"/>
  <c r="L81" i="28"/>
  <c r="P77" i="28"/>
  <c r="O77" i="28"/>
  <c r="N77" i="28"/>
  <c r="M77" i="28"/>
  <c r="L77" i="28"/>
  <c r="P73" i="28"/>
  <c r="O73" i="28"/>
  <c r="N73" i="28"/>
  <c r="M73" i="28"/>
  <c r="L73" i="28"/>
  <c r="P69" i="28"/>
  <c r="O69" i="28"/>
  <c r="N69" i="28"/>
  <c r="M69" i="28"/>
  <c r="L69" i="28"/>
  <c r="P65" i="28"/>
  <c r="O65" i="28"/>
  <c r="N65" i="28"/>
  <c r="M65" i="28"/>
  <c r="L65" i="28"/>
  <c r="T2" i="28"/>
  <c r="T2" i="22"/>
  <c r="I102" i="15" l="1"/>
  <c r="AF20" i="15"/>
  <c r="AF14" i="15"/>
  <c r="AF12" i="15"/>
  <c r="AF10" i="15"/>
  <c r="AF8" i="15"/>
  <c r="AF6" i="15"/>
  <c r="B104" i="15"/>
  <c r="I104" i="15" s="1"/>
  <c r="AG3" i="15" l="1"/>
  <c r="B3" i="15" s="1"/>
  <c r="N77" i="22"/>
  <c r="O77" i="22"/>
  <c r="P77" i="22"/>
  <c r="Q77" i="22"/>
  <c r="R77" i="22"/>
  <c r="S77" i="22"/>
  <c r="T77" i="22"/>
  <c r="M77" i="22"/>
  <c r="L77" i="22"/>
  <c r="N73" i="22"/>
  <c r="O73" i="22"/>
  <c r="P73" i="22"/>
  <c r="Q73" i="22"/>
  <c r="R73" i="22"/>
  <c r="S73" i="22"/>
  <c r="T73" i="22"/>
  <c r="M73" i="22"/>
  <c r="L73" i="22"/>
  <c r="N69" i="22"/>
  <c r="O69" i="22"/>
  <c r="P69" i="22"/>
  <c r="Q69" i="22"/>
  <c r="R69" i="22"/>
  <c r="S69" i="22"/>
  <c r="T69" i="22"/>
  <c r="M69" i="22"/>
  <c r="L69" i="22"/>
  <c r="N65" i="22"/>
  <c r="O65" i="22"/>
  <c r="P65" i="22"/>
  <c r="Q65" i="22"/>
  <c r="R65" i="22"/>
  <c r="S65" i="22"/>
  <c r="T65" i="22"/>
  <c r="M65" i="22"/>
  <c r="L65" i="22"/>
  <c r="N61" i="22"/>
  <c r="O61" i="22"/>
  <c r="P61" i="22"/>
  <c r="Q61" i="22"/>
  <c r="R61" i="22"/>
  <c r="S61" i="22"/>
  <c r="T61" i="22"/>
  <c r="M61" i="22"/>
  <c r="L61" i="22"/>
  <c r="N57" i="22"/>
  <c r="O57" i="22"/>
  <c r="P57" i="22"/>
  <c r="Q57" i="22"/>
  <c r="R57" i="22"/>
  <c r="S57" i="22"/>
  <c r="T57" i="22"/>
  <c r="L57" i="22"/>
  <c r="M57" i="22"/>
  <c r="AA11" i="15" l="1"/>
  <c r="B3" i="35"/>
  <c r="B3" i="34"/>
  <c r="B105" i="15"/>
  <c r="AI3" i="15" l="1"/>
  <c r="G3" i="31" l="1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83" i="26"/>
  <c r="H84" i="26"/>
  <c r="H85" i="26"/>
  <c r="H86" i="26"/>
  <c r="H87" i="26"/>
  <c r="H88" i="26"/>
  <c r="H89" i="26"/>
  <c r="H90" i="26"/>
  <c r="H91" i="26"/>
  <c r="H92" i="26"/>
  <c r="H93" i="26"/>
  <c r="H94" i="26"/>
  <c r="H95" i="26"/>
  <c r="H96" i="26"/>
  <c r="H97" i="26"/>
  <c r="H98" i="26"/>
  <c r="H99" i="26"/>
  <c r="H100" i="26"/>
  <c r="H101" i="26"/>
  <c r="H102" i="26"/>
  <c r="H103" i="26"/>
  <c r="H104" i="26"/>
  <c r="H105" i="26"/>
  <c r="H106" i="26"/>
  <c r="H107" i="26"/>
  <c r="H108" i="26"/>
  <c r="H109" i="26"/>
  <c r="H110" i="26"/>
  <c r="H111" i="26"/>
  <c r="H112" i="26"/>
  <c r="H113" i="26"/>
  <c r="H114" i="26"/>
  <c r="H115" i="26"/>
  <c r="H116" i="26"/>
  <c r="H117" i="26"/>
  <c r="H118" i="26"/>
  <c r="H119" i="26"/>
  <c r="H120" i="26"/>
  <c r="H121" i="26"/>
  <c r="H122" i="26"/>
  <c r="H123" i="26"/>
  <c r="H124" i="26"/>
  <c r="H125" i="26"/>
  <c r="H126" i="26"/>
  <c r="H127" i="26"/>
  <c r="H128" i="26"/>
  <c r="H129" i="26"/>
  <c r="H130" i="26"/>
  <c r="H131" i="26"/>
  <c r="H132" i="26"/>
  <c r="H133" i="26"/>
  <c r="H134" i="26"/>
  <c r="H135" i="26"/>
  <c r="H136" i="26"/>
  <c r="H137" i="26"/>
  <c r="H138" i="26"/>
  <c r="H139" i="26"/>
  <c r="H140" i="26"/>
  <c r="H141" i="26"/>
  <c r="H142" i="26"/>
  <c r="H143" i="26"/>
  <c r="H144" i="26"/>
  <c r="H145" i="26"/>
  <c r="H146" i="26"/>
  <c r="H147" i="26"/>
  <c r="H148" i="26"/>
  <c r="H149" i="26"/>
  <c r="H150" i="26"/>
  <c r="H151" i="26"/>
  <c r="H152" i="26"/>
  <c r="H153" i="26"/>
  <c r="H154" i="26"/>
  <c r="H155" i="26"/>
  <c r="H156" i="26"/>
  <c r="H157" i="26"/>
  <c r="H158" i="26"/>
  <c r="H159" i="26"/>
  <c r="H160" i="26"/>
  <c r="H161" i="26"/>
  <c r="H162" i="26"/>
  <c r="H163" i="26"/>
  <c r="H164" i="26"/>
  <c r="H165" i="26"/>
  <c r="H166" i="26"/>
  <c r="H167" i="26"/>
  <c r="H168" i="26"/>
  <c r="H169" i="26"/>
  <c r="H170" i="26"/>
  <c r="H171" i="26"/>
  <c r="H172" i="26"/>
  <c r="H173" i="26"/>
  <c r="H174" i="26"/>
  <c r="H175" i="26"/>
  <c r="H176" i="26"/>
  <c r="H177" i="26"/>
  <c r="H178" i="26"/>
  <c r="H179" i="26"/>
  <c r="H180" i="26"/>
  <c r="H181" i="26"/>
  <c r="H182" i="26"/>
  <c r="H183" i="26"/>
  <c r="H184" i="26"/>
  <c r="H185" i="26"/>
  <c r="H186" i="26"/>
  <c r="H187" i="26"/>
  <c r="H188" i="26"/>
  <c r="H189" i="26"/>
  <c r="H190" i="26"/>
  <c r="H191" i="26"/>
  <c r="H192" i="26"/>
  <c r="H193" i="26"/>
  <c r="H194" i="26"/>
  <c r="H195" i="26"/>
  <c r="H196" i="26"/>
  <c r="H197" i="26"/>
  <c r="H198" i="26"/>
  <c r="H199" i="26"/>
  <c r="H200" i="26"/>
  <c r="H201" i="26"/>
  <c r="H202" i="26"/>
  <c r="H203" i="26"/>
  <c r="H204" i="26"/>
  <c r="H205" i="26"/>
  <c r="H206" i="26"/>
  <c r="H207" i="26"/>
  <c r="H208" i="26"/>
  <c r="H209" i="26"/>
  <c r="H210" i="26"/>
  <c r="H211" i="26"/>
  <c r="H212" i="26"/>
  <c r="H213" i="26"/>
  <c r="H214" i="26"/>
  <c r="H215" i="26"/>
  <c r="H216" i="26"/>
  <c r="H217" i="26"/>
  <c r="H218" i="26"/>
  <c r="H219" i="26"/>
  <c r="H221" i="26"/>
  <c r="H222" i="26"/>
  <c r="H223" i="26"/>
  <c r="H224" i="26"/>
  <c r="H225" i="26"/>
  <c r="H226" i="26"/>
  <c r="H227" i="26"/>
  <c r="H228" i="26"/>
  <c r="H229" i="26"/>
  <c r="H230" i="26"/>
  <c r="H231" i="26"/>
  <c r="H232" i="26"/>
  <c r="H233" i="26"/>
  <c r="H234" i="26"/>
  <c r="H235" i="26"/>
  <c r="H236" i="26"/>
  <c r="H237" i="26"/>
  <c r="H238" i="26"/>
  <c r="H239" i="26"/>
  <c r="H240" i="26"/>
  <c r="H241" i="26"/>
  <c r="H242" i="26"/>
  <c r="H243" i="26"/>
  <c r="H244" i="26"/>
  <c r="H245" i="26"/>
  <c r="H246" i="26"/>
  <c r="H247" i="26"/>
  <c r="H248" i="26"/>
  <c r="H249" i="26"/>
  <c r="H250" i="26"/>
  <c r="H251" i="26"/>
  <c r="H252" i="26"/>
  <c r="H253" i="26"/>
  <c r="H254" i="26"/>
  <c r="H255" i="26"/>
  <c r="H256" i="26"/>
  <c r="H257" i="26"/>
  <c r="H258" i="26"/>
  <c r="H259" i="26"/>
  <c r="H260" i="26"/>
  <c r="H261" i="26"/>
  <c r="H262" i="26"/>
  <c r="H263" i="26"/>
  <c r="H264" i="26"/>
  <c r="H2" i="26"/>
  <c r="K5" i="15" l="1"/>
  <c r="I77" i="15"/>
  <c r="B3" i="31" l="1"/>
</calcChain>
</file>

<file path=xl/comments1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PONER TEMPORADA + AÑO: EJEMPLO VERANO 23
PARA CONTINUOS
CONTINUOS 01: LOS DE TODO EL AÑO
cocota jersey elastano/rustico elastano y pantalon rustico
CONTINUOS 02: SOLO DE VERANO
cortos de jersey elastano y rustico x ej cocotita y bermuda
COTINUOS 03: SOLO DE INVIERNO
cocota y pantalon de frisa o frisa elastano
remera y cocota invierno de mapa int</t>
        </r>
      </text>
    </comment>
    <comment ref="P1" authorId="0" shapeId="0">
      <text>
        <r>
          <rPr>
            <b/>
            <sz val="9"/>
            <color rgb="FF000000"/>
            <rFont val="Tahoma"/>
            <family val="2"/>
          </rPr>
          <t>Luz Valero: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menu desplegable con opciones de grupos
</t>
        </r>
        <r>
          <rPr>
            <sz val="9"/>
            <color rgb="FF000000"/>
            <rFont val="Tahoma"/>
            <family val="2"/>
          </rPr>
          <t xml:space="preserve">SI COMPLETE MPG SOLO GRUPOS DE MPG
</t>
        </r>
        <r>
          <rPr>
            <sz val="9"/>
            <color rgb="FF000000"/>
            <rFont val="Tahoma"/>
            <family val="2"/>
          </rPr>
          <t xml:space="preserve">SI COMPLETE PURO SOLO GRUPOS DE PURO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SI COMPLETE NN/NNA SOLO GRUPOS DE NN/NNA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SI COMPLETE COLE, SÓLO GRUPOS COLE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SI NO COMPLETE NADA SOLO GRUPOS ACCESORIOS y CALZADO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MPG O PURO QUE APAREZCA G0 EN EL CASILLERO B2
SI COMPLETE NN QUE APAREZCA G1 EN CASILLERO B2 
SI COMPLETE NNA QUE APAREZCA G2 EN CASILLERO B2</t>
        </r>
      </text>
    </comment>
    <comment ref="P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usadas, 
DE NN/NNA Y MPG/PURO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ESTE NUMERO ES IGUAL AL DE G1 PERO CON G3 POR LO QUE DEBERIA COMPLETARSE AUTOMATICAMENTE A PARTIR DE COMPLETAR EL G1, ADICIONÁNDOLE LOS 4 NÚMEROS Y LETRAS QUE COMPLETÉ PARA G1
ESTE NUMERO ES IGUAL AL DE G2 PERO CON G4 POR LO QUE DEBERIA COMPLETARSE AUTOMATICAMENTE A PARTIR DE COMPLETAR EL G2, ADICIONÁNDOLE LOS 4 NÚMEROS Y LETRAS QUE COMPLETÉ PARA G2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DEBERIA COMPLETAR POR DEFAULT LO MISMO QUE PUSE EN EL NOMBRE DE NN - TELA PERO CON CC
DEBERIA COMPLETAR POR DEFAULT LO MISMO QUE PUSE EN EL NOMBRE DE NNA - TELA PERO CON CCA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
DE CC/CCA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G2: 
-SI PUSE NN APARECE NN
-SI COMPLETE NNA APARECE NNA
-SI COMPLETE MPG O PURO QUEDA BLANCO Y COLUMNA K SE BLOQUEA PARA DEJAR QUE SE COMPLETES SÓLO EN LA J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G3: 
-SI PUSE CC APARECE CC
-SI COMPLETE CCA APARECE CCA
-SI COMPLETE MPG O PURO QUEDA BLANCO Y COLUMNA K SE BLOQUEA PARA DEJAR QUE SE COMPLETES SÓLO EN LA J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BASICOS SIN NUMERO
COL + NRO: EJ COL01
REP + NRO: EJ REP01
CAP + NRO: EJ CAP01
EST + NRO: EJ EST01
INT
AGUA
FIESTA</t>
        </r>
      </text>
    </comment>
    <comment ref="B2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ESTAMPA O BORDADO
CÓDIGO SE AUTO COMPLETA</t>
        </r>
      </text>
    </comment>
    <comment ref="B2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ESTAMPA O BORDADO
CÓDIGO SE AUTO COMPLETA</t>
        </r>
      </text>
    </comment>
    <comment ref="B77" authorId="0" shapeId="0">
      <text>
        <r>
          <rPr>
            <b/>
            <sz val="9"/>
            <color indexed="81"/>
            <rFont val="Tahoma"/>
            <family val="2"/>
          </rPr>
          <t xml:space="preserve">Luz Valero:
SI COMPLETE ACA APRECE CODIFO DE LAVADO EN FILA I 73 XPL000 </t>
        </r>
      </text>
    </comment>
    <comment ref="B9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
</t>
        </r>
      </text>
    </comment>
    <comment ref="B9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
</t>
        </r>
      </text>
    </comment>
    <comment ref="B96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
</t>
        </r>
      </text>
    </comment>
    <comment ref="B97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</t>
        </r>
      </text>
    </comment>
    <comment ref="B99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0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DEPLEGABLE DE EMPAQUES MAS USADOS</t>
        </r>
      </text>
    </comment>
    <comment ref="B1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DEPLEGABLE DE EMPAQUES MAS USADOS</t>
        </r>
      </text>
    </comment>
    <comment ref="B10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DEPLEGABLE DE EMPAQUES MAS USADOS</t>
        </r>
      </text>
    </comment>
    <comment ref="B10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ILUSTRADOR
SE COMPLETA SOLO SI COMPLETE BORDADO O ESTAMPA 
SI LA TELA ESTA EN METROS COPIAR DE ATRÁS
</t>
        </r>
      </text>
    </comment>
  </commentList>
</comments>
</file>

<file path=xl/comments2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5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3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2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4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4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sharedStrings.xml><?xml version="1.0" encoding="utf-8"?>
<sst xmlns="http://schemas.openxmlformats.org/spreadsheetml/2006/main" count="4115" uniqueCount="1374">
  <si>
    <t>CONFECCIÓN</t>
  </si>
  <si>
    <t>LAV</t>
  </si>
  <si>
    <t>GRUPO</t>
  </si>
  <si>
    <t>TALLES</t>
  </si>
  <si>
    <t>ESTAMPAS BORDADOS</t>
  </si>
  <si>
    <t>HILO</t>
  </si>
  <si>
    <t>PROVEEDOR</t>
  </si>
  <si>
    <t>CODIGO</t>
  </si>
  <si>
    <t>CANT X U</t>
  </si>
  <si>
    <t>GRISINO</t>
  </si>
  <si>
    <t>XPP001</t>
  </si>
  <si>
    <t>XAL007</t>
  </si>
  <si>
    <t>XAL006</t>
  </si>
  <si>
    <t>Nombre:</t>
  </si>
  <si>
    <t>1</t>
  </si>
  <si>
    <t>MOLDERÍA</t>
  </si>
  <si>
    <t>18/24</t>
  </si>
  <si>
    <t>TALLE</t>
  </si>
  <si>
    <t>CORTAR</t>
  </si>
  <si>
    <t>CARGAR</t>
  </si>
  <si>
    <t>12/18</t>
  </si>
  <si>
    <t>2/3</t>
  </si>
  <si>
    <t>3/4</t>
  </si>
  <si>
    <t>4/5</t>
  </si>
  <si>
    <t>5/6</t>
  </si>
  <si>
    <t>7/8</t>
  </si>
  <si>
    <t>9/10</t>
  </si>
  <si>
    <t>11/12</t>
  </si>
  <si>
    <t>PARA TALLER: MEDIDA A CORTAR X PRENDA (CINTURA)</t>
  </si>
  <si>
    <t>ELÁSTICO DE POLIÉSTER</t>
  </si>
  <si>
    <t>DE 30 mm ART. 18/10</t>
  </si>
  <si>
    <t>DE 35 mm ART. 21/10</t>
  </si>
  <si>
    <t>PARA CARGAR: CONSUMO TOTAL X TALLE</t>
  </si>
  <si>
    <t>medida y articulo</t>
  </si>
  <si>
    <t>codigo</t>
  </si>
  <si>
    <t>medida</t>
  </si>
  <si>
    <t>MEDIDA</t>
  </si>
  <si>
    <t>ELÁSTICO SULIMADO</t>
  </si>
  <si>
    <t>ATTICULO</t>
  </si>
  <si>
    <t>INSUMO</t>
  </si>
  <si>
    <t>GALON</t>
  </si>
  <si>
    <t>COLOR</t>
  </si>
  <si>
    <t>CIERRE DIENTE DE PERRO 5</t>
  </si>
  <si>
    <t>XCC615/40</t>
  </si>
  <si>
    <t>XCC616/42</t>
  </si>
  <si>
    <t>XCC617/44</t>
  </si>
  <si>
    <t>XCC620/48</t>
  </si>
  <si>
    <t>XCC623/54</t>
  </si>
  <si>
    <t>XCC609/30</t>
  </si>
  <si>
    <t>XCC611/34</t>
  </si>
  <si>
    <t>XCC613/36</t>
  </si>
  <si>
    <t>XCC614/38</t>
  </si>
  <si>
    <t>CODIGO YKK</t>
  </si>
  <si>
    <t>CÓDIGO INT.</t>
  </si>
  <si>
    <t>COLOR CINTA</t>
  </si>
  <si>
    <t>COLOR DIENTE</t>
  </si>
  <si>
    <t>COLOR TIRACIERRE</t>
  </si>
  <si>
    <t>CIERRE PRINCIPAL</t>
  </si>
  <si>
    <t>CIERRE SECUNDARIO</t>
  </si>
  <si>
    <r>
      <t xml:space="preserve">PARA TALLER: MEDIDA A CORTAR X </t>
    </r>
    <r>
      <rPr>
        <sz val="9"/>
        <color rgb="FFFF0000"/>
        <rFont val="Calibri"/>
        <family val="2"/>
        <scheme val="minor"/>
      </rPr>
      <t>parte de la prenda</t>
    </r>
  </si>
  <si>
    <t>COMPOSICIÓN CRESKOTEC</t>
  </si>
  <si>
    <t>XAE857</t>
  </si>
  <si>
    <t xml:space="preserve">DESMONTABLE BITONO </t>
  </si>
  <si>
    <t>C/TIRACIERRE GRISINO ESMALTADO</t>
  </si>
  <si>
    <t>DESMONTABLE</t>
  </si>
  <si>
    <t>XCCF16/40</t>
  </si>
  <si>
    <t>XCCF17/42</t>
  </si>
  <si>
    <t>XCCF18/44</t>
  </si>
  <si>
    <t>XCCF21/48</t>
  </si>
  <si>
    <t>XCCF24/54</t>
  </si>
  <si>
    <t>XCCF10/30</t>
  </si>
  <si>
    <t>XCCF12/34</t>
  </si>
  <si>
    <t>XCCF14/36</t>
  </si>
  <si>
    <t>XCCF15/38</t>
  </si>
  <si>
    <r>
      <t xml:space="preserve">ELÁSTICOS X1   </t>
    </r>
    <r>
      <rPr>
        <b/>
        <sz val="9"/>
        <color theme="0"/>
        <rFont val="Calibri"/>
        <family val="2"/>
        <scheme val="minor"/>
      </rPr>
      <t>usá este auxiliar para elásticos de partes simples</t>
    </r>
  </si>
  <si>
    <r>
      <t xml:space="preserve">ELÁSTICOS X2   </t>
    </r>
    <r>
      <rPr>
        <b/>
        <sz val="9"/>
        <color theme="0"/>
        <rFont val="Calibri"/>
        <family val="2"/>
        <scheme val="minor"/>
      </rPr>
      <t>usá este auxiliar para elásticos de partes dobles</t>
    </r>
  </si>
  <si>
    <r>
      <t xml:space="preserve">ELAST SUBL X1   </t>
    </r>
    <r>
      <rPr>
        <b/>
        <sz val="9"/>
        <color theme="0"/>
        <rFont val="Calibri"/>
        <family val="2"/>
        <scheme val="minor"/>
      </rPr>
      <t>usá este auxiliar para elást subl de partes simples</t>
    </r>
  </si>
  <si>
    <r>
      <t xml:space="preserve">ELAST SUBL X2   </t>
    </r>
    <r>
      <rPr>
        <b/>
        <sz val="9"/>
        <color theme="0"/>
        <rFont val="Calibri"/>
        <family val="2"/>
        <scheme val="minor"/>
      </rPr>
      <t>usá este auxiliar para elást subl de partes dobles</t>
    </r>
  </si>
  <si>
    <r>
      <t xml:space="preserve">GALON X1          </t>
    </r>
    <r>
      <rPr>
        <b/>
        <sz val="9"/>
        <color theme="0"/>
        <rFont val="Calibri"/>
        <family val="2"/>
        <scheme val="minor"/>
      </rPr>
      <t>usá este auxiliar para galones de partes simples</t>
    </r>
  </si>
  <si>
    <r>
      <t xml:space="preserve">GALON X2          </t>
    </r>
    <r>
      <rPr>
        <b/>
        <sz val="9"/>
        <color theme="0"/>
        <rFont val="Calibri"/>
        <family val="2"/>
        <scheme val="minor"/>
      </rPr>
      <t>usá este auxiliar para galones de partes dobles</t>
    </r>
  </si>
  <si>
    <r>
      <t xml:space="preserve">CIERRE DIENTE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</si>
  <si>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</si>
  <si>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t xml:space="preserve">DESMONTABLE C/TIRACIERRE </t>
  </si>
  <si>
    <t>XCC715/40</t>
  </si>
  <si>
    <t>XCC716/42</t>
  </si>
  <si>
    <t>XCC717/44</t>
  </si>
  <si>
    <t>XCC720/48</t>
  </si>
  <si>
    <t>XCC723/54</t>
  </si>
  <si>
    <t>XCC709/30</t>
  </si>
  <si>
    <t>XCC711/34</t>
  </si>
  <si>
    <t>XCC713/36</t>
  </si>
  <si>
    <t>XCC714/38</t>
  </si>
  <si>
    <t>30 cm</t>
  </si>
  <si>
    <t>34 cm</t>
  </si>
  <si>
    <t>36 cm</t>
  </si>
  <si>
    <t>38 cm</t>
  </si>
  <si>
    <t>40 cm</t>
  </si>
  <si>
    <t>42 cm</t>
  </si>
  <si>
    <t>44 cm</t>
  </si>
  <si>
    <t>48 cm</t>
  </si>
  <si>
    <t>54 cm</t>
  </si>
  <si>
    <t>ATENCION SI ESTE CIERRE VIENE EN UNA PARTE DOBLE CARGAR 2 UNIDADES</t>
  </si>
  <si>
    <t>95.5% ALGODÓN 4.5% ELASTANO</t>
  </si>
  <si>
    <t>86% ALGODÓN 14% POLIÉSTER</t>
  </si>
  <si>
    <t>XAE800</t>
  </si>
  <si>
    <t>100% ALGODÓN</t>
  </si>
  <si>
    <t>XAE861</t>
  </si>
  <si>
    <t>XAE856</t>
  </si>
  <si>
    <t>94% ALGODÓN 6% POLIÉSTER</t>
  </si>
  <si>
    <t>USAR PARA JERSEY 24/1, FLAMÉ E INTERLOCK COLORES</t>
  </si>
  <si>
    <t>USAR PARA RUSTICO Y FRISA COMUN</t>
  </si>
  <si>
    <t>100% POLIÉSTER</t>
  </si>
  <si>
    <t>USAR PARA PIEL</t>
  </si>
  <si>
    <t>XAE801</t>
  </si>
  <si>
    <t>CANT</t>
  </si>
  <si>
    <t>USAR PARA RUSTICO Y FRISA ELASTANO Y JERSEY ELASTANO NU MG TR US ML</t>
  </si>
  <si>
    <t>USAR PARA NU MG TR US  ML Y BUTONE</t>
  </si>
  <si>
    <t>USAR PARA UV SUBLIMADO</t>
  </si>
  <si>
    <t>USAR PARA UV COLOR</t>
  </si>
  <si>
    <t>PARTE:</t>
  </si>
  <si>
    <t>COLOCACIÓN BOTÓN</t>
  </si>
  <si>
    <t>OJALES</t>
  </si>
  <si>
    <t>COLOCACIÓN REMACHE/BOTÓN METAL/OJALILLO</t>
  </si>
  <si>
    <t>OJAL REDONDO</t>
  </si>
  <si>
    <t>XPO200</t>
  </si>
  <si>
    <t>XPO100</t>
  </si>
  <si>
    <t>XPO000</t>
  </si>
  <si>
    <t>DE REPUESTO EN LA ETIQUETA DE COMPOSICIÓN</t>
  </si>
  <si>
    <t>VER FICHA DE COLOCACIÓN. LLEVA 1 BOTÓN</t>
  </si>
  <si>
    <r>
      <t xml:space="preserve">CIERRE MÁS USADO  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</si>
  <si>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SECUNDARIO     </t>
    </r>
    <r>
      <rPr>
        <b/>
        <sz val="12"/>
        <color theme="0"/>
        <rFont val="Calibri"/>
        <family val="2"/>
        <scheme val="minor"/>
      </rPr>
      <t xml:space="preserve">     usá este auxiliar para cierres distintos del principal</t>
    </r>
    <r>
      <rPr>
        <b/>
        <sz val="16"/>
        <color theme="0"/>
        <rFont val="Calibri"/>
        <family val="2"/>
        <scheme val="minor"/>
      </rPr>
      <t xml:space="preserve"> Y QUE VAN x 2 </t>
    </r>
    <r>
      <rPr>
        <b/>
        <sz val="12"/>
        <color theme="0"/>
        <rFont val="Calibri"/>
        <family val="2"/>
        <scheme val="minor"/>
      </rPr>
      <t xml:space="preserve">Y COMPLETALO </t>
    </r>
  </si>
  <si>
    <r>
      <t xml:space="preserve">CIERRE SUSTITUTO     </t>
    </r>
    <r>
      <rPr>
        <b/>
        <sz val="12"/>
        <color theme="0"/>
        <rFont val="Calibri"/>
        <family val="2"/>
        <scheme val="minor"/>
      </rPr>
      <t xml:space="preserve">   usá este auxiliar para cierres que son sustitutos del elegido</t>
    </r>
  </si>
  <si>
    <t>ACA SÓLO SE COMPLETAN CIERRES</t>
  </si>
  <si>
    <t>ESTE ESPACIO ES PARA CIERRES SUSTITUTOS O SECUNDARIOS</t>
  </si>
  <si>
    <t>CIERRE SUSTITUTO</t>
  </si>
  <si>
    <r>
      <t xml:space="preserve">CIERRE DIFERENTE, COMO POR EJEMPLO FIJO </t>
    </r>
    <r>
      <rPr>
        <b/>
        <sz val="12"/>
        <color theme="0"/>
        <rFont val="Calibri"/>
        <family val="2"/>
        <scheme val="minor"/>
      </rPr>
      <t>llevan medias especiales y códigos especiales</t>
    </r>
  </si>
  <si>
    <t>ESTE ESPACIO ES PARA ETIQUETAS Y AVIOS QUE NO VARIAN EN CANTIDAD POR TALLE</t>
  </si>
  <si>
    <t>ESTE ESPACIO ES PARA ELASTICOS, GALONES Y OTROS AVÍOS QUE VARÍAN EN CANTIDAD POR TALLE</t>
  </si>
  <si>
    <t>ELASTICO CINTURA NENE</t>
  </si>
  <si>
    <t>ELASTICO CINTURA CHICOS</t>
  </si>
  <si>
    <t>1 - 2 - 3 - 4 - 5</t>
  </si>
  <si>
    <t xml:space="preserve">GENERAL </t>
  </si>
  <si>
    <t>ACLARACION DISEÑO</t>
  </si>
  <si>
    <t>CURVA A DESPLEGAR</t>
  </si>
  <si>
    <t>CARTONES MAS USADOS</t>
  </si>
  <si>
    <t>BOLSAS MAS USADAS</t>
  </si>
  <si>
    <t>PLACHAS MAS USADAS</t>
  </si>
  <si>
    <t>BOXERS</t>
  </si>
  <si>
    <t>ELASTICO BOXERS</t>
  </si>
  <si>
    <t>XAL003</t>
  </si>
  <si>
    <t>PARA TALLER: MEDIDA A CORTAR X CINTURA</t>
  </si>
  <si>
    <t>PROCESOS</t>
  </si>
  <si>
    <t>ESTAMPAS Y BORDADOS</t>
  </si>
  <si>
    <t>ETIQUETAS DE MARCA</t>
  </si>
  <si>
    <t>XPP002</t>
  </si>
  <si>
    <t>XPP003</t>
  </si>
  <si>
    <t>XPP004</t>
  </si>
  <si>
    <t>XPP005</t>
  </si>
  <si>
    <t>XPP006</t>
  </si>
  <si>
    <t>XPP007</t>
  </si>
  <si>
    <t>XPP008</t>
  </si>
  <si>
    <t xml:space="preserve">PLANCHA 1 </t>
  </si>
  <si>
    <t xml:space="preserve">PLANCHA 2 </t>
  </si>
  <si>
    <t xml:space="preserve">PLANCHA 3 </t>
  </si>
  <si>
    <t xml:space="preserve">PLANCHA 4 </t>
  </si>
  <si>
    <t xml:space="preserve">PLANCHA 5 </t>
  </si>
  <si>
    <t xml:space="preserve">PLANCHA 6 </t>
  </si>
  <si>
    <t xml:space="preserve">PLANCHA 7 </t>
  </si>
  <si>
    <t xml:space="preserve">PLANCHA 8 </t>
  </si>
  <si>
    <t>REMERAS +  PAÑALEROS + PANTALONES PUNTO</t>
  </si>
  <si>
    <t>BUZOS + CANGUROS + VESTIDO PUNTO</t>
  </si>
  <si>
    <t>CONJUNTOS +  MONOS</t>
  </si>
  <si>
    <t>PANTALONES PLANO NN Y NNA</t>
  </si>
  <si>
    <t xml:space="preserve">CAMPERAS </t>
  </si>
  <si>
    <t xml:space="preserve">PANTALONES PLANO BBA Y BB </t>
  </si>
  <si>
    <t>VESTIDOS PLANO + CAMISAS + CAMPERA DENIM</t>
  </si>
  <si>
    <t>ETIQUETADO</t>
  </si>
  <si>
    <t>XPE000</t>
  </si>
  <si>
    <t>ESTAMPA</t>
  </si>
  <si>
    <t>BORDADO</t>
  </si>
  <si>
    <t>XPB000</t>
  </si>
  <si>
    <t>CODIGO QUE SE AUTO COMPLETA</t>
  </si>
  <si>
    <t>EMPAQUES MAS USADOS</t>
  </si>
  <si>
    <t>UNICO</t>
  </si>
  <si>
    <t>TALLE UNICO</t>
  </si>
  <si>
    <t>E</t>
  </si>
  <si>
    <t>COLUMNA I, MISMA FILA</t>
  </si>
  <si>
    <t>se depliegan en P2</t>
  </si>
  <si>
    <t>se depliegan en P3</t>
  </si>
  <si>
    <t>si complete NN en G2</t>
  </si>
  <si>
    <t>si complete MPG en G2</t>
  </si>
  <si>
    <t>si se completó CC en G3</t>
  </si>
  <si>
    <t>TALLES MPG</t>
  </si>
  <si>
    <t>DESCRIPCION</t>
  </si>
  <si>
    <t>DETALLE QUE SE DESPLIEGA</t>
  </si>
  <si>
    <t>B18</t>
  </si>
  <si>
    <t>B25</t>
  </si>
  <si>
    <t>B27</t>
  </si>
  <si>
    <t>B29</t>
  </si>
  <si>
    <t>B96 y 97</t>
  </si>
  <si>
    <t>B98</t>
  </si>
  <si>
    <t>B100</t>
  </si>
  <si>
    <t>XAE882</t>
  </si>
  <si>
    <t>XAE886</t>
  </si>
  <si>
    <t>84% POLIÉSTER 16% ELASTANO</t>
  </si>
  <si>
    <t>82% POLIAMIDA 18% ELASTANO</t>
  </si>
  <si>
    <t>RUBRO</t>
  </si>
  <si>
    <t>DESCRIPCION DEL GRUPO</t>
  </si>
  <si>
    <t>P01</t>
  </si>
  <si>
    <t>M</t>
  </si>
  <si>
    <t>PUNTO</t>
  </si>
  <si>
    <t>MONOS LIVIANOS</t>
  </si>
  <si>
    <t>P05</t>
  </si>
  <si>
    <t>MONOS ABRIGO</t>
  </si>
  <si>
    <t>P10</t>
  </si>
  <si>
    <t>A</t>
  </si>
  <si>
    <t>PAÑALEROS</t>
  </si>
  <si>
    <t>P11</t>
  </si>
  <si>
    <t>R</t>
  </si>
  <si>
    <t>REMERAS</t>
  </si>
  <si>
    <t>P12</t>
  </si>
  <si>
    <t>C</t>
  </si>
  <si>
    <t>PUNTO Y PLANO</t>
  </si>
  <si>
    <t>CAMISAS Y CHOMBAS</t>
  </si>
  <si>
    <t>P13</t>
  </si>
  <si>
    <t>PAÑALEROS CAMISA Y CHOMBA</t>
  </si>
  <si>
    <t>P15</t>
  </si>
  <si>
    <t>D</t>
  </si>
  <si>
    <t>CONJUNTO PANTALON Y CANGURO/ SAQUITO</t>
  </si>
  <si>
    <t>P20</t>
  </si>
  <si>
    <t>CONJUNTO BATITA Y RANITA</t>
  </si>
  <si>
    <t>P21</t>
  </si>
  <si>
    <t>AJUAR, VARIAS PRENDAS</t>
  </si>
  <si>
    <t>P25</t>
  </si>
  <si>
    <t>S</t>
  </si>
  <si>
    <t>BERMUDAS Y SHORTS PUNTO</t>
  </si>
  <si>
    <t>P31</t>
  </si>
  <si>
    <t>PLANO</t>
  </si>
  <si>
    <t>BERMUDAS Y SHORTS PLANO</t>
  </si>
  <si>
    <t>P27</t>
  </si>
  <si>
    <t>BERMUDAS Y SHORTS DENIM</t>
  </si>
  <si>
    <t>P29</t>
  </si>
  <si>
    <t>P</t>
  </si>
  <si>
    <t>PANTALON RANITA PLANO</t>
  </si>
  <si>
    <t>P30</t>
  </si>
  <si>
    <t>PANTALON RANITA PUNTO</t>
  </si>
  <si>
    <t>P32</t>
  </si>
  <si>
    <t>PANTALON RANITADENIM</t>
  </si>
  <si>
    <t>P33</t>
  </si>
  <si>
    <t>T</t>
  </si>
  <si>
    <t>CALCITAS</t>
  </si>
  <si>
    <t>P35</t>
  </si>
  <si>
    <t>V</t>
  </si>
  <si>
    <t>VESTIDOS PLANO</t>
  </si>
  <si>
    <t>P36</t>
  </si>
  <si>
    <t>VESTIDOS PUNTO</t>
  </si>
  <si>
    <t>P37</t>
  </si>
  <si>
    <t>L</t>
  </si>
  <si>
    <t>PUNTO PLANO</t>
  </si>
  <si>
    <t>POLLERITAS, BOMPACHONES</t>
  </si>
  <si>
    <t>P42</t>
  </si>
  <si>
    <t>G</t>
  </si>
  <si>
    <t>BUZOS</t>
  </si>
  <si>
    <t>P40</t>
  </si>
  <si>
    <t>SAQUITOS Y CANGUROS PUNTO</t>
  </si>
  <si>
    <t>P51</t>
  </si>
  <si>
    <t>J</t>
  </si>
  <si>
    <t>TEJIDO</t>
  </si>
  <si>
    <t>SAQUITOS TEJIDOS</t>
  </si>
  <si>
    <t>P45</t>
  </si>
  <si>
    <t>F</t>
  </si>
  <si>
    <t>JARDINEROS PUNTO</t>
  </si>
  <si>
    <t>P46</t>
  </si>
  <si>
    <t>JARDINEROS PLANO</t>
  </si>
  <si>
    <t>P47</t>
  </si>
  <si>
    <t>JARDINEROS DENIM</t>
  </si>
  <si>
    <t>P50</t>
  </si>
  <si>
    <t>H</t>
  </si>
  <si>
    <t>CAMPERAS ABRIGO GUATA</t>
  </si>
  <si>
    <t>P52</t>
  </si>
  <si>
    <t>U</t>
  </si>
  <si>
    <t>TAPADITO, CAMPERITA PLANO OTROS</t>
  </si>
  <si>
    <t>P55</t>
  </si>
  <si>
    <t>B</t>
  </si>
  <si>
    <t>BABEROS</t>
  </si>
  <si>
    <t>P56</t>
  </si>
  <si>
    <t>BABITAS</t>
  </si>
  <si>
    <t>P60</t>
  </si>
  <si>
    <t>Y</t>
  </si>
  <si>
    <t>TOALLONES</t>
  </si>
  <si>
    <t>P61</t>
  </si>
  <si>
    <t>BATAS</t>
  </si>
  <si>
    <t>P62</t>
  </si>
  <si>
    <t>K</t>
  </si>
  <si>
    <t>MANTAS</t>
  </si>
  <si>
    <t>P65</t>
  </si>
  <si>
    <t>N</t>
  </si>
  <si>
    <t>TRAJES DE BAÑO LYCRA</t>
  </si>
  <si>
    <t>P66</t>
  </si>
  <si>
    <t>TRAJES DE BAÑO PLANO</t>
  </si>
  <si>
    <t>P90</t>
  </si>
  <si>
    <t>W</t>
  </si>
  <si>
    <t>ACCESORIOS</t>
  </si>
  <si>
    <t>R01</t>
  </si>
  <si>
    <t>R05</t>
  </si>
  <si>
    <t>R10</t>
  </si>
  <si>
    <t>R11</t>
  </si>
  <si>
    <t>R12</t>
  </si>
  <si>
    <t>R13</t>
  </si>
  <si>
    <t>R15</t>
  </si>
  <si>
    <t>R20</t>
  </si>
  <si>
    <t>R21</t>
  </si>
  <si>
    <t>R25</t>
  </si>
  <si>
    <t>R31</t>
  </si>
  <si>
    <t>R27</t>
  </si>
  <si>
    <t>R29</t>
  </si>
  <si>
    <t>R30</t>
  </si>
  <si>
    <t>R32</t>
  </si>
  <si>
    <t>R42</t>
  </si>
  <si>
    <t>R40</t>
  </si>
  <si>
    <t>R51</t>
  </si>
  <si>
    <t>R45</t>
  </si>
  <si>
    <t>R46</t>
  </si>
  <si>
    <t>R47</t>
  </si>
  <si>
    <t>R50</t>
  </si>
  <si>
    <t>R52</t>
  </si>
  <si>
    <t>R55</t>
  </si>
  <si>
    <t>R56</t>
  </si>
  <si>
    <t>R60</t>
  </si>
  <si>
    <t>R61</t>
  </si>
  <si>
    <t>R62</t>
  </si>
  <si>
    <t>R65</t>
  </si>
  <si>
    <t>R66</t>
  </si>
  <si>
    <t>R90</t>
  </si>
  <si>
    <t>S01</t>
  </si>
  <si>
    <t>S05</t>
  </si>
  <si>
    <t>S10</t>
  </si>
  <si>
    <t>S11</t>
  </si>
  <si>
    <t>S12</t>
  </si>
  <si>
    <t>S13</t>
  </si>
  <si>
    <t>S15</t>
  </si>
  <si>
    <t>S20</t>
  </si>
  <si>
    <t>S21</t>
  </si>
  <si>
    <t>S25</t>
  </si>
  <si>
    <t>S31</t>
  </si>
  <si>
    <t>S27</t>
  </si>
  <si>
    <t>S29</t>
  </si>
  <si>
    <t>S30</t>
  </si>
  <si>
    <t>S32</t>
  </si>
  <si>
    <t>S33</t>
  </si>
  <si>
    <t>S35</t>
  </si>
  <si>
    <t>S36</t>
  </si>
  <si>
    <t>S37</t>
  </si>
  <si>
    <t>S42</t>
  </si>
  <si>
    <t>S40</t>
  </si>
  <si>
    <t>S51</t>
  </si>
  <si>
    <t>S45</t>
  </si>
  <si>
    <t>S46</t>
  </si>
  <si>
    <t>S47</t>
  </si>
  <si>
    <t>S50</t>
  </si>
  <si>
    <t>S52</t>
  </si>
  <si>
    <t>S55</t>
  </si>
  <si>
    <t>S56</t>
  </si>
  <si>
    <t>S60</t>
  </si>
  <si>
    <t>S61</t>
  </si>
  <si>
    <t>S62</t>
  </si>
  <si>
    <t>S65</t>
  </si>
  <si>
    <t>S66</t>
  </si>
  <si>
    <t>S90</t>
  </si>
  <si>
    <t>MPG, PETIT</t>
  </si>
  <si>
    <t>A01</t>
  </si>
  <si>
    <t>A05</t>
  </si>
  <si>
    <t>BROER</t>
  </si>
  <si>
    <t>A10</t>
  </si>
  <si>
    <t>A11</t>
  </si>
  <si>
    <t>A12</t>
  </si>
  <si>
    <t>A13</t>
  </si>
  <si>
    <t>A15</t>
  </si>
  <si>
    <t>A20</t>
  </si>
  <si>
    <t>A21</t>
  </si>
  <si>
    <t>A25</t>
  </si>
  <si>
    <t>A31</t>
  </si>
  <si>
    <t>A27</t>
  </si>
  <si>
    <t>A29</t>
  </si>
  <si>
    <t>A30</t>
  </si>
  <si>
    <t>A32</t>
  </si>
  <si>
    <t>A33</t>
  </si>
  <si>
    <t>A35</t>
  </si>
  <si>
    <t>A36</t>
  </si>
  <si>
    <t>A37</t>
  </si>
  <si>
    <t>POLLERITAS, BOMBACHONES</t>
  </si>
  <si>
    <t>A42</t>
  </si>
  <si>
    <t>A40</t>
  </si>
  <si>
    <t>A51</t>
  </si>
  <si>
    <t>A45</t>
  </si>
  <si>
    <t>A46</t>
  </si>
  <si>
    <t>A47</t>
  </si>
  <si>
    <t>A50</t>
  </si>
  <si>
    <t>A52</t>
  </si>
  <si>
    <t>A55</t>
  </si>
  <si>
    <t>A56</t>
  </si>
  <si>
    <t>A60</t>
  </si>
  <si>
    <t>A61</t>
  </si>
  <si>
    <t>A62</t>
  </si>
  <si>
    <t>A65</t>
  </si>
  <si>
    <t>A66</t>
  </si>
  <si>
    <t>A90</t>
  </si>
  <si>
    <t>B01</t>
  </si>
  <si>
    <t>B05</t>
  </si>
  <si>
    <t>B10</t>
  </si>
  <si>
    <t>B11</t>
  </si>
  <si>
    <t>B12</t>
  </si>
  <si>
    <t>B13</t>
  </si>
  <si>
    <t>B15</t>
  </si>
  <si>
    <t>B20</t>
  </si>
  <si>
    <t>B21</t>
  </si>
  <si>
    <t>B31</t>
  </si>
  <si>
    <t>B30</t>
  </si>
  <si>
    <t>B32</t>
  </si>
  <si>
    <t>B33</t>
  </si>
  <si>
    <t>B35</t>
  </si>
  <si>
    <t>B36</t>
  </si>
  <si>
    <t>B37</t>
  </si>
  <si>
    <t>B42</t>
  </si>
  <si>
    <t>B40</t>
  </si>
  <si>
    <t>B51</t>
  </si>
  <si>
    <t>B45</t>
  </si>
  <si>
    <t>B46</t>
  </si>
  <si>
    <t>B47</t>
  </si>
  <si>
    <t>B50</t>
  </si>
  <si>
    <t>B52</t>
  </si>
  <si>
    <t>B55</t>
  </si>
  <si>
    <t>B56</t>
  </si>
  <si>
    <t>B60</t>
  </si>
  <si>
    <t>B61</t>
  </si>
  <si>
    <t>B62</t>
  </si>
  <si>
    <t>B65</t>
  </si>
  <si>
    <t>B66</t>
  </si>
  <si>
    <t>B90</t>
  </si>
  <si>
    <t>1/2/3/4</t>
  </si>
  <si>
    <t>baberos</t>
  </si>
  <si>
    <t>monos</t>
  </si>
  <si>
    <t>pañaleros</t>
  </si>
  <si>
    <t>camisas plano fantasia</t>
  </si>
  <si>
    <t>camisas denim</t>
  </si>
  <si>
    <t>chombas</t>
  </si>
  <si>
    <t>remeras lisas y poleras</t>
  </si>
  <si>
    <t>remeras con estampa</t>
  </si>
  <si>
    <t xml:space="preserve">remeras rayadas y estampadas </t>
  </si>
  <si>
    <t>musculosa con estampas</t>
  </si>
  <si>
    <t>musculosa rayado estampado metro</t>
  </si>
  <si>
    <t>remeras modelito</t>
  </si>
  <si>
    <t>shorts y bermudas plano otros</t>
  </si>
  <si>
    <t>shorts y bermuda punto liso</t>
  </si>
  <si>
    <t>shorts y bermuda punto estampado</t>
  </si>
  <si>
    <t>shorts y bermudas denim</t>
  </si>
  <si>
    <t>pantalones plano otros</t>
  </si>
  <si>
    <t>pantalones denim</t>
  </si>
  <si>
    <t>pollera plano otros</t>
  </si>
  <si>
    <t>pollera punto</t>
  </si>
  <si>
    <t>polleras denim</t>
  </si>
  <si>
    <t>calcita larga lisa</t>
  </si>
  <si>
    <t>calcita larga estampada</t>
  </si>
  <si>
    <t>calcita corta lisa</t>
  </si>
  <si>
    <t>calcita corta estampada</t>
  </si>
  <si>
    <t>vestiditos punto</t>
  </si>
  <si>
    <t>vestiditos plano</t>
  </si>
  <si>
    <t>buzos</t>
  </si>
  <si>
    <t>canguros punto liso</t>
  </si>
  <si>
    <t>canguro punto estampado</t>
  </si>
  <si>
    <t>saquito punto</t>
  </si>
  <si>
    <t>chaleco punto</t>
  </si>
  <si>
    <t>sweaters y sacos tejidos</t>
  </si>
  <si>
    <t>camperas y chalecos abrigo guata</t>
  </si>
  <si>
    <t>sacos, camperitas, chalecos, tapados, plano otros</t>
  </si>
  <si>
    <t>batas</t>
  </si>
  <si>
    <t>toallones</t>
  </si>
  <si>
    <t>trajes de baño lycra</t>
  </si>
  <si>
    <t>trajes de baño plano</t>
  </si>
  <si>
    <t>accesorios</t>
  </si>
  <si>
    <t>Z</t>
  </si>
  <si>
    <t>pijamas y camisones</t>
  </si>
  <si>
    <t>X</t>
  </si>
  <si>
    <t>boxer y bombis</t>
  </si>
  <si>
    <t xml:space="preserve">CALZADO </t>
  </si>
  <si>
    <t>NOC</t>
  </si>
  <si>
    <t>NO CAMINANTES</t>
  </si>
  <si>
    <t>INY</t>
  </si>
  <si>
    <t>INYECTADO</t>
  </si>
  <si>
    <t>CUE</t>
  </si>
  <si>
    <t>CUERO</t>
  </si>
  <si>
    <t>AGU</t>
  </si>
  <si>
    <t>AGUA</t>
  </si>
  <si>
    <t>LLU</t>
  </si>
  <si>
    <t>LLUVIA</t>
  </si>
  <si>
    <t>VUL</t>
  </si>
  <si>
    <t>VULCANIZADO</t>
  </si>
  <si>
    <t>VAR</t>
  </si>
  <si>
    <t>VARIOS, PANTUFLAS, DISFRACES, ETC</t>
  </si>
  <si>
    <t>PEG</t>
  </si>
  <si>
    <t>PEGADO EN FRIO</t>
  </si>
  <si>
    <t>ALP</t>
  </si>
  <si>
    <t>ALPARGATAS</t>
  </si>
  <si>
    <t>Cinturones</t>
  </si>
  <si>
    <t>PANTYS NENA</t>
  </si>
  <si>
    <t>GUANTES</t>
  </si>
  <si>
    <t>MEDIAS NENA MEDIA CAÑA/ CAÑA ALTA</t>
  </si>
  <si>
    <t>SOQUETE NENA</t>
  </si>
  <si>
    <t>MEDIAS VARON MEDIA CAÑA/ CAÑA ALTA</t>
  </si>
  <si>
    <t>SOQUETE VARON</t>
  </si>
  <si>
    <t>MEDIAS PETIT/MPG</t>
  </si>
  <si>
    <t>DISFRACES NENA</t>
  </si>
  <si>
    <t>DISFRACES VARON</t>
  </si>
  <si>
    <t>COLITAS Y GOMITAS</t>
  </si>
  <si>
    <t>VINCHAS</t>
  </si>
  <si>
    <t>HEBILLAS Y TIC TAC</t>
  </si>
  <si>
    <t xml:space="preserve">Perfumeria </t>
  </si>
  <si>
    <t>Bijouterie Y PINS</t>
  </si>
  <si>
    <t>Lluvia</t>
  </si>
  <si>
    <t>portachupetes</t>
  </si>
  <si>
    <t>sonajeros y trapitos</t>
  </si>
  <si>
    <t>otros juguetes blandos bebe, pelota, cubo, etc</t>
  </si>
  <si>
    <t>Varios</t>
  </si>
  <si>
    <t>000</t>
  </si>
  <si>
    <t>uniformes</t>
  </si>
  <si>
    <t>COLEGIAL</t>
  </si>
  <si>
    <t>polera</t>
  </si>
  <si>
    <t>remera</t>
  </si>
  <si>
    <t>pantalon punto</t>
  </si>
  <si>
    <t>buzo punto</t>
  </si>
  <si>
    <t xml:space="preserve">canguro punto </t>
  </si>
  <si>
    <t>AUX CELDA M1</t>
  </si>
  <si>
    <t>89% ALGODÓN 6% POLIESTER 5% ELASTANO</t>
  </si>
  <si>
    <t>USAR PARA RUSTICO Y FRISA ELASTANO Y JERSEY ELASTANO COLORES</t>
  </si>
  <si>
    <t>BOTONES, REMACHES, BOTONES METAL Y OJALILLOS. AVÍIOS QUE VAN DESPUES DE CONFECCION</t>
  </si>
  <si>
    <t>TELAS:</t>
  </si>
  <si>
    <t>XTF035</t>
  </si>
  <si>
    <t>FRISA ELASTANO JASPEADA</t>
  </si>
  <si>
    <t>XTJ000</t>
  </si>
  <si>
    <t xml:space="preserve">JERSEY 24/1 </t>
  </si>
  <si>
    <t>XTJ012</t>
  </si>
  <si>
    <t xml:space="preserve">JERSEY FLAME </t>
  </si>
  <si>
    <t>JERSEY 30/1</t>
  </si>
  <si>
    <t>XTJ008</t>
  </si>
  <si>
    <t>XTJ025</t>
  </si>
  <si>
    <t>JERSEY VISCOSA ELASTANO</t>
  </si>
  <si>
    <t xml:space="preserve">XTJ028 </t>
  </si>
  <si>
    <t>TRICOT PARA SUBLIMAR UV</t>
  </si>
  <si>
    <t>XTJ029</t>
  </si>
  <si>
    <t>TRICOT POLIAMIDA UV</t>
  </si>
  <si>
    <t>XTJ002</t>
  </si>
  <si>
    <t xml:space="preserve">JERSEY ELASTANO </t>
  </si>
  <si>
    <t>XTR000</t>
  </si>
  <si>
    <t>XTR002</t>
  </si>
  <si>
    <t>MORLEY LIVIANO CONFECOR</t>
  </si>
  <si>
    <t>XTR013</t>
  </si>
  <si>
    <t xml:space="preserve">RIB 30/1 </t>
  </si>
  <si>
    <t>XTR019</t>
  </si>
  <si>
    <t>RIB FLAME</t>
  </si>
  <si>
    <t>XTR901</t>
  </si>
  <si>
    <t>RIB STOCK</t>
  </si>
  <si>
    <t>XTF000</t>
  </si>
  <si>
    <t>FRISA</t>
  </si>
  <si>
    <t>XTF001</t>
  </si>
  <si>
    <t>XTF002</t>
  </si>
  <si>
    <t>FRISA ELASTANO</t>
  </si>
  <si>
    <t>XTF003</t>
  </si>
  <si>
    <t>XTF015</t>
  </si>
  <si>
    <t>RUSTICO LIVIANO JASPEADO</t>
  </si>
  <si>
    <t>XTF016</t>
  </si>
  <si>
    <t>FRISA JASPEADA</t>
  </si>
  <si>
    <t>XTF031</t>
  </si>
  <si>
    <t>RUSTICO ELASTANO JASPEADO</t>
  </si>
  <si>
    <t>XTF032</t>
  </si>
  <si>
    <t>XTF033</t>
  </si>
  <si>
    <t>FRISA NUBE CARAMELO</t>
  </si>
  <si>
    <t>XTF099</t>
  </si>
  <si>
    <t>XTF101</t>
  </si>
  <si>
    <t>XTT000</t>
  </si>
  <si>
    <t>TOALLITA</t>
  </si>
  <si>
    <t>XTH000</t>
  </si>
  <si>
    <t xml:space="preserve">PLUSH </t>
  </si>
  <si>
    <t>XTO017</t>
  </si>
  <si>
    <t>PIEL DOBLE CHINA</t>
  </si>
  <si>
    <t>XTO020</t>
  </si>
  <si>
    <t>PIEL UNICORNIOS</t>
  </si>
  <si>
    <t>XTS800</t>
  </si>
  <si>
    <t>PROCESO DE SUBLIMADO</t>
  </si>
  <si>
    <t>XTA236</t>
  </si>
  <si>
    <t xml:space="preserve">MICROTUL </t>
  </si>
  <si>
    <t>XTK004</t>
  </si>
  <si>
    <t xml:space="preserve">INTERLOCK 40/1 </t>
  </si>
  <si>
    <t>CELDA EN EL Q SE DESPLIEGA</t>
  </si>
  <si>
    <t>B6, B8, B10, B12, B14, B16</t>
  </si>
  <si>
    <t xml:space="preserve">DUDA: PODRÍAMOS HACER QUE SI EN LA TELA PUSE UNA QUE IMPLICA METROS AUTOMATICAMENTE SE CAMBIE LA UNIDAD QUE SE AUTOCOMPLETA EN LOS CASILLEROS GRISES DE LA MISMA FILA?
</t>
  </si>
  <si>
    <t>ENTREPIERNA</t>
  </si>
  <si>
    <t>XAM000</t>
  </si>
  <si>
    <t>NIQUEL-NQ</t>
  </si>
  <si>
    <t>COLOCACIÓN BROCHES</t>
  </si>
  <si>
    <t xml:space="preserve">RUSTICO </t>
  </si>
  <si>
    <t>RUSTICO ELASTANO</t>
  </si>
  <si>
    <t>RUSTICO NUBE CARAMELO</t>
  </si>
  <si>
    <t>TALLES NN NNA</t>
  </si>
  <si>
    <t>TALLES CC CCA</t>
  </si>
  <si>
    <t>m</t>
  </si>
  <si>
    <t>kg</t>
  </si>
  <si>
    <t>Auxiluares</t>
  </si>
  <si>
    <t>Aux Formato</t>
  </si>
  <si>
    <t>Descripccion para Ficha</t>
  </si>
  <si>
    <t>Caracteristica</t>
  </si>
  <si>
    <t>DATO</t>
  </si>
  <si>
    <t xml:space="preserve">RIB 24/1 </t>
  </si>
  <si>
    <t>PURO UNISEX</t>
  </si>
  <si>
    <t>PURO VARON</t>
  </si>
  <si>
    <t>PURO NENA</t>
  </si>
  <si>
    <t>borrar los botones aca , BORRADOS</t>
  </si>
  <si>
    <t>Aux G</t>
  </si>
  <si>
    <t>VARONES, NENAS</t>
  </si>
  <si>
    <t>XAE887</t>
  </si>
  <si>
    <t>XAE883</t>
  </si>
  <si>
    <t>95% VISCOSA 5% ELASTANO</t>
  </si>
  <si>
    <t>USAR PARA JERSEY VISCOSA ELASTANO</t>
  </si>
  <si>
    <t>STICKER PLANCHA</t>
  </si>
  <si>
    <t>XEV001</t>
  </si>
  <si>
    <t>ILUSTRADOR</t>
  </si>
  <si>
    <t>XPE700</t>
  </si>
  <si>
    <t>COLOR-CODIGO</t>
  </si>
  <si>
    <t>M y Nº</t>
  </si>
  <si>
    <t>COMPLETAR TEMP</t>
  </si>
  <si>
    <t>LEER</t>
  </si>
  <si>
    <t>leer</t>
  </si>
  <si>
    <t>se completa solo</t>
  </si>
  <si>
    <t>elegir</t>
  </si>
  <si>
    <t>solo</t>
  </si>
  <si>
    <t>completar</t>
  </si>
  <si>
    <t>ESPACIO OCULTO PARA CIERRES SUSTITUTOS, SELECCIONAR Y MOSTRAR</t>
  </si>
  <si>
    <t>ESTE ESPACIO ES PARA BROCHES, REMACHES Y AVIOS DE DESPUES DE CONFECCION</t>
  </si>
  <si>
    <t>ELASTICO COCOTIN / PANTALON PLUSH / INTERLOCK / JERSEY</t>
  </si>
  <si>
    <t>DE 15 mm ART. 10/10</t>
  </si>
  <si>
    <t>de 15 mm ART. 10/10</t>
  </si>
  <si>
    <r>
      <t xml:space="preserve">CIERRE MÁS USADO  CANGUROS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</si>
  <si>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DIENTE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</si>
  <si>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</si>
  <si>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MONOS ABRIGO </t>
    </r>
    <r>
      <rPr>
        <b/>
        <sz val="12"/>
        <color theme="0"/>
        <rFont val="Calibri"/>
        <family val="2"/>
        <scheme val="minor"/>
      </rPr>
      <t>usá este auxiliar para cierres con todas las partes del mismo color</t>
    </r>
  </si>
  <si>
    <t>FIJO</t>
  </si>
  <si>
    <t>XCCF90/40</t>
  </si>
  <si>
    <t>XCCF91/42</t>
  </si>
  <si>
    <t>XCCF92/44</t>
  </si>
  <si>
    <t>XCCF94/46</t>
  </si>
  <si>
    <t>46 cm</t>
  </si>
  <si>
    <t>XCC604/22</t>
  </si>
  <si>
    <t>XCC605/24</t>
  </si>
  <si>
    <t>XCC607/26</t>
  </si>
  <si>
    <t>XCC608/28</t>
  </si>
  <si>
    <t>22 cm</t>
  </si>
  <si>
    <t>24 cm</t>
  </si>
  <si>
    <t>26 cm</t>
  </si>
  <si>
    <t>28 cm</t>
  </si>
  <si>
    <t>XCCF05/22</t>
  </si>
  <si>
    <t>XCCF06/24</t>
  </si>
  <si>
    <t>XCCF08/26</t>
  </si>
  <si>
    <t>XCCF09/28</t>
  </si>
  <si>
    <t>GRISINO ESMALTADO COLOR ESPECIAL</t>
  </si>
  <si>
    <t>XCC704/22</t>
  </si>
  <si>
    <t>XCC705/24</t>
  </si>
  <si>
    <t>XCC707/26</t>
  </si>
  <si>
    <t>XCC708/28</t>
  </si>
  <si>
    <t>KRENS</t>
  </si>
  <si>
    <t>BROCHE DOBLE ARO 9 MM</t>
  </si>
  <si>
    <t>BOTONES</t>
  </si>
  <si>
    <t>BOTÓN, DESCIRPCIÓN</t>
  </si>
  <si>
    <t>PARTE</t>
  </si>
  <si>
    <t>COLOR-COD</t>
  </si>
  <si>
    <t>BLANCO-BL</t>
  </si>
  <si>
    <t>HOMBROS Y BUZOS MANGA RANGLAN</t>
  </si>
  <si>
    <t>2</t>
  </si>
  <si>
    <t xml:space="preserve">CARTERA </t>
  </si>
  <si>
    <t>BOTONES, REMACHES, BOTONES METAL Y OJALILLOS. AVÍOS QUE VAN DESPUES DE CONFECCION</t>
  </si>
  <si>
    <t>ATENCION: SI COMPLETÉ ARRIBA PONER DATOS DE COLOCACIÓN POR TALLE SI VARÍA, SI NO COMPLETAR COLUMNA CENTRAL</t>
  </si>
  <si>
    <t>ESPALDAS</t>
  </si>
  <si>
    <t>CARTERA ESPALDA</t>
  </si>
  <si>
    <t>PAÑALERO ESC AMERICANO</t>
  </si>
  <si>
    <t>3</t>
  </si>
  <si>
    <t>6</t>
  </si>
  <si>
    <t>8</t>
  </si>
  <si>
    <t>7</t>
  </si>
  <si>
    <t>9</t>
  </si>
  <si>
    <t>1 SOBRE CRUCE DE ESCOTE, EL RESTO SOBRE DELANTERO</t>
  </si>
  <si>
    <t>DELANTERO</t>
  </si>
  <si>
    <t>5</t>
  </si>
  <si>
    <t>USAR JUNTOS!!!</t>
  </si>
  <si>
    <t>SAQUITOS</t>
  </si>
  <si>
    <t xml:space="preserve"> BATITAS USAR 2 DESCRIPCIONES</t>
  </si>
  <si>
    <t>PIEZA DELANTERA INTERNA</t>
  </si>
  <si>
    <t>PIEZA DELANTERA EXTERNA</t>
  </si>
  <si>
    <t>BROCHE CAPSULA LOGO 10 MM</t>
  </si>
  <si>
    <t>XAM204</t>
  </si>
  <si>
    <t>NIQ. OPACO-NO</t>
  </si>
  <si>
    <t>4</t>
  </si>
  <si>
    <t>CRUCE DEALATEROS</t>
  </si>
  <si>
    <t>FLISELINA EN ROLLO MONOS CON CARTERA FRONTAL</t>
  </si>
  <si>
    <t>FLISELINA EN ROLLO SAQUITOS</t>
  </si>
  <si>
    <t>FLISELINA EN ROLLO DE 25 MM</t>
  </si>
  <si>
    <t>CARTERA</t>
  </si>
  <si>
    <t>BAN TEXTIL</t>
  </si>
  <si>
    <t>XAP801</t>
  </si>
  <si>
    <t>PARA TALLER: MEDIDA A CORTAR X PRENDA (CARTERA)</t>
  </si>
  <si>
    <t>PARA TALLER: MEDIDA A CORTAR X CADA CARTERA</t>
  </si>
  <si>
    <r>
      <t xml:space="preserve">PARA TALLER: MEDIDA A CORTAR X CADA </t>
    </r>
    <r>
      <rPr>
        <sz val="9"/>
        <color rgb="FFFF0000"/>
        <rFont val="Calibri"/>
        <family val="2"/>
        <scheme val="minor"/>
      </rPr>
      <t>parte de la prenda</t>
    </r>
  </si>
  <si>
    <t>ARSLANIAN</t>
  </si>
  <si>
    <t>TEXCINT</t>
  </si>
  <si>
    <t>PONTUS</t>
  </si>
  <si>
    <t>YKK</t>
  </si>
  <si>
    <t>AVIOS DE LAVADO Y CONFECCIÓN</t>
  </si>
  <si>
    <t>ESPACIO OCULTO PARA MÁS AVIOS CON CANTIDAD POR TALLE, SELECCIONAR Y MOSTRAR</t>
  </si>
  <si>
    <t>GRISINO ESM. COLOR ESPECIAL</t>
  </si>
  <si>
    <t>C/TIRACIERRE GRISINO ESM.</t>
  </si>
  <si>
    <t>MORLEY/ RIB COMPL FRI/RUST</t>
  </si>
  <si>
    <t>MORLEY/RIB COMPL FRI/RUST JASP</t>
  </si>
  <si>
    <t>BADANAS O AVIOS DESP DE CONFECCION QUE NO VARIAN POR TALLE</t>
  </si>
  <si>
    <t xml:space="preserve">FICHA FINAL: SE PRENDE SOLO AL PONER EL 1 EN EL CASILLERO ROJO. </t>
  </si>
  <si>
    <t>PONER EL 1 SÓLO AL PASAR FICHA DEFINITIVA A MUESTRARIO/PRODUCCION</t>
  </si>
  <si>
    <t>EN LA PRIMERA PASADA QUEDA EN CERO</t>
  </si>
  <si>
    <t>SE PRENDE SOLO CON BORDADO O ESTAMPA.COMPLETAR SÓLO SI LA TELA ES EN METROS.</t>
  </si>
  <si>
    <t>DESPLEGABLE PLANCHAS</t>
  </si>
  <si>
    <t>DESPLEGABLE EMPAQUES</t>
  </si>
  <si>
    <t>DESPLEGABLE BOLSAS MPG/NN/NNA</t>
  </si>
  <si>
    <t>DESPLEGABLES CARTONES 1</t>
  </si>
  <si>
    <t>DESPLEGABLES CARTONES 2</t>
  </si>
  <si>
    <t>DESPLEGABLES CARTONES 3</t>
  </si>
  <si>
    <t>ILUSTRADOR: SE PRENDE SOLO SI HAY BORDADO O ESTAMPA. SI LA TELA TIENE DIBUJO POR METRO COPIAR DE AUX</t>
  </si>
  <si>
    <t>DESPLEGABLE ESTAMPAS O BORDADOS</t>
  </si>
  <si>
    <t>AVIOS ANTES DE CONFECCION, INTRODUCIR MANUAL</t>
  </si>
  <si>
    <t>HAY MÁS EPACIO PARA BROCHES, SELECCIONAR Y MOSTRAR</t>
  </si>
  <si>
    <t>Descripción</t>
  </si>
  <si>
    <t>Código</t>
  </si>
  <si>
    <t>ACEITUNA</t>
  </si>
  <si>
    <t>AC</t>
  </si>
  <si>
    <t>AFRICA</t>
  </si>
  <si>
    <t>AF</t>
  </si>
  <si>
    <t>AG</t>
  </si>
  <si>
    <t>AIRE</t>
  </si>
  <si>
    <t>AI</t>
  </si>
  <si>
    <t>ALMENDRA</t>
  </si>
  <si>
    <t>AM</t>
  </si>
  <si>
    <t>AMAPOLAS AMARILLAS</t>
  </si>
  <si>
    <t>E5</t>
  </si>
  <si>
    <t>AMAPOLAS AZULES</t>
  </si>
  <si>
    <t>E2</t>
  </si>
  <si>
    <t>AMARILLO</t>
  </si>
  <si>
    <t>AA</t>
  </si>
  <si>
    <t>AMAZONA</t>
  </si>
  <si>
    <t>AZ</t>
  </si>
  <si>
    <t>ANANA</t>
  </si>
  <si>
    <t>NN</t>
  </si>
  <si>
    <t>ANFORA</t>
  </si>
  <si>
    <t>AN</t>
  </si>
  <si>
    <t>APTO</t>
  </si>
  <si>
    <t>AP</t>
  </si>
  <si>
    <t>ARENA</t>
  </si>
  <si>
    <t>AE</t>
  </si>
  <si>
    <t>ARMONIA</t>
  </si>
  <si>
    <t>AR</t>
  </si>
  <si>
    <t>AUTITO</t>
  </si>
  <si>
    <t>AU</t>
  </si>
  <si>
    <t>AZALEA</t>
  </si>
  <si>
    <t>AQ</t>
  </si>
  <si>
    <t>AZUFRE</t>
  </si>
  <si>
    <t>ZF</t>
  </si>
  <si>
    <t>AZUL</t>
  </si>
  <si>
    <t>ZL</t>
  </si>
  <si>
    <t>AZULEJO</t>
  </si>
  <si>
    <t>AJ</t>
  </si>
  <si>
    <t>AZULINO</t>
  </si>
  <si>
    <t>IN</t>
  </si>
  <si>
    <t>BALLET</t>
  </si>
  <si>
    <t>BE</t>
  </si>
  <si>
    <t>BLANCO</t>
  </si>
  <si>
    <t>BL</t>
  </si>
  <si>
    <t>BORDO</t>
  </si>
  <si>
    <t>BD</t>
  </si>
  <si>
    <t>BOSQUE</t>
  </si>
  <si>
    <t>BQ</t>
  </si>
  <si>
    <t>BRASIL</t>
  </si>
  <si>
    <t>BS</t>
  </si>
  <si>
    <t>BRONCE</t>
  </si>
  <si>
    <t>BR</t>
  </si>
  <si>
    <t>BRONCE OPACO</t>
  </si>
  <si>
    <t>BO</t>
  </si>
  <si>
    <t>BURBUJA</t>
  </si>
  <si>
    <t>BU</t>
  </si>
  <si>
    <t>CACTUS</t>
  </si>
  <si>
    <t>CU</t>
  </si>
  <si>
    <t>CAJA</t>
  </si>
  <si>
    <t>CJ</t>
  </si>
  <si>
    <t>CALABAZA</t>
  </si>
  <si>
    <t>CP</t>
  </si>
  <si>
    <t>CAMEL</t>
  </si>
  <si>
    <t>CW</t>
  </si>
  <si>
    <t>CAMELIA</t>
  </si>
  <si>
    <t>CX</t>
  </si>
  <si>
    <t>CAMINO</t>
  </si>
  <si>
    <t>MI</t>
  </si>
  <si>
    <t>CANDIDO</t>
  </si>
  <si>
    <t>CY</t>
  </si>
  <si>
    <t>CANDY</t>
  </si>
  <si>
    <t>DY</t>
  </si>
  <si>
    <t>CAPULLO</t>
  </si>
  <si>
    <t>CA</t>
  </si>
  <si>
    <t>CARACOL ROSA</t>
  </si>
  <si>
    <t>CR</t>
  </si>
  <si>
    <t>CARAMELO</t>
  </si>
  <si>
    <t>ML</t>
  </si>
  <si>
    <t>CARBON</t>
  </si>
  <si>
    <t>CN</t>
  </si>
  <si>
    <t>CARICIA</t>
  </si>
  <si>
    <t>CC</t>
  </si>
  <si>
    <t>CASCADA</t>
  </si>
  <si>
    <t>CS</t>
  </si>
  <si>
    <t>CELESTE</t>
  </si>
  <si>
    <t>CT</t>
  </si>
  <si>
    <t>CEMENTO</t>
  </si>
  <si>
    <t>CE</t>
  </si>
  <si>
    <t>CEREZA</t>
  </si>
  <si>
    <t>CZ</t>
  </si>
  <si>
    <t>CHICLE</t>
  </si>
  <si>
    <t>CH</t>
  </si>
  <si>
    <t>CHOCOLATE</t>
  </si>
  <si>
    <t>CQ</t>
  </si>
  <si>
    <t>CIELO</t>
  </si>
  <si>
    <t>CL</t>
  </si>
  <si>
    <t>CIRUELA</t>
  </si>
  <si>
    <t>CI</t>
  </si>
  <si>
    <t>CLAVEL</t>
  </si>
  <si>
    <t>CV</t>
  </si>
  <si>
    <t>COBRE</t>
  </si>
  <si>
    <t>RE</t>
  </si>
  <si>
    <t>COBRE FLORENTINO</t>
  </si>
  <si>
    <t>CG</t>
  </si>
  <si>
    <t>COBRE NATURAL</t>
  </si>
  <si>
    <t>CB</t>
  </si>
  <si>
    <t>CONFETTI</t>
  </si>
  <si>
    <t>CF</t>
  </si>
  <si>
    <t>CORAL</t>
  </si>
  <si>
    <t>CO</t>
  </si>
  <si>
    <t>CORALINA</t>
  </si>
  <si>
    <t>RA</t>
  </si>
  <si>
    <t>CORNO</t>
  </si>
  <si>
    <t>ON</t>
  </si>
  <si>
    <t>CRAFT</t>
  </si>
  <si>
    <t>RF</t>
  </si>
  <si>
    <t>CREMA</t>
  </si>
  <si>
    <t>CM</t>
  </si>
  <si>
    <t>CRUDO</t>
  </si>
  <si>
    <t>CD</t>
  </si>
  <si>
    <t>CURRY</t>
  </si>
  <si>
    <t>UY</t>
  </si>
  <si>
    <t>DORADO</t>
  </si>
  <si>
    <t>DR</t>
  </si>
  <si>
    <t>DURAZNO</t>
  </si>
  <si>
    <t>DZ</t>
  </si>
  <si>
    <t>ECLIPSE</t>
  </si>
  <si>
    <t>EC</t>
  </si>
  <si>
    <t>ECO</t>
  </si>
  <si>
    <t>EO</t>
  </si>
  <si>
    <t>EMPAVONADO</t>
  </si>
  <si>
    <t>EM</t>
  </si>
  <si>
    <t>ESPIGA</t>
  </si>
  <si>
    <t>ES</t>
  </si>
  <si>
    <t>ESPUMA</t>
  </si>
  <si>
    <t>EP</t>
  </si>
  <si>
    <t>FLAMENCO</t>
  </si>
  <si>
    <t>FL</t>
  </si>
  <si>
    <t>FLORES VERDES Y AMARILLAS</t>
  </si>
  <si>
    <t>BB</t>
  </si>
  <si>
    <t>FLORES VERDES Y AZULES</t>
  </si>
  <si>
    <t>BC</t>
  </si>
  <si>
    <t>FLORES VERDES Y ROJAS</t>
  </si>
  <si>
    <t>BA</t>
  </si>
  <si>
    <t>FLUO AMARILLO</t>
  </si>
  <si>
    <t>FA</t>
  </si>
  <si>
    <t>FRAMBUESA</t>
  </si>
  <si>
    <t>FB</t>
  </si>
  <si>
    <t>FRESA</t>
  </si>
  <si>
    <t>FF</t>
  </si>
  <si>
    <t>FRUTILLA</t>
  </si>
  <si>
    <t>FR</t>
  </si>
  <si>
    <t>FRUTOS</t>
  </si>
  <si>
    <t>FT</t>
  </si>
  <si>
    <t>FUCSIA</t>
  </si>
  <si>
    <t>FC</t>
  </si>
  <si>
    <t>GLACIAR</t>
  </si>
  <si>
    <t>GI</t>
  </si>
  <si>
    <t>GRIFFINDOR</t>
  </si>
  <si>
    <t>IF</t>
  </si>
  <si>
    <t>GRIS</t>
  </si>
  <si>
    <t>GR</t>
  </si>
  <si>
    <t>GROSELLA</t>
  </si>
  <si>
    <t>GA</t>
  </si>
  <si>
    <t>HIDRO</t>
  </si>
  <si>
    <t>HI</t>
  </si>
  <si>
    <t>HIELO</t>
  </si>
  <si>
    <t>HL</t>
  </si>
  <si>
    <t>HIERRO</t>
  </si>
  <si>
    <t>HO</t>
  </si>
  <si>
    <t>HOJA</t>
  </si>
  <si>
    <t>HJ</t>
  </si>
  <si>
    <t>HORTENSIA</t>
  </si>
  <si>
    <t>HS</t>
  </si>
  <si>
    <t>HUMO</t>
  </si>
  <si>
    <t>HU</t>
  </si>
  <si>
    <t>JENGIBRE</t>
  </si>
  <si>
    <t>JG</t>
  </si>
  <si>
    <t>JUNCO</t>
  </si>
  <si>
    <t>JC</t>
  </si>
  <si>
    <t>KIWI</t>
  </si>
  <si>
    <t>KW</t>
  </si>
  <si>
    <t>LACRE</t>
  </si>
  <si>
    <t>LC</t>
  </si>
  <si>
    <t>LADRILLO</t>
  </si>
  <si>
    <t>LD</t>
  </si>
  <si>
    <t>LAGO</t>
  </si>
  <si>
    <t>LA</t>
  </si>
  <si>
    <t>LAGUNA</t>
  </si>
  <si>
    <t>LG</t>
  </si>
  <si>
    <t>LANGOSTINO</t>
  </si>
  <si>
    <t>LO</t>
  </si>
  <si>
    <t>LASER</t>
  </si>
  <si>
    <t>LS</t>
  </si>
  <si>
    <t>LAVANDA</t>
  </si>
  <si>
    <t>LV</t>
  </si>
  <si>
    <t>LEON</t>
  </si>
  <si>
    <t>LN</t>
  </si>
  <si>
    <t>LILA</t>
  </si>
  <si>
    <t>LL</t>
  </si>
  <si>
    <t>LIMA</t>
  </si>
  <si>
    <t>LM</t>
  </si>
  <si>
    <t>LIMON</t>
  </si>
  <si>
    <t>LI</t>
  </si>
  <si>
    <t>LIMONADA</t>
  </si>
  <si>
    <t>IL</t>
  </si>
  <si>
    <t>MALVA</t>
  </si>
  <si>
    <t>MV</t>
  </si>
  <si>
    <t>MANDARINA</t>
  </si>
  <si>
    <t>DN</t>
  </si>
  <si>
    <t>MANGO</t>
  </si>
  <si>
    <t>GM</t>
  </si>
  <si>
    <t>MANZANA</t>
  </si>
  <si>
    <t>MZ</t>
  </si>
  <si>
    <t>MARINO</t>
  </si>
  <si>
    <t>MR</t>
  </si>
  <si>
    <t>MARIPOSA</t>
  </si>
  <si>
    <t>MA</t>
  </si>
  <si>
    <t>MARRON</t>
  </si>
  <si>
    <t>MN</t>
  </si>
  <si>
    <t>MEDANO</t>
  </si>
  <si>
    <t>MD</t>
  </si>
  <si>
    <t>MELANGE</t>
  </si>
  <si>
    <t>MG</t>
  </si>
  <si>
    <t>MELBA</t>
  </si>
  <si>
    <t>MB</t>
  </si>
  <si>
    <t>MELON</t>
  </si>
  <si>
    <t>EL</t>
  </si>
  <si>
    <t>MENTA</t>
  </si>
  <si>
    <t>ME</t>
  </si>
  <si>
    <t>MENTOLADO</t>
  </si>
  <si>
    <t>DM</t>
  </si>
  <si>
    <t>MERENGUE</t>
  </si>
  <si>
    <t>GE</t>
  </si>
  <si>
    <t>MONTAÑA</t>
  </si>
  <si>
    <t>MO</t>
  </si>
  <si>
    <t>MORA</t>
  </si>
  <si>
    <t>MM</t>
  </si>
  <si>
    <t>MOSTAZA</t>
  </si>
  <si>
    <t>MT</t>
  </si>
  <si>
    <t>MULTICOLOR</t>
  </si>
  <si>
    <t>M1</t>
  </si>
  <si>
    <t>NARANJA</t>
  </si>
  <si>
    <t>NJ</t>
  </si>
  <si>
    <t>NEBLINA</t>
  </si>
  <si>
    <t>NB</t>
  </si>
  <si>
    <t>NEGRO</t>
  </si>
  <si>
    <t>NG</t>
  </si>
  <si>
    <t>NEON</t>
  </si>
  <si>
    <t>NE</t>
  </si>
  <si>
    <t>NIQUEL</t>
  </si>
  <si>
    <t>NQ</t>
  </si>
  <si>
    <t>NIQUEL OPACO</t>
  </si>
  <si>
    <t>NO</t>
  </si>
  <si>
    <t>NOCHE</t>
  </si>
  <si>
    <t>NH</t>
  </si>
  <si>
    <t>NUBE</t>
  </si>
  <si>
    <t>NU</t>
  </si>
  <si>
    <t>NUBE BARRILETE</t>
  </si>
  <si>
    <t>UN</t>
  </si>
  <si>
    <t>OBISPO</t>
  </si>
  <si>
    <t>OB</t>
  </si>
  <si>
    <t>OCEANO</t>
  </si>
  <si>
    <t>OC</t>
  </si>
  <si>
    <t>OLIVA</t>
  </si>
  <si>
    <t>OV</t>
  </si>
  <si>
    <t>ORO</t>
  </si>
  <si>
    <t>OO</t>
  </si>
  <si>
    <t>ORO ITALIANO</t>
  </si>
  <si>
    <t>OI</t>
  </si>
  <si>
    <t>ORO TAMBIL</t>
  </si>
  <si>
    <t>OT</t>
  </si>
  <si>
    <t>ORQUIDEA</t>
  </si>
  <si>
    <t>OR</t>
  </si>
  <si>
    <t>OSITO</t>
  </si>
  <si>
    <t>OS</t>
  </si>
  <si>
    <t>OSITO BLANCO ROJO Y NEGRO</t>
  </si>
  <si>
    <t>DA</t>
  </si>
  <si>
    <t>OSO</t>
  </si>
  <si>
    <t>OZ</t>
  </si>
  <si>
    <t>OTONO</t>
  </si>
  <si>
    <t>OE</t>
  </si>
  <si>
    <t>OXIDO</t>
  </si>
  <si>
    <t>OX</t>
  </si>
  <si>
    <t>PALTA</t>
  </si>
  <si>
    <t>AL</t>
  </si>
  <si>
    <t>PANTANO</t>
  </si>
  <si>
    <t>PN</t>
  </si>
  <si>
    <t>PASTO</t>
  </si>
  <si>
    <t>PS</t>
  </si>
  <si>
    <t>PATITO</t>
  </si>
  <si>
    <t>PA</t>
  </si>
  <si>
    <t>PELTRE</t>
  </si>
  <si>
    <t>PE</t>
  </si>
  <si>
    <t>PERLA</t>
  </si>
  <si>
    <t>PR</t>
  </si>
  <si>
    <t>PETROLEO</t>
  </si>
  <si>
    <t>PO</t>
  </si>
  <si>
    <t>PIEDRA</t>
  </si>
  <si>
    <t>PI</t>
  </si>
  <si>
    <t>PIMPOLLO</t>
  </si>
  <si>
    <t>PP</t>
  </si>
  <si>
    <t>PINGUINO</t>
  </si>
  <si>
    <t>PU</t>
  </si>
  <si>
    <t>PLATA</t>
  </si>
  <si>
    <t>PT</t>
  </si>
  <si>
    <t>Plata Antique</t>
  </si>
  <si>
    <t>PQ</t>
  </si>
  <si>
    <t>PLATA ITALIANA</t>
  </si>
  <si>
    <t>IP</t>
  </si>
  <si>
    <t>PLOMO</t>
  </si>
  <si>
    <t>PL</t>
  </si>
  <si>
    <t>POMELADA</t>
  </si>
  <si>
    <t>DP</t>
  </si>
  <si>
    <t>POMPEYANA</t>
  </si>
  <si>
    <t>PM</t>
  </si>
  <si>
    <t>PRADERA</t>
  </si>
  <si>
    <t>PD</t>
  </si>
  <si>
    <t>QUINOTO</t>
  </si>
  <si>
    <t>QI</t>
  </si>
  <si>
    <t>RAYAS VERDES AZULES Y ROJAS</t>
  </si>
  <si>
    <t>AB</t>
  </si>
  <si>
    <t>RELAMPAGO</t>
  </si>
  <si>
    <t>RL</t>
  </si>
  <si>
    <t>RIO</t>
  </si>
  <si>
    <t>RO</t>
  </si>
  <si>
    <t>ROCOCO</t>
  </si>
  <si>
    <t>RC</t>
  </si>
  <si>
    <t>ROJO</t>
  </si>
  <si>
    <t>RJ</t>
  </si>
  <si>
    <t>ROSA</t>
  </si>
  <si>
    <t>RS</t>
  </si>
  <si>
    <t>ROSA FLUO</t>
  </si>
  <si>
    <t>RU</t>
  </si>
  <si>
    <t>RUSTY</t>
  </si>
  <si>
    <t>RY</t>
  </si>
  <si>
    <t>SAHARA</t>
  </si>
  <si>
    <t>SH</t>
  </si>
  <si>
    <t>SALMON</t>
  </si>
  <si>
    <t>SO</t>
  </si>
  <si>
    <t>SALVADO</t>
  </si>
  <si>
    <t>SV</t>
  </si>
  <si>
    <t>SANDIA</t>
  </si>
  <si>
    <t>SD</t>
  </si>
  <si>
    <t>SAUCE</t>
  </si>
  <si>
    <t>SA</t>
  </si>
  <si>
    <t>SELVA</t>
  </si>
  <si>
    <t>SL</t>
  </si>
  <si>
    <t>SEMILLA</t>
  </si>
  <si>
    <t>SI</t>
  </si>
  <si>
    <t>SILVER MAGENTA</t>
  </si>
  <si>
    <t>SM</t>
  </si>
  <si>
    <t>SILVESTRE</t>
  </si>
  <si>
    <t>SE</t>
  </si>
  <si>
    <t>SIN COLOR</t>
  </si>
  <si>
    <t>NC</t>
  </si>
  <si>
    <t>SC</t>
  </si>
  <si>
    <t>SN</t>
  </si>
  <si>
    <t>SUAVE</t>
  </si>
  <si>
    <t>AV</t>
  </si>
  <si>
    <t>SURTIDO</t>
  </si>
  <si>
    <t>SU</t>
  </si>
  <si>
    <t>SUSTO</t>
  </si>
  <si>
    <t>US</t>
  </si>
  <si>
    <t>SUTIL</t>
  </si>
  <si>
    <t>ST</t>
  </si>
  <si>
    <t>TIERRA</t>
  </si>
  <si>
    <t>TI</t>
  </si>
  <si>
    <t>TILO</t>
  </si>
  <si>
    <t>TL</t>
  </si>
  <si>
    <t>TINTE</t>
  </si>
  <si>
    <t>TT</t>
  </si>
  <si>
    <t>TIZA</t>
  </si>
  <si>
    <t>TZ</t>
  </si>
  <si>
    <t>TOMATE</t>
  </si>
  <si>
    <t>TO</t>
  </si>
  <si>
    <t>TOPO</t>
  </si>
  <si>
    <t>TP</t>
  </si>
  <si>
    <t>TORMENTA</t>
  </si>
  <si>
    <t>TR</t>
  </si>
  <si>
    <t>TOSTADO</t>
  </si>
  <si>
    <t>TS</t>
  </si>
  <si>
    <t>TRANSPARENTE</t>
  </si>
  <si>
    <t>SS</t>
  </si>
  <si>
    <t>TRONCO</t>
  </si>
  <si>
    <t>TN</t>
  </si>
  <si>
    <t>TURQUESA</t>
  </si>
  <si>
    <t>TQ</t>
  </si>
  <si>
    <t>UVA</t>
  </si>
  <si>
    <t>UV</t>
  </si>
  <si>
    <t>VAINILLA</t>
  </si>
  <si>
    <t>VA</t>
  </si>
  <si>
    <t>VERDE</t>
  </si>
  <si>
    <t>VR</t>
  </si>
  <si>
    <t>VERDE CHABLIS</t>
  </si>
  <si>
    <t>VH</t>
  </si>
  <si>
    <t>VERDE CLARO</t>
  </si>
  <si>
    <t>VC</t>
  </si>
  <si>
    <t>VIOLETA</t>
  </si>
  <si>
    <t>VL</t>
  </si>
  <si>
    <t>VISON</t>
  </si>
  <si>
    <t>VI</t>
  </si>
  <si>
    <t>ELASTICO COCOTA CHICAS</t>
  </si>
  <si>
    <t>ELASTICO COCOTA NENAS</t>
  </si>
  <si>
    <t>ELASTICO PANTALON NENAS</t>
  </si>
  <si>
    <t>ELASTICO PANTALON CHICAS</t>
  </si>
  <si>
    <t>DE 20 mm ART. 12/10</t>
  </si>
  <si>
    <t>XAL004</t>
  </si>
  <si>
    <t xml:space="preserve">ELASTICO POLLERAS </t>
  </si>
  <si>
    <t>DE 25 mm ART. 15/10</t>
  </si>
  <si>
    <t>XAL005</t>
  </si>
  <si>
    <t>ELASTICO BOMBIS</t>
  </si>
  <si>
    <t>de 10 mm ART. 7/10</t>
  </si>
  <si>
    <t>XAL002</t>
  </si>
  <si>
    <t>XCC610/32</t>
  </si>
  <si>
    <t>XCC619/46</t>
  </si>
  <si>
    <t>XCC621/50</t>
  </si>
  <si>
    <t>XCCF11/32</t>
  </si>
  <si>
    <t>XCCF20/46</t>
  </si>
  <si>
    <t>XCCF22/50</t>
  </si>
  <si>
    <t>XCC710/32</t>
  </si>
  <si>
    <t>XCC719/46</t>
  </si>
  <si>
    <t>XCC721/50</t>
  </si>
  <si>
    <t>STICKER CÓDIGO DE BARRA</t>
  </si>
  <si>
    <t>XEV003</t>
  </si>
  <si>
    <t>ELASTICO PANTALON FRISA/RUSTICO</t>
  </si>
  <si>
    <t>ELASTICO SHORT FRISA/RUSTICO</t>
  </si>
  <si>
    <t>MONOS ESC AMERICANO INV</t>
  </si>
  <si>
    <t>MONOS ESC AMERICANO VER</t>
  </si>
  <si>
    <t>MONOS CON CARTERA LATERAL INV</t>
  </si>
  <si>
    <t>MONOS CON CARTERA LATERAL VER</t>
  </si>
  <si>
    <t>MONO CON CARTERA FRONTAL USAR 2 DESCRIPCIONES INV</t>
  </si>
  <si>
    <t>MONO CON CARTERA FRONTAL USAR 2 DESCRIPCIONES VER</t>
  </si>
  <si>
    <t>JERSEY POLIESTER ELASTANO</t>
  </si>
  <si>
    <t>XTJ019</t>
  </si>
  <si>
    <t>remeras de agua</t>
  </si>
  <si>
    <t>pantalones y calzas punto liso abrigo</t>
  </si>
  <si>
    <t>pantalones y calzas punto estampado abrigo</t>
  </si>
  <si>
    <t>MICROTUL FORRERIA</t>
  </si>
  <si>
    <t>XTA282</t>
  </si>
  <si>
    <t>MICROTUL EXTERIOR</t>
  </si>
  <si>
    <t>MICROTUL DEGRADÉ</t>
  </si>
  <si>
    <t>MICROTUL FOIL</t>
  </si>
  <si>
    <t>MICROTUL GLITTER</t>
  </si>
  <si>
    <t>XTA283</t>
  </si>
  <si>
    <t>XTA284</t>
  </si>
  <si>
    <t>XTA285</t>
  </si>
  <si>
    <t>XTA286</t>
  </si>
  <si>
    <t>ver</t>
  </si>
  <si>
    <t>58 cm</t>
  </si>
  <si>
    <t>XCC726/58</t>
  </si>
  <si>
    <t>XCC626/58</t>
  </si>
  <si>
    <t>XCCF27/58</t>
  </si>
  <si>
    <t>VARIANTES</t>
  </si>
  <si>
    <t>Coser toda la prenda con aguja punta bolita. No romper la tela! Cambiar agujas despuntadasCOLLARETALimpieza de cuello de jersey</t>
  </si>
  <si>
    <t>Collareta guía de 30 mm x 0.25 m.</t>
  </si>
  <si>
    <t>Consumo promedio x prenda: 0.005 m.10 cmEtiqueta de composición en el</t>
  </si>
  <si>
    <t>lateral interno izquierdo.</t>
  </si>
  <si>
    <t>Colocar a 10 cm del ruedo.Etiqueta marca talle centrada</t>
  </si>
  <si>
    <t>en interior de cuello. Tira de hombro internaLimpieza cuello pisada con recta 1 aguja.</t>
  </si>
  <si>
    <t>Dobladillo con tapacostura 2 agujas</t>
  </si>
  <si>
    <t>PASE ANGOSTO a 2 cm terminado.Cuello de RIB unido con overlockE</t>
  </si>
  <si>
    <t>NOC - NO CAMINANTES</t>
  </si>
  <si>
    <t>INY - INYECTADO</t>
  </si>
  <si>
    <t>CUE - CUERO</t>
  </si>
  <si>
    <t>AGU - AGUA</t>
  </si>
  <si>
    <t>LLU - LLUVIA</t>
  </si>
  <si>
    <t>VUL - VULCANIZADO</t>
  </si>
  <si>
    <t>VAR - VARIOS, PANTUFLAS, DISFRACES, ETC</t>
  </si>
  <si>
    <t>PEG - PEGADO EN FRIO</t>
  </si>
  <si>
    <t>ALP - ALPARGATAS</t>
  </si>
  <si>
    <t>308 - Cinturones</t>
  </si>
  <si>
    <t>408 - PANTYS NENA</t>
  </si>
  <si>
    <t>409 - GUANTES</t>
  </si>
  <si>
    <t>415 - MEDIAS NENA MEDIA CAÑA/ CAÑA ALTA</t>
  </si>
  <si>
    <t>416 - SOQUETE NENA</t>
  </si>
  <si>
    <t>417 - MEDIAS VARON MEDIA CAÑA/ CAÑA ALTA</t>
  </si>
  <si>
    <t>419 - SOQUETE VARON</t>
  </si>
  <si>
    <t>423 - MEDIAS PETIT/MPG</t>
  </si>
  <si>
    <t>608 - DISFRACES NENA</t>
  </si>
  <si>
    <t>609 - DISFRACES VARON</t>
  </si>
  <si>
    <t>708 - COLITAS Y GOMITAS</t>
  </si>
  <si>
    <t>709 - VINCHAS</t>
  </si>
  <si>
    <t>715 - HEBILLAS Y TIC TAC</t>
  </si>
  <si>
    <t xml:space="preserve">718 - Perfumeria </t>
  </si>
  <si>
    <t>860 - Bijouterie Y PINS</t>
  </si>
  <si>
    <t>920 - Lluvia</t>
  </si>
  <si>
    <t>951 - portachupetes</t>
  </si>
  <si>
    <t>952 - sonajeros y trapitos</t>
  </si>
  <si>
    <t>954 - otros juguetes blandos bebe, pelota, cubo, etc</t>
  </si>
  <si>
    <t>980 - Varios</t>
  </si>
  <si>
    <t>000 - uniformes</t>
  </si>
  <si>
    <t>Ruta Excel</t>
  </si>
  <si>
    <t>Ruta PDF</t>
  </si>
  <si>
    <t>6 - 8  - 10 - 12 - 14</t>
  </si>
  <si>
    <t>8 - 12.</t>
  </si>
  <si>
    <t>10</t>
  </si>
  <si>
    <t>12</t>
  </si>
  <si>
    <t>14</t>
  </si>
  <si>
    <t>TALLE UNICO BABEROS MANTAS BABITAS PATITAS Y GORROS</t>
  </si>
  <si>
    <t>GORROS NENA Y VARON, BARBIJOS, ETC</t>
  </si>
  <si>
    <t>ROPA NENA VARON</t>
  </si>
  <si>
    <t>S - M - L</t>
  </si>
  <si>
    <t>OTHER</t>
  </si>
  <si>
    <t>XS - S - M - L</t>
  </si>
  <si>
    <t>XAE209</t>
  </si>
  <si>
    <t>XAE206</t>
  </si>
  <si>
    <t>ETIQUETA HORIZONTAL MARCA OTHER</t>
  </si>
  <si>
    <t>XAE207</t>
  </si>
  <si>
    <t>1-2-3-4</t>
  </si>
  <si>
    <t>CARTON COLG OTHER</t>
  </si>
  <si>
    <t>XEC056</t>
  </si>
  <si>
    <t>STICKER TALLES OTHER (XS-S-M-L-U)</t>
  </si>
  <si>
    <t>XEV019</t>
  </si>
  <si>
    <t>STICKER DE CUIDADOS OTHER</t>
  </si>
  <si>
    <t>XEV021</t>
  </si>
  <si>
    <t>XEB015</t>
  </si>
  <si>
    <t>REMERAS / BUZOS/ SHORTS / PANTALONES /PROD TERMIANDO</t>
  </si>
  <si>
    <t>B22, B23</t>
  </si>
  <si>
    <t>ETIQUETA HOLOGRAFICA</t>
  </si>
  <si>
    <t>B91, B92 , B93 Y B94</t>
  </si>
  <si>
    <t>A TONO DE LA PRENDA</t>
  </si>
  <si>
    <t>100 % ACRILICO</t>
  </si>
  <si>
    <t>ALFILER DE GANCHO</t>
  </si>
  <si>
    <t>DESPLEGABLES BOLSAS OTHER</t>
  </si>
  <si>
    <t>CARTON HOLOGRAFICO OTHER</t>
  </si>
  <si>
    <t>PILOTERO- SPACE</t>
  </si>
  <si>
    <t>Y:\3- INVIERNO 22\0- FICHAS PRIMERA PASADA\OTHER\EXCEL</t>
  </si>
  <si>
    <t>Y:\3- INVIERNO 22\0- FICHAS PRIMERA PASADA\OTHER\PDF</t>
  </si>
  <si>
    <t>MODAL SUBLIMADO SOLAR</t>
  </si>
  <si>
    <t>XTJ787</t>
  </si>
  <si>
    <t>KG</t>
  </si>
  <si>
    <t>XAE933</t>
  </si>
  <si>
    <t>XAE934</t>
  </si>
  <si>
    <t>INTERNO</t>
  </si>
  <si>
    <t>ETIQUETA FASCO OTHER</t>
  </si>
  <si>
    <t>XAE935</t>
  </si>
  <si>
    <t>XAE936</t>
  </si>
  <si>
    <t>XAE938</t>
  </si>
  <si>
    <t>XAE940</t>
  </si>
  <si>
    <t xml:space="preserve">ETIQUETA FASCO OTHER </t>
  </si>
  <si>
    <t>95% ALGODÓN 5% ELASTANO</t>
  </si>
  <si>
    <t xml:space="preserve"> 86% ALGODÓN 14% POLIESTER</t>
  </si>
  <si>
    <t>100% POLIESTER</t>
  </si>
  <si>
    <t xml:space="preserve"> 95% POLIESTER 5% ELASTANO</t>
  </si>
  <si>
    <t>XAE939</t>
  </si>
  <si>
    <t>96% ALGODÓN 4% ELASTANO</t>
  </si>
  <si>
    <t>100% ACRILICO</t>
  </si>
  <si>
    <t>XAE941</t>
  </si>
  <si>
    <t xml:space="preserve"> 89% POLIESTER 11% ELASTANO</t>
  </si>
  <si>
    <t xml:space="preserve"> 57% POLIESTER 31% VISCOSA 9% LUREX 3% ELASTANO</t>
  </si>
  <si>
    <t>XAE937</t>
  </si>
  <si>
    <t xml:space="preserve">BOTON METAL 17MM OTHER </t>
  </si>
  <si>
    <t>XAM113</t>
  </si>
  <si>
    <t>REMACHE OTHER SIN LOGO</t>
  </si>
  <si>
    <t>XAM821</t>
  </si>
  <si>
    <t>BOLSA PRODUCCION CHICA MARCA OTHER</t>
  </si>
  <si>
    <t>BOLSA PRODUCCION GRANDE MARCA OTHER</t>
  </si>
  <si>
    <t>XEB016</t>
  </si>
  <si>
    <t>CARTON COLGANTE OTHER</t>
  </si>
  <si>
    <t>CARTON COLGANTE OTHER DENIM</t>
  </si>
  <si>
    <t>XEC057</t>
  </si>
  <si>
    <t>XEC062</t>
  </si>
  <si>
    <t>CARTON TABLA DE TALLES OTHER</t>
  </si>
  <si>
    <t>XEC063</t>
  </si>
  <si>
    <t>STICKER TALLES DENIM OTHER (22-24-26-28-30)</t>
  </si>
  <si>
    <t>XEV020</t>
  </si>
  <si>
    <t>BOTON PASTA POLIESTER 28L OTHER SIN LOGO</t>
  </si>
  <si>
    <t>XAB330</t>
  </si>
  <si>
    <t>ETIQUETA CUADRADA MARCA OTHER</t>
  </si>
  <si>
    <t>XAE205</t>
  </si>
  <si>
    <t xml:space="preserve">ETIQUETA CUADRADA INFO OTHER </t>
  </si>
  <si>
    <t>XAE208</t>
  </si>
  <si>
    <t>ETIQUETA HORIZONTAL FRASE OTHER</t>
  </si>
  <si>
    <t>ETIQUETA OTHER TALLE ( XS - S - M - L - U )</t>
  </si>
  <si>
    <t>XAE210</t>
  </si>
  <si>
    <t>ETIQUETA OTHER TALLE JEANS ( 22 - 24 - 26 -28 -30 )</t>
  </si>
  <si>
    <t>XAE215</t>
  </si>
  <si>
    <t>ETIQUETA DE GOMA OTHER</t>
  </si>
  <si>
    <t>NG BL</t>
  </si>
  <si>
    <t>XAE157</t>
  </si>
  <si>
    <t>GRIFA ISO OTHER</t>
  </si>
  <si>
    <t>XAE158</t>
  </si>
  <si>
    <t>BADANA OTHER DENIM</t>
  </si>
  <si>
    <t>XAM114</t>
  </si>
  <si>
    <t>BOTON METAL 17MM OTHER SIN LOGO</t>
  </si>
  <si>
    <t>XAL280</t>
  </si>
  <si>
    <t>ELASTICO 3 CM SUBLIMADO OTHER</t>
  </si>
  <si>
    <t>XAL281</t>
  </si>
  <si>
    <t xml:space="preserve">CORDON ELASTICO 3MM ART9012 </t>
  </si>
  <si>
    <t>NJ ZL</t>
  </si>
  <si>
    <t>XAL282</t>
  </si>
  <si>
    <t>CORDON ELASTICO 5MM</t>
  </si>
  <si>
    <t xml:space="preserve">NG </t>
  </si>
  <si>
    <t>ELASTICO</t>
  </si>
  <si>
    <t>PRODUCCION</t>
  </si>
  <si>
    <t>XTF037</t>
  </si>
  <si>
    <t>RUSTICO ASH</t>
  </si>
  <si>
    <t>MORLEY COMPLEMENTO RUSTICO ASH</t>
  </si>
  <si>
    <t>XTR028</t>
  </si>
  <si>
    <t>TELA 1:</t>
  </si>
  <si>
    <t>OJALILLOS</t>
  </si>
  <si>
    <t>OJALILLO 12 MM GENERICO</t>
  </si>
  <si>
    <t>XAM451</t>
  </si>
  <si>
    <t>ANTIQUE NIQUEL</t>
  </si>
  <si>
    <t>METALICO</t>
  </si>
  <si>
    <t>PLATA ANTIQUE</t>
  </si>
  <si>
    <t>CORDON REDONDO ALGODÓN PUNTERA METALICA 0.5CM LARGO 130</t>
  </si>
  <si>
    <t>button</t>
  </si>
  <si>
    <t>FRENTE , ESPALDA</t>
  </si>
  <si>
    <t>TELA 2</t>
  </si>
  <si>
    <t>FONDOS DE BOLSILLO INT</t>
  </si>
  <si>
    <t>PUNTERA METALICA 0.5CM LARGO 130</t>
  </si>
  <si>
    <t>negro</t>
  </si>
  <si>
    <t>#S01</t>
  </si>
  <si>
    <t>CINTURA</t>
  </si>
  <si>
    <t>TELA 3</t>
  </si>
  <si>
    <t>de 60 mm</t>
  </si>
  <si>
    <t>habano</t>
  </si>
  <si>
    <t>TELAS 100-CORTE</t>
  </si>
  <si>
    <t>GTS - 150 mano de obra</t>
  </si>
  <si>
    <t>CONFECCIÓN - 600 PREPARACIN PARA TALLER</t>
  </si>
  <si>
    <t>PLANCHA - 650 PREPARACION PARA PLANCHA</t>
  </si>
  <si>
    <t>El orden de los procesos es igual a:
100 - Corte
150 - Mano de Obra
600 - Preparacion para taller
650 - Preparacion para plancha</t>
  </si>
  <si>
    <t>V23 G - COL2 - 08</t>
  </si>
  <si>
    <t>G2RL10</t>
  </si>
  <si>
    <t>REMERA LORENA NNA - JERSEY</t>
  </si>
  <si>
    <t>ETIQUETA OTHER TALLE ( 1 - 2 - 3 - 4 )</t>
  </si>
  <si>
    <t>GUIDO, ACA SI SE DEBE HACER LA DISTRIBUCION POR TALLE Y POR COLOR SI ASI FUESE NECESARIO. COMO EL XAE209 QUE ES EN COLOR ZL Y LOS 4 TALLES. LO MISMO PARA LOS ELASTICOS CON EL DATO "PARA CARGAR"</t>
  </si>
  <si>
    <t>XTA004</t>
  </si>
  <si>
    <t>XTD001</t>
  </si>
  <si>
    <t>XAB100</t>
  </si>
  <si>
    <t>XAB003</t>
  </si>
  <si>
    <t>XAE001</t>
  </si>
  <si>
    <t>0.105</t>
  </si>
  <si>
    <t>0.002</t>
  </si>
  <si>
    <t>0.006</t>
  </si>
  <si>
    <t>XAL012</t>
  </si>
  <si>
    <t>MERENGE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</si>
</sst>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\ #,##0.00;[Red]&quot;$&quot;\ \-#,##0.00"/>
    <numFmt numFmtId="167" formatCode="0.###\ &quot;kg&quot;"/>
    <numFmt numFmtId="168" formatCode="##\ &quot;cm&quot;"/>
    <numFmt numFmtId="169" formatCode="#\ &quot;cm&quot;"/>
    <numFmt numFmtId="170" formatCode="0.###\ &quot;m&quot;"/>
    <numFmt numFmtId="171" formatCode="0.#\ &quot;kg&quot;"/>
    <numFmt numFmtId="172" formatCode="#.#\ &quot;cm&quot;"/>
  </numFmts>
  <fonts count="9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14"/>
      <name val="Calibri"/>
      <family val="2"/>
      <scheme val="minor"/>
    </font>
    <font>
      <b/>
      <sz val="8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"/>
      <family val="2"/>
    </font>
    <font>
      <b/>
      <sz val="10"/>
      <color theme="1"/>
      <name val="Calibri"/>
      <family val="2"/>
    </font>
    <font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</font>
    <font>
      <sz val="1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8"/>
      <name val="Arial"/>
      <family val="2"/>
    </font>
    <font>
      <b/>
      <sz val="18"/>
      <color rgb="FFFF6600"/>
      <name val="Calibri"/>
      <family val="2"/>
      <scheme val="minor"/>
    </font>
    <font>
      <b/>
      <sz val="13"/>
      <color rgb="FFFF6600"/>
      <name val="Calibri"/>
      <family val="2"/>
      <scheme val="minor"/>
    </font>
    <font>
      <b/>
      <sz val="10"/>
      <color rgb="FFFF6600"/>
      <name val="Calibri"/>
      <family val="2"/>
      <scheme val="minor"/>
    </font>
    <font>
      <sz val="10"/>
      <color rgb="FFFF6600"/>
      <name val="Calibri"/>
      <family val="2"/>
      <scheme val="minor"/>
    </font>
    <font>
      <b/>
      <sz val="12"/>
      <color rgb="FFFF6600"/>
      <name val="Calibri"/>
      <family val="2"/>
      <scheme val="minor"/>
    </font>
    <font>
      <b/>
      <sz val="11"/>
      <color rgb="FFFF660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name val="Calibri"/>
      <family val="2"/>
    </font>
    <font>
      <sz val="9"/>
      <color rgb="FFFF0000"/>
      <name val="Calibri"/>
      <family val="2"/>
      <scheme val="minor"/>
    </font>
    <font>
      <b/>
      <sz val="10"/>
      <color rgb="FF0A9FD4"/>
      <name val="Calibri"/>
      <family val="2"/>
      <scheme val="minor"/>
    </font>
    <font>
      <sz val="10"/>
      <color rgb="FF0A9FD4"/>
      <name val="Calibri"/>
      <family val="2"/>
      <scheme val="minor"/>
    </font>
    <font>
      <sz val="10"/>
      <color rgb="FF0A9FD4"/>
      <name val="Calibri"/>
      <family val="2"/>
    </font>
    <font>
      <b/>
      <sz val="18"/>
      <color rgb="FF0A9FD4"/>
      <name val="Calibri"/>
      <family val="2"/>
      <scheme val="minor"/>
    </font>
    <font>
      <b/>
      <sz val="13"/>
      <color rgb="FF0A9FD4"/>
      <name val="Calibri"/>
      <family val="2"/>
      <scheme val="minor"/>
    </font>
    <font>
      <b/>
      <sz val="12"/>
      <color rgb="FF0A9FD4"/>
      <name val="Calibri"/>
      <family val="2"/>
      <scheme val="minor"/>
    </font>
    <font>
      <b/>
      <sz val="11"/>
      <color rgb="FF0A9FD4"/>
      <name val="Calibri"/>
      <family val="2"/>
      <scheme val="minor"/>
    </font>
    <font>
      <b/>
      <sz val="11"/>
      <color theme="1"/>
      <name val="Calibri"/>
      <family val="2"/>
    </font>
    <font>
      <b/>
      <sz val="8"/>
      <color theme="0"/>
      <name val="Calibri"/>
      <family val="2"/>
      <scheme val="minor"/>
    </font>
    <font>
      <b/>
      <sz val="16"/>
      <color theme="7" tint="-0.249977111117893"/>
      <name val="Calibri"/>
      <family val="2"/>
      <scheme val="minor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FF0000"/>
      <name val="Calibri"/>
      <family val="2"/>
      <scheme val="minor"/>
    </font>
    <font>
      <b/>
      <sz val="10"/>
      <color rgb="FFFF2D73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20"/>
      <name val="Calibri"/>
      <family val="2"/>
      <scheme val="minor"/>
    </font>
    <font>
      <b/>
      <sz val="24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rgb="FFFF0000"/>
      <name val="Calibri"/>
      <family val="2"/>
      <scheme val="minor"/>
    </font>
    <font>
      <b/>
      <sz val="8"/>
      <color rgb="FF0A9FD4"/>
      <name val="Calibri"/>
      <family val="2"/>
      <scheme val="minor"/>
    </font>
    <font>
      <b/>
      <sz val="8"/>
      <color rgb="FFFF6600"/>
      <name val="Calibri"/>
      <family val="2"/>
      <scheme val="minor"/>
    </font>
    <font>
      <b/>
      <sz val="10"/>
      <color rgb="FF0A9FD4"/>
      <name val="Calibri"/>
      <family val="2"/>
    </font>
    <font>
      <b/>
      <sz val="10"/>
      <color rgb="FF00B0F0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0"/>
      <color rgb="FFFF99FF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theme="6" tint="-0.249977111117893"/>
      <name val="Calibri"/>
      <family val="2"/>
      <scheme val="minor"/>
    </font>
    <font>
      <b/>
      <sz val="10"/>
      <color theme="6" tint="0.39997558519241921"/>
      <name val="Calibri"/>
      <family val="2"/>
      <scheme val="minor"/>
    </font>
    <font>
      <b/>
      <sz val="10"/>
      <color theme="6" tint="0.59999389629810485"/>
      <name val="Calibri"/>
      <family val="2"/>
      <scheme val="minor"/>
    </font>
    <font>
      <b/>
      <sz val="10"/>
      <color theme="7" tint="0.39997558519241921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0"/>
      <color theme="4" tint="0.3999755851924192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5" tint="0.3999755851924192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4"/>
      <name val="Calibri"/>
      <family val="2"/>
      <scheme val="minor"/>
    </font>
    <font>
      <b/>
      <sz val="20"/>
      <color rgb="FFFF2D73"/>
      <name val="Calibri"/>
      <family val="2"/>
      <scheme val="minor"/>
    </font>
    <font>
      <b/>
      <sz val="13"/>
      <color theme="9" tint="-0.249977111117893"/>
      <name val="Calibri"/>
      <family val="2"/>
      <scheme val="minor"/>
    </font>
    <font>
      <b/>
      <sz val="11"/>
      <color rgb="FFFF0000"/>
      <name val="Calibri"/>
      <family val="2"/>
    </font>
    <font>
      <sz val="11"/>
      <color rgb="FF88846F"/>
      <name val="Consolas"/>
      <family val="3"/>
    </font>
  </fonts>
  <fills count="4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2D73"/>
        <bgColor indexed="64"/>
      </patternFill>
    </fill>
    <fill>
      <patternFill patternType="solid">
        <fgColor rgb="FFFFB7CF"/>
        <bgColor indexed="64"/>
      </patternFill>
    </fill>
    <fill>
      <patternFill patternType="solid">
        <fgColor rgb="FFD20046"/>
        <bgColor indexed="64"/>
      </patternFill>
    </fill>
    <fill>
      <patternFill patternType="solid">
        <fgColor rgb="FFE6004D"/>
        <bgColor indexed="64"/>
      </patternFill>
    </fill>
    <fill>
      <patternFill patternType="solid">
        <fgColor rgb="FFFF71A0"/>
        <bgColor indexed="64"/>
      </patternFill>
    </fill>
    <fill>
      <patternFill patternType="solid">
        <fgColor rgb="FFFF8FB4"/>
        <bgColor indexed="64"/>
      </patternFill>
    </fill>
    <fill>
      <patternFill patternType="solid">
        <fgColor rgb="FFFF699B"/>
        <bgColor indexed="64"/>
      </patternFill>
    </fill>
    <fill>
      <patternFill patternType="solid">
        <fgColor rgb="FFFF095B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3D3D3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</fills>
  <borders count="147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 style="thin">
        <color theme="0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thick">
        <color theme="7" tint="-0.24994659260841701"/>
      </left>
      <right/>
      <top style="thick">
        <color theme="7" tint="-0.24994659260841701"/>
      </top>
      <bottom/>
      <diagonal/>
    </border>
    <border>
      <left/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/>
      <top/>
      <bottom/>
      <diagonal/>
    </border>
    <border>
      <left/>
      <right style="thick">
        <color theme="7" tint="-0.24994659260841701"/>
      </right>
      <top/>
      <bottom/>
      <diagonal/>
    </border>
    <border>
      <left style="thick">
        <color theme="7" tint="-0.24994659260841701"/>
      </left>
      <right/>
      <top/>
      <bottom style="thick">
        <color theme="7" tint="-0.24994659260841701"/>
      </bottom>
      <diagonal/>
    </border>
    <border>
      <left/>
      <right style="thick">
        <color theme="7" tint="-0.24994659260841701"/>
      </right>
      <top/>
      <bottom style="thick">
        <color theme="7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dashed">
        <color indexed="64"/>
      </bottom>
      <diagonal/>
    </border>
    <border>
      <left/>
      <right style="thin">
        <color theme="0"/>
      </right>
      <top style="medium">
        <color indexed="64"/>
      </top>
      <bottom style="dashed">
        <color indexed="64"/>
      </bottom>
      <diagonal/>
    </border>
    <border diagonalUp="1">
      <left/>
      <right style="thin">
        <color indexed="64"/>
      </right>
      <top style="dashed">
        <color indexed="64"/>
      </top>
      <bottom style="dashed">
        <color indexed="64"/>
      </bottom>
      <diagonal style="dashed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dashed">
        <color indexed="64"/>
      </diagonal>
    </border>
    <border diagonalUp="1"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/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theme="0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dashed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/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dashed">
        <color indexed="64"/>
      </top>
      <bottom/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ck">
        <color theme="0"/>
      </right>
      <top/>
      <bottom/>
      <diagonal/>
    </border>
  </borders>
  <cellStyleXfs count="9">
    <xf numFmtId="0" fontId="0" fillId="0" borderId="0"/>
    <xf numFmtId="0" fontId="3" fillId="0" borderId="0"/>
    <xf numFmtId="0" fontId="2" fillId="0" borderId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66" fillId="0" borderId="0"/>
    <xf numFmtId="0" fontId="1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1352">
    <xf numFmtId="0" fontId="0" fillId="0" borderId="0" xfId="0"/>
    <xf numFmtId="0" fontId="5" fillId="0" borderId="0" xfId="1" applyFont="1"/>
    <xf numFmtId="0" fontId="7" fillId="0" borderId="0" xfId="1" applyFont="1"/>
    <xf numFmtId="0" fontId="9" fillId="0" borderId="0" xfId="1" applyFont="1"/>
    <xf numFmtId="0" fontId="9" fillId="0" borderId="0" xfId="1" applyFont="1" applyBorder="1"/>
    <xf numFmtId="0" fontId="7" fillId="0" borderId="0" xfId="1" applyFont="1" applyAlignment="1">
      <alignment horizontal="right"/>
    </xf>
    <xf numFmtId="0" fontId="7" fillId="0" borderId="0" xfId="1" applyFont="1" applyBorder="1" applyAlignment="1">
      <alignment horizontal="right"/>
    </xf>
    <xf numFmtId="0" fontId="7" fillId="0" borderId="0" xfId="1" applyFont="1" applyAlignment="1">
      <alignment horizontal="left"/>
    </xf>
    <xf numFmtId="49" fontId="7" fillId="0" borderId="0" xfId="1" applyNumberFormat="1" applyFont="1" applyAlignment="1">
      <alignment horizontal="center"/>
    </xf>
    <xf numFmtId="0" fontId="21" fillId="0" borderId="0" xfId="1" applyFont="1" applyAlignment="1">
      <alignment horizontal="center" vertical="center"/>
    </xf>
    <xf numFmtId="0" fontId="9" fillId="0" borderId="0" xfId="1" applyFont="1" applyFill="1"/>
    <xf numFmtId="0" fontId="33" fillId="0" borderId="0" xfId="1" applyFont="1"/>
    <xf numFmtId="0" fontId="9" fillId="0" borderId="0" xfId="1" applyFont="1" applyFill="1" applyBorder="1"/>
    <xf numFmtId="0" fontId="9" fillId="0" borderId="0" xfId="1" applyFont="1" applyFill="1" applyBorder="1" applyAlignment="1">
      <alignment horizontal="right"/>
    </xf>
    <xf numFmtId="0" fontId="19" fillId="0" borderId="0" xfId="1" applyFont="1" applyFill="1" applyBorder="1" applyAlignment="1">
      <alignment vertical="center"/>
    </xf>
    <xf numFmtId="49" fontId="40" fillId="0" borderId="0" xfId="1" applyNumberFormat="1" applyFont="1" applyAlignment="1">
      <alignment horizontal="center"/>
    </xf>
    <xf numFmtId="0" fontId="7" fillId="0" borderId="0" xfId="1" applyFont="1" applyBorder="1" applyAlignment="1"/>
    <xf numFmtId="0" fontId="5" fillId="0" borderId="0" xfId="1" applyFont="1" applyBorder="1" applyAlignment="1"/>
    <xf numFmtId="0" fontId="7" fillId="0" borderId="0" xfId="1" applyFont="1" applyAlignment="1"/>
    <xf numFmtId="0" fontId="21" fillId="0" borderId="0" xfId="1" applyFont="1" applyFill="1" applyAlignment="1">
      <alignment vertical="center" wrapText="1"/>
    </xf>
    <xf numFmtId="0" fontId="21" fillId="0" borderId="0" xfId="1" applyFont="1" applyFill="1" applyAlignment="1">
      <alignment vertical="center"/>
    </xf>
    <xf numFmtId="49" fontId="0" fillId="0" borderId="0" xfId="0" applyNumberFormat="1" applyBorder="1"/>
    <xf numFmtId="49" fontId="0" fillId="0" borderId="0" xfId="0" applyNumberFormat="1"/>
    <xf numFmtId="49" fontId="35" fillId="0" borderId="0" xfId="1" applyNumberFormat="1" applyFont="1" applyBorder="1" applyAlignment="1">
      <alignment vertical="center" wrapText="1" shrinkToFit="1"/>
    </xf>
    <xf numFmtId="0" fontId="45" fillId="0" borderId="0" xfId="1" applyFont="1" applyBorder="1" applyAlignment="1">
      <alignment vertical="center" wrapText="1" shrinkToFit="1"/>
    </xf>
    <xf numFmtId="0" fontId="0" fillId="0" borderId="0" xfId="0" applyAlignment="1">
      <alignment horizontal="center"/>
    </xf>
    <xf numFmtId="0" fontId="57" fillId="0" borderId="0" xfId="1" applyFont="1"/>
    <xf numFmtId="0" fontId="56" fillId="0" borderId="0" xfId="0" applyFont="1"/>
    <xf numFmtId="0" fontId="56" fillId="0" borderId="0" xfId="0" applyFont="1" applyAlignment="1"/>
    <xf numFmtId="0" fontId="58" fillId="0" borderId="0" xfId="0" applyFont="1"/>
    <xf numFmtId="0" fontId="8" fillId="0" borderId="0" xfId="2" applyFont="1" applyAlignment="1">
      <alignment horizontal="left"/>
    </xf>
    <xf numFmtId="0" fontId="58" fillId="0" borderId="0" xfId="0" applyFont="1" applyFill="1"/>
    <xf numFmtId="0" fontId="7" fillId="0" borderId="0" xfId="0" applyFont="1"/>
    <xf numFmtId="0" fontId="0" fillId="0" borderId="0" xfId="0" applyFill="1"/>
    <xf numFmtId="0" fontId="45" fillId="0" borderId="0" xfId="1" applyFont="1" applyBorder="1" applyAlignment="1">
      <alignment horizontal="center" vertical="center" wrapText="1" shrinkToFit="1"/>
    </xf>
    <xf numFmtId="49" fontId="0" fillId="0" borderId="0" xfId="0" applyNumberFormat="1" applyBorder="1" applyAlignment="1">
      <alignment horizontal="center"/>
    </xf>
    <xf numFmtId="49" fontId="35" fillId="0" borderId="0" xfId="1" applyNumberFormat="1" applyFont="1" applyBorder="1" applyAlignment="1">
      <alignment horizontal="center" vertical="center" wrapText="1" shrinkToFit="1"/>
    </xf>
    <xf numFmtId="49" fontId="56" fillId="0" borderId="0" xfId="0" applyNumberFormat="1" applyFont="1"/>
    <xf numFmtId="49" fontId="9" fillId="0" borderId="0" xfId="0" applyNumberFormat="1" applyFont="1"/>
    <xf numFmtId="0" fontId="7" fillId="0" borderId="0" xfId="0" applyFont="1" applyAlignment="1">
      <alignment horizontal="left"/>
    </xf>
    <xf numFmtId="0" fontId="5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60" fillId="2" borderId="0" xfId="0" applyFont="1" applyFill="1" applyAlignment="1">
      <alignment vertical="center" wrapText="1"/>
    </xf>
    <xf numFmtId="49" fontId="8" fillId="0" borderId="0" xfId="0" applyNumberFormat="1" applyFont="1" applyAlignment="1">
      <alignment horizontal="left"/>
    </xf>
    <xf numFmtId="0" fontId="8" fillId="0" borderId="0" xfId="0" applyFont="1"/>
    <xf numFmtId="0" fontId="8" fillId="0" borderId="0" xfId="0" applyFont="1" applyFill="1" applyAlignment="1">
      <alignment horizontal="left"/>
    </xf>
    <xf numFmtId="0" fontId="8" fillId="0" borderId="0" xfId="0" applyFont="1" applyFill="1" applyAlignment="1">
      <alignment horizontal="left" vertical="center"/>
    </xf>
    <xf numFmtId="49" fontId="8" fillId="0" borderId="0" xfId="0" applyNumberFormat="1" applyFont="1" applyFill="1" applyAlignment="1">
      <alignment horizontal="left"/>
    </xf>
    <xf numFmtId="0" fontId="61" fillId="0" borderId="0" xfId="0" applyFont="1" applyAlignment="1">
      <alignment horizontal="left"/>
    </xf>
    <xf numFmtId="0" fontId="46" fillId="0" borderId="0" xfId="0" applyFont="1"/>
    <xf numFmtId="0" fontId="46" fillId="0" borderId="0" xfId="0" applyFont="1" applyAlignment="1">
      <alignment horizontal="left"/>
    </xf>
    <xf numFmtId="0" fontId="3" fillId="0" borderId="0" xfId="0" applyFont="1" applyAlignment="1">
      <alignment wrapText="1"/>
    </xf>
    <xf numFmtId="0" fontId="40" fillId="0" borderId="0" xfId="1" applyFont="1" applyBorder="1" applyAlignment="1">
      <alignment vertical="center" wrapText="1" shrinkToFit="1"/>
    </xf>
    <xf numFmtId="0" fontId="7" fillId="0" borderId="0" xfId="2" applyFont="1" applyAlignment="1">
      <alignment horizontal="left"/>
    </xf>
    <xf numFmtId="49" fontId="7" fillId="0" borderId="0" xfId="0" applyNumberFormat="1" applyFont="1"/>
    <xf numFmtId="0" fontId="23" fillId="0" borderId="66" xfId="1" applyFont="1" applyFill="1" applyBorder="1" applyAlignment="1" applyProtection="1">
      <alignment vertical="center" shrinkToFit="1"/>
      <protection locked="0"/>
    </xf>
    <xf numFmtId="0" fontId="5" fillId="0" borderId="0" xfId="1" applyFont="1" applyProtection="1">
      <protection locked="0"/>
    </xf>
    <xf numFmtId="0" fontId="5" fillId="25" borderId="0" xfId="1" applyFont="1" applyFill="1" applyProtection="1">
      <protection locked="0"/>
    </xf>
    <xf numFmtId="0" fontId="5" fillId="0" borderId="0" xfId="1" applyFont="1" applyAlignment="1" applyProtection="1">
      <alignment horizontal="right"/>
      <protection locked="0"/>
    </xf>
    <xf numFmtId="0" fontId="10" fillId="0" borderId="9" xfId="1" applyFont="1" applyBorder="1" applyAlignment="1" applyProtection="1">
      <alignment horizontal="center"/>
      <protection locked="0"/>
    </xf>
    <xf numFmtId="49" fontId="6" fillId="0" borderId="61" xfId="1" applyNumberFormat="1" applyFont="1" applyBorder="1" applyAlignment="1" applyProtection="1">
      <alignment horizontal="center"/>
      <protection locked="0"/>
    </xf>
    <xf numFmtId="0" fontId="7" fillId="0" borderId="0" xfId="1" applyFont="1" applyProtection="1">
      <protection locked="0"/>
    </xf>
    <xf numFmtId="0" fontId="7" fillId="25" borderId="0" xfId="1" applyFont="1" applyFill="1" applyProtection="1">
      <protection locked="0"/>
    </xf>
    <xf numFmtId="0" fontId="6" fillId="0" borderId="9" xfId="1" applyFont="1" applyBorder="1" applyAlignment="1" applyProtection="1">
      <alignment horizontal="center"/>
      <protection locked="0"/>
    </xf>
    <xf numFmtId="0" fontId="39" fillId="0" borderId="26" xfId="1" applyNumberFormat="1" applyFont="1" applyBorder="1" applyAlignment="1" applyProtection="1">
      <alignment horizontal="center" vertical="center"/>
      <protection locked="0"/>
    </xf>
    <xf numFmtId="0" fontId="32" fillId="0" borderId="10" xfId="1" applyFont="1" applyBorder="1" applyAlignment="1" applyProtection="1">
      <alignment horizontal="center" vertical="center"/>
      <protection locked="0"/>
    </xf>
    <xf numFmtId="0" fontId="54" fillId="0" borderId="0" xfId="1" applyFont="1" applyProtection="1">
      <protection locked="0"/>
    </xf>
    <xf numFmtId="0" fontId="7" fillId="0" borderId="5" xfId="1" applyFont="1" applyBorder="1" applyAlignment="1" applyProtection="1">
      <alignment horizontal="center"/>
      <protection locked="0"/>
    </xf>
    <xf numFmtId="0" fontId="9" fillId="0" borderId="60" xfId="1" applyNumberFormat="1" applyFont="1" applyBorder="1" applyAlignment="1" applyProtection="1">
      <alignment horizontal="center"/>
      <protection locked="0"/>
    </xf>
    <xf numFmtId="0" fontId="9" fillId="0" borderId="0" xfId="1" applyFont="1" applyProtection="1">
      <protection locked="0"/>
    </xf>
    <xf numFmtId="0" fontId="4" fillId="0" borderId="59" xfId="1" applyFont="1" applyFill="1" applyBorder="1" applyAlignment="1" applyProtection="1">
      <alignment horizontal="left"/>
      <protection locked="0"/>
    </xf>
    <xf numFmtId="0" fontId="9" fillId="25" borderId="0" xfId="1" applyFont="1" applyFill="1" applyProtection="1"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7" fillId="0" borderId="9" xfId="1" applyFont="1" applyBorder="1" applyAlignment="1" applyProtection="1">
      <alignment horizontal="center"/>
      <protection locked="0"/>
    </xf>
    <xf numFmtId="0" fontId="9" fillId="0" borderId="61" xfId="1" applyNumberFormat="1" applyFont="1" applyBorder="1" applyAlignment="1" applyProtection="1">
      <alignment horizontal="center"/>
      <protection locked="0"/>
    </xf>
    <xf numFmtId="0" fontId="4" fillId="0" borderId="54" xfId="1" applyFont="1" applyFill="1" applyBorder="1" applyAlignment="1" applyProtection="1">
      <alignment horizontal="left"/>
      <protection locked="0"/>
    </xf>
    <xf numFmtId="0" fontId="7" fillId="0" borderId="14" xfId="1" applyFont="1" applyBorder="1" applyAlignment="1" applyProtection="1">
      <alignment horizontal="center"/>
      <protection locked="0"/>
    </xf>
    <xf numFmtId="0" fontId="11" fillId="0" borderId="59" xfId="1" applyNumberFormat="1" applyFont="1" applyFill="1" applyBorder="1" applyAlignment="1" applyProtection="1">
      <alignment horizontal="center"/>
      <protection locked="0"/>
    </xf>
    <xf numFmtId="0" fontId="21" fillId="0" borderId="0" xfId="1" applyFont="1" applyFill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/>
      <protection locked="0"/>
    </xf>
    <xf numFmtId="0" fontId="9" fillId="0" borderId="62" xfId="1" applyNumberFormat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horizontal="center" vertical="center"/>
      <protection locked="0"/>
    </xf>
    <xf numFmtId="0" fontId="9" fillId="0" borderId="59" xfId="1" applyNumberFormat="1" applyFont="1" applyBorder="1" applyAlignment="1" applyProtection="1">
      <alignment horizontal="center"/>
      <protection locked="0"/>
    </xf>
    <xf numFmtId="0" fontId="21" fillId="0" borderId="0" xfId="1" applyFont="1" applyFill="1" applyAlignment="1" applyProtection="1">
      <alignment vertical="center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wrapText="1"/>
      <protection locked="0"/>
    </xf>
    <xf numFmtId="0" fontId="7" fillId="0" borderId="5" xfId="1" applyFont="1" applyFill="1" applyBorder="1" applyAlignment="1" applyProtection="1">
      <alignment horizontal="center"/>
      <protection locked="0"/>
    </xf>
    <xf numFmtId="0" fontId="9" fillId="0" borderId="6" xfId="1" applyNumberFormat="1" applyFont="1" applyFill="1" applyBorder="1" applyAlignment="1" applyProtection="1">
      <alignment horizontal="center"/>
      <protection locked="0"/>
    </xf>
    <xf numFmtId="0" fontId="7" fillId="0" borderId="9" xfId="1" applyFont="1" applyFill="1" applyBorder="1" applyAlignment="1" applyProtection="1">
      <alignment horizontal="center"/>
      <protection locked="0"/>
    </xf>
    <xf numFmtId="0" fontId="9" fillId="0" borderId="61" xfId="1" applyNumberFormat="1" applyFont="1" applyFill="1" applyBorder="1" applyAlignment="1" applyProtection="1">
      <alignment horizontal="center"/>
      <protection locked="0"/>
    </xf>
    <xf numFmtId="0" fontId="33" fillId="0" borderId="10" xfId="1" applyFont="1" applyFill="1" applyBorder="1" applyAlignment="1" applyProtection="1">
      <alignment horizontal="center" vertical="center"/>
      <protection locked="0"/>
    </xf>
    <xf numFmtId="0" fontId="7" fillId="0" borderId="14" xfId="1" applyFont="1" applyFill="1" applyBorder="1" applyAlignment="1" applyProtection="1">
      <alignment horizontal="center"/>
      <protection locked="0"/>
    </xf>
    <xf numFmtId="49" fontId="9" fillId="0" borderId="59" xfId="1" applyNumberFormat="1" applyFont="1" applyBorder="1" applyAlignment="1" applyProtection="1">
      <alignment horizontal="center"/>
      <protection locked="0"/>
    </xf>
    <xf numFmtId="0" fontId="7" fillId="0" borderId="44" xfId="1" applyFont="1" applyFill="1" applyBorder="1" applyAlignment="1" applyProtection="1">
      <alignment horizontal="center"/>
      <protection locked="0"/>
    </xf>
    <xf numFmtId="49" fontId="9" fillId="0" borderId="55" xfId="1" applyNumberFormat="1" applyFont="1" applyBorder="1" applyAlignment="1" applyProtection="1">
      <alignment horizontal="center"/>
      <protection locked="0"/>
    </xf>
    <xf numFmtId="0" fontId="9" fillId="0" borderId="0" xfId="1" applyFont="1" applyBorder="1" applyProtection="1">
      <protection locked="0"/>
    </xf>
    <xf numFmtId="0" fontId="9" fillId="25" borderId="0" xfId="1" applyFont="1" applyFill="1" applyBorder="1" applyProtection="1">
      <protection locked="0"/>
    </xf>
    <xf numFmtId="49" fontId="9" fillId="0" borderId="61" xfId="1" applyNumberFormat="1" applyFont="1" applyBorder="1" applyAlignment="1" applyProtection="1">
      <alignment horizontal="center"/>
      <protection locked="0"/>
    </xf>
    <xf numFmtId="0" fontId="7" fillId="0" borderId="17" xfId="1" applyFont="1" applyBorder="1" applyAlignment="1" applyProtection="1">
      <alignment horizontal="center"/>
      <protection locked="0"/>
    </xf>
    <xf numFmtId="0" fontId="15" fillId="0" borderId="59" xfId="0" applyFont="1" applyFill="1" applyBorder="1" applyAlignment="1" applyProtection="1">
      <alignment horizontal="center"/>
      <protection locked="0"/>
    </xf>
    <xf numFmtId="0" fontId="41" fillId="0" borderId="52" xfId="0" applyFont="1" applyFill="1" applyBorder="1" applyAlignment="1" applyProtection="1">
      <alignment horizontal="center" vertical="center"/>
      <protection locked="0"/>
    </xf>
    <xf numFmtId="0" fontId="33" fillId="0" borderId="15" xfId="1" applyFont="1" applyFill="1" applyBorder="1" applyAlignment="1" applyProtection="1">
      <alignment horizontal="center" vertical="center"/>
      <protection locked="0"/>
    </xf>
    <xf numFmtId="0" fontId="22" fillId="0" borderId="0" xfId="1" applyFont="1" applyFill="1" applyBorder="1" applyAlignment="1" applyProtection="1">
      <protection locked="0"/>
    </xf>
    <xf numFmtId="0" fontId="18" fillId="0" borderId="0" xfId="1" applyFont="1" applyFill="1" applyBorder="1" applyAlignment="1" applyProtection="1">
      <alignment horizontal="center" vertical="center"/>
      <protection locked="0"/>
    </xf>
    <xf numFmtId="0" fontId="9" fillId="0" borderId="0" xfId="1" applyFont="1" applyFill="1" applyBorder="1" applyProtection="1">
      <protection locked="0"/>
    </xf>
    <xf numFmtId="49" fontId="9" fillId="0" borderId="12" xfId="1" applyNumberFormat="1" applyFont="1" applyBorder="1" applyAlignment="1" applyProtection="1">
      <alignment horizontal="center"/>
      <protection locked="0"/>
    </xf>
    <xf numFmtId="0" fontId="7" fillId="0" borderId="0" xfId="1" applyNumberFormat="1" applyFont="1" applyFill="1" applyBorder="1" applyAlignment="1" applyProtection="1">
      <alignment horizontal="center"/>
      <protection locked="0"/>
    </xf>
    <xf numFmtId="0" fontId="9" fillId="0" borderId="0" xfId="1" applyNumberFormat="1" applyFont="1" applyFill="1" applyBorder="1" applyAlignment="1" applyProtection="1">
      <alignment horizontal="right"/>
      <protection locked="0"/>
    </xf>
    <xf numFmtId="0" fontId="9" fillId="0" borderId="22" xfId="1" applyFont="1" applyFill="1" applyBorder="1" applyAlignment="1" applyProtection="1">
      <alignment horizontal="center" vertical="center"/>
      <protection locked="0"/>
    </xf>
    <xf numFmtId="0" fontId="9" fillId="0" borderId="19" xfId="1" applyFont="1" applyFill="1" applyBorder="1" applyAlignment="1" applyProtection="1">
      <alignment horizontal="center" vertical="center"/>
      <protection locked="0"/>
    </xf>
    <xf numFmtId="0" fontId="14" fillId="0" borderId="20" xfId="1" applyFont="1" applyFill="1" applyBorder="1" applyAlignment="1" applyProtection="1">
      <protection locked="0"/>
    </xf>
    <xf numFmtId="0" fontId="9" fillId="0" borderId="0" xfId="1" applyNumberFormat="1" applyFont="1" applyFill="1" applyBorder="1" applyProtection="1">
      <protection locked="0"/>
    </xf>
    <xf numFmtId="0" fontId="15" fillId="0" borderId="9" xfId="0" applyFont="1" applyFill="1" applyBorder="1" applyAlignment="1" applyProtection="1">
      <alignment horizontal="center"/>
      <protection locked="0"/>
    </xf>
    <xf numFmtId="0" fontId="22" fillId="0" borderId="0" xfId="1" applyFont="1" applyFill="1" applyBorder="1" applyAlignment="1" applyProtection="1">
      <alignment horizontal="center"/>
      <protection locked="0"/>
    </xf>
    <xf numFmtId="0" fontId="7" fillId="0" borderId="0" xfId="1" applyFont="1" applyFill="1" applyBorder="1" applyAlignment="1" applyProtection="1">
      <alignment horizontal="center"/>
      <protection locked="0"/>
    </xf>
    <xf numFmtId="0" fontId="9" fillId="0" borderId="0" xfId="1" applyFont="1" applyFill="1" applyBorder="1" applyAlignment="1" applyProtection="1">
      <alignment horizontal="right"/>
      <protection locked="0"/>
    </xf>
    <xf numFmtId="0" fontId="9" fillId="0" borderId="0" xfId="1" applyFont="1" applyFill="1" applyProtection="1">
      <protection locked="0"/>
    </xf>
    <xf numFmtId="0" fontId="7" fillId="0" borderId="17" xfId="1" applyFont="1" applyFill="1" applyBorder="1" applyAlignment="1" applyProtection="1">
      <alignment horizontal="center"/>
      <protection locked="0"/>
    </xf>
    <xf numFmtId="0" fontId="26" fillId="0" borderId="59" xfId="0" applyFont="1" applyFill="1" applyBorder="1" applyAlignment="1" applyProtection="1">
      <alignment horizontal="center"/>
      <protection locked="0"/>
    </xf>
    <xf numFmtId="0" fontId="15" fillId="0" borderId="12" xfId="0" applyFont="1" applyFill="1" applyBorder="1" applyAlignment="1" applyProtection="1">
      <alignment horizontal="center"/>
      <protection locked="0"/>
    </xf>
    <xf numFmtId="0" fontId="9" fillId="0" borderId="79" xfId="1" applyFont="1" applyFill="1" applyBorder="1" applyProtection="1">
      <protection locked="0"/>
    </xf>
    <xf numFmtId="0" fontId="41" fillId="0" borderId="26" xfId="0" applyFont="1" applyFill="1" applyBorder="1" applyAlignment="1" applyProtection="1">
      <alignment horizontal="center" vertical="center"/>
      <protection locked="0"/>
    </xf>
    <xf numFmtId="49" fontId="18" fillId="0" borderId="80" xfId="0" applyNumberFormat="1" applyFont="1" applyFill="1" applyBorder="1" applyAlignment="1" applyProtection="1">
      <alignment horizontal="center" vertical="center"/>
      <protection locked="0"/>
    </xf>
    <xf numFmtId="0" fontId="18" fillId="0" borderId="33" xfId="0" applyFont="1" applyFill="1" applyBorder="1" applyAlignment="1" applyProtection="1">
      <protection locked="0"/>
    </xf>
    <xf numFmtId="0" fontId="7" fillId="0" borderId="69" xfId="0" applyFont="1" applyFill="1" applyBorder="1" applyAlignment="1" applyProtection="1">
      <alignment horizontal="center" vertical="center"/>
      <protection locked="0"/>
    </xf>
    <xf numFmtId="0" fontId="7" fillId="0" borderId="72" xfId="0" applyFont="1" applyFill="1" applyBorder="1" applyAlignment="1" applyProtection="1">
      <alignment horizontal="center" vertical="center"/>
      <protection locked="0"/>
    </xf>
    <xf numFmtId="0" fontId="17" fillId="0" borderId="73" xfId="0" applyFont="1" applyFill="1" applyBorder="1" applyAlignment="1" applyProtection="1">
      <protection locked="0"/>
    </xf>
    <xf numFmtId="0" fontId="19" fillId="0" borderId="0" xfId="1" applyFont="1" applyFill="1" applyBorder="1" applyAlignment="1" applyProtection="1">
      <alignment vertical="center"/>
      <protection locked="0"/>
    </xf>
    <xf numFmtId="0" fontId="9" fillId="0" borderId="12" xfId="1" applyFont="1" applyFill="1" applyBorder="1" applyAlignment="1" applyProtection="1">
      <alignment horizontal="center" vertical="center"/>
      <protection locked="0"/>
    </xf>
    <xf numFmtId="0" fontId="9" fillId="0" borderId="9" xfId="1" applyFont="1" applyFill="1" applyBorder="1" applyAlignment="1" applyProtection="1">
      <alignment horizontal="center" vertical="center"/>
      <protection locked="0"/>
    </xf>
    <xf numFmtId="0" fontId="14" fillId="0" borderId="10" xfId="1" applyFont="1" applyFill="1" applyBorder="1" applyAlignment="1" applyProtection="1">
      <protection locked="0"/>
    </xf>
    <xf numFmtId="0" fontId="7" fillId="0" borderId="5" xfId="1" applyFont="1" applyBorder="1" applyAlignment="1" applyProtection="1">
      <alignment horizontal="center" vertical="center"/>
      <protection locked="0"/>
    </xf>
    <xf numFmtId="0" fontId="16" fillId="0" borderId="23" xfId="1" applyFont="1" applyBorder="1" applyAlignment="1" applyProtection="1">
      <alignment horizontal="center"/>
      <protection locked="0"/>
    </xf>
    <xf numFmtId="0" fontId="16" fillId="0" borderId="9" xfId="1" applyFont="1" applyBorder="1" applyAlignment="1" applyProtection="1">
      <alignment horizontal="center"/>
      <protection locked="0"/>
    </xf>
    <xf numFmtId="0" fontId="16" fillId="0" borderId="0" xfId="1" applyFont="1" applyBorder="1" applyAlignment="1" applyProtection="1">
      <alignment horizontal="center"/>
      <protection locked="0"/>
    </xf>
    <xf numFmtId="0" fontId="9" fillId="0" borderId="9" xfId="1" applyFont="1" applyBorder="1" applyProtection="1">
      <protection locked="0"/>
    </xf>
    <xf numFmtId="0" fontId="18" fillId="0" borderId="114" xfId="0" applyFont="1" applyFill="1" applyBorder="1" applyAlignment="1" applyProtection="1">
      <protection locked="0"/>
    </xf>
    <xf numFmtId="0" fontId="7" fillId="0" borderId="0" xfId="1" applyFont="1" applyBorder="1" applyAlignment="1" applyProtection="1">
      <alignment horizontal="right"/>
      <protection locked="0"/>
    </xf>
    <xf numFmtId="0" fontId="25" fillId="0" borderId="44" xfId="1" applyFont="1" applyFill="1" applyBorder="1" applyAlignment="1" applyProtection="1">
      <alignment horizontal="center" vertical="center"/>
      <protection locked="0"/>
    </xf>
    <xf numFmtId="0" fontId="16" fillId="0" borderId="43" xfId="1" applyFont="1" applyBorder="1" applyAlignment="1" applyProtection="1">
      <alignment horizontal="center"/>
      <protection locked="0"/>
    </xf>
    <xf numFmtId="49" fontId="9" fillId="0" borderId="62" xfId="1" applyNumberFormat="1" applyFont="1" applyBorder="1" applyAlignment="1" applyProtection="1">
      <alignment horizontal="center"/>
      <protection locked="0"/>
    </xf>
    <xf numFmtId="0" fontId="7" fillId="0" borderId="44" xfId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/>
      <protection locked="0"/>
    </xf>
    <xf numFmtId="0" fontId="7" fillId="3" borderId="9" xfId="1" applyFont="1" applyFill="1" applyBorder="1" applyAlignment="1" applyProtection="1">
      <alignment horizontal="center" vertical="center"/>
      <protection locked="0"/>
    </xf>
    <xf numFmtId="49" fontId="9" fillId="3" borderId="61" xfId="1" applyNumberFormat="1" applyFont="1" applyFill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49" fontId="9" fillId="0" borderId="61" xfId="1" applyNumberFormat="1" applyFont="1" applyBorder="1" applyAlignment="1" applyProtection="1">
      <alignment horizontal="center" vertical="center"/>
      <protection locked="0"/>
    </xf>
    <xf numFmtId="49" fontId="18" fillId="24" borderId="105" xfId="0" applyNumberFormat="1" applyFont="1" applyFill="1" applyBorder="1" applyAlignment="1" applyProtection="1">
      <alignment horizontal="center" vertical="center"/>
      <protection locked="0"/>
    </xf>
    <xf numFmtId="0" fontId="18" fillId="24" borderId="24" xfId="0" applyFont="1" applyFill="1" applyBorder="1" applyAlignment="1" applyProtection="1">
      <protection locked="0"/>
    </xf>
    <xf numFmtId="0" fontId="7" fillId="0" borderId="19" xfId="1" applyFont="1" applyBorder="1" applyAlignment="1" applyProtection="1">
      <alignment horizontal="center" vertical="center"/>
      <protection locked="0"/>
    </xf>
    <xf numFmtId="49" fontId="9" fillId="0" borderId="62" xfId="1" applyNumberFormat="1" applyFont="1" applyBorder="1" applyAlignment="1" applyProtection="1">
      <alignment horizontal="center" vertical="center"/>
      <protection locked="0"/>
    </xf>
    <xf numFmtId="49" fontId="7" fillId="0" borderId="21" xfId="0" applyNumberFormat="1" applyFont="1" applyFill="1" applyBorder="1" applyAlignment="1" applyProtection="1">
      <alignment horizontal="center" vertical="center"/>
      <protection locked="0"/>
    </xf>
    <xf numFmtId="49" fontId="7" fillId="0" borderId="22" xfId="0" applyNumberFormat="1" applyFont="1" applyFill="1" applyBorder="1" applyAlignment="1" applyProtection="1">
      <alignment horizontal="center" vertical="center"/>
      <protection locked="0"/>
    </xf>
    <xf numFmtId="0" fontId="17" fillId="0" borderId="34" xfId="1" applyFont="1" applyFill="1" applyBorder="1" applyAlignment="1" applyProtection="1">
      <alignment horizontal="left" vertical="center"/>
      <protection locked="0"/>
    </xf>
    <xf numFmtId="0" fontId="7" fillId="0" borderId="39" xfId="1" applyFont="1" applyBorder="1" applyAlignment="1" applyProtection="1">
      <alignment horizontal="center"/>
      <protection locked="0"/>
    </xf>
    <xf numFmtId="49" fontId="9" fillId="0" borderId="49" xfId="1" applyNumberFormat="1" applyFont="1" applyBorder="1" applyAlignment="1" applyProtection="1">
      <alignment horizontal="center"/>
      <protection locked="0"/>
    </xf>
    <xf numFmtId="49" fontId="9" fillId="0" borderId="20" xfId="1" applyNumberFormat="1" applyFont="1" applyBorder="1" applyAlignment="1" applyProtection="1">
      <alignment horizontal="center"/>
      <protection locked="0"/>
    </xf>
    <xf numFmtId="0" fontId="7" fillId="0" borderId="42" xfId="1" applyFont="1" applyBorder="1" applyAlignment="1" applyProtection="1">
      <alignment horizontal="center"/>
      <protection locked="0"/>
    </xf>
    <xf numFmtId="49" fontId="9" fillId="0" borderId="31" xfId="1" applyNumberFormat="1" applyFont="1" applyBorder="1" applyAlignment="1" applyProtection="1">
      <alignment horizontal="center"/>
      <protection locked="0"/>
    </xf>
    <xf numFmtId="0" fontId="7" fillId="0" borderId="30" xfId="1" applyFont="1" applyBorder="1" applyAlignment="1" applyProtection="1">
      <alignment horizontal="center"/>
      <protection locked="0"/>
    </xf>
    <xf numFmtId="0" fontId="9" fillId="0" borderId="54" xfId="1" applyNumberFormat="1" applyFont="1" applyBorder="1" applyAlignment="1" applyProtection="1">
      <alignment horizontal="center"/>
      <protection locked="0"/>
    </xf>
    <xf numFmtId="0" fontId="9" fillId="0" borderId="1" xfId="1" applyNumberFormat="1" applyFont="1" applyBorder="1" applyAlignment="1" applyProtection="1">
      <alignment horizontal="center"/>
      <protection locked="0"/>
    </xf>
    <xf numFmtId="0" fontId="7" fillId="0" borderId="27" xfId="1" applyFont="1" applyBorder="1" applyAlignment="1" applyProtection="1">
      <alignment horizontal="left"/>
      <protection locked="0"/>
    </xf>
    <xf numFmtId="0" fontId="7" fillId="0" borderId="3" xfId="1" applyNumberFormat="1" applyFont="1" applyBorder="1" applyAlignment="1" applyProtection="1">
      <alignment horizontal="center"/>
      <protection locked="0"/>
    </xf>
    <xf numFmtId="0" fontId="7" fillId="0" borderId="0" xfId="1" applyFont="1" applyBorder="1" applyAlignment="1" applyProtection="1">
      <protection locked="0"/>
    </xf>
    <xf numFmtId="0" fontId="7" fillId="0" borderId="0" xfId="1" applyFont="1" applyAlignment="1" applyProtection="1">
      <alignment horizontal="left"/>
      <protection locked="0"/>
    </xf>
    <xf numFmtId="49" fontId="7" fillId="0" borderId="0" xfId="1" applyNumberFormat="1" applyFont="1" applyAlignment="1" applyProtection="1">
      <alignment horizontal="center"/>
      <protection locked="0"/>
    </xf>
    <xf numFmtId="49" fontId="40" fillId="0" borderId="0" xfId="1" applyNumberFormat="1" applyFont="1" applyAlignment="1" applyProtection="1">
      <alignment horizontal="center"/>
      <protection locked="0"/>
    </xf>
    <xf numFmtId="0" fontId="33" fillId="0" borderId="0" xfId="1" applyFont="1" applyProtection="1">
      <protection locked="0"/>
    </xf>
    <xf numFmtId="0" fontId="7" fillId="0" borderId="0" xfId="1" applyFont="1" applyAlignment="1" applyProtection="1">
      <protection locked="0"/>
    </xf>
    <xf numFmtId="0" fontId="7" fillId="0" borderId="0" xfId="1" applyFont="1" applyAlignment="1" applyProtection="1">
      <alignment horizontal="right"/>
      <protection locked="0"/>
    </xf>
    <xf numFmtId="0" fontId="21" fillId="0" borderId="0" xfId="1" applyFont="1" applyAlignment="1" applyProtection="1">
      <alignment vertical="center"/>
      <protection locked="0"/>
    </xf>
    <xf numFmtId="0" fontId="53" fillId="0" borderId="0" xfId="1" applyFont="1" applyAlignment="1" applyProtection="1">
      <protection locked="0"/>
    </xf>
    <xf numFmtId="0" fontId="5" fillId="26" borderId="0" xfId="1" applyFont="1" applyFill="1" applyProtection="1">
      <protection locked="0"/>
    </xf>
    <xf numFmtId="0" fontId="7" fillId="26" borderId="0" xfId="1" applyFont="1" applyFill="1" applyProtection="1">
      <protection locked="0"/>
    </xf>
    <xf numFmtId="0" fontId="9" fillId="26" borderId="0" xfId="1" applyFont="1" applyFill="1" applyProtection="1">
      <protection locked="0"/>
    </xf>
    <xf numFmtId="0" fontId="9" fillId="26" borderId="0" xfId="1" applyFont="1" applyFill="1" applyBorder="1" applyProtection="1"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49" fontId="7" fillId="0" borderId="46" xfId="0" applyNumberFormat="1" applyFont="1" applyFill="1" applyBorder="1" applyAlignment="1" applyProtection="1">
      <alignment horizontal="center" vertical="center"/>
      <protection locked="0"/>
    </xf>
    <xf numFmtId="0" fontId="19" fillId="0" borderId="63" xfId="1" applyFont="1" applyFill="1" applyBorder="1" applyAlignment="1" applyProtection="1">
      <alignment vertical="center" shrinkToFit="1"/>
      <protection locked="0"/>
    </xf>
    <xf numFmtId="0" fontId="19" fillId="0" borderId="65" xfId="1" applyFont="1" applyFill="1" applyBorder="1" applyAlignment="1" applyProtection="1">
      <alignment vertical="center" shrinkToFit="1"/>
      <protection locked="0"/>
    </xf>
    <xf numFmtId="171" fontId="5" fillId="0" borderId="0" xfId="1" applyNumberFormat="1" applyFont="1" applyProtection="1">
      <protection locked="0"/>
    </xf>
    <xf numFmtId="49" fontId="39" fillId="0" borderId="26" xfId="1" applyNumberFormat="1" applyFont="1" applyBorder="1" applyAlignment="1" applyProtection="1">
      <alignment horizontal="center" vertical="center"/>
      <protection locked="0"/>
    </xf>
    <xf numFmtId="0" fontId="11" fillId="0" borderId="59" xfId="1" applyFont="1" applyFill="1" applyBorder="1" applyAlignment="1" applyProtection="1">
      <alignment horizontal="center"/>
      <protection locked="0"/>
    </xf>
    <xf numFmtId="49" fontId="9" fillId="0" borderId="60" xfId="1" applyNumberFormat="1" applyFont="1" applyFill="1" applyBorder="1" applyAlignment="1" applyProtection="1">
      <alignment horizontal="center"/>
      <protection locked="0"/>
    </xf>
    <xf numFmtId="49" fontId="9" fillId="0" borderId="62" xfId="1" applyNumberFormat="1" applyFont="1" applyFill="1" applyBorder="1" applyAlignment="1" applyProtection="1">
      <alignment horizontal="center"/>
      <protection locked="0"/>
    </xf>
    <xf numFmtId="49" fontId="13" fillId="0" borderId="61" xfId="1" applyNumberFormat="1" applyFont="1" applyBorder="1" applyAlignment="1" applyProtection="1">
      <alignment horizontal="center"/>
      <protection locked="0"/>
    </xf>
    <xf numFmtId="0" fontId="9" fillId="0" borderId="0" xfId="1" applyFont="1" applyBorder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 vertical="center" wrapText="1"/>
      <protection locked="0"/>
    </xf>
    <xf numFmtId="49" fontId="18" fillId="24" borderId="81" xfId="0" applyNumberFormat="1" applyFont="1" applyFill="1" applyBorder="1" applyAlignment="1" applyProtection="1">
      <alignment horizontal="center" vertical="center"/>
      <protection locked="0"/>
    </xf>
    <xf numFmtId="49" fontId="18" fillId="24" borderId="80" xfId="0" applyNumberFormat="1" applyFont="1" applyFill="1" applyBorder="1" applyAlignment="1" applyProtection="1">
      <alignment horizontal="center" vertical="center"/>
      <protection locked="0"/>
    </xf>
    <xf numFmtId="0" fontId="18" fillId="24" borderId="33" xfId="0" applyFont="1" applyFill="1" applyBorder="1" applyAlignment="1" applyProtection="1">
      <protection locked="0"/>
    </xf>
    <xf numFmtId="168" fontId="7" fillId="3" borderId="97" xfId="1" applyNumberFormat="1" applyFont="1" applyFill="1" applyBorder="1" applyAlignment="1" applyProtection="1">
      <alignment horizontal="center" vertical="center"/>
      <protection locked="0"/>
    </xf>
    <xf numFmtId="168" fontId="7" fillId="3" borderId="98" xfId="1" applyNumberFormat="1" applyFont="1" applyFill="1" applyBorder="1" applyAlignment="1" applyProtection="1">
      <alignment horizontal="center" vertical="center"/>
      <protection locked="0"/>
    </xf>
    <xf numFmtId="168" fontId="7" fillId="0" borderId="108" xfId="1" applyNumberFormat="1" applyFont="1" applyFill="1" applyBorder="1" applyAlignment="1" applyProtection="1">
      <alignment horizontal="center" vertical="center"/>
      <protection locked="0"/>
    </xf>
    <xf numFmtId="168" fontId="7" fillId="0" borderId="109" xfId="1" applyNumberFormat="1" applyFont="1" applyFill="1" applyBorder="1" applyAlignment="1" applyProtection="1">
      <alignment horizontal="center" vertical="center"/>
      <protection locked="0"/>
    </xf>
    <xf numFmtId="170" fontId="9" fillId="0" borderId="110" xfId="1" applyNumberFormat="1" applyFont="1" applyFill="1" applyBorder="1" applyAlignment="1" applyProtection="1">
      <alignment horizontal="center" vertical="center"/>
      <protection locked="0"/>
    </xf>
    <xf numFmtId="170" fontId="9" fillId="0" borderId="111" xfId="1" applyNumberFormat="1" applyFont="1" applyFill="1" applyBorder="1" applyAlignment="1" applyProtection="1">
      <alignment horizontal="center" vertical="center"/>
      <protection locked="0"/>
    </xf>
    <xf numFmtId="168" fontId="7" fillId="0" borderId="112" xfId="1" applyNumberFormat="1" applyFont="1" applyFill="1" applyBorder="1" applyAlignment="1" applyProtection="1">
      <alignment horizontal="center" vertical="center"/>
      <protection locked="0"/>
    </xf>
    <xf numFmtId="168" fontId="7" fillId="3" borderId="99" xfId="1" applyNumberFormat="1" applyFont="1" applyFill="1" applyBorder="1" applyAlignment="1" applyProtection="1">
      <alignment horizontal="center" vertical="center"/>
      <protection locked="0"/>
    </xf>
    <xf numFmtId="170" fontId="9" fillId="0" borderId="113" xfId="1" applyNumberFormat="1" applyFont="1" applyFill="1" applyBorder="1" applyAlignment="1" applyProtection="1">
      <alignment horizontal="center" vertical="center"/>
      <protection locked="0"/>
    </xf>
    <xf numFmtId="0" fontId="16" fillId="0" borderId="59" xfId="0" applyFont="1" applyFill="1" applyBorder="1" applyAlignment="1" applyProtection="1">
      <alignment horizontal="center"/>
      <protection locked="0"/>
    </xf>
    <xf numFmtId="0" fontId="9" fillId="0" borderId="79" xfId="1" applyFont="1" applyBorder="1" applyProtection="1">
      <protection locked="0"/>
    </xf>
    <xf numFmtId="169" fontId="25" fillId="0" borderId="106" xfId="0" applyNumberFormat="1" applyFont="1" applyFill="1" applyBorder="1" applyAlignment="1" applyProtection="1">
      <alignment horizontal="center" vertical="center"/>
      <protection locked="0"/>
    </xf>
    <xf numFmtId="169" fontId="25" fillId="0" borderId="69" xfId="0" applyNumberFormat="1" applyFont="1" applyFill="1" applyBorder="1" applyAlignment="1" applyProtection="1">
      <alignment horizontal="center" vertical="center"/>
      <protection locked="0"/>
    </xf>
    <xf numFmtId="169" fontId="25" fillId="0" borderId="72" xfId="0" applyNumberFormat="1" applyFont="1" applyFill="1" applyBorder="1" applyAlignment="1" applyProtection="1">
      <alignment horizontal="center" vertical="center"/>
      <protection locked="0"/>
    </xf>
    <xf numFmtId="0" fontId="46" fillId="0" borderId="0" xfId="0" applyFont="1" applyBorder="1" applyAlignment="1" applyProtection="1">
      <alignment horizontal="center"/>
      <protection locked="0"/>
    </xf>
    <xf numFmtId="0" fontId="46" fillId="0" borderId="55" xfId="0" applyFont="1" applyBorder="1" applyAlignment="1" applyProtection="1">
      <alignment horizontal="center"/>
      <protection locked="0"/>
    </xf>
    <xf numFmtId="0" fontId="16" fillId="0" borderId="0" xfId="1" applyFont="1" applyAlignment="1" applyProtection="1">
      <alignment horizontal="center"/>
      <protection locked="0"/>
    </xf>
    <xf numFmtId="0" fontId="16" fillId="0" borderId="62" xfId="1" applyFont="1" applyBorder="1" applyAlignment="1" applyProtection="1">
      <alignment horizontal="center"/>
      <protection locked="0"/>
    </xf>
    <xf numFmtId="49" fontId="18" fillId="24" borderId="116" xfId="0" applyNumberFormat="1" applyFont="1" applyFill="1" applyBorder="1" applyAlignment="1" applyProtection="1">
      <alignment horizontal="center" vertical="center"/>
      <protection locked="0"/>
    </xf>
    <xf numFmtId="0" fontId="18" fillId="24" borderId="25" xfId="0" applyFont="1" applyFill="1" applyBorder="1" applyAlignment="1" applyProtection="1">
      <protection locked="0"/>
    </xf>
    <xf numFmtId="0" fontId="7" fillId="0" borderId="44" xfId="1" applyFont="1" applyBorder="1" applyAlignment="1" applyProtection="1">
      <alignment horizontal="center" vertical="center"/>
      <protection locked="0"/>
    </xf>
    <xf numFmtId="49" fontId="9" fillId="0" borderId="55" xfId="1" applyNumberFormat="1" applyFont="1" applyBorder="1" applyAlignment="1" applyProtection="1">
      <alignment horizontal="center" vertical="center"/>
      <protection locked="0"/>
    </xf>
    <xf numFmtId="49" fontId="7" fillId="0" borderId="47" xfId="0" applyNumberFormat="1" applyFont="1" applyFill="1" applyBorder="1" applyAlignment="1" applyProtection="1">
      <alignment horizontal="center" vertical="center"/>
      <protection locked="0"/>
    </xf>
    <xf numFmtId="0" fontId="17" fillId="0" borderId="48" xfId="1" applyFont="1" applyFill="1" applyBorder="1" applyAlignment="1" applyProtection="1">
      <alignment horizontal="left" vertical="center"/>
      <protection locked="0"/>
    </xf>
    <xf numFmtId="0" fontId="7" fillId="0" borderId="41" xfId="1" applyFont="1" applyBorder="1" applyAlignment="1" applyProtection="1">
      <alignment horizontal="center"/>
      <protection locked="0"/>
    </xf>
    <xf numFmtId="0" fontId="7" fillId="0" borderId="22" xfId="1" applyFont="1" applyFill="1" applyBorder="1" applyAlignment="1" applyProtection="1">
      <alignment horizontal="center" vertical="center"/>
      <protection locked="0"/>
    </xf>
    <xf numFmtId="0" fontId="7" fillId="0" borderId="19" xfId="1" applyFont="1" applyFill="1" applyBorder="1" applyAlignment="1" applyProtection="1">
      <alignment horizontal="center" vertical="center"/>
      <protection locked="0"/>
    </xf>
    <xf numFmtId="170" fontId="9" fillId="0" borderId="11" xfId="1" applyNumberFormat="1" applyFont="1" applyFill="1" applyBorder="1" applyAlignment="1" applyProtection="1">
      <alignment horizontal="center" vertical="center"/>
    </xf>
    <xf numFmtId="170" fontId="9" fillId="0" borderId="12" xfId="1" applyNumberFormat="1" applyFont="1" applyFill="1" applyBorder="1" applyAlignment="1" applyProtection="1">
      <alignment horizontal="center" vertical="center"/>
    </xf>
    <xf numFmtId="170" fontId="9" fillId="0" borderId="21" xfId="3" applyNumberFormat="1" applyFont="1" applyFill="1" applyBorder="1" applyAlignment="1" applyProtection="1">
      <alignment horizontal="center" vertical="center"/>
    </xf>
    <xf numFmtId="170" fontId="9" fillId="0" borderId="22" xfId="1" applyNumberFormat="1" applyFont="1" applyFill="1" applyBorder="1" applyAlignment="1" applyProtection="1">
      <alignment horizontal="center" vertical="center"/>
    </xf>
    <xf numFmtId="170" fontId="9" fillId="0" borderId="21" xfId="1" applyNumberFormat="1" applyFont="1" applyFill="1" applyBorder="1" applyAlignment="1" applyProtection="1">
      <alignment horizontal="center" vertical="center"/>
    </xf>
    <xf numFmtId="0" fontId="9" fillId="0" borderId="107" xfId="1" applyFont="1" applyFill="1" applyBorder="1" applyAlignment="1" applyProtection="1">
      <alignment horizontal="center" vertic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49" fontId="7" fillId="0" borderId="41" xfId="0" applyNumberFormat="1" applyFont="1" applyFill="1" applyBorder="1" applyAlignment="1" applyProtection="1">
      <alignment horizontal="center" vertical="center"/>
      <protection locked="0"/>
    </xf>
    <xf numFmtId="0" fontId="63" fillId="0" borderId="24" xfId="1" applyFont="1" applyFill="1" applyBorder="1" applyAlignment="1" applyProtection="1">
      <alignment vertical="center" shrinkToFit="1"/>
      <protection locked="0"/>
    </xf>
    <xf numFmtId="0" fontId="64" fillId="0" borderId="51" xfId="1" applyFont="1" applyFill="1" applyBorder="1" applyAlignment="1" applyProtection="1">
      <alignment horizontal="right" vertical="center" shrinkToFit="1"/>
      <protection locked="0"/>
    </xf>
    <xf numFmtId="0" fontId="7" fillId="0" borderId="12" xfId="1" applyFont="1" applyFill="1" applyBorder="1" applyAlignment="1" applyProtection="1">
      <alignment horizontal="center" vertical="center"/>
      <protection locked="0"/>
    </xf>
    <xf numFmtId="0" fontId="7" fillId="0" borderId="9" xfId="1" applyFont="1" applyFill="1" applyBorder="1" applyAlignment="1" applyProtection="1">
      <alignment horizontal="center" vertical="center"/>
      <protection locked="0"/>
    </xf>
    <xf numFmtId="0" fontId="7" fillId="0" borderId="30" xfId="1" applyFont="1" applyBorder="1" applyAlignment="1">
      <alignment horizontal="left"/>
    </xf>
    <xf numFmtId="49" fontId="7" fillId="0" borderId="133" xfId="0" applyNumberFormat="1" applyFont="1" applyFill="1" applyBorder="1" applyAlignment="1" applyProtection="1">
      <alignment horizontal="center" vertical="center"/>
      <protection locked="0"/>
    </xf>
    <xf numFmtId="0" fontId="7" fillId="0" borderId="21" xfId="1" applyFont="1" applyFill="1" applyBorder="1" applyAlignment="1" applyProtection="1">
      <alignment horizontal="center" vertical="center"/>
      <protection locked="0"/>
    </xf>
    <xf numFmtId="0" fontId="7" fillId="0" borderId="11" xfId="1" applyFont="1" applyFill="1" applyBorder="1" applyAlignment="1" applyProtection="1">
      <alignment horizontal="center" vertical="center"/>
      <protection locked="0"/>
    </xf>
    <xf numFmtId="0" fontId="17" fillId="0" borderId="73" xfId="0" applyFont="1" applyFill="1" applyBorder="1" applyAlignment="1" applyProtection="1">
      <alignment horizontal="left" vertical="center"/>
      <protection locked="0"/>
    </xf>
    <xf numFmtId="0" fontId="14" fillId="0" borderId="20" xfId="1" applyFont="1" applyFill="1" applyBorder="1" applyAlignment="1" applyProtection="1">
      <alignment horizontal="left" vertical="center"/>
      <protection locked="0"/>
    </xf>
    <xf numFmtId="0" fontId="17" fillId="0" borderId="73" xfId="0" applyFont="1" applyFill="1" applyBorder="1" applyAlignment="1" applyProtection="1">
      <alignment vertical="center"/>
      <protection locked="0"/>
    </xf>
    <xf numFmtId="0" fontId="14" fillId="0" borderId="20" xfId="1" applyFont="1" applyFill="1" applyBorder="1" applyAlignment="1" applyProtection="1">
      <alignment vertical="center"/>
      <protection locked="0"/>
    </xf>
    <xf numFmtId="0" fontId="14" fillId="0" borderId="10" xfId="1" applyFont="1" applyFill="1" applyBorder="1" applyAlignment="1" applyProtection="1">
      <alignment vertical="center"/>
      <protection locked="0"/>
    </xf>
    <xf numFmtId="0" fontId="7" fillId="0" borderId="0" xfId="1" applyFont="1" applyFill="1" applyAlignment="1">
      <alignment horizontal="left"/>
    </xf>
    <xf numFmtId="49" fontId="7" fillId="0" borderId="0" xfId="1" applyNumberFormat="1" applyFont="1" applyFill="1" applyAlignment="1">
      <alignment horizontal="center"/>
    </xf>
    <xf numFmtId="49" fontId="40" fillId="0" borderId="0" xfId="1" applyNumberFormat="1" applyFont="1" applyFill="1" applyAlignment="1">
      <alignment horizontal="center"/>
    </xf>
    <xf numFmtId="0" fontId="33" fillId="0" borderId="0" xfId="1" applyFont="1" applyFill="1"/>
    <xf numFmtId="0" fontId="7" fillId="0" borderId="0" xfId="1" applyFont="1" applyFill="1"/>
    <xf numFmtId="0" fontId="12" fillId="0" borderId="5" xfId="1" applyFont="1" applyBorder="1" applyAlignment="1" applyProtection="1">
      <alignment horizontal="center"/>
      <protection locked="0"/>
    </xf>
    <xf numFmtId="168" fontId="7" fillId="0" borderId="99" xfId="1" applyNumberFormat="1" applyFont="1" applyFill="1" applyBorder="1" applyAlignment="1" applyProtection="1">
      <alignment horizontal="center" vertical="center"/>
      <protection locked="0"/>
    </xf>
    <xf numFmtId="170" fontId="9" fillId="0" borderId="134" xfId="1" applyNumberFormat="1" applyFont="1" applyFill="1" applyBorder="1" applyAlignment="1" applyProtection="1">
      <alignment horizontal="center" vertical="center"/>
      <protection locked="0"/>
    </xf>
    <xf numFmtId="170" fontId="9" fillId="0" borderId="135" xfId="1" applyNumberFormat="1" applyFont="1" applyFill="1" applyBorder="1" applyAlignment="1" applyProtection="1">
      <alignment horizontal="center" vertical="center"/>
      <protection locked="0"/>
    </xf>
    <xf numFmtId="168" fontId="65" fillId="3" borderId="108" xfId="1" applyNumberFormat="1" applyFont="1" applyFill="1" applyBorder="1" applyAlignment="1" applyProtection="1">
      <alignment horizontal="center" vertical="center"/>
      <protection locked="0"/>
    </xf>
    <xf numFmtId="168" fontId="65" fillId="3" borderId="109" xfId="1" applyNumberFormat="1" applyFont="1" applyFill="1" applyBorder="1" applyAlignment="1" applyProtection="1">
      <alignment horizontal="center" vertical="center"/>
      <protection locked="0"/>
    </xf>
    <xf numFmtId="0" fontId="15" fillId="0" borderId="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49" fontId="7" fillId="0" borderId="134" xfId="0" applyNumberFormat="1" applyFont="1" applyFill="1" applyBorder="1" applyAlignment="1" applyProtection="1">
      <alignment horizontal="center" vertical="center"/>
      <protection locked="0"/>
    </xf>
    <xf numFmtId="49" fontId="7" fillId="0" borderId="135" xfId="0" applyNumberFormat="1" applyFont="1" applyFill="1" applyBorder="1" applyAlignment="1" applyProtection="1">
      <alignment horizontal="center" vertical="center"/>
      <protection locked="0"/>
    </xf>
    <xf numFmtId="0" fontId="11" fillId="0" borderId="0" xfId="5" applyFont="1" applyAlignment="1">
      <alignment horizontal="center" vertical="center"/>
    </xf>
    <xf numFmtId="0" fontId="11" fillId="0" borderId="0" xfId="5" applyFont="1" applyBorder="1" applyAlignment="1">
      <alignment horizontal="center" vertical="center"/>
    </xf>
    <xf numFmtId="0" fontId="16" fillId="0" borderId="10" xfId="1" applyFont="1" applyBorder="1" applyAlignment="1" applyProtection="1">
      <alignment horizontal="center"/>
      <protection locked="0"/>
    </xf>
    <xf numFmtId="0" fontId="16" fillId="0" borderId="45" xfId="1" applyFont="1" applyBorder="1" applyAlignment="1" applyProtection="1">
      <alignment horizontal="center"/>
      <protection locked="0"/>
    </xf>
    <xf numFmtId="0" fontId="7" fillId="0" borderId="5" xfId="1" applyFont="1" applyFill="1" applyBorder="1" applyAlignment="1" applyProtection="1">
      <alignment horizontal="center" vertical="center"/>
      <protection locked="0"/>
    </xf>
    <xf numFmtId="49" fontId="9" fillId="0" borderId="60" xfId="1" applyNumberFormat="1" applyFont="1" applyFill="1" applyBorder="1" applyAlignment="1" applyProtection="1">
      <alignment horizontal="center" vertical="center"/>
      <protection locked="0"/>
    </xf>
    <xf numFmtId="49" fontId="9" fillId="0" borderId="61" xfId="1" applyNumberFormat="1" applyFont="1" applyFill="1" applyBorder="1" applyAlignment="1" applyProtection="1">
      <alignment horizontal="center" vertical="center"/>
      <protection locked="0"/>
    </xf>
    <xf numFmtId="49" fontId="9" fillId="0" borderId="62" xfId="1" applyNumberFormat="1" applyFont="1" applyFill="1" applyBorder="1" applyAlignment="1" applyProtection="1">
      <alignment horizontal="center" vertical="center"/>
      <protection locked="0"/>
    </xf>
    <xf numFmtId="0" fontId="17" fillId="0" borderId="25" xfId="1" applyFont="1" applyFill="1" applyBorder="1" applyAlignment="1" applyProtection="1">
      <alignment horizontal="left" vertical="center"/>
      <protection locked="0"/>
    </xf>
    <xf numFmtId="0" fontId="14" fillId="0" borderId="49" xfId="1" applyFont="1" applyFill="1" applyBorder="1" applyAlignment="1" applyProtection="1">
      <alignment vertical="center"/>
      <protection locked="0"/>
    </xf>
    <xf numFmtId="0" fontId="7" fillId="0" borderId="44" xfId="1" applyFont="1" applyFill="1" applyBorder="1" applyAlignment="1" applyProtection="1">
      <alignment horizontal="center" vertical="center"/>
      <protection locked="0"/>
    </xf>
    <xf numFmtId="49" fontId="9" fillId="0" borderId="55" xfId="1" applyNumberFormat="1" applyFont="1" applyFill="1" applyBorder="1" applyAlignment="1" applyProtection="1">
      <alignment horizontal="center" vertical="center"/>
      <protection locked="0"/>
    </xf>
    <xf numFmtId="49" fontId="9" fillId="0" borderId="45" xfId="1" applyNumberFormat="1" applyFont="1" applyFill="1" applyBorder="1" applyAlignment="1" applyProtection="1">
      <alignment horizontal="center" vertical="center"/>
      <protection locked="0"/>
    </xf>
    <xf numFmtId="49" fontId="13" fillId="0" borderId="61" xfId="1" applyNumberFormat="1" applyFont="1" applyFill="1" applyBorder="1" applyAlignment="1" applyProtection="1">
      <alignment horizontal="center" vertical="center"/>
      <protection locked="0"/>
    </xf>
    <xf numFmtId="49" fontId="9" fillId="0" borderId="31" xfId="1" applyNumberFormat="1" applyFont="1" applyBorder="1" applyAlignment="1">
      <alignment horizontal="center"/>
    </xf>
    <xf numFmtId="0" fontId="12" fillId="0" borderId="9" xfId="1" applyFont="1" applyFill="1" applyBorder="1" applyAlignment="1" applyProtection="1">
      <alignment horizontal="center" vertical="center"/>
      <protection locked="0"/>
    </xf>
    <xf numFmtId="0" fontId="32" fillId="0" borderId="143" xfId="1" applyFont="1" applyBorder="1" applyAlignment="1" applyProtection="1">
      <alignment horizontal="center" vertical="center"/>
      <protection locked="0"/>
    </xf>
    <xf numFmtId="0" fontId="68" fillId="0" borderId="11" xfId="1" applyFont="1" applyBorder="1" applyAlignment="1" applyProtection="1">
      <alignment horizontal="center" vertical="center"/>
      <protection locked="0"/>
    </xf>
    <xf numFmtId="0" fontId="69" fillId="0" borderId="25" xfId="1" applyFont="1" applyBorder="1" applyAlignment="1" applyProtection="1">
      <alignment horizontal="center" vertical="center"/>
    </xf>
    <xf numFmtId="0" fontId="39" fillId="3" borderId="16" xfId="1" applyNumberFormat="1" applyFont="1" applyFill="1" applyBorder="1" applyAlignment="1" applyProtection="1">
      <alignment horizontal="center" vertical="center"/>
      <protection locked="0"/>
    </xf>
    <xf numFmtId="0" fontId="32" fillId="3" borderId="33" xfId="1" applyNumberFormat="1" applyFont="1" applyFill="1" applyBorder="1" applyAlignment="1" applyProtection="1">
      <alignment horizontal="center" vertical="center"/>
    </xf>
    <xf numFmtId="0" fontId="68" fillId="0" borderId="21" xfId="1" applyFont="1" applyBorder="1" applyAlignment="1" applyProtection="1">
      <alignment horizontal="center" vertical="center"/>
      <protection locked="0"/>
    </xf>
    <xf numFmtId="0" fontId="69" fillId="0" borderId="34" xfId="1" applyFont="1" applyBorder="1" applyAlignment="1" applyProtection="1">
      <alignment horizontal="center" vertical="center"/>
    </xf>
    <xf numFmtId="0" fontId="69" fillId="0" borderId="10" xfId="1" applyFont="1" applyBorder="1" applyAlignment="1" applyProtection="1">
      <alignment horizontal="center" vertical="center"/>
    </xf>
    <xf numFmtId="49" fontId="39" fillId="0" borderId="51" xfId="1" applyNumberFormat="1" applyFont="1" applyFill="1" applyBorder="1" applyAlignment="1" applyProtection="1">
      <alignment horizontal="center" vertical="center"/>
      <protection locked="0"/>
    </xf>
    <xf numFmtId="0" fontId="32" fillId="0" borderId="6" xfId="1" applyFont="1" applyFill="1" applyBorder="1" applyAlignment="1" applyProtection="1">
      <alignment horizontal="center" vertical="center"/>
      <protection locked="0"/>
    </xf>
    <xf numFmtId="49" fontId="39" fillId="0" borderId="26" xfId="1" applyNumberFormat="1" applyFont="1" applyFill="1" applyBorder="1" applyAlignment="1" applyProtection="1">
      <alignment horizontal="center" vertical="center"/>
      <protection locked="0"/>
    </xf>
    <xf numFmtId="0" fontId="32" fillId="0" borderId="10" xfId="1" applyFont="1" applyFill="1" applyBorder="1" applyAlignment="1" applyProtection="1">
      <alignment horizontal="center" vertical="center"/>
      <protection locked="0"/>
    </xf>
    <xf numFmtId="49" fontId="39" fillId="0" borderId="52" xfId="1" applyNumberFormat="1" applyFont="1" applyBorder="1" applyAlignment="1" applyProtection="1">
      <alignment horizontal="center" vertical="center"/>
      <protection locked="0"/>
    </xf>
    <xf numFmtId="0" fontId="32" fillId="0" borderId="15" xfId="1" applyFont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 applyProtection="1">
      <alignment horizontal="center" vertical="center"/>
      <protection locked="0"/>
    </xf>
    <xf numFmtId="0" fontId="32" fillId="0" borderId="45" xfId="1" applyFont="1" applyBorder="1" applyAlignment="1" applyProtection="1">
      <alignment horizontal="center" vertical="center"/>
      <protection locked="0"/>
    </xf>
    <xf numFmtId="49" fontId="39" fillId="0" borderId="51" xfId="1" applyNumberFormat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0" fontId="70" fillId="0" borderId="52" xfId="0" applyFont="1" applyFill="1" applyBorder="1" applyAlignment="1" applyProtection="1">
      <alignment horizontal="center" vertical="center"/>
      <protection locked="0"/>
    </xf>
    <xf numFmtId="0" fontId="32" fillId="0" borderId="15" xfId="1" applyFont="1" applyFill="1" applyBorder="1" applyAlignment="1" applyProtection="1">
      <alignment horizontal="center" vertical="center"/>
      <protection locked="0"/>
    </xf>
    <xf numFmtId="0" fontId="70" fillId="0" borderId="26" xfId="0" applyFont="1" applyFill="1" applyBorder="1" applyAlignment="1" applyProtection="1">
      <alignment horizontal="center" vertical="center"/>
      <protection locked="0"/>
    </xf>
    <xf numFmtId="49" fontId="39" fillId="0" borderId="53" xfId="1" applyNumberFormat="1" applyFont="1" applyFill="1" applyBorder="1" applyAlignment="1" applyProtection="1">
      <alignment horizontal="center" vertical="center"/>
      <protection locked="0"/>
    </xf>
    <xf numFmtId="0" fontId="32" fillId="0" borderId="20" xfId="1" applyFont="1" applyFill="1" applyBorder="1" applyAlignment="1" applyProtection="1">
      <alignment horizontal="center" vertical="center"/>
      <protection locked="0"/>
    </xf>
    <xf numFmtId="49" fontId="39" fillId="0" borderId="57" xfId="1" applyNumberFormat="1" applyFont="1" applyFill="1" applyBorder="1" applyAlignment="1" applyProtection="1">
      <alignment horizontal="center" vertical="center"/>
      <protection locked="0"/>
    </xf>
    <xf numFmtId="0" fontId="32" fillId="0" borderId="49" xfId="1" applyFont="1" applyFill="1" applyBorder="1" applyAlignment="1" applyProtection="1">
      <alignment horizontal="center" vertical="center"/>
      <protection locked="0"/>
    </xf>
    <xf numFmtId="49" fontId="39" fillId="0" borderId="56" xfId="1" applyNumberFormat="1" applyFont="1" applyFill="1" applyBorder="1" applyAlignment="1" applyProtection="1">
      <alignment horizontal="center" vertical="center"/>
      <protection locked="0"/>
    </xf>
    <xf numFmtId="0" fontId="32" fillId="0" borderId="31" xfId="1" applyFont="1" applyFill="1" applyBorder="1" applyAlignment="1" applyProtection="1">
      <alignment horizontal="center" vertical="center"/>
      <protection locked="0"/>
    </xf>
    <xf numFmtId="49" fontId="39" fillId="0" borderId="50" xfId="1" applyNumberFormat="1" applyFont="1" applyFill="1" applyBorder="1" applyAlignment="1" applyProtection="1">
      <alignment horizontal="center" vertical="center"/>
      <protection locked="0"/>
    </xf>
    <xf numFmtId="0" fontId="32" fillId="0" borderId="45" xfId="1" applyFont="1" applyFill="1" applyBorder="1" applyAlignment="1" applyProtection="1">
      <alignment horizontal="center" vertical="center"/>
      <protection locked="0"/>
    </xf>
    <xf numFmtId="49" fontId="39" fillId="0" borderId="53" xfId="1" applyNumberFormat="1" applyFont="1" applyBorder="1" applyAlignment="1" applyProtection="1">
      <alignment horizontal="center" vertical="center"/>
      <protection locked="0"/>
    </xf>
    <xf numFmtId="0" fontId="32" fillId="0" borderId="20" xfId="1" applyFont="1" applyBorder="1" applyAlignment="1" applyProtection="1">
      <alignment horizontal="center" vertical="center"/>
      <protection locked="0"/>
    </xf>
    <xf numFmtId="49" fontId="39" fillId="0" borderId="56" xfId="1" applyNumberFormat="1" applyFont="1" applyBorder="1" applyAlignment="1" applyProtection="1">
      <alignment horizontal="center" vertical="center"/>
      <protection locked="0"/>
    </xf>
    <xf numFmtId="0" fontId="32" fillId="0" borderId="31" xfId="1" applyFont="1" applyBorder="1" applyAlignment="1" applyProtection="1">
      <alignment horizontal="center" vertical="center"/>
      <protection locked="0"/>
    </xf>
    <xf numFmtId="49" fontId="39" fillId="0" borderId="57" xfId="1" applyNumberFormat="1" applyFont="1" applyBorder="1" applyAlignment="1" applyProtection="1">
      <alignment horizontal="center" vertical="center"/>
      <protection locked="0"/>
    </xf>
    <xf numFmtId="0" fontId="32" fillId="0" borderId="49" xfId="1" applyFont="1" applyBorder="1" applyAlignment="1" applyProtection="1">
      <alignment horizontal="center" vertical="center"/>
      <protection locked="0"/>
    </xf>
    <xf numFmtId="49" fontId="39" fillId="0" borderId="51" xfId="1" applyNumberFormat="1" applyFont="1" applyFill="1" applyBorder="1" applyAlignment="1" applyProtection="1">
      <alignment horizontal="center" vertical="center"/>
    </xf>
    <xf numFmtId="0" fontId="32" fillId="0" borderId="6" xfId="1" applyFont="1" applyFill="1" applyBorder="1" applyAlignment="1" applyProtection="1">
      <alignment horizontal="center" vertical="center"/>
    </xf>
    <xf numFmtId="49" fontId="39" fillId="0" borderId="26" xfId="1" applyNumberFormat="1" applyFont="1" applyFill="1" applyBorder="1" applyAlignment="1" applyProtection="1">
      <alignment horizontal="center" vertical="center"/>
    </xf>
    <xf numFmtId="0" fontId="32" fillId="0" borderId="10" xfId="1" applyFont="1" applyFill="1" applyBorder="1" applyAlignment="1" applyProtection="1">
      <alignment horizontal="center" vertical="center"/>
    </xf>
    <xf numFmtId="49" fontId="39" fillId="0" borderId="53" xfId="1" applyNumberFormat="1" applyFont="1" applyFill="1" applyBorder="1" applyAlignment="1" applyProtection="1">
      <alignment horizontal="center" vertical="center"/>
    </xf>
    <xf numFmtId="0" fontId="32" fillId="0" borderId="20" xfId="1" applyFont="1" applyFill="1" applyBorder="1" applyAlignment="1" applyProtection="1">
      <alignment horizontal="center" vertical="center"/>
    </xf>
    <xf numFmtId="49" fontId="39" fillId="0" borderId="46" xfId="1" applyNumberFormat="1" applyFont="1" applyFill="1" applyBorder="1" applyAlignment="1" applyProtection="1">
      <alignment horizontal="center" vertical="center"/>
    </xf>
    <xf numFmtId="49" fontId="39" fillId="0" borderId="57" xfId="1" applyNumberFormat="1" applyFont="1" applyFill="1" applyBorder="1" applyAlignment="1" applyProtection="1">
      <alignment horizontal="center" vertical="center"/>
    </xf>
    <xf numFmtId="0" fontId="32" fillId="0" borderId="1" xfId="1" applyFont="1" applyFill="1" applyBorder="1" applyAlignment="1" applyProtection="1">
      <alignment horizontal="center" vertical="center"/>
    </xf>
    <xf numFmtId="49" fontId="39" fillId="0" borderId="56" xfId="1" applyNumberFormat="1" applyFont="1" applyFill="1" applyBorder="1" applyAlignment="1" applyProtection="1">
      <alignment horizontal="center" vertical="center"/>
    </xf>
    <xf numFmtId="0" fontId="32" fillId="0" borderId="31" xfId="1" applyFont="1" applyFill="1" applyBorder="1" applyAlignment="1" applyProtection="1">
      <alignment horizontal="center" vertical="center"/>
    </xf>
    <xf numFmtId="0" fontId="32" fillId="0" borderId="61" xfId="1" applyFont="1" applyFill="1" applyBorder="1" applyAlignment="1" applyProtection="1">
      <alignment horizontal="center" vertical="center"/>
    </xf>
    <xf numFmtId="0" fontId="32" fillId="0" borderId="54" xfId="1" applyFont="1" applyBorder="1" applyAlignment="1" applyProtection="1">
      <alignment horizontal="center" vertical="center"/>
      <protection locked="0"/>
    </xf>
    <xf numFmtId="49" fontId="39" fillId="0" borderId="42" xfId="1" applyNumberFormat="1" applyFont="1" applyBorder="1" applyAlignment="1">
      <alignment horizontal="center"/>
    </xf>
    <xf numFmtId="0" fontId="32" fillId="0" borderId="54" xfId="1" applyFont="1" applyBorder="1" applyAlignment="1">
      <alignment horizontal="center"/>
    </xf>
    <xf numFmtId="0" fontId="70" fillId="0" borderId="52" xfId="0" applyFont="1" applyFill="1" applyBorder="1" applyAlignment="1" applyProtection="1">
      <alignment horizontal="center" vertical="center"/>
    </xf>
    <xf numFmtId="0" fontId="32" fillId="0" borderId="15" xfId="1" applyFont="1" applyFill="1" applyBorder="1" applyAlignment="1" applyProtection="1">
      <alignment horizontal="center" vertical="center"/>
    </xf>
    <xf numFmtId="0" fontId="70" fillId="0" borderId="26" xfId="0" applyFont="1" applyFill="1" applyBorder="1" applyAlignment="1" applyProtection="1">
      <alignment horizontal="center" vertical="center"/>
    </xf>
    <xf numFmtId="0" fontId="70" fillId="0" borderId="74" xfId="0" applyFont="1" applyFill="1" applyBorder="1" applyAlignment="1" applyProtection="1">
      <alignment vertical="center"/>
    </xf>
    <xf numFmtId="0" fontId="32" fillId="0" borderId="103" xfId="1" applyFont="1" applyFill="1" applyBorder="1" applyAlignment="1" applyProtection="1">
      <alignment horizontal="center" vertical="center"/>
    </xf>
    <xf numFmtId="49" fontId="39" fillId="0" borderId="74" xfId="1" applyNumberFormat="1" applyFont="1" applyFill="1" applyBorder="1" applyAlignment="1" applyProtection="1">
      <alignment horizontal="center" vertical="center"/>
    </xf>
    <xf numFmtId="0" fontId="39" fillId="0" borderId="11" xfId="1" applyFont="1" applyBorder="1" applyAlignment="1" applyProtection="1">
      <alignment horizontal="center" vertical="center"/>
      <protection locked="0"/>
    </xf>
    <xf numFmtId="0" fontId="32" fillId="0" borderId="25" xfId="1" applyFont="1" applyBorder="1" applyAlignment="1" applyProtection="1">
      <alignment horizontal="center" vertical="center"/>
      <protection locked="0"/>
    </xf>
    <xf numFmtId="49" fontId="39" fillId="0" borderId="21" xfId="1" applyNumberFormat="1" applyFont="1" applyBorder="1" applyAlignment="1" applyProtection="1">
      <alignment horizontal="center" vertical="center"/>
      <protection locked="0"/>
    </xf>
    <xf numFmtId="0" fontId="32" fillId="0" borderId="34" xfId="1" applyFont="1" applyBorder="1" applyAlignment="1" applyProtection="1">
      <alignment horizontal="center" vertical="center"/>
      <protection locked="0"/>
    </xf>
    <xf numFmtId="167" fontId="39" fillId="3" borderId="16" xfId="1" applyNumberFormat="1" applyFont="1" applyFill="1" applyBorder="1" applyAlignment="1" applyProtection="1">
      <alignment horizontal="center" vertical="center"/>
      <protection locked="0"/>
    </xf>
    <xf numFmtId="167" fontId="32" fillId="3" borderId="33" xfId="1" applyNumberFormat="1" applyFont="1" applyFill="1" applyBorder="1" applyAlignment="1" applyProtection="1">
      <alignment horizontal="center" vertical="center"/>
      <protection locked="0"/>
    </xf>
    <xf numFmtId="0" fontId="69" fillId="0" borderId="34" xfId="1" applyFont="1" applyBorder="1" applyAlignment="1" applyProtection="1">
      <alignment horizontal="center" vertical="center"/>
      <protection locked="0"/>
    </xf>
    <xf numFmtId="0" fontId="69" fillId="0" borderId="10" xfId="1" applyFont="1" applyBorder="1" applyAlignment="1" applyProtection="1">
      <alignment horizontal="center" vertical="center"/>
      <protection locked="0"/>
    </xf>
    <xf numFmtId="170" fontId="39" fillId="3" borderId="7" xfId="1" applyNumberFormat="1" applyFont="1" applyFill="1" applyBorder="1" applyAlignment="1" applyProtection="1">
      <alignment horizontal="center" vertical="center"/>
      <protection locked="0"/>
    </xf>
    <xf numFmtId="170" fontId="32" fillId="3" borderId="24" xfId="1" applyNumberFormat="1" applyFont="1" applyFill="1" applyBorder="1" applyAlignment="1" applyProtection="1">
      <alignment horizontal="center" vertical="center"/>
      <protection locked="0"/>
    </xf>
    <xf numFmtId="0" fontId="69" fillId="0" borderId="25" xfId="1" applyFont="1" applyBorder="1" applyAlignment="1" applyProtection="1">
      <alignment horizontal="center" vertical="center"/>
      <protection locked="0"/>
    </xf>
    <xf numFmtId="170" fontId="39" fillId="3" borderId="16" xfId="1" applyNumberFormat="1" applyFont="1" applyFill="1" applyBorder="1" applyAlignment="1" applyProtection="1">
      <alignment horizontal="center" vertical="center"/>
      <protection locked="0"/>
    </xf>
    <xf numFmtId="170" fontId="32" fillId="3" borderId="33" xfId="1" applyNumberFormat="1" applyFont="1" applyFill="1" applyBorder="1" applyAlignment="1" applyProtection="1">
      <alignment horizontal="center" vertical="center"/>
      <protection locked="0"/>
    </xf>
    <xf numFmtId="49" fontId="39" fillId="0" borderId="50" xfId="1" applyNumberFormat="1" applyFont="1" applyFill="1" applyBorder="1" applyAlignment="1" applyProtection="1">
      <alignment horizontal="center" vertical="center"/>
    </xf>
    <xf numFmtId="0" fontId="32" fillId="0" borderId="45" xfId="1" applyFont="1" applyFill="1" applyBorder="1" applyAlignment="1" applyProtection="1">
      <alignment horizontal="center" vertical="center"/>
    </xf>
    <xf numFmtId="0" fontId="9" fillId="0" borderId="0" xfId="1" applyFont="1" applyFill="1" applyAlignment="1" applyProtection="1">
      <protection locked="0"/>
    </xf>
    <xf numFmtId="0" fontId="12" fillId="0" borderId="0" xfId="1" applyFont="1" applyProtection="1">
      <protection locked="0"/>
    </xf>
    <xf numFmtId="0" fontId="75" fillId="0" borderId="0" xfId="1" applyFont="1" applyFill="1" applyAlignment="1" applyProtection="1">
      <protection locked="0"/>
    </xf>
    <xf numFmtId="0" fontId="76" fillId="0" borderId="0" xfId="1" applyFont="1" applyFill="1" applyAlignment="1" applyProtection="1">
      <protection locked="0"/>
    </xf>
    <xf numFmtId="0" fontId="77" fillId="0" borderId="0" xfId="1" applyFont="1" applyFill="1" applyAlignment="1" applyProtection="1">
      <protection locked="0"/>
    </xf>
    <xf numFmtId="0" fontId="78" fillId="0" borderId="0" xfId="1" applyFont="1" applyFill="1" applyAlignment="1" applyProtection="1">
      <protection locked="0"/>
    </xf>
    <xf numFmtId="0" fontId="79" fillId="0" borderId="0" xfId="1" applyFont="1" applyFill="1" applyAlignment="1" applyProtection="1">
      <protection locked="0"/>
    </xf>
    <xf numFmtId="0" fontId="80" fillId="0" borderId="0" xfId="1" applyFont="1" applyFill="1" applyAlignment="1" applyProtection="1">
      <protection locked="0"/>
    </xf>
    <xf numFmtId="0" fontId="81" fillId="0" borderId="0" xfId="1" applyFont="1" applyFill="1" applyAlignment="1" applyProtection="1">
      <protection locked="0"/>
    </xf>
    <xf numFmtId="0" fontId="82" fillId="0" borderId="0" xfId="1" applyFont="1" applyFill="1" applyAlignment="1" applyProtection="1">
      <protection locked="0"/>
    </xf>
    <xf numFmtId="0" fontId="58" fillId="35" borderId="0" xfId="0" applyFont="1" applyFill="1"/>
    <xf numFmtId="168" fontId="7" fillId="0" borderId="98" xfId="1" applyNumberFormat="1" applyFont="1" applyFill="1" applyBorder="1" applyAlignment="1" applyProtection="1">
      <alignment horizontal="center" vertical="center"/>
      <protection locked="0"/>
    </xf>
    <xf numFmtId="172" fontId="7" fillId="0" borderId="71" xfId="0" applyNumberFormat="1" applyFont="1" applyFill="1" applyBorder="1" applyAlignment="1" applyProtection="1">
      <alignment horizontal="center" vertical="center"/>
      <protection locked="0"/>
    </xf>
    <xf numFmtId="172" fontId="7" fillId="0" borderId="69" xfId="0" applyNumberFormat="1" applyFont="1" applyFill="1" applyBorder="1" applyAlignment="1" applyProtection="1">
      <alignment horizontal="center" vertical="center"/>
      <protection locked="0"/>
    </xf>
    <xf numFmtId="172" fontId="25" fillId="0" borderId="71" xfId="0" applyNumberFormat="1" applyFont="1" applyFill="1" applyBorder="1" applyAlignment="1" applyProtection="1">
      <alignment horizontal="center" vertical="center"/>
      <protection locked="0"/>
    </xf>
    <xf numFmtId="172" fontId="25" fillId="0" borderId="69" xfId="0" applyNumberFormat="1" applyFont="1" applyFill="1" applyBorder="1" applyAlignment="1" applyProtection="1">
      <alignment horizontal="center" vertical="center"/>
      <protection locked="0"/>
    </xf>
    <xf numFmtId="172" fontId="25" fillId="0" borderId="72" xfId="0" applyNumberFormat="1" applyFont="1" applyFill="1" applyBorder="1" applyAlignment="1" applyProtection="1">
      <alignment horizontal="center" vertical="center"/>
      <protection locked="0"/>
    </xf>
    <xf numFmtId="172" fontId="7" fillId="0" borderId="72" xfId="0" applyNumberFormat="1" applyFont="1" applyFill="1" applyBorder="1" applyAlignment="1" applyProtection="1">
      <alignment horizontal="center" vertical="center"/>
      <protection locked="0"/>
    </xf>
    <xf numFmtId="0" fontId="21" fillId="0" borderId="0" xfId="1" applyFont="1" applyFill="1" applyAlignment="1" applyProtection="1">
      <alignment horizontal="center" vertical="center"/>
      <protection locked="0"/>
    </xf>
    <xf numFmtId="0" fontId="7" fillId="0" borderId="0" xfId="1" applyFont="1" applyFill="1" applyBorder="1" applyAlignment="1" applyProtection="1">
      <alignment horizont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46" fillId="0" borderId="10" xfId="0" applyFont="1" applyBorder="1" applyAlignment="1" applyProtection="1">
      <alignment horizontal="center"/>
      <protection locked="0"/>
    </xf>
    <xf numFmtId="170" fontId="9" fillId="0" borderId="46" xfId="1" applyNumberFormat="1" applyFont="1" applyFill="1" applyBorder="1" applyAlignment="1" applyProtection="1">
      <alignment horizontal="center" vertical="center"/>
    </xf>
    <xf numFmtId="170" fontId="9" fillId="0" borderId="47" xfId="1" applyNumberFormat="1" applyFont="1" applyFill="1" applyBorder="1" applyAlignment="1" applyProtection="1">
      <alignment horizontal="center" vertical="center"/>
    </xf>
    <xf numFmtId="0" fontId="14" fillId="0" borderId="45" xfId="1" applyFont="1" applyFill="1" applyBorder="1" applyAlignment="1" applyProtection="1">
      <alignment vertical="center"/>
      <protection locked="0"/>
    </xf>
    <xf numFmtId="0" fontId="21" fillId="0" borderId="0" xfId="1" applyFont="1" applyFill="1" applyBorder="1" applyAlignment="1" applyProtection="1">
      <alignment vertical="center"/>
      <protection locked="0"/>
    </xf>
    <xf numFmtId="0" fontId="9" fillId="0" borderId="0" xfId="1" applyFont="1" applyFill="1" applyBorder="1" applyAlignment="1" applyProtection="1">
      <alignment wrapText="1"/>
      <protection locked="0"/>
    </xf>
    <xf numFmtId="0" fontId="7" fillId="0" borderId="0" xfId="1" applyFont="1" applyFill="1" applyBorder="1" applyProtection="1">
      <protection locked="0"/>
    </xf>
    <xf numFmtId="0" fontId="75" fillId="0" borderId="0" xfId="1" applyFont="1" applyFill="1" applyBorder="1" applyAlignment="1" applyProtection="1">
      <protection locked="0"/>
    </xf>
    <xf numFmtId="0" fontId="9" fillId="0" borderId="0" xfId="1" applyFont="1" applyFill="1" applyBorder="1" applyAlignment="1" applyProtection="1">
      <protection locked="0"/>
    </xf>
    <xf numFmtId="0" fontId="76" fillId="0" borderId="0" xfId="1" applyFont="1" applyFill="1" applyBorder="1" applyAlignment="1" applyProtection="1">
      <protection locked="0"/>
    </xf>
    <xf numFmtId="0" fontId="77" fillId="0" borderId="0" xfId="1" applyFont="1" applyFill="1" applyBorder="1" applyAlignment="1" applyProtection="1">
      <protection locked="0"/>
    </xf>
    <xf numFmtId="0" fontId="78" fillId="0" borderId="0" xfId="1" applyFont="1" applyFill="1" applyBorder="1" applyAlignment="1" applyProtection="1">
      <protection locked="0"/>
    </xf>
    <xf numFmtId="0" fontId="79" fillId="0" borderId="0" xfId="1" applyFont="1" applyFill="1" applyBorder="1" applyAlignment="1" applyProtection="1">
      <protection locked="0"/>
    </xf>
    <xf numFmtId="0" fontId="81" fillId="0" borderId="0" xfId="1" applyFont="1" applyFill="1" applyBorder="1" applyAlignment="1" applyProtection="1">
      <protection locked="0"/>
    </xf>
    <xf numFmtId="0" fontId="80" fillId="0" borderId="0" xfId="1" applyFont="1" applyFill="1" applyBorder="1" applyAlignment="1" applyProtection="1">
      <protection locked="0"/>
    </xf>
    <xf numFmtId="0" fontId="82" fillId="0" borderId="0" xfId="1" applyFont="1" applyFill="1" applyBorder="1" applyAlignment="1" applyProtection="1">
      <protection locked="0"/>
    </xf>
    <xf numFmtId="0" fontId="12" fillId="0" borderId="0" xfId="1" applyFont="1" applyFill="1" applyBorder="1" applyProtection="1">
      <protection locked="0"/>
    </xf>
    <xf numFmtId="0" fontId="13" fillId="0" borderId="0" xfId="1" applyFont="1" applyFill="1" applyBorder="1" applyAlignment="1" applyProtection="1">
      <protection locked="0"/>
    </xf>
    <xf numFmtId="0" fontId="74" fillId="0" borderId="0" xfId="1" applyFont="1" applyFill="1" applyBorder="1" applyAlignment="1" applyProtection="1">
      <protection locked="0"/>
    </xf>
    <xf numFmtId="0" fontId="72" fillId="0" borderId="0" xfId="1" applyFont="1" applyFill="1" applyBorder="1" applyAlignment="1" applyProtection="1">
      <protection locked="0"/>
    </xf>
    <xf numFmtId="0" fontId="73" fillId="0" borderId="0" xfId="1" applyFont="1" applyFill="1" applyBorder="1" applyAlignment="1" applyProtection="1">
      <protection locked="0"/>
    </xf>
    <xf numFmtId="0" fontId="20" fillId="0" borderId="0" xfId="1" applyFont="1" applyFill="1" applyBorder="1" applyAlignment="1" applyProtection="1">
      <alignment vertical="center" wrapText="1"/>
      <protection locked="0"/>
    </xf>
    <xf numFmtId="0" fontId="36" fillId="0" borderId="0" xfId="1" applyFont="1" applyFill="1" applyBorder="1" applyAlignment="1" applyProtection="1">
      <alignment vertical="center" wrapText="1"/>
      <protection locked="0"/>
    </xf>
    <xf numFmtId="0" fontId="23" fillId="0" borderId="0" xfId="1" applyFont="1" applyFill="1" applyBorder="1" applyAlignment="1" applyProtection="1">
      <alignment vertical="center" wrapText="1"/>
      <protection locked="0"/>
    </xf>
    <xf numFmtId="0" fontId="47" fillId="0" borderId="0" xfId="1" applyFont="1" applyFill="1" applyBorder="1" applyAlignment="1" applyProtection="1">
      <alignment vertical="center" wrapText="1"/>
      <protection locked="0"/>
    </xf>
    <xf numFmtId="0" fontId="22" fillId="0" borderId="0" xfId="1" applyFont="1" applyFill="1" applyBorder="1" applyAlignment="1" applyProtection="1">
      <alignment vertical="center" wrapText="1"/>
      <protection locked="0"/>
    </xf>
    <xf numFmtId="0" fontId="4" fillId="0" borderId="0" xfId="1" applyFont="1" applyFill="1" applyBorder="1" applyAlignment="1" applyProtection="1">
      <alignment horizontal="left"/>
      <protection locked="0"/>
    </xf>
    <xf numFmtId="0" fontId="9" fillId="0" borderId="0" xfId="1" applyFont="1" applyBorder="1" applyAlignment="1" applyProtection="1">
      <alignment vertical="top" wrapText="1"/>
      <protection locked="0"/>
    </xf>
    <xf numFmtId="0" fontId="5" fillId="0" borderId="0" xfId="1" applyFont="1" applyBorder="1" applyAlignment="1" applyProtection="1">
      <protection locked="0"/>
    </xf>
    <xf numFmtId="0" fontId="23" fillId="0" borderId="66" xfId="1" applyFont="1" applyFill="1" applyBorder="1" applyAlignment="1" applyProtection="1">
      <alignment vertical="center" shrinkToFit="1"/>
    </xf>
    <xf numFmtId="0" fontId="19" fillId="0" borderId="63" xfId="1" applyFont="1" applyFill="1" applyBorder="1" applyAlignment="1" applyProtection="1">
      <alignment vertical="center" shrinkToFit="1"/>
    </xf>
    <xf numFmtId="0" fontId="19" fillId="0" borderId="65" xfId="1" applyFont="1" applyFill="1" applyBorder="1" applyAlignment="1" applyProtection="1">
      <alignment vertical="center" shrinkToFit="1"/>
    </xf>
    <xf numFmtId="0" fontId="64" fillId="0" borderId="51" xfId="1" applyFont="1" applyFill="1" applyBorder="1" applyAlignment="1" applyProtection="1">
      <alignment horizontal="right" vertical="center" shrinkToFit="1"/>
    </xf>
    <xf numFmtId="0" fontId="63" fillId="0" borderId="24" xfId="1" applyFont="1" applyFill="1" applyBorder="1" applyAlignment="1" applyProtection="1">
      <alignment vertical="center" shrinkToFit="1"/>
    </xf>
    <xf numFmtId="0" fontId="10" fillId="0" borderId="53" xfId="1" applyFont="1" applyBorder="1" applyAlignment="1" applyProtection="1">
      <alignment horizontal="left" vertical="center"/>
      <protection locked="0"/>
    </xf>
    <xf numFmtId="0" fontId="4" fillId="0" borderId="0" xfId="1" applyFont="1" applyAlignment="1" applyProtection="1">
      <alignment vertical="center"/>
      <protection locked="0"/>
    </xf>
    <xf numFmtId="0" fontId="4" fillId="0" borderId="0" xfId="1" applyFont="1" applyFill="1" applyAlignment="1" applyProtection="1">
      <alignment vertical="center"/>
      <protection locked="0"/>
    </xf>
    <xf numFmtId="0" fontId="86" fillId="0" borderId="0" xfId="1" applyFont="1" applyProtection="1">
      <protection locked="0"/>
    </xf>
    <xf numFmtId="0" fontId="5" fillId="0" borderId="0" xfId="1" applyFont="1" applyAlignment="1" applyProtection="1">
      <alignment wrapText="1"/>
      <protection locked="0"/>
    </xf>
    <xf numFmtId="0" fontId="9" fillId="0" borderId="0" xfId="1" applyFont="1" applyAlignment="1" applyProtection="1">
      <alignment vertical="top"/>
      <protection locked="0"/>
    </xf>
    <xf numFmtId="16" fontId="45" fillId="0" borderId="0" xfId="1" applyNumberFormat="1" applyFont="1" applyBorder="1" applyAlignment="1">
      <alignment horizontal="center" vertical="center" wrapText="1" shrinkToFit="1"/>
    </xf>
    <xf numFmtId="170" fontId="9" fillId="0" borderId="22" xfId="1" applyNumberFormat="1" applyFont="1" applyFill="1" applyBorder="1" applyAlignment="1" applyProtection="1">
      <alignment horizontal="center" vertical="center"/>
      <protection locked="0"/>
    </xf>
    <xf numFmtId="49" fontId="7" fillId="0" borderId="21" xfId="0" applyNumberFormat="1" applyFont="1" applyFill="1" applyBorder="1" applyAlignment="1" applyProtection="1">
      <alignment horizontal="center" vertical="center"/>
      <protection locked="0"/>
    </xf>
    <xf numFmtId="49" fontId="7" fillId="0" borderId="2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/>
    <xf numFmtId="0" fontId="0" fillId="0" borderId="0" xfId="0" applyProtection="1">
      <protection locked="0"/>
    </xf>
    <xf numFmtId="0" fontId="21" fillId="0" borderId="0" xfId="1" applyFont="1" applyFill="1" applyAlignment="1" applyProtection="1">
      <alignment horizontal="center" vertical="center"/>
      <protection locked="0"/>
    </xf>
    <xf numFmtId="0" fontId="7" fillId="0" borderId="0" xfId="1" applyFont="1" applyFill="1" applyBorder="1" applyAlignment="1" applyProtection="1">
      <alignment horizontal="center"/>
      <protection locked="0"/>
    </xf>
    <xf numFmtId="0" fontId="9" fillId="0" borderId="18" xfId="1" applyFont="1" applyBorder="1" applyAlignment="1" applyProtection="1">
      <protection locked="0"/>
    </xf>
    <xf numFmtId="0" fontId="9" fillId="0" borderId="22" xfId="1" applyFont="1" applyBorder="1" applyAlignment="1" applyProtection="1">
      <protection locked="0"/>
    </xf>
    <xf numFmtId="171" fontId="63" fillId="0" borderId="24" xfId="1" applyNumberFormat="1" applyFont="1" applyFill="1" applyBorder="1" applyAlignment="1" applyProtection="1">
      <alignment vertical="center" shrinkToFit="1"/>
      <protection locked="0"/>
    </xf>
    <xf numFmtId="0" fontId="58" fillId="0" borderId="0" xfId="0" applyFont="1" applyProtection="1">
      <protection locked="0"/>
    </xf>
    <xf numFmtId="0" fontId="58" fillId="0" borderId="0" xfId="0" applyFont="1" applyAlignment="1">
      <alignment vertical="center"/>
    </xf>
    <xf numFmtId="0" fontId="88" fillId="0" borderId="0" xfId="0" applyFont="1"/>
    <xf numFmtId="0" fontId="58" fillId="0" borderId="0" xfId="0" applyFont="1" applyAlignment="1" applyProtection="1">
      <alignment vertic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49" fontId="39" fillId="0" borderId="74" xfId="1" applyNumberFormat="1" applyFont="1" applyFill="1" applyBorder="1" applyAlignment="1" applyProtection="1">
      <alignment horizontal="center" vertical="center"/>
      <protection locked="0"/>
    </xf>
    <xf numFmtId="0" fontId="32" fillId="0" borderId="103" xfId="1" applyFont="1" applyFill="1" applyBorder="1" applyAlignment="1" applyProtection="1">
      <alignment horizontal="center" vertical="center"/>
      <protection locked="0"/>
    </xf>
    <xf numFmtId="1" fontId="39" fillId="3" borderId="7" xfId="1" applyNumberFormat="1" applyFont="1" applyFill="1" applyBorder="1" applyAlignment="1" applyProtection="1">
      <alignment horizontal="center" vertical="center"/>
      <protection locked="0"/>
    </xf>
    <xf numFmtId="0" fontId="89" fillId="0" borderId="0" xfId="0" applyFont="1" applyAlignment="1">
      <alignment vertical="center"/>
    </xf>
    <xf numFmtId="0" fontId="46" fillId="0" borderId="0" xfId="0" applyFont="1" applyAlignment="1" applyProtection="1">
      <alignment horizontal="center"/>
      <protection locked="0"/>
    </xf>
    <xf numFmtId="0" fontId="4" fillId="0" borderId="23" xfId="1" applyFont="1" applyBorder="1" applyAlignment="1" applyProtection="1">
      <alignment vertical="center"/>
      <protection locked="0"/>
    </xf>
    <xf numFmtId="0" fontId="4" fillId="0" borderId="24" xfId="1" applyFont="1" applyBorder="1" applyAlignment="1" applyProtection="1">
      <alignment vertical="center"/>
      <protection locked="0"/>
    </xf>
    <xf numFmtId="0" fontId="4" fillId="38" borderId="23" xfId="1" applyFont="1" applyFill="1" applyBorder="1" applyAlignment="1" applyProtection="1">
      <alignment vertical="center"/>
      <protection locked="0"/>
    </xf>
    <xf numFmtId="49" fontId="18" fillId="38" borderId="116" xfId="0" applyNumberFormat="1" applyFont="1" applyFill="1" applyBorder="1" applyAlignment="1" applyProtection="1">
      <alignment horizontal="center" vertical="center"/>
      <protection locked="0"/>
    </xf>
    <xf numFmtId="168" fontId="7" fillId="38" borderId="98" xfId="1" applyNumberFormat="1" applyFont="1" applyFill="1" applyBorder="1" applyAlignment="1" applyProtection="1">
      <alignment horizontal="center" vertical="center"/>
      <protection locked="0"/>
    </xf>
    <xf numFmtId="170" fontId="9" fillId="38" borderId="22" xfId="1" applyNumberFormat="1" applyFont="1" applyFill="1" applyBorder="1" applyAlignment="1" applyProtection="1">
      <alignment horizontal="center" vertical="center"/>
      <protection locked="0"/>
    </xf>
    <xf numFmtId="49" fontId="18" fillId="38" borderId="80" xfId="0" applyNumberFormat="1" applyFont="1" applyFill="1" applyBorder="1" applyAlignment="1" applyProtection="1">
      <alignment horizontal="center" vertical="center"/>
      <protection locked="0"/>
    </xf>
    <xf numFmtId="0" fontId="7" fillId="38" borderId="69" xfId="0" applyFont="1" applyFill="1" applyBorder="1" applyAlignment="1" applyProtection="1">
      <alignment horizontal="center" vertical="center"/>
      <protection locked="0"/>
    </xf>
    <xf numFmtId="0" fontId="9" fillId="38" borderId="22" xfId="1" applyFont="1" applyFill="1" applyBorder="1" applyAlignment="1" applyProtection="1">
      <alignment horizontal="center" vertical="center"/>
      <protection locked="0"/>
    </xf>
    <xf numFmtId="0" fontId="9" fillId="38" borderId="12" xfId="1" applyFont="1" applyFill="1" applyBorder="1" applyAlignment="1" applyProtection="1">
      <alignment horizontal="center" vertical="center"/>
      <protection locked="0"/>
    </xf>
    <xf numFmtId="169" fontId="25" fillId="38" borderId="106" xfId="0" applyNumberFormat="1" applyFont="1" applyFill="1" applyBorder="1" applyAlignment="1" applyProtection="1">
      <alignment horizontal="center" vertical="center"/>
      <protection locked="0"/>
    </xf>
    <xf numFmtId="169" fontId="25" fillId="38" borderId="69" xfId="0" applyNumberFormat="1" applyFont="1" applyFill="1" applyBorder="1" applyAlignment="1" applyProtection="1">
      <alignment horizontal="center" vertical="center"/>
      <protection locked="0"/>
    </xf>
    <xf numFmtId="0" fontId="9" fillId="38" borderId="107" xfId="1" applyFont="1" applyFill="1" applyBorder="1" applyAlignment="1" applyProtection="1">
      <alignment horizontal="center" vertical="center"/>
      <protection locked="0"/>
    </xf>
    <xf numFmtId="49" fontId="18" fillId="38" borderId="105" xfId="0" applyNumberFormat="1" applyFont="1" applyFill="1" applyBorder="1" applyAlignment="1" applyProtection="1">
      <alignment horizontal="center" vertical="center"/>
      <protection locked="0"/>
    </xf>
    <xf numFmtId="49" fontId="7" fillId="38" borderId="22" xfId="0" applyNumberFormat="1" applyFont="1" applyFill="1" applyBorder="1" applyAlignment="1" applyProtection="1">
      <alignment horizontal="center" vertical="center"/>
      <protection locked="0"/>
    </xf>
    <xf numFmtId="0" fontId="7" fillId="38" borderId="0" xfId="1" applyFont="1" applyFill="1" applyProtection="1">
      <protection locked="0"/>
    </xf>
    <xf numFmtId="0" fontId="4" fillId="25" borderId="23" xfId="1" applyFont="1" applyFill="1" applyBorder="1" applyAlignment="1" applyProtection="1">
      <alignment vertical="center"/>
      <protection locked="0"/>
    </xf>
    <xf numFmtId="49" fontId="18" fillId="25" borderId="116" xfId="0" applyNumberFormat="1" applyFont="1" applyFill="1" applyBorder="1" applyAlignment="1" applyProtection="1">
      <alignment horizontal="center" vertical="center"/>
      <protection locked="0"/>
    </xf>
    <xf numFmtId="168" fontId="7" fillId="25" borderId="98" xfId="1" applyNumberFormat="1" applyFont="1" applyFill="1" applyBorder="1" applyAlignment="1" applyProtection="1">
      <alignment horizontal="center" vertical="center"/>
      <protection locked="0"/>
    </xf>
    <xf numFmtId="170" fontId="9" fillId="25" borderId="22" xfId="1" applyNumberFormat="1" applyFont="1" applyFill="1" applyBorder="1" applyAlignment="1" applyProtection="1">
      <alignment horizontal="center" vertical="center"/>
      <protection locked="0"/>
    </xf>
    <xf numFmtId="49" fontId="18" fillId="25" borderId="80" xfId="0" applyNumberFormat="1" applyFont="1" applyFill="1" applyBorder="1" applyAlignment="1" applyProtection="1">
      <alignment horizontal="center" vertical="center"/>
      <protection locked="0"/>
    </xf>
    <xf numFmtId="0" fontId="7" fillId="25" borderId="69" xfId="0" applyFont="1" applyFill="1" applyBorder="1" applyAlignment="1" applyProtection="1">
      <alignment horizontal="center" vertical="center"/>
      <protection locked="0"/>
    </xf>
    <xf numFmtId="0" fontId="9" fillId="25" borderId="22" xfId="1" applyFont="1" applyFill="1" applyBorder="1" applyAlignment="1" applyProtection="1">
      <alignment horizontal="center" vertical="center"/>
      <protection locked="0"/>
    </xf>
    <xf numFmtId="0" fontId="9" fillId="25" borderId="12" xfId="1" applyFont="1" applyFill="1" applyBorder="1" applyAlignment="1" applyProtection="1">
      <alignment horizontal="center" vertical="center"/>
      <protection locked="0"/>
    </xf>
    <xf numFmtId="169" fontId="25" fillId="25" borderId="106" xfId="0" applyNumberFormat="1" applyFont="1" applyFill="1" applyBorder="1" applyAlignment="1" applyProtection="1">
      <alignment horizontal="center" vertical="center"/>
      <protection locked="0"/>
    </xf>
    <xf numFmtId="169" fontId="25" fillId="25" borderId="69" xfId="0" applyNumberFormat="1" applyFont="1" applyFill="1" applyBorder="1" applyAlignment="1" applyProtection="1">
      <alignment horizontal="center" vertical="center"/>
      <protection locked="0"/>
    </xf>
    <xf numFmtId="0" fontId="9" fillId="25" borderId="107" xfId="1" applyFont="1" applyFill="1" applyBorder="1" applyAlignment="1" applyProtection="1">
      <alignment horizontal="center" vertical="center"/>
      <protection locked="0"/>
    </xf>
    <xf numFmtId="49" fontId="18" fillId="25" borderId="105" xfId="0" applyNumberFormat="1" applyFont="1" applyFill="1" applyBorder="1" applyAlignment="1" applyProtection="1">
      <alignment horizontal="center" vertical="center"/>
      <protection locked="0"/>
    </xf>
    <xf numFmtId="49" fontId="7" fillId="25" borderId="22" xfId="0" applyNumberFormat="1" applyFont="1" applyFill="1" applyBorder="1" applyAlignment="1" applyProtection="1">
      <alignment horizontal="center" vertical="center"/>
      <protection locked="0"/>
    </xf>
    <xf numFmtId="0" fontId="19" fillId="38" borderId="65" xfId="1" applyFont="1" applyFill="1" applyBorder="1" applyAlignment="1" applyProtection="1">
      <alignment vertical="center" shrinkToFit="1"/>
      <protection locked="0"/>
    </xf>
    <xf numFmtId="0" fontId="4" fillId="38" borderId="51" xfId="1" applyFont="1" applyFill="1" applyBorder="1" applyAlignment="1" applyProtection="1">
      <alignment vertical="center"/>
      <protection locked="0"/>
    </xf>
    <xf numFmtId="49" fontId="18" fillId="38" borderId="81" xfId="0" applyNumberFormat="1" applyFont="1" applyFill="1" applyBorder="1" applyAlignment="1" applyProtection="1">
      <alignment horizontal="center" vertical="center"/>
      <protection locked="0"/>
    </xf>
    <xf numFmtId="0" fontId="7" fillId="38" borderId="71" xfId="0" applyFont="1" applyFill="1" applyBorder="1" applyAlignment="1" applyProtection="1">
      <alignment horizontal="center" vertical="center"/>
      <protection locked="0"/>
    </xf>
    <xf numFmtId="0" fontId="9" fillId="38" borderId="21" xfId="1" applyFont="1" applyFill="1" applyBorder="1" applyAlignment="1" applyProtection="1">
      <alignment horizontal="center" vertical="center"/>
      <protection locked="0"/>
    </xf>
    <xf numFmtId="0" fontId="9" fillId="38" borderId="11" xfId="1" applyFont="1" applyFill="1" applyBorder="1" applyAlignment="1" applyProtection="1">
      <alignment horizontal="center" vertical="center"/>
      <protection locked="0"/>
    </xf>
    <xf numFmtId="49" fontId="18" fillId="38" borderId="104" xfId="0" applyNumberFormat="1" applyFont="1" applyFill="1" applyBorder="1" applyAlignment="1" applyProtection="1">
      <alignment horizontal="center" vertical="center"/>
      <protection locked="0"/>
    </xf>
    <xf numFmtId="49" fontId="7" fillId="38" borderId="21" xfId="0" applyNumberFormat="1" applyFont="1" applyFill="1" applyBorder="1" applyAlignment="1" applyProtection="1">
      <alignment horizontal="center" vertical="center"/>
      <protection locked="0"/>
    </xf>
    <xf numFmtId="0" fontId="58" fillId="0" borderId="0" xfId="0" applyFont="1" applyAlignment="1" applyProtection="1">
      <alignment horizontal="center"/>
      <protection locked="0"/>
    </xf>
    <xf numFmtId="0" fontId="20" fillId="4" borderId="63" xfId="1" applyFont="1" applyFill="1" applyBorder="1" applyAlignment="1" applyProtection="1">
      <alignment horizontal="center" vertical="center" wrapText="1" shrinkToFit="1"/>
    </xf>
    <xf numFmtId="0" fontId="20" fillId="4" borderId="64" xfId="1" applyFont="1" applyFill="1" applyBorder="1" applyAlignment="1" applyProtection="1">
      <alignment horizontal="center" vertical="center" wrapText="1" shrinkToFit="1"/>
    </xf>
    <xf numFmtId="0" fontId="19" fillId="0" borderId="102" xfId="1" applyFont="1" applyFill="1" applyBorder="1" applyAlignment="1" applyProtection="1">
      <alignment horizontal="left" vertical="center" shrinkToFit="1"/>
    </xf>
    <xf numFmtId="0" fontId="19" fillId="0" borderId="63" xfId="1" applyFont="1" applyFill="1" applyBorder="1" applyAlignment="1" applyProtection="1">
      <alignment horizontal="left" vertical="center" shrinkToFit="1"/>
    </xf>
    <xf numFmtId="0" fontId="28" fillId="0" borderId="63" xfId="1" applyFont="1" applyFill="1" applyBorder="1" applyAlignment="1" applyProtection="1">
      <alignment horizontal="center" vertical="center" shrinkToFit="1"/>
    </xf>
    <xf numFmtId="0" fontId="19" fillId="0" borderId="63" xfId="1" applyFont="1" applyFill="1" applyBorder="1" applyAlignment="1" applyProtection="1">
      <alignment horizontal="center" vertical="center" shrinkToFit="1"/>
    </xf>
    <xf numFmtId="0" fontId="8" fillId="0" borderId="63" xfId="1" applyFont="1" applyFill="1" applyBorder="1" applyAlignment="1" applyProtection="1">
      <alignment horizontal="center" vertical="center" shrinkToFit="1"/>
    </xf>
    <xf numFmtId="0" fontId="64" fillId="0" borderId="50" xfId="1" applyFont="1" applyFill="1" applyBorder="1" applyAlignment="1" applyProtection="1">
      <alignment horizontal="center" vertical="center" shrinkToFit="1"/>
    </xf>
    <xf numFmtId="0" fontId="64" fillId="0" borderId="48" xfId="1" applyFont="1" applyFill="1" applyBorder="1" applyAlignment="1" applyProtection="1">
      <alignment horizontal="center" vertical="center" shrinkToFit="1"/>
    </xf>
    <xf numFmtId="0" fontId="23" fillId="4" borderId="51" xfId="1" applyFont="1" applyFill="1" applyBorder="1" applyAlignment="1" applyProtection="1">
      <alignment horizontal="center" vertical="center"/>
    </xf>
    <xf numFmtId="0" fontId="23" fillId="4" borderId="23" xfId="1" applyFont="1" applyFill="1" applyBorder="1" applyAlignment="1" applyProtection="1">
      <alignment horizontal="center" vertical="center"/>
    </xf>
    <xf numFmtId="0" fontId="23" fillId="4" borderId="24" xfId="1" applyFont="1" applyFill="1" applyBorder="1" applyAlignment="1" applyProtection="1">
      <alignment horizontal="center" vertical="center"/>
    </xf>
    <xf numFmtId="0" fontId="23" fillId="4" borderId="26" xfId="1" applyFont="1" applyFill="1" applyBorder="1" applyAlignment="1" applyProtection="1">
      <alignment horizontal="center" vertical="center"/>
    </xf>
    <xf numFmtId="0" fontId="23" fillId="4" borderId="0" xfId="1" applyFont="1" applyFill="1" applyBorder="1" applyAlignment="1" applyProtection="1">
      <alignment horizontal="center" vertical="center"/>
    </xf>
    <xf numFmtId="0" fontId="23" fillId="4" borderId="25" xfId="1" applyFont="1" applyFill="1" applyBorder="1" applyAlignment="1" applyProtection="1">
      <alignment horizontal="center" vertical="center"/>
    </xf>
    <xf numFmtId="0" fontId="85" fillId="0" borderId="102" xfId="1" applyNumberFormat="1" applyFont="1" applyBorder="1" applyAlignment="1" applyProtection="1">
      <alignment horizontal="center" vertical="center"/>
    </xf>
    <xf numFmtId="0" fontId="85" fillId="0" borderId="63" xfId="1" applyNumberFormat="1" applyFont="1" applyBorder="1" applyAlignment="1" applyProtection="1">
      <alignment horizontal="center" vertical="center"/>
    </xf>
    <xf numFmtId="0" fontId="85" fillId="0" borderId="64" xfId="1" applyNumberFormat="1" applyFont="1" applyBorder="1" applyAlignment="1" applyProtection="1">
      <alignment horizontal="center" vertical="center"/>
    </xf>
    <xf numFmtId="0" fontId="6" fillId="0" borderId="38" xfId="1" applyFont="1" applyBorder="1" applyAlignment="1" applyProtection="1">
      <alignment horizontal="center" vertical="center" textRotation="90"/>
    </xf>
    <xf numFmtId="0" fontId="6" fillId="0" borderId="37" xfId="1" applyFont="1" applyBorder="1" applyAlignment="1" applyProtection="1">
      <alignment horizontal="center" vertical="center" textRotation="90"/>
    </xf>
    <xf numFmtId="0" fontId="42" fillId="0" borderId="57" xfId="1" applyNumberFormat="1" applyFont="1" applyBorder="1" applyAlignment="1" applyProtection="1">
      <alignment horizontal="left" vertical="center"/>
    </xf>
    <xf numFmtId="0" fontId="42" fillId="0" borderId="40" xfId="1" applyNumberFormat="1" applyFont="1" applyBorder="1" applyAlignment="1" applyProtection="1">
      <alignment horizontal="left" vertical="center"/>
    </xf>
    <xf numFmtId="0" fontId="42" fillId="0" borderId="41" xfId="1" applyNumberFormat="1" applyFont="1" applyBorder="1" applyAlignment="1" applyProtection="1">
      <alignment horizontal="left" vertical="center"/>
    </xf>
    <xf numFmtId="0" fontId="43" fillId="0" borderId="62" xfId="1" applyFont="1" applyBorder="1" applyAlignment="1" applyProtection="1">
      <alignment horizontal="left" vertical="center" shrinkToFit="1"/>
    </xf>
    <xf numFmtId="0" fontId="43" fillId="0" borderId="18" xfId="1" applyFont="1" applyBorder="1" applyAlignment="1" applyProtection="1">
      <alignment horizontal="left" vertical="center" shrinkToFit="1"/>
    </xf>
    <xf numFmtId="0" fontId="43" fillId="0" borderId="22" xfId="1" applyFont="1" applyBorder="1" applyAlignment="1" applyProtection="1">
      <alignment horizontal="left" vertical="center" shrinkToFit="1"/>
    </xf>
    <xf numFmtId="0" fontId="44" fillId="0" borderId="62" xfId="1" applyFont="1" applyBorder="1" applyAlignment="1" applyProtection="1">
      <alignment horizontal="center" vertical="center" shrinkToFit="1"/>
    </xf>
    <xf numFmtId="0" fontId="44" fillId="0" borderId="18" xfId="1" applyFont="1" applyBorder="1" applyAlignment="1" applyProtection="1">
      <alignment horizontal="center" vertical="center" shrinkToFit="1"/>
    </xf>
    <xf numFmtId="0" fontId="43" fillId="0" borderId="1" xfId="1" applyFont="1" applyBorder="1" applyAlignment="1" applyProtection="1">
      <alignment horizontal="center" vertical="center" shrinkToFit="1"/>
    </xf>
    <xf numFmtId="0" fontId="43" fillId="0" borderId="40" xfId="1" applyFont="1" applyBorder="1" applyAlignment="1" applyProtection="1">
      <alignment horizontal="center" vertical="center" shrinkToFit="1"/>
    </xf>
    <xf numFmtId="0" fontId="43" fillId="0" borderId="2" xfId="1" applyFont="1" applyBorder="1" applyAlignment="1" applyProtection="1">
      <alignment horizontal="center" vertical="center" shrinkToFit="1"/>
    </xf>
    <xf numFmtId="0" fontId="30" fillId="0" borderId="58" xfId="1" applyNumberFormat="1" applyFont="1" applyBorder="1" applyAlignment="1" applyProtection="1">
      <alignment horizontal="left" vertical="center"/>
    </xf>
    <xf numFmtId="0" fontId="30" fillId="0" borderId="4" xfId="1" applyNumberFormat="1" applyFont="1" applyBorder="1" applyAlignment="1" applyProtection="1">
      <alignment horizontal="left" vertical="center"/>
    </xf>
    <xf numFmtId="0" fontId="30" fillId="0" borderId="35" xfId="1" applyNumberFormat="1" applyFont="1" applyBorder="1" applyAlignment="1" applyProtection="1">
      <alignment horizontal="left" vertical="center"/>
    </xf>
    <xf numFmtId="0" fontId="31" fillId="0" borderId="3" xfId="1" applyFont="1" applyBorder="1" applyAlignment="1" applyProtection="1">
      <alignment horizontal="left" vertical="center" shrinkToFit="1"/>
    </xf>
    <xf numFmtId="0" fontId="31" fillId="0" borderId="4" xfId="1" applyFont="1" applyBorder="1" applyAlignment="1" applyProtection="1">
      <alignment horizontal="left" vertical="center" shrinkToFit="1"/>
    </xf>
    <xf numFmtId="0" fontId="31" fillId="0" borderId="35" xfId="1" applyFont="1" applyBorder="1" applyAlignment="1" applyProtection="1">
      <alignment horizontal="left" vertical="center" shrinkToFit="1"/>
    </xf>
    <xf numFmtId="0" fontId="34" fillId="0" borderId="3" xfId="1" applyFont="1" applyBorder="1" applyAlignment="1" applyProtection="1">
      <alignment horizontal="center" vertical="center" shrinkToFit="1"/>
    </xf>
    <xf numFmtId="0" fontId="34" fillId="0" borderId="4" xfId="1" applyFont="1" applyBorder="1" applyAlignment="1" applyProtection="1">
      <alignment horizontal="center" vertical="center" shrinkToFit="1"/>
    </xf>
    <xf numFmtId="0" fontId="31" fillId="0" borderId="3" xfId="1" applyFont="1" applyBorder="1" applyAlignment="1" applyProtection="1">
      <alignment horizontal="center" vertical="center" shrinkToFit="1"/>
    </xf>
    <xf numFmtId="0" fontId="31" fillId="0" borderId="4" xfId="1" applyFont="1" applyBorder="1" applyAlignment="1" applyProtection="1">
      <alignment horizontal="center" vertical="center" shrinkToFit="1"/>
    </xf>
    <xf numFmtId="0" fontId="31" fillId="0" borderId="28" xfId="1" applyFont="1" applyBorder="1" applyAlignment="1" applyProtection="1">
      <alignment horizontal="center" vertical="center" shrinkToFit="1"/>
    </xf>
    <xf numFmtId="0" fontId="10" fillId="0" borderId="26" xfId="1" applyFont="1" applyBorder="1" applyAlignment="1" applyProtection="1">
      <alignment horizontal="center" vertical="center"/>
      <protection locked="0"/>
    </xf>
    <xf numFmtId="0" fontId="10" fillId="0" borderId="0" xfId="1" applyFont="1" applyBorder="1" applyAlignment="1" applyProtection="1">
      <alignment horizontal="center" vertical="center"/>
      <protection locked="0"/>
    </xf>
    <xf numFmtId="0" fontId="10" fillId="0" borderId="25" xfId="1" applyFont="1" applyBorder="1" applyAlignment="1" applyProtection="1">
      <alignment horizontal="center" vertical="center"/>
      <protection locked="0"/>
    </xf>
    <xf numFmtId="0" fontId="10" fillId="0" borderId="50" xfId="1" applyFont="1" applyBorder="1" applyAlignment="1" applyProtection="1">
      <alignment horizontal="center" vertical="center"/>
      <protection locked="0"/>
    </xf>
    <xf numFmtId="0" fontId="10" fillId="0" borderId="43" xfId="1" applyFont="1" applyBorder="1" applyAlignment="1" applyProtection="1">
      <alignment horizontal="center" vertical="center"/>
      <protection locked="0"/>
    </xf>
    <xf numFmtId="0" fontId="10" fillId="0" borderId="48" xfId="1" applyFont="1" applyBorder="1" applyAlignment="1" applyProtection="1">
      <alignment horizontal="center" vertical="center"/>
      <protection locked="0"/>
    </xf>
    <xf numFmtId="0" fontId="21" fillId="0" borderId="0" xfId="1" applyFont="1" applyFill="1" applyAlignment="1" applyProtection="1">
      <alignment horizontal="center" vertical="center" wrapText="1"/>
      <protection locked="0"/>
    </xf>
    <xf numFmtId="0" fontId="10" fillId="0" borderId="51" xfId="1" applyFont="1" applyBorder="1" applyAlignment="1" applyProtection="1">
      <alignment horizontal="center" vertical="center"/>
      <protection locked="0"/>
    </xf>
    <xf numFmtId="0" fontId="10" fillId="0" borderId="23" xfId="1" applyFont="1" applyBorder="1" applyAlignment="1" applyProtection="1">
      <alignment horizontal="center" vertical="center"/>
      <protection locked="0"/>
    </xf>
    <xf numFmtId="0" fontId="10" fillId="0" borderId="24" xfId="1" applyFont="1" applyBorder="1" applyAlignment="1" applyProtection="1">
      <alignment horizontal="center" vertical="center"/>
      <protection locked="0"/>
    </xf>
    <xf numFmtId="0" fontId="11" fillId="0" borderId="51" xfId="1" applyNumberFormat="1" applyFont="1" applyFill="1" applyBorder="1" applyAlignment="1" applyProtection="1">
      <alignment horizontal="center"/>
      <protection locked="0"/>
    </xf>
    <xf numFmtId="0" fontId="11" fillId="0" borderId="23" xfId="1" applyNumberFormat="1" applyFont="1" applyFill="1" applyBorder="1" applyAlignment="1" applyProtection="1">
      <alignment horizontal="center"/>
      <protection locked="0"/>
    </xf>
    <xf numFmtId="0" fontId="11" fillId="0" borderId="24" xfId="1" applyNumberFormat="1" applyFont="1" applyFill="1" applyBorder="1" applyAlignment="1" applyProtection="1">
      <alignment horizontal="center"/>
      <protection locked="0"/>
    </xf>
    <xf numFmtId="0" fontId="11" fillId="0" borderId="26" xfId="1" applyNumberFormat="1" applyFont="1" applyFill="1" applyBorder="1" applyAlignment="1" applyProtection="1">
      <alignment horizontal="center"/>
      <protection locked="0"/>
    </xf>
    <xf numFmtId="0" fontId="11" fillId="0" borderId="0" xfId="1" applyNumberFormat="1" applyFont="1" applyFill="1" applyBorder="1" applyAlignment="1" applyProtection="1">
      <alignment horizontal="center"/>
      <protection locked="0"/>
    </xf>
    <xf numFmtId="0" fontId="11" fillId="0" borderId="25" xfId="1" applyNumberFormat="1" applyFont="1" applyFill="1" applyBorder="1" applyAlignment="1" applyProtection="1">
      <alignment horizontal="center"/>
      <protection locked="0"/>
    </xf>
    <xf numFmtId="0" fontId="11" fillId="0" borderId="50" xfId="1" applyNumberFormat="1" applyFont="1" applyFill="1" applyBorder="1" applyAlignment="1" applyProtection="1">
      <alignment horizontal="center"/>
      <protection locked="0"/>
    </xf>
    <xf numFmtId="0" fontId="11" fillId="0" borderId="43" xfId="1" applyNumberFormat="1" applyFont="1" applyFill="1" applyBorder="1" applyAlignment="1" applyProtection="1">
      <alignment horizontal="center"/>
      <protection locked="0"/>
    </xf>
    <xf numFmtId="0" fontId="11" fillId="0" borderId="48" xfId="1" applyNumberFormat="1" applyFont="1" applyFill="1" applyBorder="1" applyAlignment="1" applyProtection="1">
      <alignment horizontal="center"/>
      <protection locked="0"/>
    </xf>
    <xf numFmtId="0" fontId="9" fillId="0" borderId="51" xfId="1" applyNumberFormat="1" applyFont="1" applyBorder="1" applyAlignment="1" applyProtection="1">
      <alignment horizontal="center"/>
      <protection locked="0"/>
    </xf>
    <xf numFmtId="0" fontId="9" fillId="0" borderId="23" xfId="1" applyNumberFormat="1" applyFont="1" applyBorder="1" applyAlignment="1" applyProtection="1">
      <alignment horizontal="center"/>
      <protection locked="0"/>
    </xf>
    <xf numFmtId="0" fontId="9" fillId="0" borderId="24" xfId="1" applyNumberFormat="1" applyFont="1" applyBorder="1" applyAlignment="1" applyProtection="1">
      <alignment horizontal="center"/>
      <protection locked="0"/>
    </xf>
    <xf numFmtId="0" fontId="9" fillId="0" borderId="26" xfId="1" applyNumberFormat="1" applyFont="1" applyBorder="1" applyAlignment="1" applyProtection="1">
      <alignment horizontal="center"/>
      <protection locked="0"/>
    </xf>
    <xf numFmtId="0" fontId="9" fillId="0" borderId="0" xfId="1" applyNumberFormat="1" applyFont="1" applyBorder="1" applyAlignment="1" applyProtection="1">
      <alignment horizontal="center"/>
      <protection locked="0"/>
    </xf>
    <xf numFmtId="0" fontId="9" fillId="0" borderId="25" xfId="1" applyNumberFormat="1" applyFont="1" applyBorder="1" applyAlignment="1" applyProtection="1">
      <alignment horizontal="center"/>
      <protection locked="0"/>
    </xf>
    <xf numFmtId="0" fontId="9" fillId="0" borderId="50" xfId="1" applyNumberFormat="1" applyFont="1" applyBorder="1" applyAlignment="1" applyProtection="1">
      <alignment horizontal="center"/>
      <protection locked="0"/>
    </xf>
    <xf numFmtId="0" fontId="9" fillId="0" borderId="43" xfId="1" applyNumberFormat="1" applyFont="1" applyBorder="1" applyAlignment="1" applyProtection="1">
      <alignment horizontal="center"/>
      <protection locked="0"/>
    </xf>
    <xf numFmtId="0" fontId="9" fillId="0" borderId="48" xfId="1" applyNumberFormat="1" applyFont="1" applyBorder="1" applyAlignment="1" applyProtection="1">
      <alignment horizontal="center"/>
      <protection locked="0"/>
    </xf>
    <xf numFmtId="0" fontId="21" fillId="0" borderId="0" xfId="1" applyFont="1" applyFill="1" applyAlignment="1" applyProtection="1">
      <alignment horizontal="center" vertical="center"/>
      <protection locked="0"/>
    </xf>
    <xf numFmtId="0" fontId="6" fillId="0" borderId="36" xfId="1" applyFont="1" applyBorder="1" applyAlignment="1" applyProtection="1">
      <alignment horizontal="center" vertical="center" textRotation="90" wrapText="1"/>
      <protection locked="0"/>
    </xf>
    <xf numFmtId="0" fontId="6" fillId="0" borderId="38" xfId="1" applyFont="1" applyBorder="1" applyAlignment="1" applyProtection="1">
      <alignment horizontal="center" vertical="center" textRotation="90" wrapText="1"/>
      <protection locked="0"/>
    </xf>
    <xf numFmtId="0" fontId="6" fillId="0" borderId="37" xfId="1" applyFont="1" applyBorder="1" applyAlignment="1" applyProtection="1">
      <alignment horizontal="center" vertical="center" textRotation="90" wrapText="1"/>
      <protection locked="0"/>
    </xf>
    <xf numFmtId="0" fontId="64" fillId="0" borderId="50" xfId="1" applyFont="1" applyFill="1" applyBorder="1" applyAlignment="1" applyProtection="1">
      <alignment horizontal="center" vertical="center" shrinkToFit="1"/>
      <protection locked="0"/>
    </xf>
    <xf numFmtId="0" fontId="64" fillId="0" borderId="48" xfId="1" applyFont="1" applyFill="1" applyBorder="1" applyAlignment="1" applyProtection="1">
      <alignment horizontal="center" vertical="center" shrinkToFit="1"/>
      <protection locked="0"/>
    </xf>
    <xf numFmtId="0" fontId="19" fillId="0" borderId="63" xfId="1" applyFont="1" applyFill="1" applyBorder="1" applyAlignment="1" applyProtection="1">
      <alignment horizontal="center" vertical="center" shrinkToFit="1"/>
      <protection locked="0"/>
    </xf>
    <xf numFmtId="49" fontId="7" fillId="38" borderId="58" xfId="0" applyNumberFormat="1" applyFont="1" applyFill="1" applyBorder="1" applyAlignment="1" applyProtection="1">
      <alignment horizontal="center" vertical="center"/>
      <protection locked="0"/>
    </xf>
    <xf numFmtId="49" fontId="7" fillId="38" borderId="35" xfId="0" applyNumberFormat="1" applyFont="1" applyFill="1" applyBorder="1" applyAlignment="1" applyProtection="1">
      <alignment horizontal="center" vertical="center"/>
      <protection locked="0"/>
    </xf>
    <xf numFmtId="49" fontId="7" fillId="25" borderId="3" xfId="0" applyNumberFormat="1" applyFont="1" applyFill="1" applyBorder="1" applyAlignment="1" applyProtection="1">
      <alignment horizontal="center" vertical="center"/>
      <protection locked="0"/>
    </xf>
    <xf numFmtId="49" fontId="7" fillId="25" borderId="35" xfId="0" applyNumberFormat="1" applyFont="1" applyFill="1" applyBorder="1" applyAlignment="1" applyProtection="1">
      <alignment horizontal="center" vertical="center"/>
      <protection locked="0"/>
    </xf>
    <xf numFmtId="49" fontId="7" fillId="0" borderId="3" xfId="0" applyNumberFormat="1" applyFont="1" applyFill="1" applyBorder="1" applyAlignment="1" applyProtection="1">
      <alignment horizontal="center" vertical="center"/>
      <protection locked="0"/>
    </xf>
    <xf numFmtId="49" fontId="7" fillId="0" borderId="35" xfId="0" applyNumberFormat="1" applyFont="1" applyFill="1" applyBorder="1" applyAlignment="1" applyProtection="1">
      <alignment horizontal="center" vertical="center"/>
      <protection locked="0"/>
    </xf>
    <xf numFmtId="49" fontId="7" fillId="0" borderId="28" xfId="0" applyNumberFormat="1" applyFont="1" applyFill="1" applyBorder="1" applyAlignment="1" applyProtection="1">
      <alignment horizontal="center" vertical="center"/>
      <protection locked="0"/>
    </xf>
    <xf numFmtId="49" fontId="7" fillId="38" borderId="11" xfId="0" applyNumberFormat="1" applyFont="1" applyFill="1" applyBorder="1" applyAlignment="1" applyProtection="1">
      <alignment horizontal="center" vertical="center"/>
      <protection locked="0"/>
    </xf>
    <xf numFmtId="49" fontId="7" fillId="38" borderId="46" xfId="0" applyNumberFormat="1" applyFont="1" applyFill="1" applyBorder="1" applyAlignment="1" applyProtection="1">
      <alignment horizontal="center" vertical="center"/>
      <protection locked="0"/>
    </xf>
    <xf numFmtId="49" fontId="7" fillId="38" borderId="9" xfId="0" applyNumberFormat="1" applyFont="1" applyFill="1" applyBorder="1" applyAlignment="1" applyProtection="1">
      <alignment horizontal="center" vertical="center"/>
      <protection locked="0"/>
    </xf>
    <xf numFmtId="49" fontId="7" fillId="38" borderId="44" xfId="0" applyNumberFormat="1" applyFont="1" applyFill="1" applyBorder="1" applyAlignment="1" applyProtection="1">
      <alignment horizontal="center" vertical="center"/>
      <protection locked="0"/>
    </xf>
    <xf numFmtId="0" fontId="27" fillId="38" borderId="53" xfId="1" applyFont="1" applyFill="1" applyBorder="1" applyAlignment="1" applyProtection="1">
      <alignment horizontal="center" vertical="center" shrinkToFit="1"/>
      <protection locked="0"/>
    </xf>
    <xf numFmtId="0" fontId="27" fillId="38" borderId="22" xfId="1" applyFont="1" applyFill="1" applyBorder="1" applyAlignment="1" applyProtection="1">
      <alignment horizontal="center" vertical="center" shrinkToFit="1"/>
      <protection locked="0"/>
    </xf>
    <xf numFmtId="0" fontId="7" fillId="0" borderId="54" xfId="1" applyFont="1" applyFill="1" applyBorder="1" applyAlignment="1" applyProtection="1">
      <alignment horizontal="center" vertical="center"/>
      <protection locked="0"/>
    </xf>
    <xf numFmtId="0" fontId="7" fillId="0" borderId="32" xfId="1" applyFont="1" applyFill="1" applyBorder="1" applyAlignment="1" applyProtection="1">
      <alignment horizontal="center" vertical="center"/>
      <protection locked="0"/>
    </xf>
    <xf numFmtId="0" fontId="7" fillId="38" borderId="56" xfId="1" applyFont="1" applyFill="1" applyBorder="1" applyAlignment="1" applyProtection="1">
      <alignment horizontal="center" vertical="center"/>
      <protection locked="0"/>
    </xf>
    <xf numFmtId="0" fontId="7" fillId="38" borderId="42" xfId="1" applyFont="1" applyFill="1" applyBorder="1" applyAlignment="1" applyProtection="1">
      <alignment horizontal="center" vertical="center"/>
      <protection locked="0"/>
    </xf>
    <xf numFmtId="0" fontId="8" fillId="38" borderId="51" xfId="1" applyFont="1" applyFill="1" applyBorder="1" applyAlignment="1" applyProtection="1">
      <alignment horizontal="center" vertical="center" shrinkToFit="1"/>
      <protection locked="0"/>
    </xf>
    <xf numFmtId="0" fontId="8" fillId="38" borderId="8" xfId="1" applyFont="1" applyFill="1" applyBorder="1" applyAlignment="1" applyProtection="1">
      <alignment horizontal="center" vertical="center" shrinkToFit="1"/>
      <protection locked="0"/>
    </xf>
    <xf numFmtId="49" fontId="7" fillId="38" borderId="126" xfId="0" applyNumberFormat="1" applyFont="1" applyFill="1" applyBorder="1" applyAlignment="1" applyProtection="1">
      <alignment horizontal="center" vertical="center"/>
      <protection locked="0"/>
    </xf>
    <xf numFmtId="0" fontId="27" fillId="38" borderId="26" xfId="1" applyFont="1" applyFill="1" applyBorder="1" applyAlignment="1" applyProtection="1">
      <alignment horizontal="center" vertical="center" shrinkToFit="1"/>
      <protection locked="0"/>
    </xf>
    <xf numFmtId="0" fontId="27" fillId="38" borderId="12" xfId="1" applyFont="1" applyFill="1" applyBorder="1" applyAlignment="1" applyProtection="1">
      <alignment horizontal="center" vertical="center" shrinkToFit="1"/>
      <protection locked="0"/>
    </xf>
    <xf numFmtId="0" fontId="8" fillId="0" borderId="59" xfId="1" applyFont="1" applyBorder="1" applyAlignment="1" applyProtection="1">
      <alignment horizontal="center" vertical="center" shrinkToFit="1"/>
      <protection locked="0"/>
    </xf>
    <xf numFmtId="0" fontId="8" fillId="0" borderId="17" xfId="1" applyFont="1" applyBorder="1" applyAlignment="1" applyProtection="1">
      <alignment horizontal="center" vertical="center" shrinkToFit="1"/>
      <protection locked="0"/>
    </xf>
    <xf numFmtId="0" fontId="8" fillId="0" borderId="33" xfId="1" applyFont="1" applyBorder="1" applyAlignment="1" applyProtection="1">
      <alignment horizontal="center" vertical="center" shrinkToFit="1"/>
      <protection locked="0"/>
    </xf>
    <xf numFmtId="0" fontId="27" fillId="25" borderId="62" xfId="1" applyFont="1" applyFill="1" applyBorder="1" applyAlignment="1" applyProtection="1">
      <alignment horizontal="center" vertical="center" shrinkToFit="1"/>
      <protection locked="0"/>
    </xf>
    <xf numFmtId="0" fontId="27" fillId="25" borderId="22" xfId="1" applyFont="1" applyFill="1" applyBorder="1" applyAlignment="1" applyProtection="1">
      <alignment horizontal="center" vertical="center" shrinkToFit="1"/>
      <protection locked="0"/>
    </xf>
    <xf numFmtId="0" fontId="14" fillId="0" borderId="62" xfId="1" applyFont="1" applyFill="1" applyBorder="1" applyAlignment="1" applyProtection="1">
      <alignment horizontal="left" vertical="center" shrinkToFit="1"/>
      <protection locked="0"/>
    </xf>
    <xf numFmtId="0" fontId="14" fillId="0" borderId="34" xfId="1" applyFont="1" applyFill="1" applyBorder="1" applyAlignment="1" applyProtection="1">
      <alignment horizontal="left" vertical="center" shrinkToFit="1"/>
      <protection locked="0"/>
    </xf>
    <xf numFmtId="0" fontId="8" fillId="25" borderId="60" xfId="1" applyFont="1" applyFill="1" applyBorder="1" applyAlignment="1" applyProtection="1">
      <alignment horizontal="center" vertical="center" shrinkToFit="1"/>
      <protection locked="0"/>
    </xf>
    <xf numFmtId="0" fontId="8" fillId="25" borderId="8" xfId="1" applyFont="1" applyFill="1" applyBorder="1" applyAlignment="1" applyProtection="1">
      <alignment horizontal="center" vertical="center" shrinkToFit="1"/>
      <protection locked="0"/>
    </xf>
    <xf numFmtId="0" fontId="8" fillId="0" borderId="60" xfId="1" applyFont="1" applyFill="1" applyBorder="1" applyAlignment="1" applyProtection="1">
      <alignment horizontal="center" vertical="center" shrinkToFit="1"/>
      <protection locked="0"/>
    </xf>
    <xf numFmtId="0" fontId="8" fillId="0" borderId="8" xfId="1" applyFont="1" applyFill="1" applyBorder="1" applyAlignment="1" applyProtection="1">
      <alignment horizontal="center" vertical="center" shrinkToFit="1"/>
      <protection locked="0"/>
    </xf>
    <xf numFmtId="0" fontId="20" fillId="6" borderId="84" xfId="1" applyFont="1" applyFill="1" applyBorder="1" applyAlignment="1" applyProtection="1">
      <alignment horizontal="center" vertical="center" wrapText="1"/>
      <protection locked="0"/>
    </xf>
    <xf numFmtId="0" fontId="20" fillId="6" borderId="85" xfId="1" applyFont="1" applyFill="1" applyBorder="1" applyAlignment="1" applyProtection="1">
      <alignment horizontal="center" vertical="center" wrapText="1"/>
      <protection locked="0"/>
    </xf>
    <xf numFmtId="0" fontId="20" fillId="6" borderId="86" xfId="1" applyFont="1" applyFill="1" applyBorder="1" applyAlignment="1" applyProtection="1">
      <alignment horizontal="center" vertical="center" wrapText="1"/>
      <protection locked="0"/>
    </xf>
    <xf numFmtId="0" fontId="20" fillId="6" borderId="87" xfId="1" applyFont="1" applyFill="1" applyBorder="1" applyAlignment="1" applyProtection="1">
      <alignment horizontal="center" vertical="center" wrapText="1"/>
      <protection locked="0"/>
    </xf>
    <xf numFmtId="0" fontId="20" fillId="6" borderId="88" xfId="1" applyFont="1" applyFill="1" applyBorder="1" applyAlignment="1" applyProtection="1">
      <alignment horizontal="center" vertical="center" wrapText="1"/>
      <protection locked="0"/>
    </xf>
    <xf numFmtId="0" fontId="20" fillId="6" borderId="89" xfId="1" applyFont="1" applyFill="1" applyBorder="1" applyAlignment="1" applyProtection="1">
      <alignment horizontal="center" vertical="center" wrapText="1"/>
      <protection locked="0"/>
    </xf>
    <xf numFmtId="0" fontId="12" fillId="38" borderId="56" xfId="1" applyFont="1" applyFill="1" applyBorder="1" applyAlignment="1" applyProtection="1">
      <alignment horizontal="center" vertical="center"/>
      <protection locked="0"/>
    </xf>
    <xf numFmtId="0" fontId="12" fillId="38" borderId="42" xfId="1" applyFont="1" applyFill="1" applyBorder="1" applyAlignment="1" applyProtection="1">
      <alignment horizontal="center" vertical="center"/>
      <protection locked="0"/>
    </xf>
    <xf numFmtId="0" fontId="7" fillId="25" borderId="54" xfId="1" applyFont="1" applyFill="1" applyBorder="1" applyAlignment="1" applyProtection="1">
      <alignment horizontal="center" vertical="center"/>
      <protection locked="0"/>
    </xf>
    <xf numFmtId="0" fontId="7" fillId="25" borderId="42" xfId="1" applyFont="1" applyFill="1" applyBorder="1" applyAlignment="1" applyProtection="1">
      <alignment horizontal="center" vertical="center"/>
      <protection locked="0"/>
    </xf>
    <xf numFmtId="0" fontId="7" fillId="0" borderId="42" xfId="1" applyFont="1" applyFill="1" applyBorder="1" applyAlignment="1" applyProtection="1">
      <alignment horizontal="center" vertical="center"/>
      <protection locked="0"/>
    </xf>
    <xf numFmtId="0" fontId="9" fillId="37" borderId="146" xfId="1" applyFont="1" applyFill="1" applyBorder="1" applyAlignment="1" applyProtection="1">
      <alignment horizontal="center" vertical="center" textRotation="90" wrapText="1"/>
      <protection locked="0"/>
    </xf>
    <xf numFmtId="0" fontId="8" fillId="38" borderId="52" xfId="1" applyFont="1" applyFill="1" applyBorder="1" applyAlignment="1" applyProtection="1">
      <alignment horizontal="center" vertical="center" shrinkToFit="1"/>
      <protection locked="0"/>
    </xf>
    <xf numFmtId="0" fontId="8" fillId="38" borderId="17" xfId="1" applyFont="1" applyFill="1" applyBorder="1" applyAlignment="1" applyProtection="1">
      <alignment horizontal="center" vertical="center" shrinkToFit="1"/>
      <protection locked="0"/>
    </xf>
    <xf numFmtId="0" fontId="12" fillId="0" borderId="54" xfId="1" applyFont="1" applyBorder="1" applyAlignment="1" applyProtection="1">
      <alignment horizontal="center" vertical="center"/>
      <protection locked="0"/>
    </xf>
    <xf numFmtId="0" fontId="12" fillId="0" borderId="42" xfId="1" applyFont="1" applyBorder="1" applyAlignment="1" applyProtection="1">
      <alignment horizontal="center" vertical="center"/>
      <protection locked="0"/>
    </xf>
    <xf numFmtId="0" fontId="12" fillId="0" borderId="32" xfId="1" applyFont="1" applyBorder="1" applyAlignment="1" applyProtection="1">
      <alignment horizontal="center" vertical="center"/>
      <protection locked="0"/>
    </xf>
    <xf numFmtId="0" fontId="23" fillId="13" borderId="84" xfId="1" applyFont="1" applyFill="1" applyBorder="1" applyAlignment="1" applyProtection="1">
      <alignment horizontal="center" vertical="center" wrapText="1"/>
      <protection locked="0"/>
    </xf>
    <xf numFmtId="0" fontId="23" fillId="13" borderId="85" xfId="1" applyFont="1" applyFill="1" applyBorder="1" applyAlignment="1" applyProtection="1">
      <alignment horizontal="center" vertical="center" wrapText="1"/>
      <protection locked="0"/>
    </xf>
    <xf numFmtId="0" fontId="23" fillId="13" borderId="86" xfId="1" applyFont="1" applyFill="1" applyBorder="1" applyAlignment="1" applyProtection="1">
      <alignment horizontal="center" vertical="center" wrapText="1"/>
      <protection locked="0"/>
    </xf>
    <xf numFmtId="0" fontId="23" fillId="13" borderId="87" xfId="1" applyFont="1" applyFill="1" applyBorder="1" applyAlignment="1" applyProtection="1">
      <alignment horizontal="center" vertical="center" wrapText="1"/>
      <protection locked="0"/>
    </xf>
    <xf numFmtId="0" fontId="14" fillId="0" borderId="127" xfId="1" applyFont="1" applyBorder="1" applyAlignment="1" applyProtection="1">
      <alignment horizontal="left" vertical="center" shrinkToFit="1"/>
      <protection locked="0"/>
    </xf>
    <xf numFmtId="0" fontId="14" fillId="0" borderId="131" xfId="1" applyFont="1" applyBorder="1" applyAlignment="1" applyProtection="1">
      <alignment horizontal="left" vertical="center" shrinkToFit="1"/>
      <protection locked="0"/>
    </xf>
    <xf numFmtId="0" fontId="17" fillId="0" borderId="61" xfId="1" applyFont="1" applyFill="1" applyBorder="1" applyAlignment="1" applyProtection="1">
      <alignment horizontal="center" vertical="center" shrinkToFit="1"/>
      <protection locked="0"/>
    </xf>
    <xf numFmtId="0" fontId="17" fillId="0" borderId="12" xfId="1" applyFont="1" applyFill="1" applyBorder="1" applyAlignment="1" applyProtection="1">
      <alignment horizontal="center" vertical="center" shrinkToFit="1"/>
      <protection locked="0"/>
    </xf>
    <xf numFmtId="0" fontId="14" fillId="0" borderId="60" xfId="1" applyFont="1" applyFill="1" applyBorder="1" applyAlignment="1" applyProtection="1">
      <alignment horizontal="left" vertical="center" shrinkToFit="1"/>
      <protection locked="0"/>
    </xf>
    <xf numFmtId="0" fontId="14" fillId="0" borderId="24" xfId="1" applyFont="1" applyFill="1" applyBorder="1" applyAlignment="1" applyProtection="1">
      <alignment horizontal="left" vertical="center" shrinkToFit="1"/>
      <protection locked="0"/>
    </xf>
    <xf numFmtId="0" fontId="17" fillId="0" borderId="70" xfId="1" applyFont="1" applyBorder="1" applyAlignment="1" applyProtection="1">
      <alignment horizontal="center" vertical="center" shrinkToFit="1"/>
      <protection locked="0"/>
    </xf>
    <xf numFmtId="0" fontId="17" fillId="0" borderId="69" xfId="1" applyFont="1" applyBorder="1" applyAlignment="1" applyProtection="1">
      <alignment horizontal="center" vertical="center" shrinkToFit="1"/>
      <protection locked="0"/>
    </xf>
    <xf numFmtId="0" fontId="14" fillId="0" borderId="70" xfId="1" applyFont="1" applyBorder="1" applyAlignment="1" applyProtection="1">
      <alignment horizontal="left" vertical="center" shrinkToFit="1"/>
      <protection locked="0"/>
    </xf>
    <xf numFmtId="0" fontId="14" fillId="0" borderId="77" xfId="1" applyFont="1" applyBorder="1" applyAlignment="1" applyProtection="1">
      <alignment horizontal="left" vertical="center" shrinkToFit="1"/>
      <protection locked="0"/>
    </xf>
    <xf numFmtId="49" fontId="7" fillId="0" borderId="125" xfId="0" applyNumberFormat="1" applyFont="1" applyFill="1" applyBorder="1" applyAlignment="1" applyProtection="1">
      <alignment horizontal="center" vertical="center"/>
      <protection locked="0"/>
    </xf>
    <xf numFmtId="49" fontId="7" fillId="0" borderId="44" xfId="0" applyNumberFormat="1" applyFont="1" applyFill="1" applyBorder="1" applyAlignment="1" applyProtection="1">
      <alignment horizontal="center" vertical="center"/>
      <protection locked="0"/>
    </xf>
    <xf numFmtId="0" fontId="14" fillId="0" borderId="62" xfId="1" applyFont="1" applyBorder="1" applyAlignment="1" applyProtection="1">
      <alignment horizontal="left" vertical="center" shrinkToFit="1"/>
      <protection locked="0"/>
    </xf>
    <xf numFmtId="0" fontId="14" fillId="0" borderId="34" xfId="1" applyFont="1" applyBorder="1" applyAlignment="1" applyProtection="1">
      <alignment horizontal="left" vertical="center" shrinkToFit="1"/>
      <protection locked="0"/>
    </xf>
    <xf numFmtId="0" fontId="27" fillId="0" borderId="61" xfId="1" applyFont="1" applyBorder="1" applyAlignment="1" applyProtection="1">
      <alignment horizontal="center" vertical="center" shrinkToFit="1"/>
      <protection locked="0"/>
    </xf>
    <xf numFmtId="0" fontId="27" fillId="0" borderId="12" xfId="1" applyFont="1" applyBorder="1" applyAlignment="1" applyProtection="1">
      <alignment horizontal="center" vertical="center" shrinkToFit="1"/>
      <protection locked="0"/>
    </xf>
    <xf numFmtId="0" fontId="17" fillId="0" borderId="127" xfId="1" applyFont="1" applyBorder="1" applyAlignment="1" applyProtection="1">
      <alignment horizontal="center" vertical="center" shrinkToFit="1"/>
      <protection locked="0"/>
    </xf>
    <xf numFmtId="0" fontId="17" fillId="0" borderId="124" xfId="1" applyFont="1" applyBorder="1" applyAlignment="1" applyProtection="1">
      <alignment horizontal="center" vertical="center" shrinkToFit="1"/>
      <protection locked="0"/>
    </xf>
    <xf numFmtId="0" fontId="27" fillId="0" borderId="62" xfId="1" applyFont="1" applyBorder="1" applyAlignment="1" applyProtection="1">
      <alignment horizontal="center" vertical="center" shrinkToFit="1"/>
      <protection locked="0"/>
    </xf>
    <xf numFmtId="0" fontId="27" fillId="0" borderId="22" xfId="1" applyFont="1" applyBorder="1" applyAlignment="1" applyProtection="1">
      <alignment horizontal="center" vertical="center" shrinkToFit="1"/>
      <protection locked="0"/>
    </xf>
    <xf numFmtId="0" fontId="14" fillId="0" borderId="60" xfId="1" applyFont="1" applyBorder="1" applyAlignment="1" applyProtection="1">
      <alignment horizontal="left" vertical="center" shrinkToFit="1"/>
      <protection locked="0"/>
    </xf>
    <xf numFmtId="0" fontId="14" fillId="0" borderId="24" xfId="1" applyFont="1" applyBorder="1" applyAlignment="1" applyProtection="1">
      <alignment horizontal="left" vertical="center" shrinkToFit="1"/>
      <protection locked="0"/>
    </xf>
    <xf numFmtId="0" fontId="17" fillId="0" borderId="61" xfId="1" applyFont="1" applyBorder="1" applyAlignment="1" applyProtection="1">
      <alignment horizontal="left" vertical="center" shrinkToFit="1"/>
      <protection locked="0"/>
    </xf>
    <xf numFmtId="0" fontId="17" fillId="0" borderId="25" xfId="1" applyFont="1" applyBorder="1" applyAlignment="1" applyProtection="1">
      <alignment horizontal="left" vertical="center" shrinkToFit="1"/>
      <protection locked="0"/>
    </xf>
    <xf numFmtId="0" fontId="17" fillId="0" borderId="100" xfId="1" applyFont="1" applyFill="1" applyBorder="1" applyAlignment="1" applyProtection="1">
      <alignment horizontal="center" vertical="center" shrinkToFit="1"/>
      <protection locked="0"/>
    </xf>
    <xf numFmtId="0" fontId="17" fillId="0" borderId="129" xfId="1" applyFont="1" applyFill="1" applyBorder="1" applyAlignment="1" applyProtection="1">
      <alignment horizontal="center" vertical="center" shrinkToFit="1"/>
      <protection locked="0"/>
    </xf>
    <xf numFmtId="0" fontId="14" fillId="0" borderId="100" xfId="1" applyFont="1" applyFill="1" applyBorder="1" applyAlignment="1" applyProtection="1">
      <alignment horizontal="left" vertical="center" shrinkToFit="1"/>
      <protection locked="0"/>
    </xf>
    <xf numFmtId="0" fontId="14" fillId="0" borderId="78" xfId="1" applyFont="1" applyFill="1" applyBorder="1" applyAlignment="1" applyProtection="1">
      <alignment horizontal="left" vertical="center" shrinkToFit="1"/>
      <protection locked="0"/>
    </xf>
    <xf numFmtId="0" fontId="8" fillId="0" borderId="60" xfId="1" applyFont="1" applyBorder="1" applyAlignment="1" applyProtection="1">
      <alignment horizontal="center" vertical="center" shrinkToFit="1"/>
      <protection locked="0"/>
    </xf>
    <xf numFmtId="0" fontId="8" fillId="0" borderId="8" xfId="1" applyFont="1" applyBorder="1" applyAlignment="1" applyProtection="1">
      <alignment horizontal="center" vertical="center" shrinkToFit="1"/>
      <protection locked="0"/>
    </xf>
    <xf numFmtId="0" fontId="20" fillId="9" borderId="0" xfId="1" applyFont="1" applyFill="1" applyBorder="1" applyAlignment="1" applyProtection="1">
      <alignment horizontal="center" vertical="center" wrapText="1"/>
      <protection locked="0"/>
    </xf>
    <xf numFmtId="0" fontId="7" fillId="0" borderId="57" xfId="1" applyFont="1" applyFill="1" applyBorder="1" applyAlignment="1" applyProtection="1">
      <alignment horizontal="center" vertical="center"/>
      <protection locked="0"/>
    </xf>
    <xf numFmtId="0" fontId="7" fillId="0" borderId="40" xfId="1" applyFont="1" applyFill="1" applyBorder="1" applyAlignment="1" applyProtection="1">
      <alignment horizontal="center" vertical="center"/>
      <protection locked="0"/>
    </xf>
    <xf numFmtId="0" fontId="7" fillId="0" borderId="2" xfId="1" applyFont="1" applyFill="1" applyBorder="1" applyAlignment="1" applyProtection="1">
      <alignment horizontal="center" vertical="center"/>
      <protection locked="0"/>
    </xf>
    <xf numFmtId="0" fontId="7" fillId="0" borderId="56" xfId="1" applyFont="1" applyFill="1" applyBorder="1" applyAlignment="1" applyProtection="1">
      <alignment horizontal="center" vertical="center"/>
      <protection locked="0"/>
    </xf>
    <xf numFmtId="0" fontId="7" fillId="0" borderId="29" xfId="1" applyFont="1" applyFill="1" applyBorder="1" applyAlignment="1" applyProtection="1">
      <alignment horizontal="center" vertical="center"/>
      <protection locked="0"/>
    </xf>
    <xf numFmtId="0" fontId="7" fillId="0" borderId="58" xfId="1" applyFont="1" applyFill="1" applyBorder="1" applyAlignment="1" applyProtection="1">
      <alignment horizontal="center" vertical="center"/>
      <protection locked="0"/>
    </xf>
    <xf numFmtId="0" fontId="7" fillId="0" borderId="4" xfId="1" applyFont="1" applyFill="1" applyBorder="1" applyAlignment="1" applyProtection="1">
      <alignment horizontal="center" vertical="center"/>
      <protection locked="0"/>
    </xf>
    <xf numFmtId="0" fontId="7" fillId="0" borderId="28" xfId="1" applyFont="1" applyFill="1" applyBorder="1" applyAlignment="1" applyProtection="1">
      <alignment horizontal="center" vertical="center"/>
      <protection locked="0"/>
    </xf>
    <xf numFmtId="0" fontId="12" fillId="25" borderId="54" xfId="1" applyFont="1" applyFill="1" applyBorder="1" applyAlignment="1" applyProtection="1">
      <alignment horizontal="center" vertical="center"/>
      <protection locked="0"/>
    </xf>
    <xf numFmtId="0" fontId="12" fillId="25" borderId="42" xfId="1" applyFont="1" applyFill="1" applyBorder="1" applyAlignment="1" applyProtection="1">
      <alignment horizontal="center" vertical="center"/>
      <protection locked="0"/>
    </xf>
    <xf numFmtId="0" fontId="14" fillId="0" borderId="128" xfId="0" applyFont="1" applyFill="1" applyBorder="1" applyAlignment="1" applyProtection="1">
      <alignment horizontal="left" vertical="center"/>
      <protection locked="0"/>
    </xf>
    <xf numFmtId="0" fontId="14" fillId="0" borderId="45" xfId="0" applyFont="1" applyFill="1" applyBorder="1" applyAlignment="1" applyProtection="1">
      <alignment horizontal="left" vertical="center"/>
      <protection locked="0"/>
    </xf>
    <xf numFmtId="0" fontId="14" fillId="0" borderId="10" xfId="0" applyFont="1" applyFill="1" applyBorder="1" applyAlignment="1" applyProtection="1">
      <alignment horizontal="left" vertical="center"/>
      <protection locked="0"/>
    </xf>
    <xf numFmtId="0" fontId="27" fillId="0" borderId="61" xfId="1" applyFont="1" applyFill="1" applyBorder="1" applyAlignment="1" applyProtection="1">
      <alignment horizontal="center" vertical="center" shrinkToFit="1"/>
      <protection locked="0"/>
    </xf>
    <xf numFmtId="0" fontId="27" fillId="0" borderId="12" xfId="1" applyFont="1" applyFill="1" applyBorder="1" applyAlignment="1" applyProtection="1">
      <alignment horizontal="center" vertical="center" shrinkToFit="1"/>
      <protection locked="0"/>
    </xf>
    <xf numFmtId="49" fontId="7" fillId="0" borderId="9" xfId="0" applyNumberFormat="1" applyFont="1" applyFill="1" applyBorder="1" applyAlignment="1" applyProtection="1">
      <alignment horizontal="center" vertical="center"/>
      <protection locked="0"/>
    </xf>
    <xf numFmtId="0" fontId="14" fillId="0" borderId="61" xfId="1" applyFont="1" applyFill="1" applyBorder="1" applyAlignment="1" applyProtection="1">
      <alignment horizontal="left" vertical="center" shrinkToFit="1"/>
      <protection locked="0"/>
    </xf>
    <xf numFmtId="0" fontId="14" fillId="0" borderId="25" xfId="1" applyFont="1" applyFill="1" applyBorder="1" applyAlignment="1" applyProtection="1">
      <alignment horizontal="left" vertical="center" shrinkToFit="1"/>
      <protection locked="0"/>
    </xf>
    <xf numFmtId="0" fontId="27" fillId="0" borderId="34" xfId="1" applyFont="1" applyBorder="1" applyAlignment="1" applyProtection="1">
      <alignment horizontal="center" vertical="center" shrinkToFit="1"/>
      <protection locked="0"/>
    </xf>
    <xf numFmtId="0" fontId="27" fillId="25" borderId="55" xfId="1" applyFont="1" applyFill="1" applyBorder="1" applyAlignment="1" applyProtection="1">
      <alignment horizontal="center" vertical="center" shrinkToFit="1"/>
      <protection locked="0"/>
    </xf>
    <xf numFmtId="0" fontId="27" fillId="25" borderId="47" xfId="1" applyFont="1" applyFill="1" applyBorder="1" applyAlignment="1" applyProtection="1">
      <alignment horizontal="center" vertical="center" shrinkToFit="1"/>
      <protection locked="0"/>
    </xf>
    <xf numFmtId="0" fontId="23" fillId="22" borderId="84" xfId="1" applyFont="1" applyFill="1" applyBorder="1" applyAlignment="1" applyProtection="1">
      <alignment horizontal="center" vertical="center" wrapText="1"/>
      <protection locked="0"/>
    </xf>
    <xf numFmtId="0" fontId="23" fillId="22" borderId="85" xfId="1" applyFont="1" applyFill="1" applyBorder="1" applyAlignment="1" applyProtection="1">
      <alignment horizontal="center" vertical="center" wrapText="1"/>
      <protection locked="0"/>
    </xf>
    <xf numFmtId="0" fontId="23" fillId="22" borderId="86" xfId="1" applyFont="1" applyFill="1" applyBorder="1" applyAlignment="1" applyProtection="1">
      <alignment horizontal="center" vertical="center" wrapText="1"/>
      <protection locked="0"/>
    </xf>
    <xf numFmtId="0" fontId="23" fillId="22" borderId="87" xfId="1" applyFont="1" applyFill="1" applyBorder="1" applyAlignment="1" applyProtection="1">
      <alignment horizontal="center" vertical="center" wrapText="1"/>
      <protection locked="0"/>
    </xf>
    <xf numFmtId="0" fontId="17" fillId="0" borderId="61" xfId="1" applyFont="1" applyFill="1" applyBorder="1" applyAlignment="1" applyProtection="1">
      <alignment horizontal="left" vertical="center" shrinkToFit="1"/>
      <protection locked="0"/>
    </xf>
    <xf numFmtId="0" fontId="17" fillId="0" borderId="25" xfId="1" applyFont="1" applyFill="1" applyBorder="1" applyAlignment="1" applyProtection="1">
      <alignment horizontal="left" vertical="center" shrinkToFit="1"/>
      <protection locked="0"/>
    </xf>
    <xf numFmtId="0" fontId="10" fillId="0" borderId="43" xfId="1" applyFont="1" applyBorder="1" applyAlignment="1" applyProtection="1">
      <alignment horizontal="left" vertical="center" wrapText="1"/>
      <protection locked="0"/>
    </xf>
    <xf numFmtId="0" fontId="10" fillId="0" borderId="47" xfId="1" applyFont="1" applyBorder="1" applyAlignment="1" applyProtection="1">
      <alignment horizontal="left" vertical="center" wrapText="1"/>
      <protection locked="0"/>
    </xf>
    <xf numFmtId="0" fontId="9" fillId="0" borderId="52" xfId="1" applyFont="1" applyFill="1" applyBorder="1" applyAlignment="1" applyProtection="1">
      <alignment horizontal="left"/>
      <protection locked="0"/>
    </xf>
    <xf numFmtId="0" fontId="9" fillId="0" borderId="13" xfId="1" applyFont="1" applyFill="1" applyBorder="1" applyAlignment="1" applyProtection="1">
      <alignment horizontal="left"/>
      <protection locked="0"/>
    </xf>
    <xf numFmtId="0" fontId="9" fillId="0" borderId="17" xfId="1" applyFont="1" applyFill="1" applyBorder="1" applyAlignment="1" applyProtection="1">
      <alignment horizontal="left"/>
      <protection locked="0"/>
    </xf>
    <xf numFmtId="0" fontId="9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Border="1" applyAlignment="1" applyProtection="1">
      <alignment horizontal="left" vertical="center"/>
      <protection locked="0"/>
    </xf>
    <xf numFmtId="0" fontId="9" fillId="0" borderId="12" xfId="1" applyFont="1" applyBorder="1" applyAlignment="1" applyProtection="1">
      <alignment horizontal="left" vertical="center"/>
      <protection locked="0"/>
    </xf>
    <xf numFmtId="0" fontId="9" fillId="0" borderId="51" xfId="1" applyFont="1" applyBorder="1" applyAlignment="1" applyProtection="1">
      <alignment horizontal="left" vertical="center"/>
      <protection locked="0"/>
    </xf>
    <xf numFmtId="0" fontId="9" fillId="0" borderId="23" xfId="1" applyFont="1" applyBorder="1" applyAlignment="1" applyProtection="1">
      <alignment horizontal="left" vertical="center"/>
      <protection locked="0"/>
    </xf>
    <xf numFmtId="0" fontId="9" fillId="0" borderId="8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10" fillId="0" borderId="18" xfId="1" applyFont="1" applyBorder="1" applyAlignment="1" applyProtection="1">
      <alignment horizontal="left" vertical="center"/>
      <protection locked="0"/>
    </xf>
    <xf numFmtId="0" fontId="10" fillId="0" borderId="22" xfId="1" applyFont="1" applyBorder="1" applyAlignment="1" applyProtection="1">
      <alignment horizontal="left" vertical="center"/>
      <protection locked="0"/>
    </xf>
    <xf numFmtId="0" fontId="10" fillId="0" borderId="50" xfId="1" applyFont="1" applyBorder="1" applyAlignment="1" applyProtection="1">
      <alignment horizontal="left" vertical="center"/>
      <protection locked="0"/>
    </xf>
    <xf numFmtId="0" fontId="10" fillId="0" borderId="43" xfId="1" applyFont="1" applyBorder="1" applyAlignment="1" applyProtection="1">
      <alignment horizontal="left" vertical="center"/>
      <protection locked="0"/>
    </xf>
    <xf numFmtId="0" fontId="10" fillId="0" borderId="47" xfId="1" applyFont="1" applyBorder="1" applyAlignment="1" applyProtection="1">
      <alignment horizontal="left" vertical="center"/>
      <protection locked="0"/>
    </xf>
    <xf numFmtId="0" fontId="6" fillId="0" borderId="38" xfId="1" applyFont="1" applyBorder="1" applyAlignment="1" applyProtection="1">
      <alignment horizontal="center" vertical="center" textRotation="90"/>
      <protection locked="0"/>
    </xf>
    <xf numFmtId="0" fontId="6" fillId="0" borderId="37" xfId="1" applyFont="1" applyBorder="1" applyAlignment="1" applyProtection="1">
      <alignment horizontal="center" vertical="center" textRotation="90"/>
      <protection locked="0"/>
    </xf>
    <xf numFmtId="0" fontId="10" fillId="0" borderId="18" xfId="1" applyFont="1" applyBorder="1" applyAlignment="1" applyProtection="1">
      <alignment horizontal="left" vertical="center" wrapText="1"/>
      <protection locked="0"/>
    </xf>
    <xf numFmtId="0" fontId="10" fillId="0" borderId="22" xfId="1" applyFont="1" applyBorder="1" applyAlignment="1" applyProtection="1">
      <alignment horizontal="left" vertical="center" wrapText="1"/>
      <protection locked="0"/>
    </xf>
    <xf numFmtId="0" fontId="8" fillId="39" borderId="61" xfId="1" applyFont="1" applyFill="1" applyBorder="1" applyAlignment="1" applyProtection="1">
      <alignment horizontal="center" vertical="center" shrinkToFit="1"/>
      <protection locked="0"/>
    </xf>
    <xf numFmtId="0" fontId="8" fillId="39" borderId="12" xfId="1" applyFont="1" applyFill="1" applyBorder="1" applyAlignment="1" applyProtection="1">
      <alignment horizontal="center" vertical="center" shrinkToFit="1"/>
      <protection locked="0"/>
    </xf>
    <xf numFmtId="0" fontId="8" fillId="39" borderId="55" xfId="1" applyFont="1" applyFill="1" applyBorder="1" applyAlignment="1" applyProtection="1">
      <alignment horizontal="center" vertical="center" shrinkToFit="1"/>
      <protection locked="0"/>
    </xf>
    <xf numFmtId="0" fontId="8" fillId="39" borderId="47" xfId="1" applyFont="1" applyFill="1" applyBorder="1" applyAlignment="1" applyProtection="1">
      <alignment horizontal="center" vertical="center" shrinkToFit="1"/>
      <protection locked="0"/>
    </xf>
    <xf numFmtId="0" fontId="8" fillId="39" borderId="26" xfId="1" applyFont="1" applyFill="1" applyBorder="1" applyAlignment="1" applyProtection="1">
      <alignment horizontal="center" vertical="center" shrinkToFit="1"/>
      <protection locked="0"/>
    </xf>
    <xf numFmtId="0" fontId="8" fillId="39" borderId="50" xfId="1" applyFont="1" applyFill="1" applyBorder="1" applyAlignment="1" applyProtection="1">
      <alignment horizontal="center" vertical="center" shrinkToFit="1"/>
      <protection locked="0"/>
    </xf>
    <xf numFmtId="0" fontId="27" fillId="25" borderId="61" xfId="1" applyFont="1" applyFill="1" applyBorder="1" applyAlignment="1" applyProtection="1">
      <alignment horizontal="center" vertical="center" shrinkToFit="1"/>
      <protection locked="0"/>
    </xf>
    <xf numFmtId="0" fontId="27" fillId="25" borderId="12" xfId="1" applyFont="1" applyFill="1" applyBorder="1" applyAlignment="1" applyProtection="1">
      <alignment horizontal="center" vertical="center" shrinkToFit="1"/>
      <protection locked="0"/>
    </xf>
    <xf numFmtId="0" fontId="7" fillId="0" borderId="36" xfId="1" applyFont="1" applyFill="1" applyBorder="1" applyAlignment="1" applyProtection="1">
      <alignment horizontal="center"/>
      <protection locked="0"/>
    </xf>
    <xf numFmtId="0" fontId="7" fillId="0" borderId="37" xfId="1" applyFont="1" applyFill="1" applyBorder="1" applyAlignment="1" applyProtection="1">
      <alignment horizontal="center"/>
      <protection locked="0"/>
    </xf>
    <xf numFmtId="0" fontId="6" fillId="0" borderId="43" xfId="1" applyFont="1" applyBorder="1" applyAlignment="1" applyProtection="1">
      <alignment horizontal="center"/>
      <protection locked="0"/>
    </xf>
    <xf numFmtId="0" fontId="6" fillId="0" borderId="47" xfId="1" applyFont="1" applyBorder="1" applyAlignment="1" applyProtection="1">
      <alignment horizontal="center"/>
      <protection locked="0"/>
    </xf>
    <xf numFmtId="0" fontId="7" fillId="0" borderId="0" xfId="1" applyFont="1" applyFill="1" applyBorder="1" applyAlignment="1" applyProtection="1">
      <alignment horizontal="center"/>
      <protection locked="0"/>
    </xf>
    <xf numFmtId="0" fontId="7" fillId="0" borderId="12" xfId="1" applyFont="1" applyFill="1" applyBorder="1" applyAlignment="1" applyProtection="1">
      <alignment horizontal="center"/>
      <protection locked="0"/>
    </xf>
    <xf numFmtId="0" fontId="27" fillId="38" borderId="52" xfId="1" applyFont="1" applyFill="1" applyBorder="1" applyAlignment="1" applyProtection="1">
      <alignment horizontal="center" vertical="center" shrinkToFit="1"/>
      <protection locked="0"/>
    </xf>
    <xf numFmtId="0" fontId="27" fillId="38" borderId="17" xfId="1" applyFont="1" applyFill="1" applyBorder="1" applyAlignment="1" applyProtection="1">
      <alignment horizontal="center" vertical="center" shrinkToFit="1"/>
      <protection locked="0"/>
    </xf>
    <xf numFmtId="164" fontId="61" fillId="38" borderId="52" xfId="4" applyFont="1" applyFill="1" applyBorder="1" applyAlignment="1" applyProtection="1">
      <alignment horizontal="center" vertical="center" shrinkToFit="1"/>
      <protection locked="0"/>
    </xf>
    <xf numFmtId="164" fontId="61" fillId="38" borderId="17" xfId="4" applyFont="1" applyFill="1" applyBorder="1" applyAlignment="1" applyProtection="1">
      <alignment horizontal="center" vertical="center" shrinkToFit="1"/>
      <protection locked="0"/>
    </xf>
    <xf numFmtId="0" fontId="42" fillId="0" borderId="57" xfId="1" applyNumberFormat="1" applyFont="1" applyBorder="1" applyAlignment="1" applyProtection="1">
      <alignment horizontal="left" vertical="center"/>
      <protection locked="0"/>
    </xf>
    <xf numFmtId="0" fontId="42" fillId="0" borderId="40" xfId="1" applyNumberFormat="1" applyFont="1" applyBorder="1" applyAlignment="1" applyProtection="1">
      <alignment horizontal="left" vertical="center"/>
      <protection locked="0"/>
    </xf>
    <xf numFmtId="0" fontId="42" fillId="0" borderId="41" xfId="1" applyNumberFormat="1" applyFont="1" applyBorder="1" applyAlignment="1" applyProtection="1">
      <alignment horizontal="left" vertical="center"/>
      <protection locked="0"/>
    </xf>
    <xf numFmtId="0" fontId="30" fillId="0" borderId="58" xfId="1" applyFont="1" applyBorder="1" applyAlignment="1" applyProtection="1">
      <alignment horizontal="left" vertical="center"/>
      <protection locked="0"/>
    </xf>
    <xf numFmtId="0" fontId="30" fillId="0" borderId="4" xfId="1" applyFont="1" applyBorder="1" applyAlignment="1" applyProtection="1">
      <alignment horizontal="left" vertical="center"/>
      <protection locked="0"/>
    </xf>
    <xf numFmtId="0" fontId="30" fillId="0" borderId="35" xfId="1" applyFont="1" applyBorder="1" applyAlignment="1" applyProtection="1">
      <alignment horizontal="left" vertical="center"/>
      <protection locked="0"/>
    </xf>
    <xf numFmtId="164" fontId="61" fillId="38" borderId="51" xfId="4" applyFont="1" applyFill="1" applyBorder="1" applyAlignment="1" applyProtection="1">
      <alignment horizontal="center" vertical="center" shrinkToFit="1"/>
      <protection locked="0"/>
    </xf>
    <xf numFmtId="164" fontId="61" fillId="38" borderId="8" xfId="4" applyFont="1" applyFill="1" applyBorder="1" applyAlignment="1" applyProtection="1">
      <alignment horizontal="center" vertical="center" shrinkToFit="1"/>
      <protection locked="0"/>
    </xf>
    <xf numFmtId="0" fontId="27" fillId="0" borderId="25" xfId="1" applyFont="1" applyBorder="1" applyAlignment="1" applyProtection="1">
      <alignment horizontal="center" vertical="center" shrinkToFit="1"/>
      <protection locked="0"/>
    </xf>
    <xf numFmtId="0" fontId="27" fillId="0" borderId="59" xfId="1" applyFont="1" applyBorder="1" applyAlignment="1" applyProtection="1">
      <alignment horizontal="center" vertical="center" shrinkToFit="1"/>
      <protection locked="0"/>
    </xf>
    <xf numFmtId="0" fontId="27" fillId="0" borderId="33" xfId="1" applyFont="1" applyBorder="1" applyAlignment="1" applyProtection="1">
      <alignment horizontal="center" vertical="center" shrinkToFit="1"/>
      <protection locked="0"/>
    </xf>
    <xf numFmtId="0" fontId="27" fillId="0" borderId="17" xfId="1" applyFont="1" applyBorder="1" applyAlignment="1" applyProtection="1">
      <alignment horizontal="center" vertical="center" shrinkToFit="1"/>
      <protection locked="0"/>
    </xf>
    <xf numFmtId="0" fontId="8" fillId="0" borderId="24" xfId="1" applyFont="1" applyBorder="1" applyAlignment="1" applyProtection="1">
      <alignment horizontal="center" vertical="center" shrinkToFit="1"/>
      <protection locked="0"/>
    </xf>
    <xf numFmtId="0" fontId="27" fillId="25" borderId="59" xfId="1" applyFont="1" applyFill="1" applyBorder="1" applyAlignment="1" applyProtection="1">
      <alignment horizontal="center" vertical="center" shrinkToFit="1"/>
      <protection locked="0"/>
    </xf>
    <xf numFmtId="0" fontId="27" fillId="25" borderId="17" xfId="1" applyFont="1" applyFill="1" applyBorder="1" applyAlignment="1" applyProtection="1">
      <alignment horizontal="center" vertical="center" shrinkToFit="1"/>
      <protection locked="0"/>
    </xf>
    <xf numFmtId="0" fontId="31" fillId="0" borderId="4" xfId="1" applyFont="1" applyBorder="1" applyAlignment="1" applyProtection="1">
      <alignment horizontal="center" vertical="center" shrinkToFit="1"/>
      <protection locked="0"/>
    </xf>
    <xf numFmtId="0" fontId="31" fillId="0" borderId="28" xfId="1" applyFont="1" applyBorder="1" applyAlignment="1" applyProtection="1">
      <alignment horizontal="center" vertical="center" shrinkToFit="1"/>
      <protection locked="0"/>
    </xf>
    <xf numFmtId="0" fontId="44" fillId="25" borderId="1" xfId="1" applyFont="1" applyFill="1" applyBorder="1" applyAlignment="1" applyProtection="1">
      <alignment horizontal="center" vertical="center" shrinkToFit="1"/>
      <protection locked="0"/>
    </xf>
    <xf numFmtId="0" fontId="44" fillId="25" borderId="40" xfId="1" applyFont="1" applyFill="1" applyBorder="1" applyAlignment="1" applyProtection="1">
      <alignment horizontal="center" vertical="center" shrinkToFit="1"/>
      <protection locked="0"/>
    </xf>
    <xf numFmtId="0" fontId="43" fillId="0" borderId="1" xfId="1" applyFont="1" applyBorder="1" applyAlignment="1" applyProtection="1">
      <alignment horizontal="left" vertical="center" shrinkToFit="1"/>
      <protection locked="0"/>
    </xf>
    <xf numFmtId="0" fontId="43" fillId="0" borderId="40" xfId="1" applyFont="1" applyBorder="1" applyAlignment="1" applyProtection="1">
      <alignment horizontal="left" vertical="center" shrinkToFit="1"/>
      <protection locked="0"/>
    </xf>
    <xf numFmtId="0" fontId="43" fillId="0" borderId="41" xfId="1" applyFont="1" applyBorder="1" applyAlignment="1" applyProtection="1">
      <alignment horizontal="left" vertical="center" shrinkToFit="1"/>
      <protection locked="0"/>
    </xf>
    <xf numFmtId="0" fontId="8" fillId="0" borderId="63" xfId="1" applyFont="1" applyFill="1" applyBorder="1" applyAlignment="1" applyProtection="1">
      <alignment horizontal="center" vertical="center" shrinkToFit="1"/>
      <protection locked="0"/>
    </xf>
    <xf numFmtId="0" fontId="34" fillId="25" borderId="3" xfId="1" applyFont="1" applyFill="1" applyBorder="1" applyAlignment="1" applyProtection="1">
      <alignment horizontal="center" vertical="center" shrinkToFit="1"/>
      <protection locked="0"/>
    </xf>
    <xf numFmtId="0" fontId="34" fillId="25" borderId="4" xfId="1" applyFont="1" applyFill="1" applyBorder="1" applyAlignment="1" applyProtection="1">
      <alignment horizontal="center" vertical="center" shrinkToFit="1"/>
      <protection locked="0"/>
    </xf>
    <xf numFmtId="0" fontId="8" fillId="0" borderId="61" xfId="1" applyFont="1" applyBorder="1" applyAlignment="1" applyProtection="1">
      <alignment horizontal="center" vertical="center" shrinkToFit="1"/>
      <protection locked="0"/>
    </xf>
    <xf numFmtId="0" fontId="8" fillId="0" borderId="12" xfId="1" applyFont="1" applyBorder="1" applyAlignment="1" applyProtection="1">
      <alignment horizontal="center" vertical="center" shrinkToFit="1"/>
      <protection locked="0"/>
    </xf>
    <xf numFmtId="0" fontId="8" fillId="0" borderId="55" xfId="1" applyFont="1" applyBorder="1" applyAlignment="1" applyProtection="1">
      <alignment horizontal="center" vertical="center" shrinkToFit="1"/>
      <protection locked="0"/>
    </xf>
    <xf numFmtId="0" fontId="8" fillId="0" borderId="47" xfId="1" applyFont="1" applyBorder="1" applyAlignment="1" applyProtection="1">
      <alignment horizontal="center" vertical="center" shrinkToFit="1"/>
      <protection locked="0"/>
    </xf>
    <xf numFmtId="0" fontId="43" fillId="0" borderId="40" xfId="1" applyFont="1" applyBorder="1" applyAlignment="1" applyProtection="1">
      <alignment horizontal="center" vertical="center" shrinkToFit="1"/>
      <protection locked="0"/>
    </xf>
    <xf numFmtId="0" fontId="43" fillId="0" borderId="2" xfId="1" applyFont="1" applyBorder="1" applyAlignment="1" applyProtection="1">
      <alignment horizontal="center" vertical="center" shrinkToFit="1"/>
      <protection locked="0"/>
    </xf>
    <xf numFmtId="0" fontId="7" fillId="0" borderId="58" xfId="1" applyFont="1" applyBorder="1" applyAlignment="1" applyProtection="1">
      <alignment horizontal="left" vertical="center"/>
      <protection locked="0"/>
    </xf>
    <xf numFmtId="0" fontId="7" fillId="0" borderId="4" xfId="1" applyFont="1" applyBorder="1" applyAlignment="1" applyProtection="1">
      <alignment horizontal="left" vertical="center"/>
      <protection locked="0"/>
    </xf>
    <xf numFmtId="0" fontId="7" fillId="0" borderId="28" xfId="1" applyFont="1" applyBorder="1" applyAlignment="1" applyProtection="1">
      <alignment horizontal="left" vertical="center"/>
      <protection locked="0"/>
    </xf>
    <xf numFmtId="0" fontId="7" fillId="0" borderId="56" xfId="1" applyFont="1" applyBorder="1" applyAlignment="1" applyProtection="1">
      <alignment horizontal="left" vertical="center"/>
      <protection locked="0"/>
    </xf>
    <xf numFmtId="0" fontId="7" fillId="0" borderId="29" xfId="1" applyFont="1" applyBorder="1" applyAlignment="1" applyProtection="1">
      <alignment horizontal="left" vertical="center"/>
      <protection locked="0"/>
    </xf>
    <xf numFmtId="0" fontId="7" fillId="0" borderId="32" xfId="1" applyFont="1" applyBorder="1" applyAlignment="1" applyProtection="1">
      <alignment horizontal="left" vertical="center"/>
      <protection locked="0"/>
    </xf>
    <xf numFmtId="0" fontId="7" fillId="0" borderId="57" xfId="1" applyFont="1" applyBorder="1" applyAlignment="1" applyProtection="1">
      <alignment horizontal="left" vertical="center"/>
      <protection locked="0"/>
    </xf>
    <xf numFmtId="0" fontId="7" fillId="0" borderId="40" xfId="1" applyFont="1" applyBorder="1" applyAlignment="1" applyProtection="1">
      <alignment horizontal="left" vertical="center"/>
      <protection locked="0"/>
    </xf>
    <xf numFmtId="0" fontId="7" fillId="0" borderId="2" xfId="1" applyFont="1" applyBorder="1" applyAlignment="1" applyProtection="1">
      <alignment horizontal="left" vertical="center"/>
      <protection locked="0"/>
    </xf>
    <xf numFmtId="166" fontId="13" fillId="0" borderId="58" xfId="1" applyNumberFormat="1" applyFont="1" applyFill="1" applyBorder="1" applyAlignment="1" applyProtection="1">
      <alignment horizontal="center" vertical="center"/>
      <protection locked="0"/>
    </xf>
    <xf numFmtId="166" fontId="13" fillId="0" borderId="4" xfId="1" applyNumberFormat="1" applyFont="1" applyFill="1" applyBorder="1" applyAlignment="1" applyProtection="1">
      <alignment horizontal="center" vertical="center"/>
      <protection locked="0"/>
    </xf>
    <xf numFmtId="166" fontId="13" fillId="0" borderId="28" xfId="1" applyNumberFormat="1" applyFont="1" applyFill="1" applyBorder="1" applyAlignment="1" applyProtection="1">
      <alignment horizontal="center" vertical="center"/>
      <protection locked="0"/>
    </xf>
    <xf numFmtId="0" fontId="9" fillId="0" borderId="53" xfId="1" applyFont="1" applyBorder="1" applyAlignment="1" applyProtection="1">
      <alignment horizontal="left" vertical="center"/>
      <protection locked="0"/>
    </xf>
    <xf numFmtId="0" fontId="9" fillId="0" borderId="18" xfId="1" applyFont="1" applyBorder="1" applyAlignment="1" applyProtection="1">
      <alignment horizontal="left" vertical="center"/>
      <protection locked="0"/>
    </xf>
    <xf numFmtId="0" fontId="9" fillId="0" borderId="34" xfId="1" applyFont="1" applyBorder="1" applyAlignment="1" applyProtection="1">
      <alignment horizontal="left" vertical="center"/>
      <protection locked="0"/>
    </xf>
    <xf numFmtId="0" fontId="27" fillId="0" borderId="60" xfId="1" applyFont="1" applyBorder="1" applyAlignment="1" applyProtection="1">
      <alignment horizontal="center" vertical="center" shrinkToFit="1"/>
      <protection locked="0"/>
    </xf>
    <xf numFmtId="0" fontId="27" fillId="0" borderId="24" xfId="1" applyFont="1" applyBorder="1" applyAlignment="1" applyProtection="1">
      <alignment horizontal="center" vertical="center" shrinkToFit="1"/>
      <protection locked="0"/>
    </xf>
    <xf numFmtId="0" fontId="27" fillId="0" borderId="55" xfId="1" applyFont="1" applyBorder="1" applyAlignment="1" applyProtection="1">
      <alignment horizontal="center" vertical="center" shrinkToFit="1"/>
      <protection locked="0"/>
    </xf>
    <xf numFmtId="0" fontId="27" fillId="0" borderId="47" xfId="1" applyFont="1" applyBorder="1" applyAlignment="1" applyProtection="1">
      <alignment horizontal="center" vertical="center" shrinkToFit="1"/>
      <protection locked="0"/>
    </xf>
    <xf numFmtId="0" fontId="27" fillId="25" borderId="60" xfId="1" applyFont="1" applyFill="1" applyBorder="1" applyAlignment="1" applyProtection="1">
      <alignment horizontal="center" vertical="center" shrinkToFit="1"/>
      <protection locked="0"/>
    </xf>
    <xf numFmtId="0" fontId="27" fillId="25" borderId="8" xfId="1" applyFont="1" applyFill="1" applyBorder="1" applyAlignment="1" applyProtection="1">
      <alignment horizontal="center" vertical="center" shrinkToFit="1"/>
      <protection locked="0"/>
    </xf>
    <xf numFmtId="0" fontId="27" fillId="0" borderId="8" xfId="1" applyFont="1" applyBorder="1" applyAlignment="1" applyProtection="1">
      <alignment horizontal="center" vertical="center" shrinkToFit="1"/>
      <protection locked="0"/>
    </xf>
    <xf numFmtId="0" fontId="27" fillId="38" borderId="50" xfId="1" applyFont="1" applyFill="1" applyBorder="1" applyAlignment="1" applyProtection="1">
      <alignment horizontal="center" vertical="center" shrinkToFit="1"/>
      <protection locked="0"/>
    </xf>
    <xf numFmtId="0" fontId="27" fillId="38" borderId="47" xfId="1" applyFont="1" applyFill="1" applyBorder="1" applyAlignment="1" applyProtection="1">
      <alignment horizontal="center" vertical="center" shrinkToFit="1"/>
      <protection locked="0"/>
    </xf>
    <xf numFmtId="0" fontId="27" fillId="38" borderId="51" xfId="1" applyFont="1" applyFill="1" applyBorder="1" applyAlignment="1" applyProtection="1">
      <alignment horizontal="center" vertical="center" shrinkToFit="1"/>
      <protection locked="0"/>
    </xf>
    <xf numFmtId="0" fontId="27" fillId="38" borderId="8" xfId="1" applyFont="1" applyFill="1" applyBorder="1" applyAlignment="1" applyProtection="1">
      <alignment horizontal="center" vertical="center" shrinkToFit="1"/>
      <protection locked="0"/>
    </xf>
    <xf numFmtId="0" fontId="7" fillId="0" borderId="56" xfId="1" applyFont="1" applyBorder="1" applyAlignment="1" applyProtection="1">
      <alignment horizontal="center" vertical="center"/>
      <protection locked="0"/>
    </xf>
    <xf numFmtId="0" fontId="7" fillId="0" borderId="29" xfId="1" applyFont="1" applyBorder="1" applyAlignment="1" applyProtection="1">
      <alignment horizontal="center" vertical="center"/>
      <protection locked="0"/>
    </xf>
    <xf numFmtId="0" fontId="7" fillId="0" borderId="32" xfId="1" applyFont="1" applyBorder="1" applyAlignment="1" applyProtection="1">
      <alignment horizontal="center" vertical="center"/>
      <protection locked="0"/>
    </xf>
    <xf numFmtId="0" fontId="8" fillId="25" borderId="62" xfId="1" applyFont="1" applyFill="1" applyBorder="1" applyAlignment="1" applyProtection="1">
      <alignment horizontal="center" vertical="center" shrinkToFit="1"/>
      <protection locked="0"/>
    </xf>
    <xf numFmtId="0" fontId="8" fillId="25" borderId="22" xfId="1" applyFont="1" applyFill="1" applyBorder="1" applyAlignment="1" applyProtection="1">
      <alignment horizontal="center" vertical="center" shrinkToFit="1"/>
      <protection locked="0"/>
    </xf>
    <xf numFmtId="0" fontId="27" fillId="0" borderId="62" xfId="1" applyFont="1" applyFill="1" applyBorder="1" applyAlignment="1" applyProtection="1">
      <alignment horizontal="center" vertical="center" shrinkToFit="1"/>
      <protection locked="0"/>
    </xf>
    <xf numFmtId="0" fontId="27" fillId="0" borderId="22" xfId="1" applyFont="1" applyFill="1" applyBorder="1" applyAlignment="1" applyProtection="1">
      <alignment horizontal="center" vertical="center" shrinkToFit="1"/>
      <protection locked="0"/>
    </xf>
    <xf numFmtId="0" fontId="8" fillId="0" borderId="48" xfId="1" applyFont="1" applyBorder="1" applyAlignment="1" applyProtection="1">
      <alignment horizontal="center" vertical="center" shrinkToFit="1"/>
      <protection locked="0"/>
    </xf>
    <xf numFmtId="0" fontId="12" fillId="0" borderId="56" xfId="1" applyFont="1" applyFill="1" applyBorder="1" applyAlignment="1" applyProtection="1">
      <alignment horizontal="center" vertical="center"/>
      <protection locked="0"/>
    </xf>
    <xf numFmtId="0" fontId="12" fillId="0" borderId="42" xfId="1" applyFont="1" applyFill="1" applyBorder="1" applyAlignment="1" applyProtection="1">
      <alignment horizontal="center" vertical="center"/>
      <protection locked="0"/>
    </xf>
    <xf numFmtId="0" fontId="8" fillId="0" borderId="62" xfId="1" applyFont="1" applyBorder="1" applyAlignment="1" applyProtection="1">
      <alignment horizontal="center" vertical="center" shrinkToFit="1"/>
      <protection locked="0"/>
    </xf>
    <xf numFmtId="0" fontId="8" fillId="0" borderId="22" xfId="1" applyFont="1" applyBorder="1" applyAlignment="1" applyProtection="1">
      <alignment horizontal="center" vertical="center" shrinkToFit="1"/>
      <protection locked="0"/>
    </xf>
    <xf numFmtId="0" fontId="8" fillId="0" borderId="34" xfId="1" applyFont="1" applyBorder="1" applyAlignment="1" applyProtection="1">
      <alignment horizontal="center" vertical="center" shrinkToFit="1"/>
      <protection locked="0"/>
    </xf>
    <xf numFmtId="0" fontId="19" fillId="0" borderId="102" xfId="1" applyFont="1" applyFill="1" applyBorder="1" applyAlignment="1" applyProtection="1">
      <alignment horizontal="left" vertical="center" shrinkToFit="1"/>
      <protection locked="0"/>
    </xf>
    <xf numFmtId="0" fontId="19" fillId="0" borderId="63" xfId="1" applyFont="1" applyFill="1" applyBorder="1" applyAlignment="1" applyProtection="1">
      <alignment horizontal="left" vertical="center" shrinkToFit="1"/>
      <protection locked="0"/>
    </xf>
    <xf numFmtId="0" fontId="28" fillId="2" borderId="63" xfId="1" applyFont="1" applyFill="1" applyBorder="1" applyAlignment="1" applyProtection="1">
      <alignment horizontal="center" vertical="center" shrinkToFit="1"/>
      <protection locked="0"/>
    </xf>
    <xf numFmtId="49" fontId="9" fillId="0" borderId="53" xfId="1" applyNumberFormat="1" applyFont="1" applyBorder="1" applyAlignment="1" applyProtection="1">
      <alignment horizontal="center"/>
      <protection locked="0"/>
    </xf>
    <xf numFmtId="49" fontId="9" fillId="0" borderId="34" xfId="1" applyNumberFormat="1" applyFont="1" applyBorder="1" applyAlignment="1" applyProtection="1">
      <alignment horizontal="center"/>
      <protection locked="0"/>
    </xf>
    <xf numFmtId="0" fontId="20" fillId="4" borderId="63" xfId="1" applyFont="1" applyFill="1" applyBorder="1" applyAlignment="1" applyProtection="1">
      <alignment horizontal="center" vertical="center" wrapText="1" shrinkToFit="1"/>
      <protection locked="0"/>
    </xf>
    <xf numFmtId="0" fontId="20" fillId="4" borderId="64" xfId="1" applyFont="1" applyFill="1" applyBorder="1" applyAlignment="1" applyProtection="1">
      <alignment horizontal="center" vertical="center" wrapText="1" shrinkToFit="1"/>
      <protection locked="0"/>
    </xf>
    <xf numFmtId="0" fontId="8" fillId="25" borderId="63" xfId="1" applyFont="1" applyFill="1" applyBorder="1" applyAlignment="1" applyProtection="1">
      <alignment horizontal="center" vertical="center" shrinkToFit="1"/>
      <protection locked="0"/>
    </xf>
    <xf numFmtId="0" fontId="87" fillId="0" borderId="3" xfId="1" applyFont="1" applyBorder="1" applyAlignment="1" applyProtection="1">
      <alignment horizontal="left" vertical="center" shrinkToFit="1"/>
      <protection locked="0"/>
    </xf>
    <xf numFmtId="0" fontId="87" fillId="0" borderId="4" xfId="1" applyFont="1" applyBorder="1" applyAlignment="1" applyProtection="1">
      <alignment horizontal="left" vertical="center" shrinkToFit="1"/>
      <protection locked="0"/>
    </xf>
    <xf numFmtId="0" fontId="87" fillId="0" borderId="35" xfId="1" applyFont="1" applyBorder="1" applyAlignment="1" applyProtection="1">
      <alignment horizontal="left" vertical="center" shrinkToFit="1"/>
      <protection locked="0"/>
    </xf>
    <xf numFmtId="0" fontId="8" fillId="0" borderId="25" xfId="1" applyFont="1" applyBorder="1" applyAlignment="1" applyProtection="1">
      <alignment horizontal="center" vertical="center" shrinkToFit="1"/>
      <protection locked="0"/>
    </xf>
    <xf numFmtId="0" fontId="7" fillId="0" borderId="36" xfId="1" applyFont="1" applyBorder="1" applyAlignment="1" applyProtection="1">
      <alignment horizontal="center" vertical="center" textRotation="90"/>
      <protection locked="0"/>
    </xf>
    <xf numFmtId="0" fontId="7" fillId="0" borderId="37" xfId="1" applyFont="1" applyBorder="1" applyAlignment="1" applyProtection="1">
      <alignment horizontal="center" vertical="center" textRotation="90"/>
      <protection locked="0"/>
    </xf>
    <xf numFmtId="0" fontId="6" fillId="0" borderId="36" xfId="1" applyFont="1" applyBorder="1" applyAlignment="1" applyProtection="1">
      <alignment horizontal="center" vertical="center" textRotation="90"/>
      <protection locked="0"/>
    </xf>
    <xf numFmtId="0" fontId="6" fillId="0" borderId="51" xfId="1" applyFont="1" applyBorder="1" applyAlignment="1" applyProtection="1">
      <alignment horizontal="center" vertical="center" textRotation="90" wrapText="1"/>
      <protection locked="0"/>
    </xf>
    <xf numFmtId="0" fontId="6" fillId="0" borderId="26" xfId="1" applyFont="1" applyBorder="1" applyAlignment="1" applyProtection="1">
      <alignment horizontal="center" vertical="center" textRotation="90" wrapText="1"/>
      <protection locked="0"/>
    </xf>
    <xf numFmtId="0" fontId="6" fillId="0" borderId="50" xfId="1" applyFont="1" applyBorder="1" applyAlignment="1" applyProtection="1">
      <alignment horizontal="center" vertical="center" textRotation="90" wrapText="1"/>
      <protection locked="0"/>
    </xf>
    <xf numFmtId="0" fontId="10" fillId="0" borderId="38" xfId="1" applyFont="1" applyBorder="1" applyAlignment="1" applyProtection="1">
      <alignment horizontal="center" vertical="center"/>
      <protection locked="0"/>
    </xf>
    <xf numFmtId="0" fontId="50" fillId="0" borderId="56" xfId="1" applyFont="1" applyBorder="1" applyAlignment="1" applyProtection="1">
      <alignment horizontal="left" vertical="center" wrapText="1"/>
      <protection locked="0"/>
    </xf>
    <xf numFmtId="0" fontId="50" fillId="0" borderId="29" xfId="1" applyFont="1" applyBorder="1" applyAlignment="1" applyProtection="1">
      <alignment horizontal="left" vertical="center" wrapText="1"/>
      <protection locked="0"/>
    </xf>
    <xf numFmtId="0" fontId="50" fillId="0" borderId="42" xfId="1" applyFont="1" applyBorder="1" applyAlignment="1" applyProtection="1">
      <alignment horizontal="left" vertical="center" wrapText="1"/>
      <protection locked="0"/>
    </xf>
    <xf numFmtId="0" fontId="9" fillId="0" borderId="53" xfId="1" applyFont="1" applyBorder="1" applyAlignment="1" applyProtection="1">
      <alignment horizontal="left"/>
      <protection locked="0"/>
    </xf>
    <xf numFmtId="0" fontId="9" fillId="0" borderId="18" xfId="1" applyFont="1" applyBorder="1" applyAlignment="1" applyProtection="1">
      <alignment horizontal="left"/>
      <protection locked="0"/>
    </xf>
    <xf numFmtId="0" fontId="9" fillId="0" borderId="22" xfId="1" applyFont="1" applyBorder="1" applyAlignment="1" applyProtection="1">
      <alignment horizontal="left"/>
      <protection locked="0"/>
    </xf>
    <xf numFmtId="0" fontId="9" fillId="0" borderId="56" xfId="1" applyFont="1" applyBorder="1" applyAlignment="1" applyProtection="1">
      <alignment horizontal="left"/>
      <protection locked="0"/>
    </xf>
    <xf numFmtId="0" fontId="9" fillId="0" borderId="29" xfId="1" applyFont="1" applyBorder="1" applyAlignment="1" applyProtection="1">
      <alignment horizontal="left"/>
      <protection locked="0"/>
    </xf>
    <xf numFmtId="0" fontId="9" fillId="0" borderId="42" xfId="1" applyFont="1" applyBorder="1" applyAlignment="1" applyProtection="1">
      <alignment horizontal="left"/>
      <protection locked="0"/>
    </xf>
    <xf numFmtId="0" fontId="9" fillId="3" borderId="52" xfId="1" applyFont="1" applyFill="1" applyBorder="1" applyAlignment="1" applyProtection="1">
      <alignment horizontal="left" vertical="center" wrapText="1"/>
      <protection locked="0"/>
    </xf>
    <xf numFmtId="0" fontId="9" fillId="3" borderId="13" xfId="1" applyFont="1" applyFill="1" applyBorder="1" applyAlignment="1" applyProtection="1">
      <alignment horizontal="left" vertical="center" wrapText="1"/>
      <protection locked="0"/>
    </xf>
    <xf numFmtId="0" fontId="9" fillId="3" borderId="17" xfId="1" applyFont="1" applyFill="1" applyBorder="1" applyAlignment="1" applyProtection="1">
      <alignment horizontal="left" vertical="center" wrapText="1"/>
      <protection locked="0"/>
    </xf>
    <xf numFmtId="0" fontId="49" fillId="0" borderId="26" xfId="1" applyFont="1" applyBorder="1" applyAlignment="1" applyProtection="1">
      <alignment horizontal="left" vertical="center"/>
      <protection locked="0"/>
    </xf>
    <xf numFmtId="0" fontId="49" fillId="0" borderId="0" xfId="1" applyFont="1" applyBorder="1" applyAlignment="1" applyProtection="1">
      <alignment horizontal="left" vertical="center"/>
      <protection locked="0"/>
    </xf>
    <xf numFmtId="0" fontId="49" fillId="0" borderId="12" xfId="1" applyFont="1" applyBorder="1" applyAlignment="1" applyProtection="1">
      <alignment horizontal="left" vertical="center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0" fontId="10" fillId="0" borderId="0" xfId="1" applyFont="1" applyBorder="1" applyAlignment="1" applyProtection="1">
      <alignment horizontal="left" vertical="center"/>
      <protection locked="0"/>
    </xf>
    <xf numFmtId="0" fontId="10" fillId="0" borderId="12" xfId="1" applyFont="1" applyBorder="1" applyAlignment="1" applyProtection="1">
      <alignment horizontal="left" vertical="center"/>
      <protection locked="0"/>
    </xf>
    <xf numFmtId="0" fontId="9" fillId="0" borderId="52" xfId="1" applyFont="1" applyBorder="1" applyAlignment="1" applyProtection="1">
      <alignment horizontal="left" vertical="center"/>
      <protection locked="0"/>
    </xf>
    <xf numFmtId="0" fontId="9" fillId="0" borderId="13" xfId="1" applyFont="1" applyBorder="1" applyAlignment="1" applyProtection="1">
      <alignment horizontal="left" vertical="center"/>
      <protection locked="0"/>
    </xf>
    <xf numFmtId="0" fontId="9" fillId="0" borderId="17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 wrapText="1"/>
      <protection locked="0"/>
    </xf>
    <xf numFmtId="0" fontId="13" fillId="0" borderId="26" xfId="1" applyFont="1" applyFill="1" applyBorder="1" applyAlignment="1" applyProtection="1">
      <alignment horizontal="left"/>
      <protection locked="0"/>
    </xf>
    <xf numFmtId="0" fontId="13" fillId="0" borderId="0" xfId="1" applyFont="1" applyFill="1" applyBorder="1" applyAlignment="1" applyProtection="1">
      <alignment horizontal="left"/>
      <protection locked="0"/>
    </xf>
    <xf numFmtId="0" fontId="13" fillId="0" borderId="12" xfId="1" applyFont="1" applyFill="1" applyBorder="1" applyAlignment="1" applyProtection="1">
      <alignment horizontal="left"/>
      <protection locked="0"/>
    </xf>
    <xf numFmtId="0" fontId="9" fillId="0" borderId="52" xfId="1" applyFont="1" applyBorder="1" applyAlignment="1" applyProtection="1">
      <alignment horizontal="left"/>
      <protection locked="0"/>
    </xf>
    <xf numFmtId="0" fontId="9" fillId="0" borderId="13" xfId="1" applyFont="1" applyBorder="1" applyAlignment="1" applyProtection="1">
      <alignment horizontal="left"/>
      <protection locked="0"/>
    </xf>
    <xf numFmtId="0" fontId="9" fillId="0" borderId="17" xfId="1" applyFont="1" applyBorder="1" applyAlignment="1" applyProtection="1">
      <alignment horizontal="left"/>
      <protection locked="0"/>
    </xf>
    <xf numFmtId="0" fontId="7" fillId="0" borderId="13" xfId="1" applyFont="1" applyBorder="1" applyAlignment="1" applyProtection="1">
      <alignment horizontal="left"/>
      <protection locked="0"/>
    </xf>
    <xf numFmtId="0" fontId="5" fillId="0" borderId="13" xfId="1" applyFont="1" applyBorder="1" applyAlignment="1" applyProtection="1">
      <alignment horizontal="left"/>
      <protection locked="0"/>
    </xf>
    <xf numFmtId="0" fontId="5" fillId="0" borderId="17" xfId="1" applyFont="1" applyBorder="1" applyAlignment="1" applyProtection="1">
      <alignment horizontal="left"/>
      <protection locked="0"/>
    </xf>
    <xf numFmtId="0" fontId="7" fillId="0" borderId="29" xfId="1" applyFont="1" applyBorder="1" applyAlignment="1" applyProtection="1">
      <alignment horizontal="left"/>
      <protection locked="0"/>
    </xf>
    <xf numFmtId="0" fontId="7" fillId="0" borderId="42" xfId="1" applyFont="1" applyBorder="1" applyAlignment="1" applyProtection="1">
      <alignment horizontal="left"/>
      <protection locked="0"/>
    </xf>
    <xf numFmtId="0" fontId="20" fillId="19" borderId="86" xfId="1" applyFont="1" applyFill="1" applyBorder="1" applyAlignment="1" applyProtection="1">
      <alignment horizontal="center" vertical="center" wrapText="1"/>
      <protection locked="0"/>
    </xf>
    <xf numFmtId="0" fontId="20" fillId="19" borderId="87" xfId="1" applyFont="1" applyFill="1" applyBorder="1" applyAlignment="1" applyProtection="1">
      <alignment horizontal="center" vertical="center" wrapText="1"/>
      <protection locked="0"/>
    </xf>
    <xf numFmtId="0" fontId="20" fillId="19" borderId="88" xfId="1" applyFont="1" applyFill="1" applyBorder="1" applyAlignment="1" applyProtection="1">
      <alignment horizontal="center" vertical="center" wrapText="1"/>
      <protection locked="0"/>
    </xf>
    <xf numFmtId="0" fontId="20" fillId="19" borderId="89" xfId="1" applyFont="1" applyFill="1" applyBorder="1" applyAlignment="1" applyProtection="1">
      <alignment horizontal="center" vertical="center" wrapText="1"/>
      <protection locked="0"/>
    </xf>
    <xf numFmtId="0" fontId="9" fillId="0" borderId="57" xfId="1" applyFont="1" applyFill="1" applyBorder="1" applyAlignment="1" applyProtection="1">
      <alignment horizontal="left"/>
      <protection locked="0"/>
    </xf>
    <xf numFmtId="0" fontId="9" fillId="0" borderId="40" xfId="1" applyFont="1" applyFill="1" applyBorder="1" applyAlignment="1" applyProtection="1">
      <alignment horizontal="left"/>
      <protection locked="0"/>
    </xf>
    <xf numFmtId="0" fontId="9" fillId="0" borderId="41" xfId="1" applyFont="1" applyFill="1" applyBorder="1" applyAlignment="1" applyProtection="1">
      <alignment horizontal="left"/>
      <protection locked="0"/>
    </xf>
    <xf numFmtId="0" fontId="9" fillId="0" borderId="50" xfId="1" applyFont="1" applyFill="1" applyBorder="1" applyAlignment="1" applyProtection="1">
      <alignment horizontal="left"/>
      <protection locked="0"/>
    </xf>
    <xf numFmtId="0" fontId="9" fillId="0" borderId="43" xfId="1" applyFont="1" applyFill="1" applyBorder="1" applyAlignment="1" applyProtection="1">
      <alignment horizontal="left"/>
      <protection locked="0"/>
    </xf>
    <xf numFmtId="0" fontId="9" fillId="0" borderId="47" xfId="1" applyFont="1" applyFill="1" applyBorder="1" applyAlignment="1" applyProtection="1">
      <alignment horizontal="left"/>
      <protection locked="0"/>
    </xf>
    <xf numFmtId="0" fontId="7" fillId="0" borderId="58" xfId="1" applyNumberFormat="1" applyFont="1" applyFill="1" applyBorder="1" applyAlignment="1" applyProtection="1">
      <alignment horizontal="center" vertical="center"/>
      <protection locked="0"/>
    </xf>
    <xf numFmtId="0" fontId="7" fillId="0" borderId="28" xfId="1" applyNumberFormat="1" applyFont="1" applyFill="1" applyBorder="1" applyAlignment="1" applyProtection="1">
      <alignment horizontal="center" vertical="center"/>
      <protection locked="0"/>
    </xf>
    <xf numFmtId="164" fontId="13" fillId="0" borderId="58" xfId="4" applyFont="1" applyFill="1" applyBorder="1" applyAlignment="1" applyProtection="1">
      <alignment horizontal="center"/>
      <protection locked="0"/>
    </xf>
    <xf numFmtId="164" fontId="13" fillId="0" borderId="28" xfId="4" applyFont="1" applyFill="1" applyBorder="1" applyAlignment="1" applyProtection="1">
      <alignment horizontal="center"/>
      <protection locked="0"/>
    </xf>
    <xf numFmtId="49" fontId="71" fillId="0" borderId="26" xfId="1" applyNumberFormat="1" applyFont="1" applyBorder="1" applyAlignment="1" applyProtection="1">
      <alignment horizontal="center" vertical="center"/>
      <protection locked="0"/>
    </xf>
    <xf numFmtId="49" fontId="71" fillId="0" borderId="25" xfId="1" applyNumberFormat="1" applyFont="1" applyBorder="1" applyAlignment="1" applyProtection="1">
      <alignment horizontal="center" vertical="center"/>
      <protection locked="0"/>
    </xf>
    <xf numFmtId="49" fontId="71" fillId="0" borderId="53" xfId="1" applyNumberFormat="1" applyFont="1" applyBorder="1" applyAlignment="1" applyProtection="1">
      <alignment horizontal="center" vertical="center"/>
      <protection locked="0"/>
    </xf>
    <xf numFmtId="49" fontId="71" fillId="0" borderId="34" xfId="1" applyNumberFormat="1" applyFont="1" applyBorder="1" applyAlignment="1" applyProtection="1">
      <alignment horizontal="center" vertical="center"/>
      <protection locked="0"/>
    </xf>
    <xf numFmtId="0" fontId="9" fillId="0" borderId="26" xfId="1" applyFont="1" applyBorder="1" applyAlignment="1" applyProtection="1">
      <alignment horizontal="left"/>
      <protection locked="0"/>
    </xf>
    <xf numFmtId="0" fontId="9" fillId="0" borderId="0" xfId="1" applyFont="1" applyBorder="1" applyAlignment="1" applyProtection="1">
      <alignment horizontal="left"/>
      <protection locked="0"/>
    </xf>
    <xf numFmtId="0" fontId="9" fillId="0" borderId="12" xfId="1" applyFont="1" applyBorder="1" applyAlignment="1" applyProtection="1">
      <alignment horizontal="left"/>
      <protection locked="0"/>
    </xf>
    <xf numFmtId="0" fontId="6" fillId="0" borderId="57" xfId="1" applyFont="1" applyBorder="1" applyAlignment="1" applyProtection="1">
      <alignment horizontal="left" vertical="center" wrapText="1"/>
      <protection locked="0"/>
    </xf>
    <xf numFmtId="0" fontId="6" fillId="0" borderId="40" xfId="1" applyFont="1" applyBorder="1" applyAlignment="1" applyProtection="1">
      <alignment horizontal="left" vertical="center" wrapText="1"/>
      <protection locked="0"/>
    </xf>
    <xf numFmtId="0" fontId="6" fillId="0" borderId="41" xfId="1" applyFont="1" applyBorder="1" applyAlignment="1" applyProtection="1">
      <alignment horizontal="left" vertical="center" wrapText="1"/>
      <protection locked="0"/>
    </xf>
    <xf numFmtId="0" fontId="6" fillId="0" borderId="53" xfId="1" applyFont="1" applyBorder="1" applyAlignment="1" applyProtection="1">
      <alignment horizontal="left" vertical="center" wrapText="1"/>
      <protection locked="0"/>
    </xf>
    <xf numFmtId="0" fontId="6" fillId="0" borderId="18" xfId="1" applyFont="1" applyBorder="1" applyAlignment="1" applyProtection="1">
      <alignment horizontal="left" vertical="center" wrapText="1"/>
      <protection locked="0"/>
    </xf>
    <xf numFmtId="0" fontId="6" fillId="0" borderId="22" xfId="1" applyFont="1" applyBorder="1" applyAlignment="1" applyProtection="1">
      <alignment horizontal="left" vertical="center" wrapText="1"/>
      <protection locked="0"/>
    </xf>
    <xf numFmtId="0" fontId="10" fillId="0" borderId="50" xfId="1" applyFont="1" applyBorder="1" applyAlignment="1" applyProtection="1">
      <alignment horizontal="left" vertical="center" wrapText="1"/>
      <protection locked="0"/>
    </xf>
    <xf numFmtId="0" fontId="7" fillId="0" borderId="53" xfId="1" applyFont="1" applyBorder="1" applyAlignment="1" applyProtection="1">
      <alignment horizontal="left"/>
      <protection locked="0"/>
    </xf>
    <xf numFmtId="0" fontId="7" fillId="0" borderId="18" xfId="1" applyFont="1" applyBorder="1" applyAlignment="1" applyProtection="1">
      <alignment horizontal="left"/>
      <protection locked="0"/>
    </xf>
    <xf numFmtId="0" fontId="7" fillId="0" borderId="22" xfId="1" applyFont="1" applyBorder="1" applyAlignment="1" applyProtection="1">
      <alignment horizontal="left"/>
      <protection locked="0"/>
    </xf>
    <xf numFmtId="0" fontId="9" fillId="0" borderId="58" xfId="1" applyFont="1" applyBorder="1" applyAlignment="1" applyProtection="1">
      <alignment horizontal="left"/>
      <protection locked="0"/>
    </xf>
    <xf numFmtId="0" fontId="9" fillId="0" borderId="4" xfId="1" applyFont="1" applyBorder="1" applyAlignment="1" applyProtection="1">
      <alignment horizontal="left"/>
      <protection locked="0"/>
    </xf>
    <xf numFmtId="0" fontId="9" fillId="0" borderId="35" xfId="1" applyFont="1" applyBorder="1" applyAlignment="1" applyProtection="1">
      <alignment horizontal="left"/>
      <protection locked="0"/>
    </xf>
    <xf numFmtId="0" fontId="9" fillId="0" borderId="53" xfId="1" applyFont="1" applyFill="1" applyBorder="1" applyAlignment="1" applyProtection="1">
      <alignment horizontal="center"/>
      <protection locked="0"/>
    </xf>
    <xf numFmtId="0" fontId="9" fillId="0" borderId="18" xfId="1" applyFont="1" applyFill="1" applyBorder="1" applyAlignment="1" applyProtection="1">
      <alignment horizontal="center"/>
      <protection locked="0"/>
    </xf>
    <xf numFmtId="0" fontId="9" fillId="0" borderId="22" xfId="1" applyFont="1" applyFill="1" applyBorder="1" applyAlignment="1" applyProtection="1">
      <alignment horizontal="center"/>
      <protection locked="0"/>
    </xf>
    <xf numFmtId="0" fontId="7" fillId="0" borderId="26" xfId="1" applyFont="1" applyBorder="1" applyAlignment="1" applyProtection="1">
      <alignment horizontal="center"/>
      <protection locked="0"/>
    </xf>
    <xf numFmtId="0" fontId="7" fillId="0" borderId="0" xfId="1" applyFont="1" applyBorder="1" applyAlignment="1" applyProtection="1">
      <alignment horizontal="center"/>
      <protection locked="0"/>
    </xf>
    <xf numFmtId="0" fontId="7" fillId="0" borderId="12" xfId="1" applyFont="1" applyBorder="1" applyAlignment="1" applyProtection="1">
      <alignment horizontal="center"/>
      <protection locked="0"/>
    </xf>
    <xf numFmtId="0" fontId="11" fillId="0" borderId="26" xfId="1" applyFont="1" applyBorder="1" applyAlignment="1" applyProtection="1">
      <alignment horizontal="left"/>
      <protection locked="0"/>
    </xf>
    <xf numFmtId="0" fontId="11" fillId="0" borderId="0" xfId="1" applyFont="1" applyBorder="1" applyAlignment="1" applyProtection="1">
      <alignment horizontal="left"/>
      <protection locked="0"/>
    </xf>
    <xf numFmtId="0" fontId="11" fillId="0" borderId="12" xfId="1" applyFont="1" applyBorder="1" applyAlignment="1" applyProtection="1">
      <alignment horizontal="left"/>
      <protection locked="0"/>
    </xf>
    <xf numFmtId="0" fontId="49" fillId="0" borderId="50" xfId="1" applyFont="1" applyBorder="1" applyAlignment="1" applyProtection="1">
      <alignment horizontal="left" vertical="center"/>
      <protection locked="0"/>
    </xf>
    <xf numFmtId="0" fontId="49" fillId="0" borderId="43" xfId="1" applyFont="1" applyBorder="1" applyAlignment="1" applyProtection="1">
      <alignment horizontal="left" vertical="center"/>
      <protection locked="0"/>
    </xf>
    <xf numFmtId="0" fontId="49" fillId="0" borderId="47" xfId="1" applyFont="1" applyBorder="1" applyAlignment="1" applyProtection="1">
      <alignment horizontal="left" vertical="center"/>
      <protection locked="0"/>
    </xf>
    <xf numFmtId="166" fontId="13" fillId="0" borderId="51" xfId="1" applyNumberFormat="1" applyFont="1" applyFill="1" applyBorder="1" applyAlignment="1" applyProtection="1">
      <alignment horizontal="center" vertical="center" wrapText="1"/>
      <protection locked="0"/>
    </xf>
    <xf numFmtId="166" fontId="13" fillId="0" borderId="24" xfId="1" applyNumberFormat="1" applyFont="1" applyFill="1" applyBorder="1" applyAlignment="1" applyProtection="1">
      <alignment horizontal="center" vertical="center" wrapText="1"/>
      <protection locked="0"/>
    </xf>
    <xf numFmtId="166" fontId="13" fillId="0" borderId="50" xfId="1" applyNumberFormat="1" applyFont="1" applyFill="1" applyBorder="1" applyAlignment="1" applyProtection="1">
      <alignment horizontal="center" vertical="center" wrapText="1"/>
      <protection locked="0"/>
    </xf>
    <xf numFmtId="166" fontId="13" fillId="0" borderId="48" xfId="1" applyNumberFormat="1" applyFont="1" applyFill="1" applyBorder="1" applyAlignment="1" applyProtection="1">
      <alignment horizontal="center" vertical="center" wrapText="1"/>
      <protection locked="0"/>
    </xf>
    <xf numFmtId="0" fontId="8" fillId="25" borderId="59" xfId="1" applyFont="1" applyFill="1" applyBorder="1" applyAlignment="1" applyProtection="1">
      <alignment horizontal="center" vertical="center" shrinkToFit="1"/>
      <protection locked="0"/>
    </xf>
    <xf numFmtId="0" fontId="8" fillId="25" borderId="17" xfId="1" applyFont="1" applyFill="1" applyBorder="1" applyAlignment="1" applyProtection="1">
      <alignment horizontal="center" vertical="center" shrinkToFit="1"/>
      <protection locked="0"/>
    </xf>
    <xf numFmtId="164" fontId="61" fillId="38" borderId="50" xfId="4" applyFont="1" applyFill="1" applyBorder="1" applyAlignment="1" applyProtection="1">
      <alignment horizontal="center" vertical="center" shrinkToFit="1"/>
      <protection locked="0"/>
    </xf>
    <xf numFmtId="164" fontId="61" fillId="38" borderId="47" xfId="4" applyFont="1" applyFill="1" applyBorder="1" applyAlignment="1" applyProtection="1">
      <alignment horizontal="center" vertical="center" shrinkToFit="1"/>
      <protection locked="0"/>
    </xf>
    <xf numFmtId="164" fontId="61" fillId="38" borderId="53" xfId="4" applyFont="1" applyFill="1" applyBorder="1" applyAlignment="1" applyProtection="1">
      <alignment horizontal="center" vertical="center" shrinkToFit="1"/>
      <protection locked="0"/>
    </xf>
    <xf numFmtId="164" fontId="61" fillId="38" borderId="22" xfId="4" applyFont="1" applyFill="1" applyBorder="1" applyAlignment="1" applyProtection="1">
      <alignment horizontal="center" vertical="center" shrinkToFit="1"/>
      <protection locked="0"/>
    </xf>
    <xf numFmtId="0" fontId="4" fillId="0" borderId="53" xfId="1" applyFont="1" applyBorder="1" applyAlignment="1" applyProtection="1">
      <alignment horizontal="left" vertical="center"/>
      <protection locked="0"/>
    </xf>
    <xf numFmtId="0" fontId="4" fillId="0" borderId="18" xfId="1" applyFont="1" applyBorder="1" applyAlignment="1" applyProtection="1">
      <alignment horizontal="left" vertical="center"/>
      <protection locked="0"/>
    </xf>
    <xf numFmtId="0" fontId="4" fillId="0" borderId="34" xfId="1" applyFont="1" applyBorder="1" applyAlignment="1" applyProtection="1">
      <alignment horizontal="left" vertical="center"/>
      <protection locked="0"/>
    </xf>
    <xf numFmtId="0" fontId="12" fillId="25" borderId="56" xfId="1" applyFont="1" applyFill="1" applyBorder="1" applyAlignment="1" applyProtection="1">
      <alignment horizontal="center" vertical="center"/>
      <protection locked="0"/>
    </xf>
    <xf numFmtId="0" fontId="8" fillId="25" borderId="52" xfId="1" applyFont="1" applyFill="1" applyBorder="1" applyAlignment="1" applyProtection="1">
      <alignment horizontal="center" vertical="center" shrinkToFit="1"/>
      <protection locked="0"/>
    </xf>
    <xf numFmtId="0" fontId="8" fillId="0" borderId="52" xfId="1" applyFont="1" applyBorder="1" applyAlignment="1" applyProtection="1">
      <alignment horizontal="center" vertical="center" shrinkToFit="1"/>
      <protection locked="0"/>
    </xf>
    <xf numFmtId="0" fontId="27" fillId="0" borderId="34" xfId="1" applyFont="1" applyFill="1" applyBorder="1" applyAlignment="1" applyProtection="1">
      <alignment horizontal="center" vertical="center" shrinkToFit="1"/>
      <protection locked="0"/>
    </xf>
    <xf numFmtId="0" fontId="8" fillId="25" borderId="55" xfId="1" applyFont="1" applyFill="1" applyBorder="1" applyAlignment="1" applyProtection="1">
      <alignment horizontal="center" vertical="center" shrinkToFit="1"/>
      <protection locked="0"/>
    </xf>
    <xf numFmtId="0" fontId="8" fillId="25" borderId="47" xfId="1" applyFont="1" applyFill="1" applyBorder="1" applyAlignment="1" applyProtection="1">
      <alignment horizontal="center" vertical="center" shrinkToFit="1"/>
      <protection locked="0"/>
    </xf>
    <xf numFmtId="49" fontId="7" fillId="25" borderId="125" xfId="0" applyNumberFormat="1" applyFont="1" applyFill="1" applyBorder="1" applyAlignment="1" applyProtection="1">
      <alignment horizontal="center" vertical="center"/>
      <protection locked="0"/>
    </xf>
    <xf numFmtId="49" fontId="7" fillId="25" borderId="44" xfId="0" applyNumberFormat="1" applyFont="1" applyFill="1" applyBorder="1" applyAlignment="1" applyProtection="1">
      <alignment horizontal="center" vertical="center"/>
      <protection locked="0"/>
    </xf>
    <xf numFmtId="0" fontId="17" fillId="25" borderId="127" xfId="1" applyFont="1" applyFill="1" applyBorder="1" applyAlignment="1" applyProtection="1">
      <alignment horizontal="center" vertical="center" shrinkToFit="1"/>
      <protection locked="0"/>
    </xf>
    <xf numFmtId="0" fontId="17" fillId="25" borderId="124" xfId="1" applyFont="1" applyFill="1" applyBorder="1" applyAlignment="1" applyProtection="1">
      <alignment horizontal="center" vertical="center" shrinkToFit="1"/>
      <protection locked="0"/>
    </xf>
    <xf numFmtId="0" fontId="14" fillId="0" borderId="26" xfId="1" applyFont="1" applyFill="1" applyBorder="1" applyAlignment="1" applyProtection="1">
      <alignment horizontal="left"/>
      <protection locked="0"/>
    </xf>
    <xf numFmtId="0" fontId="14" fillId="0" borderId="0" xfId="1" applyFont="1" applyFill="1" applyBorder="1" applyAlignment="1" applyProtection="1">
      <alignment horizontal="left"/>
      <protection locked="0"/>
    </xf>
    <xf numFmtId="0" fontId="14" fillId="0" borderId="12" xfId="1" applyFont="1" applyFill="1" applyBorder="1" applyAlignment="1" applyProtection="1">
      <alignment horizontal="left"/>
      <protection locked="0"/>
    </xf>
    <xf numFmtId="0" fontId="14" fillId="0" borderId="76" xfId="1" applyFont="1" applyFill="1" applyBorder="1" applyAlignment="1" applyProtection="1">
      <alignment horizontal="right"/>
      <protection locked="0"/>
    </xf>
    <xf numFmtId="0" fontId="14" fillId="0" borderId="78" xfId="1" applyFont="1" applyFill="1" applyBorder="1" applyAlignment="1" applyProtection="1">
      <alignment horizontal="right"/>
      <protection locked="0"/>
    </xf>
    <xf numFmtId="0" fontId="15" fillId="0" borderId="51" xfId="1" applyFont="1" applyBorder="1" applyAlignment="1" applyProtection="1">
      <alignment horizontal="left"/>
      <protection locked="0"/>
    </xf>
    <xf numFmtId="0" fontId="15" fillId="0" borderId="23" xfId="1" applyFont="1" applyBorder="1" applyAlignment="1" applyProtection="1">
      <alignment horizontal="left"/>
      <protection locked="0"/>
    </xf>
    <xf numFmtId="0" fontId="15" fillId="0" borderId="8" xfId="1" applyFont="1" applyBorder="1" applyAlignment="1" applyProtection="1">
      <alignment horizontal="left"/>
      <protection locked="0"/>
    </xf>
    <xf numFmtId="0" fontId="17" fillId="0" borderId="68" xfId="1" applyFont="1" applyFill="1" applyBorder="1" applyAlignment="1" applyProtection="1">
      <alignment horizontal="right"/>
      <protection locked="0"/>
    </xf>
    <xf numFmtId="0" fontId="17" fillId="0" borderId="77" xfId="1" applyFont="1" applyFill="1" applyBorder="1" applyAlignment="1" applyProtection="1">
      <alignment horizontal="right"/>
      <protection locked="0"/>
    </xf>
    <xf numFmtId="0" fontId="17" fillId="38" borderId="130" xfId="1" applyFont="1" applyFill="1" applyBorder="1" applyAlignment="1" applyProtection="1">
      <alignment horizontal="center" vertical="center" shrinkToFit="1"/>
      <protection locked="0"/>
    </xf>
    <xf numFmtId="0" fontId="17" fillId="38" borderId="129" xfId="1" applyFont="1" applyFill="1" applyBorder="1" applyAlignment="1" applyProtection="1">
      <alignment horizontal="center" vertical="center" shrinkToFit="1"/>
      <protection locked="0"/>
    </xf>
    <xf numFmtId="0" fontId="17" fillId="38" borderId="67" xfId="1" applyFont="1" applyFill="1" applyBorder="1" applyAlignment="1" applyProtection="1">
      <alignment horizontal="center" vertical="center" shrinkToFit="1"/>
      <protection locked="0"/>
    </xf>
    <xf numFmtId="0" fontId="17" fillId="38" borderId="69" xfId="1" applyFont="1" applyFill="1" applyBorder="1" applyAlignment="1" applyProtection="1">
      <alignment horizontal="center" vertical="center" shrinkToFit="1"/>
      <protection locked="0"/>
    </xf>
    <xf numFmtId="0" fontId="17" fillId="25" borderId="70" xfId="1" applyFont="1" applyFill="1" applyBorder="1" applyAlignment="1" applyProtection="1">
      <alignment horizontal="center" vertical="center" shrinkToFit="1"/>
      <protection locked="0"/>
    </xf>
    <xf numFmtId="0" fontId="17" fillId="25" borderId="69" xfId="1" applyFont="1" applyFill="1" applyBorder="1" applyAlignment="1" applyProtection="1">
      <alignment horizontal="center" vertical="center" shrinkToFit="1"/>
      <protection locked="0"/>
    </xf>
    <xf numFmtId="0" fontId="9" fillId="0" borderId="26" xfId="1" applyFont="1" applyBorder="1" applyAlignment="1" applyProtection="1">
      <alignment horizontal="center"/>
      <protection locked="0"/>
    </xf>
    <xf numFmtId="0" fontId="9" fillId="0" borderId="0" xfId="1" applyFont="1" applyBorder="1" applyAlignment="1" applyProtection="1">
      <alignment horizontal="center"/>
      <protection locked="0"/>
    </xf>
    <xf numFmtId="0" fontId="9" fillId="0" borderId="12" xfId="1" applyFont="1" applyBorder="1" applyAlignment="1" applyProtection="1">
      <alignment horizontal="center"/>
      <protection locked="0"/>
    </xf>
    <xf numFmtId="49" fontId="7" fillId="25" borderId="9" xfId="0" applyNumberFormat="1" applyFont="1" applyFill="1" applyBorder="1" applyAlignment="1" applyProtection="1">
      <alignment horizontal="center" vertical="center"/>
      <protection locked="0"/>
    </xf>
    <xf numFmtId="0" fontId="17" fillId="0" borderId="26" xfId="1" applyFont="1" applyBorder="1" applyAlignment="1" applyProtection="1">
      <alignment horizontal="center" vertical="center"/>
      <protection locked="0"/>
    </xf>
    <xf numFmtId="0" fontId="17" fillId="0" borderId="0" xfId="1" applyFont="1" applyBorder="1" applyAlignment="1" applyProtection="1">
      <alignment horizontal="center" vertical="center"/>
      <protection locked="0"/>
    </xf>
    <xf numFmtId="0" fontId="17" fillId="0" borderId="12" xfId="1" applyFont="1" applyBorder="1" applyAlignment="1" applyProtection="1">
      <alignment horizontal="center" vertical="center"/>
      <protection locked="0"/>
    </xf>
    <xf numFmtId="0" fontId="14" fillId="0" borderId="26" xfId="1" applyFont="1" applyBorder="1" applyAlignment="1" applyProtection="1">
      <alignment horizontal="left"/>
      <protection locked="0"/>
    </xf>
    <xf numFmtId="0" fontId="14" fillId="0" borderId="0" xfId="1" applyFont="1" applyBorder="1" applyAlignment="1" applyProtection="1">
      <alignment horizontal="left"/>
      <protection locked="0"/>
    </xf>
    <xf numFmtId="0" fontId="14" fillId="0" borderId="12" xfId="1" applyFont="1" applyBorder="1" applyAlignment="1" applyProtection="1">
      <alignment horizontal="left"/>
      <protection locked="0"/>
    </xf>
    <xf numFmtId="0" fontId="15" fillId="0" borderId="26" xfId="1" applyFont="1" applyBorder="1" applyAlignment="1" applyProtection="1">
      <alignment horizontal="center"/>
      <protection locked="0"/>
    </xf>
    <xf numFmtId="0" fontId="15" fillId="0" borderId="0" xfId="1" applyFont="1" applyBorder="1" applyAlignment="1" applyProtection="1">
      <alignment horizontal="center"/>
      <protection locked="0"/>
    </xf>
    <xf numFmtId="0" fontId="15" fillId="0" borderId="12" xfId="1" applyFont="1" applyBorder="1" applyAlignment="1" applyProtection="1">
      <alignment horizontal="center"/>
      <protection locked="0"/>
    </xf>
    <xf numFmtId="0" fontId="17" fillId="38" borderId="53" xfId="1" applyFont="1" applyFill="1" applyBorder="1" applyAlignment="1" applyProtection="1">
      <alignment horizontal="center" vertical="center" shrinkToFit="1"/>
      <protection locked="0"/>
    </xf>
    <xf numFmtId="0" fontId="17" fillId="38" borderId="22" xfId="1" applyFont="1" applyFill="1" applyBorder="1" applyAlignment="1" applyProtection="1">
      <alignment horizontal="center" vertical="center" shrinkToFit="1"/>
      <protection locked="0"/>
    </xf>
    <xf numFmtId="0" fontId="37" fillId="0" borderId="26" xfId="1" applyFont="1" applyBorder="1" applyAlignment="1" applyProtection="1">
      <alignment horizontal="left"/>
      <protection locked="0"/>
    </xf>
    <xf numFmtId="0" fontId="37" fillId="0" borderId="0" xfId="1" applyFont="1" applyBorder="1" applyAlignment="1" applyProtection="1">
      <alignment horizontal="left"/>
      <protection locked="0"/>
    </xf>
    <xf numFmtId="0" fontId="37" fillId="0" borderId="12" xfId="1" applyFont="1" applyBorder="1" applyAlignment="1" applyProtection="1">
      <alignment horizontal="left"/>
      <protection locked="0"/>
    </xf>
    <xf numFmtId="0" fontId="39" fillId="0" borderId="7" xfId="1" applyFont="1" applyFill="1" applyBorder="1" applyAlignment="1" applyProtection="1">
      <alignment horizontal="center" vertical="top"/>
      <protection locked="0"/>
    </xf>
    <xf numFmtId="0" fontId="39" fillId="0" borderId="11" xfId="1" applyFont="1" applyFill="1" applyBorder="1" applyAlignment="1" applyProtection="1">
      <alignment horizontal="center" vertical="top"/>
      <protection locked="0"/>
    </xf>
    <xf numFmtId="0" fontId="39" fillId="0" borderId="46" xfId="1" applyFont="1" applyFill="1" applyBorder="1" applyAlignment="1" applyProtection="1">
      <alignment horizontal="center" vertical="top"/>
      <protection locked="0"/>
    </xf>
    <xf numFmtId="0" fontId="32" fillId="0" borderId="6" xfId="1" applyFont="1" applyFill="1" applyBorder="1" applyAlignment="1" applyProtection="1">
      <alignment horizontal="center" vertical="top"/>
      <protection locked="0"/>
    </xf>
    <xf numFmtId="0" fontId="32" fillId="0" borderId="10" xfId="1" applyFont="1" applyFill="1" applyBorder="1" applyAlignment="1" applyProtection="1">
      <alignment horizontal="center" vertical="top"/>
      <protection locked="0"/>
    </xf>
    <xf numFmtId="0" fontId="32" fillId="0" borderId="45" xfId="1" applyFont="1" applyFill="1" applyBorder="1" applyAlignment="1" applyProtection="1">
      <alignment horizontal="center" vertical="top"/>
      <protection locked="0"/>
    </xf>
    <xf numFmtId="0" fontId="17" fillId="25" borderId="100" xfId="1" applyFont="1" applyFill="1" applyBorder="1" applyAlignment="1" applyProtection="1">
      <alignment horizontal="center" vertical="center" shrinkToFit="1"/>
      <protection locked="0"/>
    </xf>
    <xf numFmtId="0" fontId="17" fillId="25" borderId="129" xfId="1" applyFont="1" applyFill="1" applyBorder="1" applyAlignment="1" applyProtection="1">
      <alignment horizontal="center" vertical="center" shrinkToFit="1"/>
      <protection locked="0"/>
    </xf>
    <xf numFmtId="0" fontId="17" fillId="0" borderId="70" xfId="1" applyFont="1" applyBorder="1" applyAlignment="1" applyProtection="1">
      <alignment horizontal="right" vertical="center"/>
      <protection locked="0"/>
    </xf>
    <xf numFmtId="0" fontId="17" fillId="0" borderId="68" xfId="1" applyFont="1" applyBorder="1" applyAlignment="1" applyProtection="1">
      <alignment horizontal="right" vertical="center"/>
      <protection locked="0"/>
    </xf>
    <xf numFmtId="0" fontId="17" fillId="0" borderId="77" xfId="1" applyFont="1" applyBorder="1" applyAlignment="1" applyProtection="1">
      <alignment horizontal="right" vertical="center"/>
      <protection locked="0"/>
    </xf>
    <xf numFmtId="0" fontId="7" fillId="0" borderId="26" xfId="1" applyFont="1" applyFill="1" applyBorder="1" applyAlignment="1" applyProtection="1">
      <alignment horizontal="center"/>
      <protection locked="0"/>
    </xf>
    <xf numFmtId="0" fontId="7" fillId="0" borderId="50" xfId="1" applyFont="1" applyFill="1" applyBorder="1" applyAlignment="1" applyProtection="1">
      <alignment horizontal="left"/>
      <protection locked="0"/>
    </xf>
    <xf numFmtId="0" fontId="7" fillId="0" borderId="43" xfId="1" applyFont="1" applyFill="1" applyBorder="1" applyAlignment="1" applyProtection="1">
      <alignment horizontal="left"/>
      <protection locked="0"/>
    </xf>
    <xf numFmtId="0" fontId="7" fillId="0" borderId="47" xfId="1" applyFont="1" applyFill="1" applyBorder="1" applyAlignment="1" applyProtection="1">
      <alignment horizontal="left"/>
      <protection locked="0"/>
    </xf>
    <xf numFmtId="0" fontId="17" fillId="38" borderId="123" xfId="1" applyFont="1" applyFill="1" applyBorder="1" applyAlignment="1" applyProtection="1">
      <alignment horizontal="center" vertical="center" shrinkToFit="1"/>
      <protection locked="0"/>
    </xf>
    <xf numFmtId="0" fontId="17" fillId="38" borderId="124" xfId="1" applyFont="1" applyFill="1" applyBorder="1" applyAlignment="1" applyProtection="1">
      <alignment horizontal="center" vertical="center" shrinkToFit="1"/>
      <protection locked="0"/>
    </xf>
    <xf numFmtId="0" fontId="13" fillId="0" borderId="26" xfId="1" applyFont="1" applyFill="1" applyBorder="1" applyAlignment="1" applyProtection="1">
      <alignment horizontal="center"/>
      <protection locked="0"/>
    </xf>
    <xf numFmtId="0" fontId="13" fillId="0" borderId="0" xfId="1" applyFont="1" applyFill="1" applyBorder="1" applyAlignment="1" applyProtection="1">
      <alignment horizontal="center"/>
      <protection locked="0"/>
    </xf>
    <xf numFmtId="0" fontId="13" fillId="0" borderId="12" xfId="1" applyFont="1" applyFill="1" applyBorder="1" applyAlignment="1" applyProtection="1">
      <alignment horizontal="center"/>
      <protection locked="0"/>
    </xf>
    <xf numFmtId="0" fontId="40" fillId="0" borderId="7" xfId="1" applyFont="1" applyFill="1" applyBorder="1" applyAlignment="1" applyProtection="1">
      <alignment horizontal="center" vertical="top"/>
      <protection locked="0"/>
    </xf>
    <xf numFmtId="0" fontId="40" fillId="0" borderId="11" xfId="1" applyFont="1" applyFill="1" applyBorder="1" applyAlignment="1" applyProtection="1">
      <alignment horizontal="center" vertical="top"/>
      <protection locked="0"/>
    </xf>
    <xf numFmtId="0" fontId="40" fillId="0" borderId="46" xfId="1" applyFont="1" applyFill="1" applyBorder="1" applyAlignment="1" applyProtection="1">
      <alignment horizontal="center" vertical="top"/>
      <protection locked="0"/>
    </xf>
    <xf numFmtId="0" fontId="33" fillId="0" borderId="6" xfId="1" applyFont="1" applyFill="1" applyBorder="1" applyAlignment="1" applyProtection="1">
      <alignment horizontal="center" vertical="top"/>
      <protection locked="0"/>
    </xf>
    <xf numFmtId="0" fontId="33" fillId="0" borderId="10" xfId="1" applyFont="1" applyFill="1" applyBorder="1" applyAlignment="1" applyProtection="1">
      <alignment horizontal="center" vertical="top"/>
      <protection locked="0"/>
    </xf>
    <xf numFmtId="0" fontId="33" fillId="0" borderId="45" xfId="1" applyFont="1" applyFill="1" applyBorder="1" applyAlignment="1" applyProtection="1">
      <alignment horizontal="center" vertical="top"/>
      <protection locked="0"/>
    </xf>
    <xf numFmtId="0" fontId="17" fillId="0" borderId="70" xfId="1" applyFont="1" applyFill="1" applyBorder="1" applyAlignment="1" applyProtection="1">
      <alignment horizontal="center" vertical="center" shrinkToFit="1"/>
      <protection locked="0"/>
    </xf>
    <xf numFmtId="0" fontId="17" fillId="0" borderId="69" xfId="1" applyFont="1" applyFill="1" applyBorder="1" applyAlignment="1" applyProtection="1">
      <alignment horizontal="center" vertical="center" shrinkToFit="1"/>
      <protection locked="0"/>
    </xf>
    <xf numFmtId="0" fontId="17" fillId="25" borderId="62" xfId="1" applyFont="1" applyFill="1" applyBorder="1" applyAlignment="1" applyProtection="1">
      <alignment horizontal="center" vertical="center" shrinkToFit="1"/>
      <protection locked="0"/>
    </xf>
    <xf numFmtId="0" fontId="17" fillId="25" borderId="22" xfId="1" applyFont="1" applyFill="1" applyBorder="1" applyAlignment="1" applyProtection="1">
      <alignment horizontal="center" vertical="center" shrinkToFit="1"/>
      <protection locked="0"/>
    </xf>
    <xf numFmtId="0" fontId="17" fillId="0" borderId="62" xfId="1" applyFont="1" applyFill="1" applyBorder="1" applyAlignment="1" applyProtection="1">
      <alignment horizontal="center" vertical="center" shrinkToFit="1"/>
      <protection locked="0"/>
    </xf>
    <xf numFmtId="0" fontId="17" fillId="0" borderId="22" xfId="1" applyFont="1" applyFill="1" applyBorder="1" applyAlignment="1" applyProtection="1">
      <alignment horizontal="center" vertical="center" shrinkToFit="1"/>
      <protection locked="0"/>
    </xf>
    <xf numFmtId="0" fontId="22" fillId="33" borderId="117" xfId="1" applyFont="1" applyFill="1" applyBorder="1" applyAlignment="1" applyProtection="1">
      <alignment horizontal="center" vertical="center" wrapText="1"/>
      <protection locked="0"/>
    </xf>
    <xf numFmtId="0" fontId="22" fillId="33" borderId="118" xfId="1" applyFont="1" applyFill="1" applyBorder="1" applyAlignment="1" applyProtection="1">
      <alignment horizontal="center" vertical="center" wrapText="1"/>
      <protection locked="0"/>
    </xf>
    <xf numFmtId="0" fontId="22" fillId="33" borderId="121" xfId="1" applyFont="1" applyFill="1" applyBorder="1" applyAlignment="1" applyProtection="1">
      <alignment horizontal="center" vertical="center" wrapText="1"/>
      <protection locked="0"/>
    </xf>
    <xf numFmtId="0" fontId="22" fillId="33" borderId="122" xfId="1" applyFont="1" applyFill="1" applyBorder="1" applyAlignment="1" applyProtection="1">
      <alignment horizontal="center" vertical="center" wrapText="1"/>
      <protection locked="0"/>
    </xf>
    <xf numFmtId="0" fontId="47" fillId="34" borderId="117" xfId="1" applyFont="1" applyFill="1" applyBorder="1" applyAlignment="1" applyProtection="1">
      <alignment horizontal="center" vertical="center" wrapText="1"/>
      <protection locked="0"/>
    </xf>
    <xf numFmtId="0" fontId="47" fillId="34" borderId="118" xfId="1" applyFont="1" applyFill="1" applyBorder="1" applyAlignment="1" applyProtection="1">
      <alignment horizontal="center" vertical="center" wrapText="1"/>
      <protection locked="0"/>
    </xf>
    <xf numFmtId="0" fontId="47" fillId="34" borderId="121" xfId="1" applyFont="1" applyFill="1" applyBorder="1" applyAlignment="1" applyProtection="1">
      <alignment horizontal="center" vertical="center" wrapText="1"/>
      <protection locked="0"/>
    </xf>
    <xf numFmtId="0" fontId="47" fillId="34" borderId="122" xfId="1" applyFont="1" applyFill="1" applyBorder="1" applyAlignment="1" applyProtection="1">
      <alignment horizontal="center" vertical="center" wrapText="1"/>
      <protection locked="0"/>
    </xf>
    <xf numFmtId="0" fontId="49" fillId="0" borderId="53" xfId="1" applyFont="1" applyBorder="1" applyAlignment="1" applyProtection="1">
      <alignment horizontal="left" vertical="center"/>
      <protection locked="0"/>
    </xf>
    <xf numFmtId="0" fontId="49" fillId="0" borderId="18" xfId="1" applyFont="1" applyBorder="1" applyAlignment="1" applyProtection="1">
      <alignment horizontal="left" vertical="center"/>
      <protection locked="0"/>
    </xf>
    <xf numFmtId="0" fontId="49" fillId="0" borderId="22" xfId="1" applyFont="1" applyBorder="1" applyAlignment="1" applyProtection="1">
      <alignment horizontal="left" vertical="center"/>
      <protection locked="0"/>
    </xf>
    <xf numFmtId="0" fontId="14" fillId="0" borderId="100" xfId="1" applyFont="1" applyFill="1" applyBorder="1" applyAlignment="1" applyProtection="1">
      <alignment horizontal="right" vertical="center"/>
      <protection locked="0"/>
    </xf>
    <xf numFmtId="0" fontId="14" fillId="0" borderId="76" xfId="1" applyFont="1" applyFill="1" applyBorder="1" applyAlignment="1" applyProtection="1">
      <alignment horizontal="right" vertical="center"/>
      <protection locked="0"/>
    </xf>
    <xf numFmtId="0" fontId="14" fillId="0" borderId="78" xfId="1" applyFont="1" applyFill="1" applyBorder="1" applyAlignment="1" applyProtection="1">
      <alignment horizontal="right" vertical="center"/>
      <protection locked="0"/>
    </xf>
    <xf numFmtId="0" fontId="14" fillId="0" borderId="53" xfId="1" applyFont="1" applyFill="1" applyBorder="1" applyAlignment="1" applyProtection="1">
      <alignment horizontal="center" vertical="center"/>
      <protection locked="0"/>
    </xf>
    <xf numFmtId="0" fontId="14" fillId="0" borderId="18" xfId="1" applyFont="1" applyFill="1" applyBorder="1" applyAlignment="1" applyProtection="1">
      <alignment horizontal="center" vertical="center"/>
      <protection locked="0"/>
    </xf>
    <xf numFmtId="0" fontId="14" fillId="0" borderId="22" xfId="1" applyFont="1" applyFill="1" applyBorder="1" applyAlignment="1" applyProtection="1">
      <alignment horizontal="center" vertical="center"/>
      <protection locked="0"/>
    </xf>
    <xf numFmtId="49" fontId="7" fillId="38" borderId="125" xfId="0" applyNumberFormat="1" applyFont="1" applyFill="1" applyBorder="1" applyAlignment="1" applyProtection="1">
      <alignment horizontal="center" vertical="center"/>
      <protection locked="0"/>
    </xf>
    <xf numFmtId="0" fontId="17" fillId="0" borderId="68" xfId="1" applyFont="1" applyBorder="1" applyAlignment="1" applyProtection="1">
      <alignment horizontal="right"/>
      <protection locked="0"/>
    </xf>
    <xf numFmtId="0" fontId="17" fillId="0" borderId="77" xfId="1" applyFont="1" applyBorder="1" applyAlignment="1" applyProtection="1">
      <alignment horizontal="right"/>
      <protection locked="0"/>
    </xf>
    <xf numFmtId="0" fontId="73" fillId="0" borderId="0" xfId="1" applyFont="1" applyFill="1" applyAlignment="1" applyProtection="1">
      <alignment horizontal="left"/>
      <protection locked="0"/>
    </xf>
    <xf numFmtId="0" fontId="72" fillId="0" borderId="0" xfId="1" applyFont="1" applyFill="1" applyAlignment="1" applyProtection="1">
      <alignment horizontal="left"/>
      <protection locked="0"/>
    </xf>
    <xf numFmtId="0" fontId="74" fillId="0" borderId="0" xfId="1" applyFont="1" applyFill="1" applyAlignment="1" applyProtection="1">
      <alignment horizontal="left"/>
      <protection locked="0"/>
    </xf>
    <xf numFmtId="0" fontId="17" fillId="38" borderId="26" xfId="1" applyFont="1" applyFill="1" applyBorder="1" applyAlignment="1" applyProtection="1">
      <alignment horizontal="center" vertical="center" shrinkToFit="1"/>
      <protection locked="0"/>
    </xf>
    <xf numFmtId="0" fontId="17" fillId="38" borderId="12" xfId="1" applyFont="1" applyFill="1" applyBorder="1" applyAlignment="1" applyProtection="1">
      <alignment horizontal="center" vertical="center" shrinkToFit="1"/>
      <protection locked="0"/>
    </xf>
    <xf numFmtId="0" fontId="17" fillId="25" borderId="61" xfId="1" applyFont="1" applyFill="1" applyBorder="1" applyAlignment="1" applyProtection="1">
      <alignment horizontal="center" vertical="center" shrinkToFit="1"/>
      <protection locked="0"/>
    </xf>
    <xf numFmtId="0" fontId="17" fillId="25" borderId="12" xfId="1" applyFont="1" applyFill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left" vertical="center" wrapText="1"/>
      <protection locked="0"/>
    </xf>
    <xf numFmtId="0" fontId="6" fillId="0" borderId="23" xfId="1" applyFont="1" applyBorder="1" applyAlignment="1" applyProtection="1">
      <alignment horizontal="left" vertical="center" wrapText="1"/>
      <protection locked="0"/>
    </xf>
    <xf numFmtId="0" fontId="6" fillId="0" borderId="8" xfId="1" applyFont="1" applyBorder="1" applyAlignment="1" applyProtection="1">
      <alignment horizontal="left" vertical="center" wrapText="1"/>
      <protection locked="0"/>
    </xf>
    <xf numFmtId="0" fontId="27" fillId="0" borderId="48" xfId="1" applyFont="1" applyBorder="1" applyAlignment="1" applyProtection="1">
      <alignment horizontal="center" vertical="center" shrinkToFit="1"/>
      <protection locked="0"/>
    </xf>
    <xf numFmtId="0" fontId="6" fillId="0" borderId="50" xfId="1" applyFont="1" applyBorder="1" applyAlignment="1" applyProtection="1">
      <alignment horizontal="left" vertical="center" wrapText="1"/>
      <protection locked="0"/>
    </xf>
    <xf numFmtId="0" fontId="6" fillId="0" borderId="43" xfId="1" applyFont="1" applyBorder="1" applyAlignment="1" applyProtection="1">
      <alignment horizontal="left" vertical="center" wrapText="1"/>
      <protection locked="0"/>
    </xf>
    <xf numFmtId="0" fontId="6" fillId="0" borderId="47" xfId="1" applyFont="1" applyBorder="1" applyAlignment="1" applyProtection="1">
      <alignment horizontal="left" vertical="center" wrapText="1"/>
      <protection locked="0"/>
    </xf>
    <xf numFmtId="0" fontId="14" fillId="0" borderId="70" xfId="1" applyFont="1" applyFill="1" applyBorder="1" applyAlignment="1" applyProtection="1">
      <alignment horizontal="left" vertical="center" shrinkToFit="1"/>
      <protection locked="0"/>
    </xf>
    <xf numFmtId="0" fontId="14" fillId="0" borderId="77" xfId="1" applyFont="1" applyFill="1" applyBorder="1" applyAlignment="1" applyProtection="1">
      <alignment horizontal="left" vertical="center" shrinkToFit="1"/>
      <protection locked="0"/>
    </xf>
    <xf numFmtId="0" fontId="36" fillId="9" borderId="117" xfId="1" applyFont="1" applyFill="1" applyBorder="1" applyAlignment="1" applyProtection="1">
      <alignment horizontal="center" vertical="center" wrapText="1"/>
      <protection locked="0"/>
    </xf>
    <xf numFmtId="0" fontId="36" fillId="9" borderId="118" xfId="1" applyFont="1" applyFill="1" applyBorder="1" applyAlignment="1" applyProtection="1">
      <alignment horizontal="center" vertical="center" wrapText="1"/>
      <protection locked="0"/>
    </xf>
    <xf numFmtId="0" fontId="36" fillId="9" borderId="121" xfId="1" applyFont="1" applyFill="1" applyBorder="1" applyAlignment="1" applyProtection="1">
      <alignment horizontal="center" vertical="center" wrapText="1"/>
      <protection locked="0"/>
    </xf>
    <xf numFmtId="0" fontId="36" fillId="9" borderId="122" xfId="1" applyFont="1" applyFill="1" applyBorder="1" applyAlignment="1" applyProtection="1">
      <alignment horizontal="center" vertical="center" wrapText="1"/>
      <protection locked="0"/>
    </xf>
    <xf numFmtId="0" fontId="7" fillId="37" borderId="0" xfId="1" applyFont="1" applyFill="1" applyBorder="1" applyAlignment="1" applyProtection="1">
      <alignment horizontal="center" vertical="top" wrapText="1"/>
      <protection locked="0"/>
    </xf>
    <xf numFmtId="0" fontId="7" fillId="37" borderId="0" xfId="1" applyFont="1" applyFill="1" applyBorder="1" applyAlignment="1" applyProtection="1">
      <alignment horizontal="center" vertical="top"/>
      <protection locked="0"/>
    </xf>
    <xf numFmtId="0" fontId="13" fillId="0" borderId="0" xfId="1" applyFont="1" applyFill="1" applyAlignment="1" applyProtection="1">
      <alignment horizontal="left"/>
      <protection locked="0"/>
    </xf>
    <xf numFmtId="0" fontId="0" fillId="0" borderId="0" xfId="0" applyAlignment="1">
      <alignment horizontal="center"/>
    </xf>
    <xf numFmtId="0" fontId="56" fillId="0" borderId="0" xfId="0" applyFont="1" applyAlignment="1">
      <alignment horizontal="left"/>
    </xf>
    <xf numFmtId="0" fontId="56" fillId="0" borderId="0" xfId="0" applyFont="1" applyAlignment="1">
      <alignment horizontal="center"/>
    </xf>
    <xf numFmtId="49" fontId="7" fillId="0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41" xfId="0" applyNumberFormat="1" applyFont="1" applyFill="1" applyBorder="1" applyAlignment="1" applyProtection="1">
      <alignment horizontal="center" vertical="center"/>
      <protection locked="0"/>
    </xf>
    <xf numFmtId="49" fontId="7" fillId="0" borderId="2" xfId="0" applyNumberFormat="1" applyFont="1" applyFill="1" applyBorder="1" applyAlignment="1" applyProtection="1">
      <alignment horizontal="center" vertical="center"/>
      <protection locked="0"/>
    </xf>
    <xf numFmtId="0" fontId="6" fillId="0" borderId="26" xfId="1" applyFont="1" applyBorder="1" applyAlignment="1" applyProtection="1">
      <alignment horizontal="left" vertical="center" wrapText="1"/>
      <protection locked="0"/>
    </xf>
    <xf numFmtId="0" fontId="6" fillId="0" borderId="0" xfId="1" applyFont="1" applyBorder="1" applyAlignment="1" applyProtection="1">
      <alignment horizontal="left" vertical="center" wrapText="1"/>
      <protection locked="0"/>
    </xf>
    <xf numFmtId="0" fontId="6" fillId="0" borderId="12" xfId="1" applyFont="1" applyBorder="1" applyAlignment="1" applyProtection="1">
      <alignment horizontal="left" vertical="center" wrapText="1"/>
      <protection locked="0"/>
    </xf>
    <xf numFmtId="0" fontId="9" fillId="0" borderId="132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7" fillId="0" borderId="56" xfId="1" applyFont="1" applyBorder="1" applyAlignment="1">
      <alignment horizontal="center"/>
    </xf>
    <xf numFmtId="0" fontId="7" fillId="0" borderId="29" xfId="1" applyFont="1" applyBorder="1" applyAlignment="1">
      <alignment horizontal="center"/>
    </xf>
    <xf numFmtId="0" fontId="7" fillId="0" borderId="32" xfId="1" applyFont="1" applyBorder="1" applyAlignment="1">
      <alignment horizontal="center"/>
    </xf>
    <xf numFmtId="0" fontId="67" fillId="0" borderId="26" xfId="1" applyFont="1" applyFill="1" applyBorder="1" applyAlignment="1" applyProtection="1">
      <alignment horizontal="left" vertical="center"/>
      <protection locked="0"/>
    </xf>
    <xf numFmtId="0" fontId="67" fillId="0" borderId="0" xfId="1" applyFont="1" applyFill="1" applyBorder="1" applyAlignment="1" applyProtection="1">
      <alignment horizontal="left" vertical="center"/>
      <protection locked="0"/>
    </xf>
    <xf numFmtId="0" fontId="67" fillId="0" borderId="12" xfId="1" applyFont="1" applyFill="1" applyBorder="1" applyAlignment="1" applyProtection="1">
      <alignment horizontal="left" vertical="center"/>
      <protection locked="0"/>
    </xf>
    <xf numFmtId="0" fontId="49" fillId="0" borderId="50" xfId="1" applyFont="1" applyFill="1" applyBorder="1" applyAlignment="1" applyProtection="1">
      <alignment horizontal="left" vertical="center"/>
      <protection locked="0"/>
    </xf>
    <xf numFmtId="0" fontId="49" fillId="0" borderId="43" xfId="1" applyFont="1" applyFill="1" applyBorder="1" applyAlignment="1" applyProtection="1">
      <alignment horizontal="left" vertical="center"/>
      <protection locked="0"/>
    </xf>
    <xf numFmtId="0" fontId="49" fillId="0" borderId="47" xfId="1" applyFont="1" applyFill="1" applyBorder="1" applyAlignment="1" applyProtection="1">
      <alignment horizontal="left" vertical="center"/>
      <protection locked="0"/>
    </xf>
    <xf numFmtId="0" fontId="13" fillId="0" borderId="26" xfId="1" applyFont="1" applyFill="1" applyBorder="1" applyAlignment="1" applyProtection="1">
      <alignment horizontal="left" vertical="center" wrapText="1"/>
      <protection locked="0"/>
    </xf>
    <xf numFmtId="0" fontId="13" fillId="0" borderId="0" xfId="1" applyFont="1" applyFill="1" applyBorder="1" applyAlignment="1" applyProtection="1">
      <alignment horizontal="left" vertical="center" wrapText="1"/>
      <protection locked="0"/>
    </xf>
    <xf numFmtId="0" fontId="13" fillId="0" borderId="12" xfId="1" applyFont="1" applyFill="1" applyBorder="1" applyAlignment="1" applyProtection="1">
      <alignment horizontal="left" vertical="center" wrapText="1"/>
      <protection locked="0"/>
    </xf>
    <xf numFmtId="49" fontId="12" fillId="0" borderId="57" xfId="0" applyNumberFormat="1" applyFont="1" applyFill="1" applyBorder="1" applyAlignment="1" applyProtection="1">
      <alignment horizontal="center" vertical="center"/>
      <protection locked="0"/>
    </xf>
    <xf numFmtId="49" fontId="12" fillId="0" borderId="41" xfId="0" applyNumberFormat="1" applyFont="1" applyFill="1" applyBorder="1" applyAlignment="1" applyProtection="1">
      <alignment horizontal="center" vertical="center"/>
      <protection locked="0"/>
    </xf>
    <xf numFmtId="0" fontId="9" fillId="0" borderId="51" xfId="1" applyFont="1" applyFill="1" applyBorder="1" applyAlignment="1" applyProtection="1">
      <alignment horizontal="left" vertical="center" wrapText="1"/>
      <protection locked="0"/>
    </xf>
    <xf numFmtId="0" fontId="9" fillId="0" borderId="23" xfId="1" applyFont="1" applyFill="1" applyBorder="1" applyAlignment="1" applyProtection="1">
      <alignment horizontal="left" vertical="center" wrapText="1"/>
      <protection locked="0"/>
    </xf>
    <xf numFmtId="0" fontId="9" fillId="0" borderId="8" xfId="1" applyFont="1" applyFill="1" applyBorder="1" applyAlignment="1" applyProtection="1">
      <alignment horizontal="left" vertical="center" wrapText="1"/>
      <protection locked="0"/>
    </xf>
    <xf numFmtId="49" fontId="7" fillId="0" borderId="57" xfId="0" applyNumberFormat="1" applyFont="1" applyFill="1" applyBorder="1" applyAlignment="1" applyProtection="1">
      <alignment horizontal="center" vertical="center"/>
      <protection locked="0"/>
    </xf>
    <xf numFmtId="169" fontId="7" fillId="0" borderId="9" xfId="0" applyNumberFormat="1" applyFont="1" applyFill="1" applyBorder="1" applyAlignment="1" applyProtection="1">
      <alignment horizontal="center" vertical="center"/>
      <protection locked="0"/>
    </xf>
    <xf numFmtId="169" fontId="7" fillId="0" borderId="44" xfId="0" applyNumberFormat="1" applyFont="1" applyFill="1" applyBorder="1" applyAlignment="1" applyProtection="1">
      <alignment horizontal="center" vertical="center"/>
      <protection locked="0"/>
    </xf>
    <xf numFmtId="169" fontId="7" fillId="0" borderId="11" xfId="0" applyNumberFormat="1" applyFont="1" applyFill="1" applyBorder="1" applyAlignment="1" applyProtection="1">
      <alignment horizontal="center" vertical="center"/>
      <protection locked="0"/>
    </xf>
    <xf numFmtId="169" fontId="7" fillId="0" borderId="46" xfId="0" applyNumberFormat="1" applyFont="1" applyFill="1" applyBorder="1" applyAlignment="1" applyProtection="1">
      <alignment horizontal="center" vertical="center"/>
      <protection locked="0"/>
    </xf>
    <xf numFmtId="0" fontId="23" fillId="12" borderId="84" xfId="1" applyFont="1" applyFill="1" applyBorder="1" applyAlignment="1">
      <alignment horizontal="center" vertical="center" wrapText="1"/>
    </xf>
    <xf numFmtId="0" fontId="23" fillId="12" borderId="85" xfId="1" applyFont="1" applyFill="1" applyBorder="1" applyAlignment="1">
      <alignment horizontal="center" vertical="center" wrapText="1"/>
    </xf>
    <xf numFmtId="0" fontId="23" fillId="12" borderId="86" xfId="1" applyFont="1" applyFill="1" applyBorder="1" applyAlignment="1">
      <alignment horizontal="center" vertical="center" wrapText="1"/>
    </xf>
    <xf numFmtId="0" fontId="23" fillId="12" borderId="87" xfId="1" applyFont="1" applyFill="1" applyBorder="1" applyAlignment="1">
      <alignment horizontal="center" vertical="center" wrapText="1"/>
    </xf>
    <xf numFmtId="49" fontId="27" fillId="0" borderId="26" xfId="1" applyNumberFormat="1" applyFont="1" applyBorder="1" applyAlignment="1" applyProtection="1">
      <alignment horizontal="center" vertical="center" shrinkToFit="1"/>
      <protection locked="0"/>
    </xf>
    <xf numFmtId="49" fontId="27" fillId="0" borderId="12" xfId="1" applyNumberFormat="1" applyFont="1" applyBorder="1" applyAlignment="1" applyProtection="1">
      <alignment horizontal="center" vertical="center" shrinkToFit="1"/>
      <protection locked="0"/>
    </xf>
    <xf numFmtId="49" fontId="27" fillId="0" borderId="61" xfId="1" applyNumberFormat="1" applyFont="1" applyBorder="1" applyAlignment="1" applyProtection="1">
      <alignment horizontal="center" vertical="center" shrinkToFit="1"/>
      <protection locked="0"/>
    </xf>
    <xf numFmtId="49" fontId="27" fillId="0" borderId="53" xfId="1" applyNumberFormat="1" applyFont="1" applyBorder="1" applyAlignment="1" applyProtection="1">
      <alignment horizontal="center" vertical="center" shrinkToFit="1"/>
      <protection locked="0"/>
    </xf>
    <xf numFmtId="49" fontId="27" fillId="0" borderId="22" xfId="1" applyNumberFormat="1" applyFont="1" applyBorder="1" applyAlignment="1" applyProtection="1">
      <alignment horizontal="center" vertical="center" shrinkToFit="1"/>
      <protection locked="0"/>
    </xf>
    <xf numFmtId="49" fontId="27" fillId="0" borderId="62" xfId="1" applyNumberFormat="1" applyFont="1" applyBorder="1" applyAlignment="1" applyProtection="1">
      <alignment horizontal="center" vertical="center" shrinkToFit="1"/>
      <protection locked="0"/>
    </xf>
    <xf numFmtId="0" fontId="17" fillId="0" borderId="26" xfId="1" applyFont="1" applyBorder="1" applyAlignment="1" applyProtection="1">
      <alignment horizontal="center" vertical="center" shrinkToFit="1"/>
      <protection locked="0"/>
    </xf>
    <xf numFmtId="0" fontId="17" fillId="0" borderId="12" xfId="1" applyFont="1" applyBorder="1" applyAlignment="1" applyProtection="1">
      <alignment horizontal="center" vertical="center" shrinkToFit="1"/>
      <protection locked="0"/>
    </xf>
    <xf numFmtId="0" fontId="17" fillId="0" borderId="61" xfId="1" applyFont="1" applyBorder="1" applyAlignment="1" applyProtection="1">
      <alignment horizontal="center" vertical="center" shrinkToFit="1"/>
      <protection locked="0"/>
    </xf>
    <xf numFmtId="0" fontId="17" fillId="0" borderId="53" xfId="1" applyFont="1" applyBorder="1" applyAlignment="1" applyProtection="1">
      <alignment horizontal="center" vertical="center" shrinkToFit="1"/>
      <protection locked="0"/>
    </xf>
    <xf numFmtId="0" fontId="17" fillId="0" borderId="22" xfId="1" applyFont="1" applyBorder="1" applyAlignment="1" applyProtection="1">
      <alignment horizontal="center" vertical="center" shrinkToFit="1"/>
      <protection locked="0"/>
    </xf>
    <xf numFmtId="0" fontId="17" fillId="0" borderId="62" xfId="1" applyFont="1" applyBorder="1" applyAlignment="1" applyProtection="1">
      <alignment horizontal="center" vertical="center" shrinkToFit="1"/>
      <protection locked="0"/>
    </xf>
    <xf numFmtId="49" fontId="8" fillId="0" borderId="51" xfId="1" applyNumberFormat="1" applyFont="1" applyBorder="1" applyAlignment="1" applyProtection="1">
      <alignment horizontal="center" vertical="center" shrinkToFit="1"/>
      <protection locked="0"/>
    </xf>
    <xf numFmtId="49" fontId="8" fillId="0" borderId="8" xfId="1" applyNumberFormat="1" applyFont="1" applyBorder="1" applyAlignment="1" applyProtection="1">
      <alignment horizontal="center" vertical="center" shrinkToFit="1"/>
      <protection locked="0"/>
    </xf>
    <xf numFmtId="49" fontId="8" fillId="0" borderId="60" xfId="1" applyNumberFormat="1" applyFont="1" applyBorder="1" applyAlignment="1" applyProtection="1">
      <alignment horizontal="center" vertical="center" shrinkToFit="1"/>
      <protection locked="0"/>
    </xf>
    <xf numFmtId="0" fontId="14" fillId="0" borderId="61" xfId="1" applyFont="1" applyBorder="1" applyAlignment="1" applyProtection="1">
      <alignment horizontal="left" vertical="center" shrinkToFit="1"/>
      <protection locked="0"/>
    </xf>
    <xf numFmtId="0" fontId="14" fillId="0" borderId="25" xfId="1" applyFont="1" applyBorder="1" applyAlignment="1" applyProtection="1">
      <alignment horizontal="left" vertical="center" shrinkToFit="1"/>
      <protection locked="0"/>
    </xf>
    <xf numFmtId="0" fontId="17" fillId="0" borderId="67" xfId="1" applyFont="1" applyBorder="1" applyAlignment="1" applyProtection="1">
      <alignment horizontal="center" vertical="center" shrinkToFit="1"/>
      <protection locked="0"/>
    </xf>
    <xf numFmtId="168" fontId="7" fillId="0" borderId="11" xfId="0" applyNumberFormat="1" applyFont="1" applyFill="1" applyBorder="1" applyAlignment="1" applyProtection="1">
      <alignment horizontal="center" vertical="center"/>
      <protection locked="0"/>
    </xf>
    <xf numFmtId="168" fontId="7" fillId="0" borderId="46" xfId="0" applyNumberFormat="1" applyFont="1" applyFill="1" applyBorder="1" applyAlignment="1" applyProtection="1">
      <alignment horizontal="center" vertical="center"/>
      <protection locked="0"/>
    </xf>
    <xf numFmtId="168" fontId="7" fillId="0" borderId="9" xfId="0" applyNumberFormat="1" applyFont="1" applyFill="1" applyBorder="1" applyAlignment="1" applyProtection="1">
      <alignment horizontal="center" vertical="center"/>
      <protection locked="0"/>
    </xf>
    <xf numFmtId="168" fontId="7" fillId="0" borderId="44" xfId="0" applyNumberFormat="1" applyFont="1" applyFill="1" applyBorder="1" applyAlignment="1" applyProtection="1">
      <alignment horizontal="center" vertical="center"/>
      <protection locked="0"/>
    </xf>
    <xf numFmtId="0" fontId="23" fillId="22" borderId="84" xfId="1" applyFont="1" applyFill="1" applyBorder="1" applyAlignment="1">
      <alignment horizontal="center" vertical="center" wrapText="1"/>
    </xf>
    <xf numFmtId="0" fontId="23" fillId="22" borderId="90" xfId="1" applyFont="1" applyFill="1" applyBorder="1" applyAlignment="1">
      <alignment horizontal="center" vertical="center" wrapText="1"/>
    </xf>
    <xf numFmtId="0" fontId="23" fillId="22" borderId="86" xfId="1" applyFont="1" applyFill="1" applyBorder="1" applyAlignment="1">
      <alignment horizontal="center" vertical="center" wrapText="1"/>
    </xf>
    <xf numFmtId="0" fontId="23" fillId="22" borderId="0" xfId="1" applyFont="1" applyFill="1" applyBorder="1" applyAlignment="1">
      <alignment horizontal="center" vertical="center" wrapText="1"/>
    </xf>
    <xf numFmtId="0" fontId="48" fillId="5" borderId="91" xfId="1" applyFont="1" applyFill="1" applyBorder="1" applyAlignment="1">
      <alignment horizontal="center" vertical="center" wrapText="1"/>
    </xf>
    <xf numFmtId="0" fontId="48" fillId="5" borderId="92" xfId="1" applyFont="1" applyFill="1" applyBorder="1" applyAlignment="1">
      <alignment horizontal="center" vertical="center" wrapText="1"/>
    </xf>
    <xf numFmtId="0" fontId="48" fillId="5" borderId="93" xfId="1" applyFont="1" applyFill="1" applyBorder="1" applyAlignment="1">
      <alignment horizontal="center" vertical="center" wrapText="1"/>
    </xf>
    <xf numFmtId="0" fontId="48" fillId="5" borderId="94" xfId="1" applyFont="1" applyFill="1" applyBorder="1" applyAlignment="1">
      <alignment horizontal="center" vertical="center" wrapText="1"/>
    </xf>
    <xf numFmtId="0" fontId="48" fillId="5" borderId="95" xfId="1" applyFont="1" applyFill="1" applyBorder="1" applyAlignment="1">
      <alignment horizontal="center" vertical="center" wrapText="1"/>
    </xf>
    <xf numFmtId="0" fontId="48" fillId="5" borderId="96" xfId="1" applyFont="1" applyFill="1" applyBorder="1" applyAlignment="1">
      <alignment horizontal="center" vertical="center" wrapText="1"/>
    </xf>
    <xf numFmtId="0" fontId="23" fillId="13" borderId="84" xfId="1" applyFont="1" applyFill="1" applyBorder="1" applyAlignment="1">
      <alignment horizontal="center" vertical="center" wrapText="1"/>
    </xf>
    <xf numFmtId="0" fontId="23" fillId="13" borderId="90" xfId="1" applyFont="1" applyFill="1" applyBorder="1" applyAlignment="1">
      <alignment horizontal="center" vertical="center" wrapText="1"/>
    </xf>
    <xf numFmtId="0" fontId="23" fillId="13" borderId="86" xfId="1" applyFont="1" applyFill="1" applyBorder="1" applyAlignment="1">
      <alignment horizontal="center" vertical="center" wrapText="1"/>
    </xf>
    <xf numFmtId="0" fontId="23" fillId="13" borderId="0" xfId="1" applyFont="1" applyFill="1" applyBorder="1" applyAlignment="1">
      <alignment horizontal="center" vertical="center" wrapText="1"/>
    </xf>
    <xf numFmtId="168" fontId="7" fillId="0" borderId="126" xfId="0" applyNumberFormat="1" applyFont="1" applyFill="1" applyBorder="1" applyAlignment="1" applyProtection="1">
      <alignment horizontal="center" vertical="center"/>
      <protection locked="0"/>
    </xf>
    <xf numFmtId="168" fontId="7" fillId="0" borderId="125" xfId="0" applyNumberFormat="1" applyFont="1" applyFill="1" applyBorder="1" applyAlignment="1" applyProtection="1">
      <alignment horizontal="center" vertical="center"/>
      <protection locked="0"/>
    </xf>
    <xf numFmtId="0" fontId="23" fillId="22" borderId="85" xfId="1" applyFont="1" applyFill="1" applyBorder="1" applyAlignment="1">
      <alignment horizontal="center" vertical="center" wrapText="1"/>
    </xf>
    <xf numFmtId="0" fontId="23" fillId="22" borderId="87" xfId="1" applyFont="1" applyFill="1" applyBorder="1" applyAlignment="1">
      <alignment horizontal="center" vertical="center" wrapText="1"/>
    </xf>
    <xf numFmtId="49" fontId="8" fillId="0" borderId="61" xfId="1" applyNumberFormat="1" applyFont="1" applyBorder="1" applyAlignment="1" applyProtection="1">
      <alignment horizontal="center" vertical="center" shrinkToFit="1"/>
      <protection locked="0"/>
    </xf>
    <xf numFmtId="49" fontId="8" fillId="0" borderId="12" xfId="1" applyNumberFormat="1" applyFont="1" applyBorder="1" applyAlignment="1" applyProtection="1">
      <alignment horizontal="center" vertical="center" shrinkToFit="1"/>
      <protection locked="0"/>
    </xf>
    <xf numFmtId="0" fontId="23" fillId="13" borderId="85" xfId="1" applyFont="1" applyFill="1" applyBorder="1" applyAlignment="1">
      <alignment horizontal="center" vertical="center" wrapText="1"/>
    </xf>
    <xf numFmtId="0" fontId="23" fillId="13" borderId="87" xfId="1" applyFont="1" applyFill="1" applyBorder="1" applyAlignment="1">
      <alignment horizontal="center" vertical="center" wrapText="1"/>
    </xf>
    <xf numFmtId="0" fontId="15" fillId="0" borderId="26" xfId="1" applyFont="1" applyBorder="1" applyAlignment="1" applyProtection="1">
      <alignment horizontal="left"/>
      <protection locked="0"/>
    </xf>
    <xf numFmtId="0" fontId="15" fillId="0" borderId="0" xfId="1" applyFont="1" applyBorder="1" applyAlignment="1" applyProtection="1">
      <alignment horizontal="left"/>
      <protection locked="0"/>
    </xf>
    <xf numFmtId="0" fontId="15" fillId="0" borderId="12" xfId="1" applyFont="1" applyBorder="1" applyAlignment="1" applyProtection="1">
      <alignment horizontal="left"/>
      <protection locked="0"/>
    </xf>
    <xf numFmtId="49" fontId="8" fillId="0" borderId="26" xfId="1" applyNumberFormat="1" applyFont="1" applyBorder="1" applyAlignment="1" applyProtection="1">
      <alignment horizontal="center" vertical="center" shrinkToFit="1"/>
      <protection locked="0"/>
    </xf>
    <xf numFmtId="0" fontId="23" fillId="11" borderId="84" xfId="1" applyFont="1" applyFill="1" applyBorder="1" applyAlignment="1">
      <alignment horizontal="center" vertical="center" wrapText="1"/>
    </xf>
    <xf numFmtId="0" fontId="23" fillId="11" borderId="85" xfId="1" applyFont="1" applyFill="1" applyBorder="1" applyAlignment="1">
      <alignment horizontal="center" vertical="center" wrapText="1"/>
    </xf>
    <xf numFmtId="0" fontId="23" fillId="11" borderId="86" xfId="1" applyFont="1" applyFill="1" applyBorder="1" applyAlignment="1">
      <alignment horizontal="center" vertical="center" wrapText="1"/>
    </xf>
    <xf numFmtId="0" fontId="23" fillId="11" borderId="87" xfId="1" applyFont="1" applyFill="1" applyBorder="1" applyAlignment="1">
      <alignment horizontal="center" vertical="center" wrapText="1"/>
    </xf>
    <xf numFmtId="0" fontId="23" fillId="11" borderId="88" xfId="1" applyFont="1" applyFill="1" applyBorder="1" applyAlignment="1">
      <alignment horizontal="center" vertical="center" wrapText="1"/>
    </xf>
    <xf numFmtId="0" fontId="23" fillId="11" borderId="89" xfId="1" applyFont="1" applyFill="1" applyBorder="1" applyAlignment="1">
      <alignment horizontal="center" vertical="center" wrapText="1"/>
    </xf>
    <xf numFmtId="0" fontId="13" fillId="0" borderId="74" xfId="1" applyFont="1" applyBorder="1" applyAlignment="1" applyProtection="1">
      <alignment horizontal="left"/>
      <protection locked="0"/>
    </xf>
    <xf numFmtId="0" fontId="13" fillId="0" borderId="101" xfId="1" applyFont="1" applyBorder="1" applyAlignment="1" applyProtection="1">
      <alignment horizontal="left"/>
      <protection locked="0"/>
    </xf>
    <xf numFmtId="0" fontId="13" fillId="0" borderId="75" xfId="1" applyFont="1" applyBorder="1" applyAlignment="1" applyProtection="1">
      <alignment horizontal="left"/>
      <protection locked="0"/>
    </xf>
    <xf numFmtId="0" fontId="9" fillId="0" borderId="50" xfId="1" applyFont="1" applyFill="1" applyBorder="1" applyAlignment="1" applyProtection="1">
      <alignment horizontal="center"/>
      <protection locked="0"/>
    </xf>
    <xf numFmtId="0" fontId="9" fillId="0" borderId="43" xfId="1" applyFont="1" applyFill="1" applyBorder="1" applyAlignment="1" applyProtection="1">
      <alignment horizontal="center"/>
      <protection locked="0"/>
    </xf>
    <xf numFmtId="0" fontId="9" fillId="0" borderId="47" xfId="1" applyFont="1" applyFill="1" applyBorder="1" applyAlignment="1" applyProtection="1">
      <alignment horizontal="center"/>
      <protection locked="0"/>
    </xf>
    <xf numFmtId="0" fontId="14" fillId="0" borderId="139" xfId="1" applyFont="1" applyFill="1" applyBorder="1" applyAlignment="1" applyProtection="1">
      <alignment horizontal="right"/>
      <protection locked="0"/>
    </xf>
    <xf numFmtId="0" fontId="14" fillId="0" borderId="140" xfId="1" applyFont="1" applyFill="1" applyBorder="1" applyAlignment="1" applyProtection="1">
      <alignment horizontal="right"/>
      <protection locked="0"/>
    </xf>
    <xf numFmtId="0" fontId="12" fillId="0" borderId="56" xfId="1" applyFont="1" applyBorder="1" applyAlignment="1" applyProtection="1">
      <alignment horizontal="center" vertical="center"/>
      <protection locked="0"/>
    </xf>
    <xf numFmtId="0" fontId="7" fillId="0" borderId="54" xfId="1" applyFont="1" applyBorder="1" applyAlignment="1" applyProtection="1">
      <alignment horizontal="center" vertical="center"/>
      <protection locked="0"/>
    </xf>
    <xf numFmtId="0" fontId="7" fillId="0" borderId="42" xfId="1" applyFont="1" applyBorder="1" applyAlignment="1" applyProtection="1">
      <alignment horizontal="center" vertical="center"/>
      <protection locked="0"/>
    </xf>
    <xf numFmtId="0" fontId="23" fillId="10" borderId="84" xfId="1" applyFont="1" applyFill="1" applyBorder="1" applyAlignment="1">
      <alignment horizontal="center" vertical="center" wrapText="1"/>
    </xf>
    <xf numFmtId="0" fontId="23" fillId="10" borderId="85" xfId="1" applyFont="1" applyFill="1" applyBorder="1" applyAlignment="1">
      <alignment horizontal="center" vertical="center" wrapText="1"/>
    </xf>
    <xf numFmtId="0" fontId="23" fillId="10" borderId="86" xfId="1" applyFont="1" applyFill="1" applyBorder="1" applyAlignment="1">
      <alignment horizontal="center" vertical="center" wrapText="1"/>
    </xf>
    <xf numFmtId="0" fontId="23" fillId="10" borderId="87" xfId="1" applyFont="1" applyFill="1" applyBorder="1" applyAlignment="1">
      <alignment horizontal="center" vertical="center" wrapText="1"/>
    </xf>
    <xf numFmtId="0" fontId="23" fillId="10" borderId="88" xfId="1" applyFont="1" applyFill="1" applyBorder="1" applyAlignment="1">
      <alignment horizontal="center" vertical="center" wrapText="1"/>
    </xf>
    <xf numFmtId="0" fontId="23" fillId="10" borderId="89" xfId="1" applyFont="1" applyFill="1" applyBorder="1" applyAlignment="1">
      <alignment horizontal="center" vertical="center" wrapText="1"/>
    </xf>
    <xf numFmtId="0" fontId="7" fillId="0" borderId="144" xfId="1" applyFont="1" applyBorder="1" applyAlignment="1" applyProtection="1">
      <alignment horizontal="center"/>
      <protection locked="0"/>
    </xf>
    <xf numFmtId="0" fontId="7" fillId="0" borderId="82" xfId="1" applyFont="1" applyBorder="1" applyAlignment="1" applyProtection="1">
      <alignment horizontal="center"/>
      <protection locked="0"/>
    </xf>
    <xf numFmtId="0" fontId="7" fillId="0" borderId="145" xfId="1" applyFont="1" applyBorder="1" applyAlignment="1" applyProtection="1">
      <alignment horizontal="center"/>
      <protection locked="0"/>
    </xf>
    <xf numFmtId="0" fontId="9" fillId="0" borderId="26" xfId="1" applyFont="1" applyFill="1" applyBorder="1" applyAlignment="1" applyProtection="1">
      <alignment horizontal="center"/>
      <protection locked="0"/>
    </xf>
    <xf numFmtId="0" fontId="9" fillId="0" borderId="0" xfId="1" applyFont="1" applyFill="1" applyBorder="1" applyAlignment="1" applyProtection="1">
      <alignment horizontal="center"/>
      <protection locked="0"/>
    </xf>
    <xf numFmtId="0" fontId="9" fillId="0" borderId="12" xfId="1" applyFont="1" applyFill="1" applyBorder="1" applyAlignment="1" applyProtection="1">
      <alignment horizontal="center"/>
      <protection locked="0"/>
    </xf>
    <xf numFmtId="0" fontId="14" fillId="0" borderId="82" xfId="1" applyFont="1" applyFill="1" applyBorder="1" applyAlignment="1" applyProtection="1">
      <alignment horizontal="right"/>
      <protection locked="0"/>
    </xf>
    <xf numFmtId="0" fontId="14" fillId="0" borderId="83" xfId="1" applyFont="1" applyFill="1" applyBorder="1" applyAlignment="1" applyProtection="1">
      <alignment horizontal="right"/>
      <protection locked="0"/>
    </xf>
    <xf numFmtId="0" fontId="23" fillId="8" borderId="84" xfId="1" applyFont="1" applyFill="1" applyBorder="1" applyAlignment="1">
      <alignment horizontal="center" vertical="center" wrapText="1"/>
    </xf>
    <xf numFmtId="0" fontId="23" fillId="8" borderId="85" xfId="1" applyFont="1" applyFill="1" applyBorder="1" applyAlignment="1">
      <alignment horizontal="center" vertical="center" wrapText="1"/>
    </xf>
    <xf numFmtId="0" fontId="23" fillId="8" borderId="86" xfId="1" applyFont="1" applyFill="1" applyBorder="1" applyAlignment="1">
      <alignment horizontal="center" vertical="center" wrapText="1"/>
    </xf>
    <xf numFmtId="0" fontId="23" fillId="8" borderId="87" xfId="1" applyFont="1" applyFill="1" applyBorder="1" applyAlignment="1">
      <alignment horizontal="center" vertical="center" wrapText="1"/>
    </xf>
    <xf numFmtId="0" fontId="23" fillId="8" borderId="88" xfId="1" applyFont="1" applyFill="1" applyBorder="1" applyAlignment="1">
      <alignment horizontal="center" vertical="center" wrapText="1"/>
    </xf>
    <xf numFmtId="0" fontId="23" fillId="8" borderId="89" xfId="1" applyFont="1" applyFill="1" applyBorder="1" applyAlignment="1">
      <alignment horizontal="center" vertical="center" wrapText="1"/>
    </xf>
    <xf numFmtId="0" fontId="23" fillId="9" borderId="84" xfId="1" applyFont="1" applyFill="1" applyBorder="1" applyAlignment="1">
      <alignment horizontal="center" vertical="center" wrapText="1"/>
    </xf>
    <xf numFmtId="0" fontId="23" fillId="9" borderId="85" xfId="1" applyFont="1" applyFill="1" applyBorder="1" applyAlignment="1">
      <alignment horizontal="center" vertical="center" wrapText="1"/>
    </xf>
    <xf numFmtId="0" fontId="23" fillId="9" borderId="86" xfId="1" applyFont="1" applyFill="1" applyBorder="1" applyAlignment="1">
      <alignment horizontal="center" vertical="center" wrapText="1"/>
    </xf>
    <xf numFmtId="0" fontId="23" fillId="9" borderId="87" xfId="1" applyFont="1" applyFill="1" applyBorder="1" applyAlignment="1">
      <alignment horizontal="center" vertical="center" wrapText="1"/>
    </xf>
    <xf numFmtId="0" fontId="23" fillId="9" borderId="88" xfId="1" applyFont="1" applyFill="1" applyBorder="1" applyAlignment="1">
      <alignment horizontal="center" vertical="center" wrapText="1"/>
    </xf>
    <xf numFmtId="0" fontId="23" fillId="9" borderId="89" xfId="1" applyFont="1" applyFill="1" applyBorder="1" applyAlignment="1">
      <alignment horizontal="center" vertical="center" wrapText="1"/>
    </xf>
    <xf numFmtId="0" fontId="23" fillId="7" borderId="84" xfId="1" applyFont="1" applyFill="1" applyBorder="1" applyAlignment="1">
      <alignment horizontal="center" vertical="center" wrapText="1"/>
    </xf>
    <xf numFmtId="0" fontId="23" fillId="7" borderId="85" xfId="1" applyFont="1" applyFill="1" applyBorder="1" applyAlignment="1">
      <alignment horizontal="center" vertical="center" wrapText="1"/>
    </xf>
    <xf numFmtId="0" fontId="23" fillId="7" borderId="86" xfId="1" applyFont="1" applyFill="1" applyBorder="1" applyAlignment="1">
      <alignment horizontal="center" vertical="center" wrapText="1"/>
    </xf>
    <xf numFmtId="0" fontId="23" fillId="7" borderId="87" xfId="1" applyFont="1" applyFill="1" applyBorder="1" applyAlignment="1">
      <alignment horizontal="center" vertical="center" wrapText="1"/>
    </xf>
    <xf numFmtId="0" fontId="23" fillId="7" borderId="88" xfId="1" applyFont="1" applyFill="1" applyBorder="1" applyAlignment="1">
      <alignment horizontal="center" vertical="center" wrapText="1"/>
    </xf>
    <xf numFmtId="0" fontId="23" fillId="7" borderId="89" xfId="1" applyFont="1" applyFill="1" applyBorder="1" applyAlignment="1">
      <alignment horizontal="center" vertical="center" wrapText="1"/>
    </xf>
    <xf numFmtId="0" fontId="13" fillId="0" borderId="26" xfId="1" applyFont="1" applyBorder="1" applyAlignment="1" applyProtection="1">
      <alignment horizontal="left"/>
      <protection locked="0"/>
    </xf>
    <xf numFmtId="0" fontId="13" fillId="0" borderId="0" xfId="1" applyFont="1" applyBorder="1" applyAlignment="1" applyProtection="1">
      <alignment horizontal="left"/>
      <protection locked="0"/>
    </xf>
    <xf numFmtId="0" fontId="13" fillId="0" borderId="12" xfId="1" applyFont="1" applyBorder="1" applyAlignment="1" applyProtection="1">
      <alignment horizontal="left"/>
      <protection locked="0"/>
    </xf>
    <xf numFmtId="0" fontId="23" fillId="6" borderId="86" xfId="1" applyFont="1" applyFill="1" applyBorder="1" applyAlignment="1">
      <alignment horizontal="center" vertical="center" wrapText="1"/>
    </xf>
    <xf numFmtId="0" fontId="23" fillId="6" borderId="87" xfId="1" applyFont="1" applyFill="1" applyBorder="1" applyAlignment="1">
      <alignment horizontal="center" vertical="center" wrapText="1"/>
    </xf>
    <xf numFmtId="0" fontId="23" fillId="14" borderId="86" xfId="1" applyFont="1" applyFill="1" applyBorder="1" applyAlignment="1">
      <alignment horizontal="center" vertical="center" wrapText="1"/>
    </xf>
    <xf numFmtId="0" fontId="23" fillId="14" borderId="87" xfId="1" applyFont="1" applyFill="1" applyBorder="1" applyAlignment="1">
      <alignment horizontal="center" vertical="center" wrapText="1"/>
    </xf>
    <xf numFmtId="0" fontId="23" fillId="23" borderId="84" xfId="1" applyFont="1" applyFill="1" applyBorder="1" applyAlignment="1">
      <alignment horizontal="center" vertical="center" wrapText="1"/>
    </xf>
    <xf numFmtId="0" fontId="23" fillId="23" borderId="85" xfId="1" applyFont="1" applyFill="1" applyBorder="1" applyAlignment="1">
      <alignment horizontal="center" vertical="center" wrapText="1"/>
    </xf>
    <xf numFmtId="0" fontId="23" fillId="23" borderId="86" xfId="1" applyFont="1" applyFill="1" applyBorder="1" applyAlignment="1">
      <alignment horizontal="center" vertical="center" wrapText="1"/>
    </xf>
    <xf numFmtId="0" fontId="23" fillId="23" borderId="87" xfId="1" applyFont="1" applyFill="1" applyBorder="1" applyAlignment="1">
      <alignment horizontal="center" vertical="center" wrapText="1"/>
    </xf>
    <xf numFmtId="0" fontId="47" fillId="16" borderId="84" xfId="1" applyFont="1" applyFill="1" applyBorder="1" applyAlignment="1">
      <alignment horizontal="center" vertical="center" wrapText="1"/>
    </xf>
    <xf numFmtId="0" fontId="47" fillId="16" borderId="85" xfId="1" applyFont="1" applyFill="1" applyBorder="1" applyAlignment="1">
      <alignment horizontal="center" vertical="center" wrapText="1"/>
    </xf>
    <xf numFmtId="0" fontId="47" fillId="16" borderId="88" xfId="1" applyFont="1" applyFill="1" applyBorder="1" applyAlignment="1">
      <alignment horizontal="center" vertical="center" wrapText="1"/>
    </xf>
    <xf numFmtId="0" fontId="47" fillId="16" borderId="89" xfId="1" applyFont="1" applyFill="1" applyBorder="1" applyAlignment="1">
      <alignment horizontal="center" vertical="center" wrapText="1"/>
    </xf>
    <xf numFmtId="0" fontId="8" fillId="0" borderId="53" xfId="1" applyFont="1" applyBorder="1" applyAlignment="1" applyProtection="1">
      <alignment horizontal="center" vertical="center" shrinkToFit="1"/>
      <protection locked="0"/>
    </xf>
    <xf numFmtId="0" fontId="47" fillId="17" borderId="84" xfId="1" applyFont="1" applyFill="1" applyBorder="1" applyAlignment="1">
      <alignment horizontal="center" vertical="center" wrapText="1"/>
    </xf>
    <xf numFmtId="0" fontId="47" fillId="17" borderId="85" xfId="1" applyFont="1" applyFill="1" applyBorder="1" applyAlignment="1">
      <alignment horizontal="center" vertical="center" wrapText="1"/>
    </xf>
    <xf numFmtId="0" fontId="47" fillId="17" borderId="88" xfId="1" applyFont="1" applyFill="1" applyBorder="1" applyAlignment="1">
      <alignment horizontal="center" vertical="center" wrapText="1"/>
    </xf>
    <xf numFmtId="0" fontId="47" fillId="17" borderId="89" xfId="1" applyFont="1" applyFill="1" applyBorder="1" applyAlignment="1">
      <alignment horizontal="center" vertical="center" wrapText="1"/>
    </xf>
    <xf numFmtId="0" fontId="47" fillId="21" borderId="84" xfId="1" applyFont="1" applyFill="1" applyBorder="1" applyAlignment="1">
      <alignment horizontal="center" vertical="center" wrapText="1"/>
    </xf>
    <xf numFmtId="0" fontId="47" fillId="21" borderId="85" xfId="1" applyFont="1" applyFill="1" applyBorder="1" applyAlignment="1">
      <alignment horizontal="center" vertical="center" wrapText="1"/>
    </xf>
    <xf numFmtId="0" fontId="47" fillId="21" borderId="88" xfId="1" applyFont="1" applyFill="1" applyBorder="1" applyAlignment="1">
      <alignment horizontal="center" vertical="center" wrapText="1"/>
    </xf>
    <xf numFmtId="0" fontId="47" fillId="21" borderId="89" xfId="1" applyFont="1" applyFill="1" applyBorder="1" applyAlignment="1">
      <alignment horizontal="center" vertical="center" wrapText="1"/>
    </xf>
    <xf numFmtId="0" fontId="47" fillId="14" borderId="84" xfId="1" applyFont="1" applyFill="1" applyBorder="1" applyAlignment="1">
      <alignment horizontal="center" vertical="center" wrapText="1"/>
    </xf>
    <xf numFmtId="0" fontId="47" fillId="14" borderId="85" xfId="1" applyFont="1" applyFill="1" applyBorder="1" applyAlignment="1">
      <alignment horizontal="center" vertical="center" wrapText="1"/>
    </xf>
    <xf numFmtId="0" fontId="47" fillId="14" borderId="88" xfId="1" applyFont="1" applyFill="1" applyBorder="1" applyAlignment="1">
      <alignment horizontal="center" vertical="center" wrapText="1"/>
    </xf>
    <xf numFmtId="0" fontId="47" fillId="14" borderId="89" xfId="1" applyFont="1" applyFill="1" applyBorder="1" applyAlignment="1">
      <alignment horizontal="center" vertical="center" wrapText="1"/>
    </xf>
    <xf numFmtId="0" fontId="47" fillId="18" borderId="84" xfId="1" applyFont="1" applyFill="1" applyBorder="1" applyAlignment="1">
      <alignment horizontal="center" vertical="center" wrapText="1"/>
    </xf>
    <xf numFmtId="0" fontId="47" fillId="18" borderId="85" xfId="1" applyFont="1" applyFill="1" applyBorder="1" applyAlignment="1">
      <alignment horizontal="center" vertical="center" wrapText="1"/>
    </xf>
    <xf numFmtId="0" fontId="47" fillId="18" borderId="88" xfId="1" applyFont="1" applyFill="1" applyBorder="1" applyAlignment="1">
      <alignment horizontal="center" vertical="center" wrapText="1"/>
    </xf>
    <xf numFmtId="0" fontId="47" fillId="18" borderId="89" xfId="1" applyFont="1" applyFill="1" applyBorder="1" applyAlignment="1">
      <alignment horizontal="center" vertical="center" wrapText="1"/>
    </xf>
    <xf numFmtId="0" fontId="47" fillId="20" borderId="84" xfId="1" applyFont="1" applyFill="1" applyBorder="1" applyAlignment="1">
      <alignment horizontal="center" vertical="center" wrapText="1"/>
    </xf>
    <xf numFmtId="0" fontId="47" fillId="20" borderId="85" xfId="1" applyFont="1" applyFill="1" applyBorder="1" applyAlignment="1">
      <alignment horizontal="center" vertical="center" wrapText="1"/>
    </xf>
    <xf numFmtId="0" fontId="47" fillId="20" borderId="88" xfId="1" applyFont="1" applyFill="1" applyBorder="1" applyAlignment="1">
      <alignment horizontal="center" vertical="center" wrapText="1"/>
    </xf>
    <xf numFmtId="0" fontId="47" fillId="20" borderId="89" xfId="1" applyFont="1" applyFill="1" applyBorder="1" applyAlignment="1">
      <alignment horizontal="center" vertical="center" wrapText="1"/>
    </xf>
    <xf numFmtId="0" fontId="47" fillId="15" borderId="84" xfId="1" applyFont="1" applyFill="1" applyBorder="1" applyAlignment="1">
      <alignment horizontal="center" vertical="center" wrapText="1"/>
    </xf>
    <xf numFmtId="0" fontId="47" fillId="15" borderId="85" xfId="1" applyFont="1" applyFill="1" applyBorder="1" applyAlignment="1">
      <alignment horizontal="center" vertical="center" wrapText="1"/>
    </xf>
    <xf numFmtId="0" fontId="47" fillId="15" borderId="88" xfId="1" applyFont="1" applyFill="1" applyBorder="1" applyAlignment="1">
      <alignment horizontal="center" vertical="center" wrapText="1"/>
    </xf>
    <xf numFmtId="0" fontId="47" fillId="15" borderId="89" xfId="1" applyFont="1" applyFill="1" applyBorder="1" applyAlignment="1">
      <alignment horizontal="center" vertical="center" wrapText="1"/>
    </xf>
    <xf numFmtId="0" fontId="4" fillId="0" borderId="51" xfId="1" applyFont="1" applyBorder="1" applyAlignment="1" applyProtection="1">
      <alignment horizontal="left" vertical="center"/>
      <protection locked="0"/>
    </xf>
    <xf numFmtId="0" fontId="4" fillId="0" borderId="23" xfId="1" applyFont="1" applyBorder="1" applyAlignment="1" applyProtection="1">
      <alignment horizontal="left" vertical="center"/>
      <protection locked="0"/>
    </xf>
    <xf numFmtId="0" fontId="4" fillId="0" borderId="24" xfId="1" applyFont="1" applyBorder="1" applyAlignment="1" applyProtection="1">
      <alignment horizontal="left" vertical="center"/>
      <protection locked="0"/>
    </xf>
    <xf numFmtId="0" fontId="47" fillId="19" borderId="84" xfId="1" applyFont="1" applyFill="1" applyBorder="1" applyAlignment="1">
      <alignment horizontal="center" vertical="center" wrapText="1"/>
    </xf>
    <xf numFmtId="0" fontId="47" fillId="19" borderId="85" xfId="1" applyFont="1" applyFill="1" applyBorder="1" applyAlignment="1">
      <alignment horizontal="center" vertical="center" wrapText="1"/>
    </xf>
    <xf numFmtId="0" fontId="47" fillId="19" borderId="88" xfId="1" applyFont="1" applyFill="1" applyBorder="1" applyAlignment="1">
      <alignment horizontal="center" vertical="center" wrapText="1"/>
    </xf>
    <xf numFmtId="0" fontId="47" fillId="19" borderId="89" xfId="1" applyFont="1" applyFill="1" applyBorder="1" applyAlignment="1">
      <alignment horizontal="center" vertical="center" wrapText="1"/>
    </xf>
    <xf numFmtId="0" fontId="6" fillId="0" borderId="50" xfId="1" applyFont="1" applyBorder="1" applyAlignment="1" applyProtection="1">
      <alignment horizontal="center" vertical="center"/>
      <protection locked="0"/>
    </xf>
    <xf numFmtId="0" fontId="6" fillId="0" borderId="43" xfId="1" applyFont="1" applyBorder="1" applyAlignment="1" applyProtection="1">
      <alignment horizontal="center" vertical="center"/>
      <protection locked="0"/>
    </xf>
    <xf numFmtId="0" fontId="6" fillId="0" borderId="47" xfId="1" applyFont="1" applyBorder="1" applyAlignment="1" applyProtection="1">
      <alignment horizontal="center" vertical="center"/>
      <protection locked="0"/>
    </xf>
    <xf numFmtId="164" fontId="8" fillId="0" borderId="50" xfId="4" applyFont="1" applyFill="1" applyBorder="1" applyAlignment="1" applyProtection="1">
      <alignment horizontal="center" vertical="center" shrinkToFit="1"/>
      <protection locked="0"/>
    </xf>
    <xf numFmtId="164" fontId="8" fillId="0" borderId="47" xfId="4" applyFont="1" applyFill="1" applyBorder="1" applyAlignment="1" applyProtection="1">
      <alignment horizontal="center" vertical="center" shrinkToFit="1"/>
      <protection locked="0"/>
    </xf>
    <xf numFmtId="0" fontId="6" fillId="0" borderId="53" xfId="1" applyFont="1" applyBorder="1" applyAlignment="1" applyProtection="1">
      <alignment horizontal="center" vertical="center"/>
      <protection locked="0"/>
    </xf>
    <xf numFmtId="0" fontId="6" fillId="0" borderId="18" xfId="1" applyFont="1" applyBorder="1" applyAlignment="1" applyProtection="1">
      <alignment horizontal="center" vertical="center"/>
      <protection locked="0"/>
    </xf>
    <xf numFmtId="0" fontId="6" fillId="0" borderId="22" xfId="1" applyFont="1" applyBorder="1" applyAlignment="1" applyProtection="1">
      <alignment horizontal="center" vertical="center"/>
      <protection locked="0"/>
    </xf>
    <xf numFmtId="164" fontId="8" fillId="0" borderId="53" xfId="4" applyFont="1" applyFill="1" applyBorder="1" applyAlignment="1" applyProtection="1">
      <alignment horizontal="center" vertical="center" shrinkToFit="1"/>
      <protection locked="0"/>
    </xf>
    <xf numFmtId="164" fontId="8" fillId="0" borderId="22" xfId="4" applyFont="1" applyFill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center" vertical="center"/>
      <protection locked="0"/>
    </xf>
    <xf numFmtId="0" fontId="6" fillId="0" borderId="23" xfId="1" applyFont="1" applyBorder="1" applyAlignment="1" applyProtection="1">
      <alignment horizontal="center" vertical="center"/>
      <protection locked="0"/>
    </xf>
    <xf numFmtId="0" fontId="6" fillId="0" borderId="8" xfId="1" applyFont="1" applyBorder="1" applyAlignment="1" applyProtection="1">
      <alignment horizontal="center" vertical="center"/>
      <protection locked="0"/>
    </xf>
    <xf numFmtId="164" fontId="8" fillId="0" borderId="51" xfId="4" applyFont="1" applyFill="1" applyBorder="1" applyAlignment="1" applyProtection="1">
      <alignment horizontal="center" vertical="center" shrinkToFit="1"/>
      <protection locked="0"/>
    </xf>
    <xf numFmtId="164" fontId="8" fillId="0" borderId="8" xfId="4" applyFont="1" applyFill="1" applyBorder="1" applyAlignment="1" applyProtection="1">
      <alignment horizontal="center" vertical="center" shrinkToFit="1"/>
      <protection locked="0"/>
    </xf>
    <xf numFmtId="0" fontId="6" fillId="0" borderId="52" xfId="1" applyFont="1" applyBorder="1" applyAlignment="1" applyProtection="1">
      <alignment horizontal="center" vertical="center"/>
      <protection locked="0"/>
    </xf>
    <xf numFmtId="0" fontId="6" fillId="0" borderId="13" xfId="1" applyFont="1" applyBorder="1" applyAlignment="1" applyProtection="1">
      <alignment horizontal="center" vertical="center"/>
      <protection locked="0"/>
    </xf>
    <xf numFmtId="0" fontId="6" fillId="0" borderId="17" xfId="1" applyFont="1" applyBorder="1" applyAlignment="1" applyProtection="1">
      <alignment horizontal="center" vertical="center"/>
      <protection locked="0"/>
    </xf>
    <xf numFmtId="164" fontId="8" fillId="0" borderId="52" xfId="4" applyFont="1" applyFill="1" applyBorder="1" applyAlignment="1" applyProtection="1">
      <alignment horizontal="center" vertical="center" shrinkToFit="1"/>
      <protection locked="0"/>
    </xf>
    <xf numFmtId="164" fontId="8" fillId="0" borderId="17" xfId="4" applyFont="1" applyFill="1" applyBorder="1" applyAlignment="1" applyProtection="1">
      <alignment horizontal="center" vertical="center" shrinkToFit="1"/>
      <protection locked="0"/>
    </xf>
    <xf numFmtId="0" fontId="8" fillId="0" borderId="26" xfId="1" applyFont="1" applyBorder="1" applyAlignment="1" applyProtection="1">
      <alignment horizontal="center" vertical="center" shrinkToFit="1"/>
      <protection locked="0"/>
    </xf>
    <xf numFmtId="0" fontId="9" fillId="0" borderId="52" xfId="1" applyFont="1" applyBorder="1" applyAlignment="1" applyProtection="1">
      <alignment horizontal="center" vertical="center"/>
      <protection locked="0"/>
    </xf>
    <xf numFmtId="0" fontId="9" fillId="0" borderId="13" xfId="1" applyFont="1" applyBorder="1" applyAlignment="1" applyProtection="1">
      <alignment horizontal="center" vertical="center"/>
      <protection locked="0"/>
    </xf>
    <xf numFmtId="0" fontId="9" fillId="0" borderId="17" xfId="1" applyFont="1" applyBorder="1" applyAlignment="1" applyProtection="1">
      <alignment horizontal="center" vertical="center"/>
      <protection locked="0"/>
    </xf>
    <xf numFmtId="49" fontId="42" fillId="0" borderId="57" xfId="1" applyNumberFormat="1" applyFont="1" applyBorder="1" applyAlignment="1" applyProtection="1">
      <alignment horizontal="left" vertical="center"/>
      <protection locked="0"/>
    </xf>
    <xf numFmtId="49" fontId="42" fillId="0" borderId="40" xfId="1" applyNumberFormat="1" applyFont="1" applyBorder="1" applyAlignment="1" applyProtection="1">
      <alignment horizontal="left" vertical="center"/>
      <protection locked="0"/>
    </xf>
    <xf numFmtId="49" fontId="42" fillId="0" borderId="41" xfId="1" applyNumberFormat="1" applyFont="1" applyBorder="1" applyAlignment="1" applyProtection="1">
      <alignment horizontal="left" vertical="center"/>
      <protection locked="0"/>
    </xf>
    <xf numFmtId="0" fontId="43" fillId="0" borderId="62" xfId="1" applyFont="1" applyBorder="1" applyAlignment="1" applyProtection="1">
      <alignment horizontal="left" vertical="center" wrapText="1"/>
      <protection locked="0"/>
    </xf>
    <xf numFmtId="0" fontId="43" fillId="0" borderId="18" xfId="1" applyFont="1" applyBorder="1" applyAlignment="1" applyProtection="1">
      <alignment horizontal="left" vertical="center" wrapText="1"/>
      <protection locked="0"/>
    </xf>
    <xf numFmtId="0" fontId="43" fillId="0" borderId="22" xfId="1" applyFont="1" applyBorder="1" applyAlignment="1" applyProtection="1">
      <alignment horizontal="left" vertical="center" wrapText="1"/>
      <protection locked="0"/>
    </xf>
    <xf numFmtId="0" fontId="24" fillId="0" borderId="1" xfId="1" applyFont="1" applyBorder="1" applyAlignment="1" applyProtection="1">
      <alignment horizontal="center" vertical="center" shrinkToFit="1"/>
      <protection locked="0"/>
    </xf>
    <xf numFmtId="0" fontId="24" fillId="0" borderId="40" xfId="1" applyFont="1" applyBorder="1" applyAlignment="1" applyProtection="1">
      <alignment horizontal="center" vertical="center" shrinkToFit="1"/>
      <protection locked="0"/>
    </xf>
    <xf numFmtId="0" fontId="24" fillId="0" borderId="2" xfId="1" applyFont="1" applyBorder="1" applyAlignment="1" applyProtection="1">
      <alignment horizontal="center" vertical="center" shrinkToFit="1"/>
      <protection locked="0"/>
    </xf>
    <xf numFmtId="49" fontId="30" fillId="0" borderId="58" xfId="1" applyNumberFormat="1" applyFont="1" applyBorder="1" applyAlignment="1" applyProtection="1">
      <alignment horizontal="left" vertical="center"/>
      <protection locked="0"/>
    </xf>
    <xf numFmtId="49" fontId="30" fillId="0" borderId="4" xfId="1" applyNumberFormat="1" applyFont="1" applyBorder="1" applyAlignment="1" applyProtection="1">
      <alignment horizontal="left" vertical="center"/>
      <protection locked="0"/>
    </xf>
    <xf numFmtId="49" fontId="30" fillId="0" borderId="35" xfId="1" applyNumberFormat="1" applyFont="1" applyBorder="1" applyAlignment="1" applyProtection="1">
      <alignment horizontal="left" vertical="center"/>
      <protection locked="0"/>
    </xf>
    <xf numFmtId="0" fontId="31" fillId="0" borderId="3" xfId="1" applyFont="1" applyBorder="1" applyAlignment="1" applyProtection="1">
      <alignment horizontal="left" vertical="center" wrapText="1"/>
      <protection locked="0"/>
    </xf>
    <xf numFmtId="0" fontId="31" fillId="0" borderId="4" xfId="1" applyFont="1" applyBorder="1" applyAlignment="1" applyProtection="1">
      <alignment horizontal="left" vertical="center" wrapText="1"/>
      <protection locked="0"/>
    </xf>
    <xf numFmtId="0" fontId="31" fillId="0" borderId="35" xfId="1" applyFont="1" applyBorder="1" applyAlignment="1" applyProtection="1">
      <alignment horizontal="left" vertical="center" wrapText="1"/>
      <protection locked="0"/>
    </xf>
    <xf numFmtId="0" fontId="34" fillId="0" borderId="3" xfId="1" applyFont="1" applyBorder="1" applyAlignment="1" applyProtection="1">
      <alignment horizontal="center" vertical="center" shrinkToFit="1"/>
      <protection locked="0"/>
    </xf>
    <xf numFmtId="0" fontId="34" fillId="0" borderId="4" xfId="1" applyFont="1" applyBorder="1" applyAlignment="1" applyProtection="1">
      <alignment horizontal="center" vertical="center" shrinkToFit="1"/>
      <protection locked="0"/>
    </xf>
    <xf numFmtId="0" fontId="34" fillId="0" borderId="28" xfId="1" applyFont="1" applyBorder="1" applyAlignment="1" applyProtection="1">
      <alignment horizontal="center" vertical="center" shrinkToFit="1"/>
      <protection locked="0"/>
    </xf>
    <xf numFmtId="0" fontId="8" fillId="0" borderId="50" xfId="1" applyFont="1" applyBorder="1" applyAlignment="1" applyProtection="1">
      <alignment horizontal="center" vertical="center" shrinkToFit="1"/>
      <protection locked="0"/>
    </xf>
    <xf numFmtId="0" fontId="28" fillId="0" borderId="63" xfId="1" applyFont="1" applyFill="1" applyBorder="1" applyAlignment="1" applyProtection="1">
      <alignment horizontal="center" vertical="center" shrinkToFit="1"/>
      <protection locked="0"/>
    </xf>
    <xf numFmtId="0" fontId="23" fillId="9" borderId="117" xfId="1" applyFont="1" applyFill="1" applyBorder="1" applyAlignment="1">
      <alignment horizontal="center" vertical="center" wrapText="1"/>
    </xf>
    <xf numFmtId="0" fontId="23" fillId="9" borderId="141" xfId="1" applyFont="1" applyFill="1" applyBorder="1" applyAlignment="1">
      <alignment horizontal="center" vertical="center" wrapText="1"/>
    </xf>
    <xf numFmtId="0" fontId="23" fillId="9" borderId="118" xfId="1" applyFont="1" applyFill="1" applyBorder="1" applyAlignment="1">
      <alignment horizontal="center" vertical="center" wrapText="1"/>
    </xf>
    <xf numFmtId="0" fontId="23" fillId="9" borderId="119" xfId="1" applyFont="1" applyFill="1" applyBorder="1" applyAlignment="1">
      <alignment horizontal="center" vertical="center" wrapText="1"/>
    </xf>
    <xf numFmtId="0" fontId="23" fillId="9" borderId="0" xfId="1" applyFont="1" applyFill="1" applyBorder="1" applyAlignment="1">
      <alignment horizontal="center" vertical="center" wrapText="1"/>
    </xf>
    <xf numFmtId="0" fontId="23" fillId="9" borderId="120" xfId="1" applyFont="1" applyFill="1" applyBorder="1" applyAlignment="1">
      <alignment horizontal="center" vertical="center" wrapText="1"/>
    </xf>
    <xf numFmtId="0" fontId="23" fillId="9" borderId="121" xfId="1" applyFont="1" applyFill="1" applyBorder="1" applyAlignment="1">
      <alignment horizontal="center" vertical="center" wrapText="1"/>
    </xf>
    <xf numFmtId="0" fontId="23" fillId="9" borderId="142" xfId="1" applyFont="1" applyFill="1" applyBorder="1" applyAlignment="1">
      <alignment horizontal="center" vertical="center" wrapText="1"/>
    </xf>
    <xf numFmtId="0" fontId="23" fillId="9" borderId="122" xfId="1" applyFont="1" applyFill="1" applyBorder="1" applyAlignment="1">
      <alignment horizontal="center" vertical="center" wrapText="1"/>
    </xf>
    <xf numFmtId="0" fontId="20" fillId="28" borderId="117" xfId="1" applyFont="1" applyFill="1" applyBorder="1" applyAlignment="1">
      <alignment horizontal="center" vertical="center" wrapText="1"/>
    </xf>
    <xf numFmtId="0" fontId="20" fillId="28" borderId="141" xfId="1" applyFont="1" applyFill="1" applyBorder="1" applyAlignment="1">
      <alignment horizontal="center" vertical="center" wrapText="1"/>
    </xf>
    <xf numFmtId="0" fontId="20" fillId="28" borderId="118" xfId="1" applyFont="1" applyFill="1" applyBorder="1" applyAlignment="1">
      <alignment horizontal="center" vertical="center" wrapText="1"/>
    </xf>
    <xf numFmtId="0" fontId="20" fillId="28" borderId="119" xfId="1" applyFont="1" applyFill="1" applyBorder="1" applyAlignment="1">
      <alignment horizontal="center" vertical="center" wrapText="1"/>
    </xf>
    <xf numFmtId="0" fontId="20" fillId="28" borderId="0" xfId="1" applyFont="1" applyFill="1" applyBorder="1" applyAlignment="1">
      <alignment horizontal="center" vertical="center" wrapText="1"/>
    </xf>
    <xf numFmtId="0" fontId="20" fillId="28" borderId="120" xfId="1" applyFont="1" applyFill="1" applyBorder="1" applyAlignment="1">
      <alignment horizontal="center" vertical="center" wrapText="1"/>
    </xf>
    <xf numFmtId="0" fontId="20" fillId="28" borderId="121" xfId="1" applyFont="1" applyFill="1" applyBorder="1" applyAlignment="1">
      <alignment horizontal="center" vertical="center" wrapText="1"/>
    </xf>
    <xf numFmtId="0" fontId="20" fillId="28" borderId="142" xfId="1" applyFont="1" applyFill="1" applyBorder="1" applyAlignment="1">
      <alignment horizontal="center" vertical="center" wrapText="1"/>
    </xf>
    <xf numFmtId="0" fontId="20" fillId="28" borderId="122" xfId="1" applyFont="1" applyFill="1" applyBorder="1" applyAlignment="1">
      <alignment horizontal="center" vertical="center" wrapText="1"/>
    </xf>
    <xf numFmtId="0" fontId="9" fillId="0" borderId="51" xfId="1" applyFont="1" applyBorder="1" applyAlignment="1" applyProtection="1">
      <alignment horizontal="center" vertical="center"/>
      <protection locked="0"/>
    </xf>
    <xf numFmtId="0" fontId="9" fillId="0" borderId="23" xfId="1" applyFont="1" applyBorder="1" applyAlignment="1" applyProtection="1">
      <alignment horizontal="center" vertical="center"/>
      <protection locked="0"/>
    </xf>
    <xf numFmtId="0" fontId="9" fillId="0" borderId="8" xfId="1" applyFont="1" applyBorder="1" applyAlignment="1" applyProtection="1">
      <alignment horizontal="center" vertical="center"/>
      <protection locked="0"/>
    </xf>
    <xf numFmtId="0" fontId="14" fillId="0" borderId="50" xfId="1" applyFont="1" applyFill="1" applyBorder="1" applyAlignment="1" applyProtection="1">
      <alignment horizontal="center" vertical="center" wrapText="1" shrinkToFit="1"/>
      <protection locked="0"/>
    </xf>
    <xf numFmtId="0" fontId="14" fillId="0" borderId="48" xfId="1" applyFont="1" applyFill="1" applyBorder="1" applyAlignment="1" applyProtection="1">
      <alignment horizontal="center" vertical="center" wrapText="1" shrinkToFit="1"/>
      <protection locked="0"/>
    </xf>
    <xf numFmtId="0" fontId="7" fillId="0" borderId="23" xfId="1" applyFont="1" applyFill="1" applyBorder="1" applyAlignment="1" applyProtection="1">
      <alignment horizontal="center"/>
      <protection locked="0"/>
    </xf>
    <xf numFmtId="0" fontId="7" fillId="0" borderId="8" xfId="1" applyFont="1" applyFill="1" applyBorder="1" applyAlignment="1" applyProtection="1">
      <alignment horizontal="center"/>
      <protection locked="0"/>
    </xf>
    <xf numFmtId="49" fontId="9" fillId="0" borderId="57" xfId="1" applyNumberFormat="1" applyFont="1" applyBorder="1" applyAlignment="1" applyProtection="1">
      <alignment horizontal="center"/>
      <protection locked="0"/>
    </xf>
    <xf numFmtId="49" fontId="9" fillId="0" borderId="2" xfId="1" applyNumberFormat="1" applyFont="1" applyBorder="1" applyAlignment="1" applyProtection="1">
      <alignment horizontal="center"/>
      <protection locked="0"/>
    </xf>
    <xf numFmtId="0" fontId="23" fillId="36" borderId="84" xfId="1" applyFont="1" applyFill="1" applyBorder="1" applyAlignment="1">
      <alignment horizontal="center" vertical="center" wrapText="1"/>
    </xf>
    <xf numFmtId="0" fontId="23" fillId="36" borderId="85" xfId="1" applyFont="1" applyFill="1" applyBorder="1" applyAlignment="1">
      <alignment horizontal="center" vertical="center" wrapText="1"/>
    </xf>
    <xf numFmtId="0" fontId="23" fillId="36" borderId="86" xfId="1" applyFont="1" applyFill="1" applyBorder="1" applyAlignment="1">
      <alignment horizontal="center" vertical="center" wrapText="1"/>
    </xf>
    <xf numFmtId="0" fontId="23" fillId="36" borderId="87" xfId="1" applyFont="1" applyFill="1" applyBorder="1" applyAlignment="1">
      <alignment horizontal="center" vertical="center" wrapText="1"/>
    </xf>
    <xf numFmtId="0" fontId="23" fillId="32" borderId="84" xfId="1" applyFont="1" applyFill="1" applyBorder="1" applyAlignment="1">
      <alignment horizontal="center" vertical="center" wrapText="1"/>
    </xf>
    <xf numFmtId="0" fontId="23" fillId="32" borderId="85" xfId="1" applyFont="1" applyFill="1" applyBorder="1" applyAlignment="1">
      <alignment horizontal="center" vertical="center" wrapText="1"/>
    </xf>
    <xf numFmtId="0" fontId="23" fillId="32" borderId="86" xfId="1" applyFont="1" applyFill="1" applyBorder="1" applyAlignment="1">
      <alignment horizontal="center" vertical="center" wrapText="1"/>
    </xf>
    <xf numFmtId="0" fontId="23" fillId="32" borderId="87" xfId="1" applyFont="1" applyFill="1" applyBorder="1" applyAlignment="1">
      <alignment horizontal="center" vertical="center" wrapText="1"/>
    </xf>
    <xf numFmtId="0" fontId="23" fillId="36" borderId="117" xfId="1" applyFont="1" applyFill="1" applyBorder="1" applyAlignment="1">
      <alignment horizontal="center" vertical="center" wrapText="1"/>
    </xf>
    <xf numFmtId="0" fontId="23" fillId="36" borderId="118" xfId="1" applyFont="1" applyFill="1" applyBorder="1" applyAlignment="1">
      <alignment horizontal="center" vertical="center" wrapText="1"/>
    </xf>
    <xf numFmtId="0" fontId="23" fillId="36" borderId="119" xfId="1" applyFont="1" applyFill="1" applyBorder="1" applyAlignment="1">
      <alignment horizontal="center" vertical="center" wrapText="1"/>
    </xf>
    <xf numFmtId="0" fontId="23" fillId="36" borderId="120" xfId="1" applyFont="1" applyFill="1" applyBorder="1" applyAlignment="1">
      <alignment horizontal="center" vertical="center" wrapText="1"/>
    </xf>
    <xf numFmtId="0" fontId="49" fillId="0" borderId="26" xfId="1" applyFont="1" applyFill="1" applyBorder="1" applyAlignment="1" applyProtection="1">
      <alignment horizontal="left" vertical="center"/>
      <protection locked="0"/>
    </xf>
    <xf numFmtId="0" fontId="49" fillId="0" borderId="0" xfId="1" applyFont="1" applyFill="1" applyBorder="1" applyAlignment="1" applyProtection="1">
      <alignment horizontal="left" vertical="center"/>
      <protection locked="0"/>
    </xf>
    <xf numFmtId="0" fontId="49" fillId="0" borderId="12" xfId="1" applyFont="1" applyFill="1" applyBorder="1" applyAlignment="1" applyProtection="1">
      <alignment horizontal="left" vertical="center"/>
      <protection locked="0"/>
    </xf>
    <xf numFmtId="0" fontId="49" fillId="0" borderId="53" xfId="1" applyFont="1" applyFill="1" applyBorder="1" applyAlignment="1" applyProtection="1">
      <alignment horizontal="left" vertical="center"/>
      <protection locked="0"/>
    </xf>
    <xf numFmtId="0" fontId="49" fillId="0" borderId="18" xfId="1" applyFont="1" applyFill="1" applyBorder="1" applyAlignment="1" applyProtection="1">
      <alignment horizontal="left" vertical="center"/>
      <protection locked="0"/>
    </xf>
    <xf numFmtId="0" fontId="49" fillId="0" borderId="22" xfId="1" applyFont="1" applyFill="1" applyBorder="1" applyAlignment="1" applyProtection="1">
      <alignment horizontal="left" vertical="center"/>
      <protection locked="0"/>
    </xf>
    <xf numFmtId="0" fontId="23" fillId="28" borderId="117" xfId="1" applyFont="1" applyFill="1" applyBorder="1" applyAlignment="1">
      <alignment horizontal="center" vertical="center" wrapText="1"/>
    </xf>
    <xf numFmtId="0" fontId="23" fillId="28" borderId="118" xfId="1" applyFont="1" applyFill="1" applyBorder="1" applyAlignment="1">
      <alignment horizontal="center" vertical="center" wrapText="1"/>
    </xf>
    <xf numFmtId="0" fontId="23" fillId="28" borderId="119" xfId="1" applyFont="1" applyFill="1" applyBorder="1" applyAlignment="1">
      <alignment horizontal="center" vertical="center" wrapText="1"/>
    </xf>
    <xf numFmtId="0" fontId="23" fillId="28" borderId="120" xfId="1" applyFont="1" applyFill="1" applyBorder="1" applyAlignment="1">
      <alignment horizontal="center" vertical="center" wrapText="1"/>
    </xf>
    <xf numFmtId="0" fontId="23" fillId="28" borderId="121" xfId="1" applyFont="1" applyFill="1" applyBorder="1" applyAlignment="1">
      <alignment horizontal="center" vertical="center" wrapText="1"/>
    </xf>
    <xf numFmtId="0" fontId="23" fillId="28" borderId="122" xfId="1" applyFont="1" applyFill="1" applyBorder="1" applyAlignment="1">
      <alignment horizontal="center" vertical="center" wrapText="1"/>
    </xf>
    <xf numFmtId="0" fontId="13" fillId="0" borderId="36" xfId="1" applyFont="1" applyBorder="1" applyAlignment="1" applyProtection="1">
      <alignment horizontal="center" vertical="center" textRotation="90"/>
      <protection locked="0"/>
    </xf>
    <xf numFmtId="0" fontId="13" fillId="0" borderId="38" xfId="1" applyFont="1" applyBorder="1" applyAlignment="1" applyProtection="1">
      <alignment horizontal="center" vertical="center" textRotation="90"/>
      <protection locked="0"/>
    </xf>
    <xf numFmtId="0" fontId="13" fillId="0" borderId="37" xfId="1" applyFont="1" applyBorder="1" applyAlignment="1" applyProtection="1">
      <alignment horizontal="center" vertical="center" textRotation="90"/>
      <protection locked="0"/>
    </xf>
    <xf numFmtId="0" fontId="20" fillId="36" borderId="117" xfId="1" applyFont="1" applyFill="1" applyBorder="1" applyAlignment="1">
      <alignment horizontal="center" vertical="center" wrapText="1"/>
    </xf>
    <xf numFmtId="0" fontId="20" fillId="36" borderId="118" xfId="1" applyFont="1" applyFill="1" applyBorder="1" applyAlignment="1">
      <alignment horizontal="center" vertical="center" wrapText="1"/>
    </xf>
    <xf numFmtId="0" fontId="20" fillId="36" borderId="119" xfId="1" applyFont="1" applyFill="1" applyBorder="1" applyAlignment="1">
      <alignment horizontal="center" vertical="center" wrapText="1"/>
    </xf>
    <xf numFmtId="0" fontId="20" fillId="36" borderId="120" xfId="1" applyFont="1" applyFill="1" applyBorder="1" applyAlignment="1">
      <alignment horizontal="center" vertical="center" wrapText="1"/>
    </xf>
    <xf numFmtId="0" fontId="20" fillId="36" borderId="121" xfId="1" applyFont="1" applyFill="1" applyBorder="1" applyAlignment="1">
      <alignment horizontal="center" vertical="center" wrapText="1"/>
    </xf>
    <xf numFmtId="0" fontId="20" fillId="36" borderId="122" xfId="1" applyFont="1" applyFill="1" applyBorder="1" applyAlignment="1">
      <alignment horizontal="center" vertical="center" wrapText="1"/>
    </xf>
    <xf numFmtId="169" fontId="7" fillId="0" borderId="136" xfId="0" applyNumberFormat="1" applyFont="1" applyFill="1" applyBorder="1" applyAlignment="1" applyProtection="1">
      <alignment horizontal="center" vertical="center"/>
      <protection locked="0"/>
    </xf>
    <xf numFmtId="169" fontId="7" fillId="0" borderId="137" xfId="0" applyNumberFormat="1" applyFont="1" applyFill="1" applyBorder="1" applyAlignment="1" applyProtection="1">
      <alignment horizontal="center" vertical="center"/>
      <protection locked="0"/>
    </xf>
    <xf numFmtId="168" fontId="7" fillId="0" borderId="136" xfId="0" applyNumberFormat="1" applyFont="1" applyFill="1" applyBorder="1" applyAlignment="1" applyProtection="1">
      <alignment horizontal="center" vertical="center"/>
      <protection locked="0"/>
    </xf>
    <xf numFmtId="168" fontId="7" fillId="0" borderId="137" xfId="0" applyNumberFormat="1" applyFont="1" applyFill="1" applyBorder="1" applyAlignment="1" applyProtection="1">
      <alignment horizontal="center" vertical="center"/>
      <protection locked="0"/>
    </xf>
    <xf numFmtId="0" fontId="14" fillId="0" borderId="138" xfId="1" applyFont="1" applyFill="1" applyBorder="1" applyAlignment="1" applyProtection="1">
      <alignment horizontal="right"/>
      <protection locked="0"/>
    </xf>
    <xf numFmtId="0" fontId="21" fillId="23" borderId="84" xfId="1" applyFont="1" applyFill="1" applyBorder="1" applyAlignment="1">
      <alignment horizontal="center" vertical="center" wrapText="1"/>
    </xf>
    <xf numFmtId="0" fontId="21" fillId="23" borderId="85" xfId="1" applyFont="1" applyFill="1" applyBorder="1" applyAlignment="1">
      <alignment horizontal="center" vertical="center" wrapText="1"/>
    </xf>
    <xf numFmtId="0" fontId="21" fillId="23" borderId="86" xfId="1" applyFont="1" applyFill="1" applyBorder="1" applyAlignment="1">
      <alignment horizontal="center" vertical="center" wrapText="1"/>
    </xf>
    <xf numFmtId="0" fontId="21" fillId="23" borderId="87" xfId="1" applyFont="1" applyFill="1" applyBorder="1" applyAlignment="1">
      <alignment horizontal="center" vertical="center" wrapText="1"/>
    </xf>
    <xf numFmtId="0" fontId="23" fillId="27" borderId="84" xfId="1" applyFont="1" applyFill="1" applyBorder="1" applyAlignment="1">
      <alignment horizontal="center" vertical="center" wrapText="1"/>
    </xf>
    <xf numFmtId="0" fontId="23" fillId="27" borderId="85" xfId="1" applyFont="1" applyFill="1" applyBorder="1" applyAlignment="1">
      <alignment horizontal="center" vertical="center" wrapText="1"/>
    </xf>
    <xf numFmtId="0" fontId="23" fillId="27" borderId="86" xfId="1" applyFont="1" applyFill="1" applyBorder="1" applyAlignment="1">
      <alignment horizontal="center" vertical="center" wrapText="1"/>
    </xf>
    <xf numFmtId="0" fontId="23" fillId="27" borderId="87" xfId="1" applyFont="1" applyFill="1" applyBorder="1" applyAlignment="1">
      <alignment horizontal="center" vertical="center" wrapText="1"/>
    </xf>
    <xf numFmtId="0" fontId="23" fillId="29" borderId="117" xfId="1" applyFont="1" applyFill="1" applyBorder="1" applyAlignment="1">
      <alignment horizontal="center" vertical="center" wrapText="1"/>
    </xf>
    <xf numFmtId="0" fontId="23" fillId="29" borderId="118" xfId="1" applyFont="1" applyFill="1" applyBorder="1" applyAlignment="1">
      <alignment horizontal="center" vertical="center" wrapText="1"/>
    </xf>
    <xf numFmtId="0" fontId="23" fillId="29" borderId="119" xfId="1" applyFont="1" applyFill="1" applyBorder="1" applyAlignment="1">
      <alignment horizontal="center" vertical="center" wrapText="1"/>
    </xf>
    <xf numFmtId="0" fontId="23" fillId="29" borderId="120" xfId="1" applyFont="1" applyFill="1" applyBorder="1" applyAlignment="1">
      <alignment horizontal="center" vertical="center" wrapText="1"/>
    </xf>
    <xf numFmtId="0" fontId="23" fillId="29" borderId="121" xfId="1" applyFont="1" applyFill="1" applyBorder="1" applyAlignment="1">
      <alignment horizontal="center" vertical="center" wrapText="1"/>
    </xf>
    <xf numFmtId="0" fontId="23" fillId="29" borderId="122" xfId="1" applyFont="1" applyFill="1" applyBorder="1" applyAlignment="1">
      <alignment horizontal="center" vertical="center" wrapText="1"/>
    </xf>
    <xf numFmtId="0" fontId="23" fillId="8" borderId="117" xfId="1" applyFont="1" applyFill="1" applyBorder="1" applyAlignment="1">
      <alignment horizontal="center" vertical="center" wrapText="1"/>
    </xf>
    <xf numFmtId="0" fontId="23" fillId="8" borderId="118" xfId="1" applyFont="1" applyFill="1" applyBorder="1" applyAlignment="1">
      <alignment horizontal="center" vertical="center" wrapText="1"/>
    </xf>
    <xf numFmtId="0" fontId="23" fillId="8" borderId="119" xfId="1" applyFont="1" applyFill="1" applyBorder="1" applyAlignment="1">
      <alignment horizontal="center" vertical="center" wrapText="1"/>
    </xf>
    <xf numFmtId="0" fontId="23" fillId="8" borderId="120" xfId="1" applyFont="1" applyFill="1" applyBorder="1" applyAlignment="1">
      <alignment horizontal="center" vertical="center" wrapText="1"/>
    </xf>
    <xf numFmtId="0" fontId="23" fillId="8" borderId="121" xfId="1" applyFont="1" applyFill="1" applyBorder="1" applyAlignment="1">
      <alignment horizontal="center" vertical="center" wrapText="1"/>
    </xf>
    <xf numFmtId="0" fontId="23" fillId="8" borderId="122" xfId="1" applyFont="1" applyFill="1" applyBorder="1" applyAlignment="1">
      <alignment horizontal="center" vertical="center" wrapText="1"/>
    </xf>
    <xf numFmtId="49" fontId="25" fillId="0" borderId="57" xfId="0" applyNumberFormat="1" applyFont="1" applyFill="1" applyBorder="1" applyAlignment="1" applyProtection="1">
      <alignment horizontal="center" vertical="center"/>
      <protection locked="0"/>
    </xf>
    <xf numFmtId="49" fontId="25" fillId="0" borderId="41" xfId="0" applyNumberFormat="1" applyFont="1" applyFill="1" applyBorder="1" applyAlignment="1" applyProtection="1">
      <alignment horizontal="center" vertical="center"/>
      <protection locked="0"/>
    </xf>
    <xf numFmtId="0" fontId="21" fillId="23" borderId="117" xfId="1" applyFont="1" applyFill="1" applyBorder="1" applyAlignment="1">
      <alignment horizontal="center" vertical="center" wrapText="1"/>
    </xf>
    <xf numFmtId="0" fontId="21" fillId="23" borderId="118" xfId="1" applyFont="1" applyFill="1" applyBorder="1" applyAlignment="1">
      <alignment horizontal="center" vertical="center" wrapText="1"/>
    </xf>
    <xf numFmtId="0" fontId="21" fillId="23" borderId="119" xfId="1" applyFont="1" applyFill="1" applyBorder="1" applyAlignment="1">
      <alignment horizontal="center" vertical="center" wrapText="1"/>
    </xf>
    <xf numFmtId="0" fontId="21" fillId="23" borderId="120" xfId="1" applyFont="1" applyFill="1" applyBorder="1" applyAlignment="1">
      <alignment horizontal="center" vertical="center" wrapText="1"/>
    </xf>
    <xf numFmtId="0" fontId="20" fillId="8" borderId="117" xfId="1" applyFont="1" applyFill="1" applyBorder="1" applyAlignment="1">
      <alignment horizontal="center" vertical="center" wrapText="1"/>
    </xf>
    <xf numFmtId="0" fontId="20" fillId="8" borderId="118" xfId="1" applyFont="1" applyFill="1" applyBorder="1" applyAlignment="1">
      <alignment horizontal="center" vertical="center" wrapText="1"/>
    </xf>
    <xf numFmtId="0" fontId="20" fillId="8" borderId="119" xfId="1" applyFont="1" applyFill="1" applyBorder="1" applyAlignment="1">
      <alignment horizontal="center" vertical="center" wrapText="1"/>
    </xf>
    <xf numFmtId="0" fontId="20" fillId="8" borderId="120" xfId="1" applyFont="1" applyFill="1" applyBorder="1" applyAlignment="1">
      <alignment horizontal="center" vertical="center" wrapText="1"/>
    </xf>
    <xf numFmtId="0" fontId="20" fillId="8" borderId="121" xfId="1" applyFont="1" applyFill="1" applyBorder="1" applyAlignment="1">
      <alignment horizontal="center" vertical="center" wrapText="1"/>
    </xf>
    <xf numFmtId="0" fontId="20" fillId="8" borderId="122" xfId="1" applyFont="1" applyFill="1" applyBorder="1" applyAlignment="1">
      <alignment horizontal="center" vertical="center" wrapText="1"/>
    </xf>
    <xf numFmtId="0" fontId="23" fillId="23" borderId="117" xfId="1" applyFont="1" applyFill="1" applyBorder="1" applyAlignment="1">
      <alignment horizontal="center" vertical="center" wrapText="1"/>
    </xf>
    <xf numFmtId="0" fontId="23" fillId="23" borderId="118" xfId="1" applyFont="1" applyFill="1" applyBorder="1" applyAlignment="1">
      <alignment horizontal="center" vertical="center" wrapText="1"/>
    </xf>
    <xf numFmtId="0" fontId="23" fillId="23" borderId="119" xfId="1" applyFont="1" applyFill="1" applyBorder="1" applyAlignment="1">
      <alignment horizontal="center" vertical="center" wrapText="1"/>
    </xf>
    <xf numFmtId="0" fontId="23" fillId="23" borderId="120" xfId="1" applyFont="1" applyFill="1" applyBorder="1" applyAlignment="1">
      <alignment horizontal="center" vertical="center" wrapText="1"/>
    </xf>
    <xf numFmtId="0" fontId="23" fillId="23" borderId="121" xfId="1" applyFont="1" applyFill="1" applyBorder="1" applyAlignment="1">
      <alignment horizontal="center" vertical="center" wrapText="1"/>
    </xf>
    <xf numFmtId="0" fontId="23" fillId="23" borderId="122" xfId="1" applyFont="1" applyFill="1" applyBorder="1" applyAlignment="1">
      <alignment horizontal="center" vertical="center" wrapText="1"/>
    </xf>
    <xf numFmtId="0" fontId="27" fillId="0" borderId="56" xfId="1" applyFont="1" applyBorder="1" applyAlignment="1" applyProtection="1">
      <alignment horizontal="center" vertical="center" shrinkToFit="1"/>
      <protection locked="0"/>
    </xf>
    <xf numFmtId="0" fontId="27" fillId="0" borderId="42" xfId="1" applyFont="1" applyBorder="1" applyAlignment="1" applyProtection="1">
      <alignment horizontal="center" vertical="center" shrinkToFit="1"/>
      <protection locked="0"/>
    </xf>
    <xf numFmtId="0" fontId="27" fillId="0" borderId="54" xfId="1" applyFont="1" applyBorder="1" applyAlignment="1" applyProtection="1">
      <alignment horizontal="center" vertical="center" shrinkToFit="1"/>
      <protection locked="0"/>
    </xf>
    <xf numFmtId="0" fontId="27" fillId="0" borderId="32" xfId="1" applyFont="1" applyBorder="1" applyAlignment="1" applyProtection="1">
      <alignment horizontal="center" vertical="center" shrinkToFit="1"/>
      <protection locked="0"/>
    </xf>
    <xf numFmtId="0" fontId="27" fillId="0" borderId="52" xfId="1" applyFont="1" applyBorder="1" applyAlignment="1" applyProtection="1">
      <alignment horizontal="center" vertical="center" shrinkToFit="1"/>
      <protection locked="0"/>
    </xf>
    <xf numFmtId="0" fontId="23" fillId="25" borderId="117" xfId="1" applyFont="1" applyFill="1" applyBorder="1" applyAlignment="1">
      <alignment horizontal="center" vertical="center" wrapText="1"/>
    </xf>
    <xf numFmtId="0" fontId="23" fillId="25" borderId="118" xfId="1" applyFont="1" applyFill="1" applyBorder="1" applyAlignment="1">
      <alignment horizontal="center" vertical="center" wrapText="1"/>
    </xf>
    <xf numFmtId="0" fontId="23" fillId="25" borderId="119" xfId="1" applyFont="1" applyFill="1" applyBorder="1" applyAlignment="1">
      <alignment horizontal="center" vertical="center" wrapText="1"/>
    </xf>
    <xf numFmtId="0" fontId="23" fillId="25" borderId="120" xfId="1" applyFont="1" applyFill="1" applyBorder="1" applyAlignment="1">
      <alignment horizontal="center" vertical="center" wrapText="1"/>
    </xf>
    <xf numFmtId="0" fontId="23" fillId="25" borderId="121" xfId="1" applyFont="1" applyFill="1" applyBorder="1" applyAlignment="1">
      <alignment horizontal="center" vertical="center" wrapText="1"/>
    </xf>
    <xf numFmtId="0" fontId="23" fillId="25" borderId="122" xfId="1" applyFont="1" applyFill="1" applyBorder="1" applyAlignment="1">
      <alignment horizontal="center" vertical="center" wrapText="1"/>
    </xf>
    <xf numFmtId="0" fontId="47" fillId="31" borderId="84" xfId="1" applyFont="1" applyFill="1" applyBorder="1" applyAlignment="1">
      <alignment horizontal="center" vertical="center" wrapText="1"/>
    </xf>
    <xf numFmtId="0" fontId="47" fillId="31" borderId="85" xfId="1" applyFont="1" applyFill="1" applyBorder="1" applyAlignment="1">
      <alignment horizontal="center" vertical="center" wrapText="1"/>
    </xf>
    <xf numFmtId="0" fontId="47" fillId="31" borderId="86" xfId="1" applyFont="1" applyFill="1" applyBorder="1" applyAlignment="1">
      <alignment horizontal="center" vertical="center" wrapText="1"/>
    </xf>
    <xf numFmtId="0" fontId="47" fillId="31" borderId="87" xfId="1" applyFont="1" applyFill="1" applyBorder="1" applyAlignment="1">
      <alignment horizontal="center" vertical="center" wrapText="1"/>
    </xf>
    <xf numFmtId="0" fontId="47" fillId="31" borderId="88" xfId="1" applyFont="1" applyFill="1" applyBorder="1" applyAlignment="1">
      <alignment horizontal="center" vertical="center" wrapText="1"/>
    </xf>
    <xf numFmtId="0" fontId="47" fillId="31" borderId="89" xfId="1" applyFont="1" applyFill="1" applyBorder="1" applyAlignment="1">
      <alignment horizontal="center" vertical="center" wrapText="1"/>
    </xf>
    <xf numFmtId="0" fontId="47" fillId="30" borderId="84" xfId="1" applyFont="1" applyFill="1" applyBorder="1" applyAlignment="1">
      <alignment horizontal="center" vertical="center" wrapText="1"/>
    </xf>
    <xf numFmtId="0" fontId="47" fillId="30" borderId="85" xfId="1" applyFont="1" applyFill="1" applyBorder="1" applyAlignment="1">
      <alignment horizontal="center" vertical="center" wrapText="1"/>
    </xf>
    <xf numFmtId="0" fontId="47" fillId="30" borderId="86" xfId="1" applyFont="1" applyFill="1" applyBorder="1" applyAlignment="1">
      <alignment horizontal="center" vertical="center" wrapText="1"/>
    </xf>
    <xf numFmtId="0" fontId="47" fillId="30" borderId="87" xfId="1" applyFont="1" applyFill="1" applyBorder="1" applyAlignment="1">
      <alignment horizontal="center" vertical="center" wrapText="1"/>
    </xf>
    <xf numFmtId="0" fontId="47" fillId="30" borderId="88" xfId="1" applyFont="1" applyFill="1" applyBorder="1" applyAlignment="1">
      <alignment horizontal="center" vertical="center" wrapText="1"/>
    </xf>
    <xf numFmtId="0" fontId="47" fillId="30" borderId="89" xfId="1" applyFont="1" applyFill="1" applyBorder="1" applyAlignment="1">
      <alignment horizontal="center" vertical="center" wrapText="1"/>
    </xf>
    <xf numFmtId="0" fontId="10" fillId="0" borderId="26" xfId="1" applyFont="1" applyBorder="1" applyAlignment="1" applyProtection="1">
      <alignment horizontal="left"/>
      <protection locked="0"/>
    </xf>
    <xf numFmtId="0" fontId="10" fillId="0" borderId="0" xfId="1" applyFont="1" applyBorder="1" applyAlignment="1" applyProtection="1">
      <alignment horizontal="left"/>
      <protection locked="0"/>
    </xf>
    <xf numFmtId="0" fontId="10" fillId="0" borderId="12" xfId="1" applyFont="1" applyBorder="1" applyAlignment="1" applyProtection="1">
      <alignment horizontal="left"/>
      <protection locked="0"/>
    </xf>
    <xf numFmtId="49" fontId="12" fillId="0" borderId="63" xfId="0" applyNumberFormat="1" applyFont="1" applyFill="1" applyBorder="1" applyAlignment="1" applyProtection="1">
      <alignment horizontal="center" vertical="center"/>
      <protection locked="0"/>
    </xf>
    <xf numFmtId="49" fontId="12" fillId="0" borderId="65" xfId="0" applyNumberFormat="1" applyFont="1" applyFill="1" applyBorder="1" applyAlignment="1" applyProtection="1">
      <alignment horizontal="center" vertical="center"/>
      <protection locked="0"/>
    </xf>
    <xf numFmtId="49" fontId="12" fillId="0" borderId="40" xfId="0" applyNumberFormat="1" applyFont="1" applyFill="1" applyBorder="1" applyAlignment="1" applyProtection="1">
      <alignment horizontal="center" vertical="center"/>
      <protection locked="0"/>
    </xf>
    <xf numFmtId="49" fontId="12" fillId="0" borderId="115" xfId="0" applyNumberFormat="1" applyFont="1" applyFill="1" applyBorder="1" applyAlignment="1" applyProtection="1">
      <alignment horizontal="center" vertical="center"/>
      <protection locked="0"/>
    </xf>
    <xf numFmtId="169" fontId="7" fillId="0" borderId="126" xfId="0" applyNumberFormat="1" applyFont="1" applyFill="1" applyBorder="1" applyAlignment="1" applyProtection="1">
      <alignment horizontal="center" vertical="center"/>
      <protection locked="0"/>
    </xf>
    <xf numFmtId="169" fontId="7" fillId="0" borderId="125" xfId="0" applyNumberFormat="1" applyFont="1" applyFill="1" applyBorder="1" applyAlignment="1" applyProtection="1">
      <alignment horizontal="center" vertical="center"/>
      <protection locked="0"/>
    </xf>
  </cellXfs>
  <cellStyles count="9">
    <cellStyle name="Millares" xfId="3" builtinId="3"/>
    <cellStyle name="Millares 2" xfId="7"/>
    <cellStyle name="Moneda" xfId="4" builtinId="4"/>
    <cellStyle name="Moneda 2" xfId="8"/>
    <cellStyle name="Normal" xfId="0" builtinId="0"/>
    <cellStyle name="Normal 16" xfId="2"/>
    <cellStyle name="Normal 16 2" xfId="6"/>
    <cellStyle name="Normal 2" xfId="1"/>
    <cellStyle name="Normal 4" xfId="5"/>
  </cellStyles>
  <dxfs count="534"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0" formatCode="0.###\ &quot;m&quot;"/>
    </dxf>
    <dxf>
      <numFmt numFmtId="167" formatCode="0.###\ &quot;kg&quot;"/>
    </dxf>
    <dxf>
      <fill>
        <patternFill patternType="none">
          <bgColor auto="1"/>
        </patternFill>
      </fill>
    </dxf>
    <dxf>
      <numFmt numFmtId="170" formatCode="0.###\ &quot;m&quot;"/>
    </dxf>
    <dxf>
      <numFmt numFmtId="167" formatCode="0.###\ &quot;kg&quot;"/>
    </dxf>
    <dxf>
      <fill>
        <patternFill patternType="none">
          <bgColor auto="1"/>
        </patternFill>
      </fill>
    </dxf>
    <dxf>
      <numFmt numFmtId="170" formatCode="0.###\ &quot;m&quot;"/>
    </dxf>
    <dxf>
      <numFmt numFmtId="167" formatCode="0.###\ &quot;kg&quot;"/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numFmt numFmtId="170" formatCode="0.###\ &quot;m&quot;"/>
    </dxf>
    <dxf>
      <numFmt numFmtId="167" formatCode="0.###\ &quot;kg&quot;"/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70" formatCode="0.###\ &quot;m&quot;"/>
    </dxf>
    <dxf>
      <numFmt numFmtId="167" formatCode="0.###\ &quot;kg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2D73"/>
      <color rgb="FFFF99FF"/>
      <color rgb="FFFFCCFF"/>
      <color rgb="FFE6004D"/>
      <color rgb="FFFFA3C2"/>
      <color rgb="FFFF095B"/>
      <color rgb="FFFF71A0"/>
      <color rgb="FFFF699B"/>
      <color rgb="FFFF8FB4"/>
      <color rgb="FFD200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54428</xdr:colOff>
      <xdr:row>14</xdr:row>
      <xdr:rowOff>81643</xdr:rowOff>
    </xdr:from>
    <xdr:to>
      <xdr:col>20</xdr:col>
      <xdr:colOff>326570</xdr:colOff>
      <xdr:row>101</xdr:row>
      <xdr:rowOff>19215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F71453A0-422A-4FF6-945E-5B2D29912F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794"/>
        <a:stretch/>
      </xdr:blipFill>
      <xdr:spPr>
        <a:xfrm>
          <a:off x="54428" y="3102429"/>
          <a:ext cx="9701892" cy="12252036"/>
        </a:xfrm>
        <a:prstGeom prst="rect">
          <a:avLst/>
        </a:prstGeom>
      </xdr:spPr>
    </xdr:pic>
    <xdr:clientData/>
  </xdr:twoCellAnchor>
  <xdr:twoCellAnchor editAs="oneCell">
    <xdr:from>
      <xdr:col>0</xdr:col>
      <xdr:colOff>108856</xdr:colOff>
      <xdr:row>6</xdr:row>
      <xdr:rowOff>81643</xdr:rowOff>
    </xdr:from>
    <xdr:to>
      <xdr:col>5</xdr:col>
      <xdr:colOff>54428</xdr:colOff>
      <xdr:row>13</xdr:row>
      <xdr:rowOff>174968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CCFE5303-2E47-431C-A1A3-0900FDB0A9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4852" t="37950" r="62974" b="25773"/>
        <a:stretch/>
      </xdr:blipFill>
      <xdr:spPr>
        <a:xfrm>
          <a:off x="108856" y="1578429"/>
          <a:ext cx="1551215" cy="1426825"/>
        </a:xfrm>
        <a:prstGeom prst="rect">
          <a:avLst/>
        </a:prstGeom>
      </xdr:spPr>
    </xdr:pic>
    <xdr:clientData/>
  </xdr:twoCellAnchor>
  <xdr:twoCellAnchor editAs="oneCell">
    <xdr:from>
      <xdr:col>6</xdr:col>
      <xdr:colOff>244928</xdr:colOff>
      <xdr:row>6</xdr:row>
      <xdr:rowOff>68035</xdr:rowOff>
    </xdr:from>
    <xdr:to>
      <xdr:col>8</xdr:col>
      <xdr:colOff>530678</xdr:colOff>
      <xdr:row>13</xdr:row>
      <xdr:rowOff>181406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xmlns="" id="{55193D9E-2FF2-4937-A645-9855083ED4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9204" t="36697" r="38364" b="25082"/>
        <a:stretch/>
      </xdr:blipFill>
      <xdr:spPr>
        <a:xfrm>
          <a:off x="2190749" y="1564821"/>
          <a:ext cx="1510393" cy="14468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19049</xdr:colOff>
      <xdr:row>5</xdr:row>
      <xdr:rowOff>171450</xdr:rowOff>
    </xdr:from>
    <xdr:to>
      <xdr:col>24</xdr:col>
      <xdr:colOff>47624</xdr:colOff>
      <xdr:row>7</xdr:row>
      <xdr:rowOff>107950</xdr:rowOff>
    </xdr:to>
    <xdr:sp macro="[0]!Guardarcomo" textlink="">
      <xdr:nvSpPr>
        <xdr:cNvPr id="6" name="Rectángulo redondeado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9620249" y="1438275"/>
          <a:ext cx="1533525" cy="317500"/>
        </a:xfrm>
        <a:prstGeom prst="roundRect">
          <a:avLst/>
        </a:prstGeom>
        <a:solidFill>
          <a:srgbClr val="FF3399"/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    </a:t>
          </a:r>
          <a:r>
            <a:rPr lang="es-AR" sz="1100"/>
            <a:t>GUARDAR COMO</a:t>
          </a:r>
        </a:p>
      </xdr:txBody>
    </xdr:sp>
    <xdr:clientData/>
  </xdr:twoCellAnchor>
  <xdr:twoCellAnchor>
    <xdr:from>
      <xdr:col>22</xdr:col>
      <xdr:colOff>19050</xdr:colOff>
      <xdr:row>12</xdr:row>
      <xdr:rowOff>95673</xdr:rowOff>
    </xdr:from>
    <xdr:to>
      <xdr:col>24</xdr:col>
      <xdr:colOff>47624</xdr:colOff>
      <xdr:row>14</xdr:row>
      <xdr:rowOff>32173</xdr:rowOff>
    </xdr:to>
    <xdr:sp macro="[0]!ImprimirPDF" textlink="">
      <xdr:nvSpPr>
        <xdr:cNvPr id="5" name="Rectángulo redondeado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620250" y="2695998"/>
          <a:ext cx="1533524" cy="31750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CREAR PDF</a:t>
          </a:r>
        </a:p>
      </xdr:txBody>
    </xdr:sp>
    <xdr:clientData/>
  </xdr:twoCellAnchor>
  <xdr:twoCellAnchor>
    <xdr:from>
      <xdr:col>22</xdr:col>
      <xdr:colOff>22225</xdr:colOff>
      <xdr:row>10</xdr:row>
      <xdr:rowOff>38523</xdr:rowOff>
    </xdr:from>
    <xdr:to>
      <xdr:col>24</xdr:col>
      <xdr:colOff>47625</xdr:colOff>
      <xdr:row>11</xdr:row>
      <xdr:rowOff>165523</xdr:rowOff>
    </xdr:to>
    <xdr:sp macro="[0]!Imprimir" textlink="">
      <xdr:nvSpPr>
        <xdr:cNvPr id="7" name="Rectángulo redondeado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9623425" y="2257848"/>
          <a:ext cx="1530350" cy="3175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FICHA</a:t>
          </a:r>
          <a:r>
            <a:rPr lang="es-AR" sz="1100" baseline="0"/>
            <a:t> FINAL</a:t>
          </a:r>
          <a:endParaRPr lang="es-AR" sz="1100"/>
        </a:p>
      </xdr:txBody>
    </xdr:sp>
    <xdr:clientData/>
  </xdr:twoCellAnchor>
  <xdr:twoCellAnchor>
    <xdr:from>
      <xdr:col>22</xdr:col>
      <xdr:colOff>9525</xdr:colOff>
      <xdr:row>8</xdr:row>
      <xdr:rowOff>0</xdr:rowOff>
    </xdr:from>
    <xdr:to>
      <xdr:col>24</xdr:col>
      <xdr:colOff>47625</xdr:colOff>
      <xdr:row>9</xdr:row>
      <xdr:rowOff>127000</xdr:rowOff>
    </xdr:to>
    <xdr:sp macro="[0]!imprimirficha" textlink="">
      <xdr:nvSpPr>
        <xdr:cNvPr id="9" name="Rectángulo redondeado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9610725" y="1838325"/>
          <a:ext cx="1543050" cy="317500"/>
        </a:xfrm>
        <a:prstGeom prst="roundRect">
          <a:avLst/>
        </a:prstGeom>
        <a:solidFill>
          <a:schemeClr val="accent3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PREFICHA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pageSetUpPr fitToPage="1"/>
  </sheetPr>
  <dimension ref="A1:AI104"/>
  <sheetViews>
    <sheetView zoomScale="70" zoomScaleNormal="70" workbookViewId="0">
      <selection activeCell="A15" sqref="A15:U101"/>
    </sheetView>
  </sheetViews>
  <sheetFormatPr baseColWidth="10" defaultColWidth="11.42578125" defaultRowHeight="12.75" x14ac:dyDescent="0.2"/>
  <cols>
    <col min="1" max="1" width="3.7109375" style="170" customWidth="1"/>
    <col min="2" max="6" width="5" style="170" customWidth="1"/>
    <col min="7" max="7" width="6.7109375" style="169" customWidth="1"/>
    <col min="8" max="8" width="11.7109375" style="165" customWidth="1"/>
    <col min="9" max="9" width="11.7109375" style="166" customWidth="1"/>
    <col min="10" max="10" width="7.7109375" style="167" customWidth="1"/>
    <col min="11" max="11" width="7.7109375" style="168" customWidth="1"/>
    <col min="12" max="13" width="7.140625" style="61" customWidth="1"/>
    <col min="14" max="15" width="7.7109375" style="61" customWidth="1"/>
    <col min="16" max="17" width="7.140625" style="61" customWidth="1"/>
    <col min="18" max="19" width="7.7109375" style="61" customWidth="1"/>
    <col min="20" max="21" width="7.140625" style="61" customWidth="1"/>
    <col min="22" max="22" width="5.7109375" style="61" customWidth="1"/>
    <col min="23" max="23" width="16.28515625" style="61" customWidth="1"/>
    <col min="24" max="24" width="6.28515625" style="61" customWidth="1"/>
    <col min="25" max="28" width="10.7109375" style="61" customWidth="1"/>
    <col min="29" max="29" width="21" style="61" customWidth="1"/>
    <col min="30" max="30" width="11.42578125" style="61"/>
    <col min="31" max="31" width="13.140625" style="61" customWidth="1"/>
    <col min="32" max="32" width="10.85546875" style="62" hidden="1" customWidth="1"/>
    <col min="33" max="33" width="6.7109375" style="61" hidden="1" customWidth="1"/>
    <col min="34" max="34" width="29.7109375" style="61" customWidth="1"/>
    <col min="35" max="35" width="12.7109375" style="174" hidden="1" customWidth="1"/>
    <col min="36" max="16384" width="11.42578125" style="61"/>
  </cols>
  <sheetData>
    <row r="1" spans="1:35" s="56" customFormat="1" ht="19.149999999999999" customHeight="1" thickBot="1" x14ac:dyDescent="0.35">
      <c r="A1" s="394"/>
      <c r="B1" s="466" t="s">
        <v>9</v>
      </c>
      <c r="C1" s="467"/>
      <c r="D1" s="467"/>
      <c r="E1" s="467"/>
      <c r="F1" s="467"/>
      <c r="G1" s="468" t="str">
        <f>'FICHA CARGA'!G1:H1</f>
        <v>V23 G - COL2 - 08</v>
      </c>
      <c r="H1" s="468"/>
      <c r="I1" s="395"/>
      <c r="J1" s="395"/>
      <c r="K1" s="469"/>
      <c r="L1" s="469"/>
      <c r="M1" s="396"/>
      <c r="N1" s="470" t="s">
        <v>2</v>
      </c>
      <c r="O1" s="470"/>
      <c r="P1" s="470">
        <f>'FICHA CARGA'!P1:S1</f>
        <v>0</v>
      </c>
      <c r="Q1" s="470"/>
      <c r="R1" s="470"/>
      <c r="S1" s="470"/>
      <c r="T1" s="464" t="s">
        <v>15</v>
      </c>
      <c r="U1" s="465"/>
      <c r="AF1" s="62" t="s">
        <v>607</v>
      </c>
      <c r="AG1" s="62" t="s">
        <v>616</v>
      </c>
      <c r="AI1" s="173" t="s">
        <v>606</v>
      </c>
    </row>
    <row r="2" spans="1:35" s="56" customFormat="1" ht="24" customHeight="1" x14ac:dyDescent="0.3">
      <c r="A2" s="482" t="s">
        <v>38</v>
      </c>
      <c r="B2" s="484" t="str">
        <f>'FICHA CARGA'!B2:F2</f>
        <v>G2RL10</v>
      </c>
      <c r="C2" s="485"/>
      <c r="D2" s="485"/>
      <c r="E2" s="485"/>
      <c r="F2" s="486"/>
      <c r="G2" s="487" t="str">
        <f>'FICHA CARGA'!G2:M2</f>
        <v>REMERA LORENA NNA - JERSEY</v>
      </c>
      <c r="H2" s="488"/>
      <c r="I2" s="488"/>
      <c r="J2" s="488"/>
      <c r="K2" s="488"/>
      <c r="L2" s="488"/>
      <c r="M2" s="489"/>
      <c r="N2" s="490" t="s">
        <v>3</v>
      </c>
      <c r="O2" s="491"/>
      <c r="P2" s="492" t="str">
        <f>'FICHA CARGA'!P2:S2</f>
        <v>1-2-3-4</v>
      </c>
      <c r="Q2" s="493"/>
      <c r="R2" s="493"/>
      <c r="S2" s="494"/>
      <c r="T2" s="397" t="str">
        <f>'FICHA CARGA'!T2</f>
        <v>#S01</v>
      </c>
      <c r="U2" s="398"/>
      <c r="W2" s="172"/>
      <c r="AF2" s="57"/>
      <c r="AG2" s="56" t="str">
        <f>IF(IFERROR(SEARCH("G1",B2),FALSE),"G3",IF(IFERROR(SEARCH("G2",B2),FALSE),"G4",""))</f>
        <v>G4</v>
      </c>
      <c r="AH2" s="58"/>
      <c r="AI2" s="173" t="str">
        <f>IFERROR(IF(IFERROR(SEARCH("NNA",G2),"Falso"),"CCA",IF(IFERROR(SEARCH("NN",G2),""),"CC","Falso")),"")</f>
        <v>CCA</v>
      </c>
    </row>
    <row r="3" spans="1:35" s="56" customFormat="1" ht="24" customHeight="1" thickBot="1" x14ac:dyDescent="0.35">
      <c r="A3" s="483"/>
      <c r="B3" s="495" t="str">
        <f>'FICHA CARGA'!B3:F3</f>
        <v>G4RL10</v>
      </c>
      <c r="C3" s="496"/>
      <c r="D3" s="496"/>
      <c r="E3" s="496"/>
      <c r="F3" s="497"/>
      <c r="G3" s="498">
        <f>'FICHA CARGA'!G3:M3</f>
        <v>0</v>
      </c>
      <c r="H3" s="499"/>
      <c r="I3" s="499"/>
      <c r="J3" s="499"/>
      <c r="K3" s="499"/>
      <c r="L3" s="499"/>
      <c r="M3" s="500"/>
      <c r="N3" s="501" t="s">
        <v>3</v>
      </c>
      <c r="O3" s="502"/>
      <c r="P3" s="503">
        <f>'FICHA CARGA'!P3:S3</f>
        <v>0</v>
      </c>
      <c r="Q3" s="504"/>
      <c r="R3" s="504"/>
      <c r="S3" s="505"/>
      <c r="T3" s="471" t="str">
        <f>'FICHA CARGA'!T3:U3</f>
        <v>PRODUCCION</v>
      </c>
      <c r="U3" s="472"/>
      <c r="W3" s="182"/>
      <c r="AF3" s="57"/>
      <c r="AG3" s="56" t="str">
        <f>IF(AG2&lt;&gt;"",MID(B2,3,5),"")</f>
        <v>RL10</v>
      </c>
      <c r="AI3" s="173" t="str">
        <f>IF(IFERROR(SEARCH("NNA",G2),FALSE),"G3",IF(IFERROR(SEARCH("NN",G2),FALSE),"G4",""))</f>
        <v>G3</v>
      </c>
    </row>
    <row r="4" spans="1:35" ht="17.100000000000001" customHeight="1" x14ac:dyDescent="0.2">
      <c r="A4" s="473" t="s">
        <v>1188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74"/>
      <c r="R4" s="474"/>
      <c r="S4" s="474"/>
      <c r="T4" s="474"/>
      <c r="U4" s="475"/>
    </row>
    <row r="5" spans="1:35" ht="17.100000000000001" customHeight="1" thickBot="1" x14ac:dyDescent="0.45">
      <c r="A5" s="476"/>
      <c r="B5" s="477"/>
      <c r="C5" s="477"/>
      <c r="D5" s="477"/>
      <c r="E5" s="477"/>
      <c r="F5" s="477"/>
      <c r="G5" s="477"/>
      <c r="H5" s="477"/>
      <c r="I5" s="477"/>
      <c r="J5" s="477"/>
      <c r="K5" s="477"/>
      <c r="L5" s="477"/>
      <c r="M5" s="477"/>
      <c r="N5" s="477"/>
      <c r="O5" s="477"/>
      <c r="P5" s="477"/>
      <c r="Q5" s="477"/>
      <c r="R5" s="477"/>
      <c r="S5" s="477"/>
      <c r="T5" s="477"/>
      <c r="U5" s="478"/>
      <c r="W5" s="402"/>
    </row>
    <row r="6" spans="1:35" s="69" customFormat="1" ht="19.149999999999999" customHeight="1" thickBot="1" x14ac:dyDescent="0.35">
      <c r="A6" s="479" t="str">
        <f>'FICHA CARGA'!L4</f>
        <v>NEGRO</v>
      </c>
      <c r="B6" s="480"/>
      <c r="C6" s="480"/>
      <c r="D6" s="480"/>
      <c r="E6" s="480"/>
      <c r="F6" s="481"/>
      <c r="G6" s="479" t="str">
        <f>'FICHA CARGA'!N4</f>
        <v>MERENGE</v>
      </c>
      <c r="H6" s="480"/>
      <c r="I6" s="481"/>
      <c r="J6" s="479">
        <f>'FICHA CARGA'!P4</f>
        <v>0</v>
      </c>
      <c r="K6" s="480"/>
      <c r="L6" s="480"/>
      <c r="M6" s="481"/>
      <c r="N6" s="479">
        <f>'FICHA CARGA'!R4</f>
        <v>0</v>
      </c>
      <c r="O6" s="480"/>
      <c r="P6" s="480"/>
      <c r="Q6" s="481"/>
      <c r="R6" s="479">
        <f>'FICHA CARGA'!T4</f>
        <v>0</v>
      </c>
      <c r="S6" s="480"/>
      <c r="T6" s="480"/>
      <c r="U6" s="481"/>
      <c r="W6" s="512"/>
      <c r="X6" s="512"/>
      <c r="Z6" s="391"/>
      <c r="AA6" s="164"/>
      <c r="AB6" s="393"/>
      <c r="AC6" s="393"/>
      <c r="AD6" s="95"/>
      <c r="AE6" s="95"/>
      <c r="AF6" s="71" t="str">
        <f>IFERROR(VLOOKUP(A6,AUX!$F$100:$G$134,2,0),"")</f>
        <v/>
      </c>
      <c r="AI6" s="175"/>
    </row>
    <row r="7" spans="1:35" s="69" customFormat="1" ht="15" customHeight="1" x14ac:dyDescent="0.25">
      <c r="A7" s="513"/>
      <c r="B7" s="514"/>
      <c r="C7" s="514"/>
      <c r="D7" s="514"/>
      <c r="E7" s="514"/>
      <c r="F7" s="515"/>
      <c r="G7" s="516"/>
      <c r="H7" s="517"/>
      <c r="I7" s="518"/>
      <c r="J7" s="525"/>
      <c r="K7" s="526"/>
      <c r="L7" s="526"/>
      <c r="M7" s="527"/>
      <c r="N7" s="525"/>
      <c r="O7" s="526"/>
      <c r="P7" s="526"/>
      <c r="Q7" s="527"/>
      <c r="R7" s="525"/>
      <c r="S7" s="526"/>
      <c r="T7" s="526"/>
      <c r="U7" s="527"/>
      <c r="W7" s="512"/>
      <c r="X7" s="512"/>
      <c r="Z7" s="391"/>
      <c r="AA7" s="164"/>
      <c r="AB7" s="164"/>
      <c r="AC7" s="164"/>
      <c r="AD7" s="95"/>
      <c r="AE7" s="95"/>
      <c r="AF7" s="71" t="str">
        <f>IFERROR(VLOOKUP(I7,AUX!$F$100:$G$134,2,0),"")</f>
        <v/>
      </c>
      <c r="AI7" s="175"/>
    </row>
    <row r="8" spans="1:35" s="69" customFormat="1" ht="15" customHeight="1" x14ac:dyDescent="0.2">
      <c r="A8" s="506"/>
      <c r="B8" s="507"/>
      <c r="C8" s="507"/>
      <c r="D8" s="507"/>
      <c r="E8" s="507"/>
      <c r="F8" s="508"/>
      <c r="G8" s="519"/>
      <c r="H8" s="520"/>
      <c r="I8" s="521"/>
      <c r="J8" s="528"/>
      <c r="K8" s="529"/>
      <c r="L8" s="529"/>
      <c r="M8" s="530"/>
      <c r="N8" s="528"/>
      <c r="O8" s="529"/>
      <c r="P8" s="529"/>
      <c r="Q8" s="530"/>
      <c r="R8" s="528"/>
      <c r="S8" s="529"/>
      <c r="T8" s="529"/>
      <c r="U8" s="530"/>
      <c r="W8" s="411"/>
      <c r="X8" s="411"/>
      <c r="Z8" s="95"/>
      <c r="AA8" s="95"/>
      <c r="AB8" s="95"/>
      <c r="AC8" s="95"/>
      <c r="AD8" s="95"/>
      <c r="AE8" s="95"/>
      <c r="AF8" s="71" t="str">
        <f>IFERROR(VLOOKUP(I8,AUX!$F$100:$G$134,2,0),"")</f>
        <v/>
      </c>
      <c r="AI8" s="175"/>
    </row>
    <row r="9" spans="1:35" s="69" customFormat="1" ht="15" customHeight="1" x14ac:dyDescent="0.2">
      <c r="A9" s="506"/>
      <c r="B9" s="507"/>
      <c r="C9" s="507"/>
      <c r="D9" s="507"/>
      <c r="E9" s="507"/>
      <c r="F9" s="508"/>
      <c r="G9" s="519"/>
      <c r="H9" s="520"/>
      <c r="I9" s="521"/>
      <c r="J9" s="528"/>
      <c r="K9" s="529"/>
      <c r="L9" s="529"/>
      <c r="M9" s="530"/>
      <c r="N9" s="528"/>
      <c r="O9" s="529"/>
      <c r="P9" s="529"/>
      <c r="Q9" s="530"/>
      <c r="R9" s="528"/>
      <c r="S9" s="529"/>
      <c r="T9" s="529"/>
      <c r="U9" s="530"/>
      <c r="W9" s="534"/>
      <c r="X9" s="534"/>
      <c r="Z9" s="392"/>
      <c r="AA9" s="392"/>
      <c r="AB9" s="392"/>
      <c r="AC9" s="392"/>
      <c r="AD9" s="392"/>
      <c r="AE9" s="392"/>
      <c r="AF9" s="71" t="str">
        <f>IFERROR(VLOOKUP(I9,AUX!$F$100:$G$134,2,0),"")</f>
        <v/>
      </c>
      <c r="AI9" s="175"/>
    </row>
    <row r="10" spans="1:35" s="69" customFormat="1" ht="15" customHeight="1" x14ac:dyDescent="0.2">
      <c r="A10" s="506"/>
      <c r="B10" s="507"/>
      <c r="C10" s="507"/>
      <c r="D10" s="507"/>
      <c r="E10" s="507"/>
      <c r="F10" s="508"/>
      <c r="G10" s="519"/>
      <c r="H10" s="520"/>
      <c r="I10" s="521"/>
      <c r="J10" s="528"/>
      <c r="K10" s="529"/>
      <c r="L10" s="529"/>
      <c r="M10" s="530"/>
      <c r="N10" s="528"/>
      <c r="O10" s="529"/>
      <c r="P10" s="529"/>
      <c r="Q10" s="530"/>
      <c r="R10" s="528"/>
      <c r="S10" s="529"/>
      <c r="T10" s="529"/>
      <c r="U10" s="530"/>
      <c r="W10" s="534"/>
      <c r="X10" s="534"/>
      <c r="Z10" s="392"/>
      <c r="AA10" s="392"/>
      <c r="AB10" s="392"/>
      <c r="AC10" s="392"/>
      <c r="AD10" s="392"/>
      <c r="AE10" s="392"/>
      <c r="AF10" s="71" t="str">
        <f>IFERROR(VLOOKUP(I10,AUX!$F$100:$G$134,2,0),"")</f>
        <v/>
      </c>
      <c r="AI10" s="175"/>
    </row>
    <row r="11" spans="1:35" s="69" customFormat="1" ht="15" customHeight="1" x14ac:dyDescent="0.2">
      <c r="A11" s="506"/>
      <c r="B11" s="507"/>
      <c r="C11" s="507"/>
      <c r="D11" s="507"/>
      <c r="E11" s="507"/>
      <c r="F11" s="508"/>
      <c r="G11" s="519"/>
      <c r="H11" s="520"/>
      <c r="I11" s="521"/>
      <c r="J11" s="528"/>
      <c r="K11" s="529"/>
      <c r="L11" s="529"/>
      <c r="M11" s="530"/>
      <c r="N11" s="528"/>
      <c r="O11" s="529"/>
      <c r="P11" s="529"/>
      <c r="Q11" s="530"/>
      <c r="R11" s="528"/>
      <c r="S11" s="529"/>
      <c r="T11" s="529"/>
      <c r="U11" s="530"/>
      <c r="W11" s="81"/>
      <c r="X11" s="81"/>
      <c r="Z11" s="392"/>
      <c r="AA11" s="392"/>
      <c r="AB11" s="392"/>
      <c r="AC11" s="392"/>
      <c r="AD11" s="392"/>
      <c r="AE11" s="392"/>
      <c r="AF11" s="71" t="str">
        <f>IFERROR(VLOOKUP(I11,AUX!$F$100:$G$134,2,0),"")</f>
        <v/>
      </c>
      <c r="AI11" s="175"/>
    </row>
    <row r="12" spans="1:35" s="69" customFormat="1" ht="15" customHeight="1" x14ac:dyDescent="0.2">
      <c r="A12" s="506"/>
      <c r="B12" s="507"/>
      <c r="C12" s="507"/>
      <c r="D12" s="507"/>
      <c r="E12" s="507"/>
      <c r="F12" s="508"/>
      <c r="G12" s="519"/>
      <c r="H12" s="520"/>
      <c r="I12" s="521"/>
      <c r="J12" s="528"/>
      <c r="K12" s="529"/>
      <c r="L12" s="529"/>
      <c r="M12" s="530"/>
      <c r="N12" s="528"/>
      <c r="O12" s="529"/>
      <c r="P12" s="529"/>
      <c r="Q12" s="530"/>
      <c r="R12" s="528"/>
      <c r="S12" s="529"/>
      <c r="T12" s="529"/>
      <c r="U12" s="530"/>
      <c r="W12" s="171"/>
      <c r="X12" s="171"/>
      <c r="Y12" s="85"/>
      <c r="Z12" s="392"/>
      <c r="AA12" s="392"/>
      <c r="AB12" s="392"/>
      <c r="AC12" s="392"/>
      <c r="AD12" s="392"/>
      <c r="AE12" s="392"/>
      <c r="AF12" s="71" t="str">
        <f>IFERROR(VLOOKUP(G7,AUX!$F$100:$G$134,2,0),"")</f>
        <v/>
      </c>
      <c r="AI12" s="175"/>
    </row>
    <row r="13" spans="1:35" s="69" customFormat="1" ht="15" customHeight="1" x14ac:dyDescent="0.2">
      <c r="A13" s="506"/>
      <c r="B13" s="507"/>
      <c r="C13" s="507"/>
      <c r="D13" s="507"/>
      <c r="E13" s="507"/>
      <c r="F13" s="508"/>
      <c r="G13" s="519"/>
      <c r="H13" s="520"/>
      <c r="I13" s="521"/>
      <c r="J13" s="528"/>
      <c r="K13" s="529"/>
      <c r="L13" s="529"/>
      <c r="M13" s="530"/>
      <c r="N13" s="528"/>
      <c r="O13" s="529"/>
      <c r="P13" s="529"/>
      <c r="Q13" s="530"/>
      <c r="R13" s="528"/>
      <c r="S13" s="529"/>
      <c r="T13" s="529"/>
      <c r="U13" s="530"/>
      <c r="W13" s="171"/>
      <c r="X13" s="171"/>
      <c r="Y13" s="85"/>
      <c r="AF13" s="71" t="str">
        <f>IFERROR(VLOOKUP(I13,AUX!$F$100:$G$134,2,0),"")</f>
        <v/>
      </c>
      <c r="AI13" s="175"/>
    </row>
    <row r="14" spans="1:35" s="69" customFormat="1" ht="15" customHeight="1" thickBot="1" x14ac:dyDescent="0.25">
      <c r="A14" s="509"/>
      <c r="B14" s="510"/>
      <c r="C14" s="510"/>
      <c r="D14" s="510"/>
      <c r="E14" s="510"/>
      <c r="F14" s="511"/>
      <c r="G14" s="522"/>
      <c r="H14" s="523"/>
      <c r="I14" s="524"/>
      <c r="J14" s="531"/>
      <c r="K14" s="532"/>
      <c r="L14" s="532"/>
      <c r="M14" s="533"/>
      <c r="N14" s="531"/>
      <c r="O14" s="532"/>
      <c r="P14" s="532"/>
      <c r="Q14" s="533"/>
      <c r="R14" s="531"/>
      <c r="S14" s="532"/>
      <c r="T14" s="532"/>
      <c r="U14" s="533"/>
      <c r="W14" s="83"/>
      <c r="X14" s="83"/>
      <c r="Y14" s="85"/>
      <c r="AF14" s="71" t="str">
        <f>IFERROR(VLOOKUP(I14,AUX!$F$100:$G$134,2,0),"")</f>
        <v/>
      </c>
      <c r="AI14" s="175"/>
    </row>
    <row r="15" spans="1:35" s="69" customFormat="1" ht="15" customHeight="1" x14ac:dyDescent="0.2">
      <c r="A15" s="506"/>
      <c r="B15" s="507"/>
      <c r="C15" s="507"/>
      <c r="D15" s="507"/>
      <c r="E15" s="507"/>
      <c r="F15" s="507"/>
      <c r="G15" s="507"/>
      <c r="H15" s="507"/>
      <c r="I15" s="507"/>
      <c r="J15" s="507"/>
      <c r="K15" s="507"/>
      <c r="L15" s="507"/>
      <c r="M15" s="507"/>
      <c r="N15" s="507"/>
      <c r="O15" s="507"/>
      <c r="P15" s="507"/>
      <c r="Q15" s="507"/>
      <c r="R15" s="507"/>
      <c r="S15" s="507"/>
      <c r="T15" s="507"/>
      <c r="U15" s="508"/>
      <c r="W15" s="369"/>
      <c r="X15" s="369"/>
      <c r="Y15" s="370"/>
      <c r="Z15" s="104"/>
      <c r="AA15" s="104"/>
      <c r="AB15" s="104"/>
      <c r="AF15" s="71" t="str">
        <f>IFERROR(VLOOKUP(I15,AUX!$F$100:$G$134,2,0),"")</f>
        <v/>
      </c>
      <c r="AI15" s="175"/>
    </row>
    <row r="16" spans="1:35" s="69" customFormat="1" ht="15" customHeight="1" x14ac:dyDescent="0.2">
      <c r="A16" s="506"/>
      <c r="B16" s="507"/>
      <c r="C16" s="507"/>
      <c r="D16" s="507"/>
      <c r="E16" s="507"/>
      <c r="F16" s="507"/>
      <c r="G16" s="507"/>
      <c r="H16" s="507"/>
      <c r="I16" s="507"/>
      <c r="J16" s="507"/>
      <c r="K16" s="507"/>
      <c r="L16" s="507"/>
      <c r="M16" s="507"/>
      <c r="N16" s="507"/>
      <c r="O16" s="507"/>
      <c r="P16" s="507"/>
      <c r="Q16" s="507"/>
      <c r="R16" s="507"/>
      <c r="S16" s="507"/>
      <c r="T16" s="507"/>
      <c r="U16" s="508"/>
      <c r="W16" s="369" t="s">
        <v>1189</v>
      </c>
      <c r="X16" s="369"/>
      <c r="Y16" s="370"/>
      <c r="Z16" s="104"/>
      <c r="AA16" s="104"/>
      <c r="AB16" s="104"/>
      <c r="AF16" s="71" t="str">
        <f>IFERROR(VLOOKUP(I16,AUX!$F$100:$G$134,2,0),"")</f>
        <v/>
      </c>
      <c r="AI16" s="175"/>
    </row>
    <row r="17" spans="1:35" s="69" customFormat="1" ht="15" customHeight="1" x14ac:dyDescent="0.2">
      <c r="A17" s="506"/>
      <c r="B17" s="507"/>
      <c r="C17" s="507"/>
      <c r="D17" s="507"/>
      <c r="E17" s="507"/>
      <c r="F17" s="507"/>
      <c r="G17" s="507"/>
      <c r="H17" s="507"/>
      <c r="I17" s="507"/>
      <c r="J17" s="507"/>
      <c r="K17" s="507"/>
      <c r="L17" s="507"/>
      <c r="M17" s="507"/>
      <c r="N17" s="507"/>
      <c r="O17" s="507"/>
      <c r="P17" s="507"/>
      <c r="Q17" s="507"/>
      <c r="R17" s="507"/>
      <c r="S17" s="507"/>
      <c r="T17" s="507"/>
      <c r="U17" s="508"/>
      <c r="W17" s="369" t="s">
        <v>1190</v>
      </c>
      <c r="X17" s="369"/>
      <c r="Y17" s="370"/>
      <c r="Z17" s="104"/>
      <c r="AA17" s="104"/>
      <c r="AB17" s="104"/>
      <c r="AF17" s="71" t="str">
        <f>IFERROR(VLOOKUP(I17,AUX!$F$100:$G$134,2,0),"")</f>
        <v/>
      </c>
      <c r="AI17" s="175"/>
    </row>
    <row r="18" spans="1:35" ht="15" customHeight="1" x14ac:dyDescent="0.2">
      <c r="A18" s="506"/>
      <c r="B18" s="507"/>
      <c r="C18" s="507"/>
      <c r="D18" s="507"/>
      <c r="E18" s="507"/>
      <c r="F18" s="507"/>
      <c r="G18" s="507"/>
      <c r="H18" s="507"/>
      <c r="I18" s="507"/>
      <c r="J18" s="507"/>
      <c r="K18" s="507"/>
      <c r="L18" s="507"/>
      <c r="M18" s="507"/>
      <c r="N18" s="507"/>
      <c r="O18" s="507"/>
      <c r="P18" s="507"/>
      <c r="Q18" s="507"/>
      <c r="R18" s="507"/>
      <c r="S18" s="507"/>
      <c r="T18" s="507"/>
      <c r="U18" s="508"/>
      <c r="W18" s="390" t="s">
        <v>1191</v>
      </c>
      <c r="X18" s="390"/>
      <c r="Y18" s="370"/>
      <c r="Z18" s="371"/>
      <c r="AA18" s="371"/>
      <c r="AB18" s="371"/>
    </row>
    <row r="19" spans="1:35" ht="15" customHeight="1" x14ac:dyDescent="0.2">
      <c r="A19" s="506"/>
      <c r="B19" s="507"/>
      <c r="C19" s="507"/>
      <c r="D19" s="507"/>
      <c r="E19" s="507"/>
      <c r="F19" s="507"/>
      <c r="G19" s="507"/>
      <c r="H19" s="507"/>
      <c r="I19" s="507"/>
      <c r="J19" s="507"/>
      <c r="K19" s="507"/>
      <c r="L19" s="507"/>
      <c r="M19" s="507"/>
      <c r="N19" s="507"/>
      <c r="O19" s="507"/>
      <c r="P19" s="507"/>
      <c r="Q19" s="507"/>
      <c r="R19" s="507"/>
      <c r="S19" s="507"/>
      <c r="T19" s="507"/>
      <c r="U19" s="508"/>
      <c r="W19" s="390" t="s">
        <v>1192</v>
      </c>
      <c r="X19" s="390"/>
      <c r="Y19" s="371"/>
      <c r="Z19" s="371"/>
      <c r="AA19" s="371"/>
      <c r="AB19" s="371"/>
    </row>
    <row r="20" spans="1:35" s="69" customFormat="1" ht="15" customHeight="1" x14ac:dyDescent="0.2">
      <c r="A20" s="506"/>
      <c r="B20" s="507"/>
      <c r="C20" s="507"/>
      <c r="D20" s="507"/>
      <c r="E20" s="507"/>
      <c r="F20" s="507"/>
      <c r="G20" s="507"/>
      <c r="H20" s="507"/>
      <c r="I20" s="507"/>
      <c r="J20" s="507"/>
      <c r="K20" s="507"/>
      <c r="L20" s="507"/>
      <c r="M20" s="507"/>
      <c r="N20" s="507"/>
      <c r="O20" s="507"/>
      <c r="P20" s="507"/>
      <c r="Q20" s="507"/>
      <c r="R20" s="507"/>
      <c r="S20" s="507"/>
      <c r="T20" s="507"/>
      <c r="U20" s="508"/>
      <c r="W20" s="389" t="s">
        <v>1193</v>
      </c>
      <c r="X20" s="389"/>
      <c r="Y20" s="104"/>
      <c r="Z20" s="104"/>
      <c r="AA20" s="104"/>
      <c r="AB20" s="104"/>
      <c r="AF20" s="71"/>
      <c r="AI20" s="175"/>
    </row>
    <row r="21" spans="1:35" s="69" customFormat="1" ht="15" customHeight="1" x14ac:dyDescent="0.2">
      <c r="A21" s="506"/>
      <c r="B21" s="507"/>
      <c r="C21" s="507"/>
      <c r="D21" s="507"/>
      <c r="E21" s="507"/>
      <c r="F21" s="507"/>
      <c r="G21" s="507"/>
      <c r="H21" s="507"/>
      <c r="I21" s="507"/>
      <c r="J21" s="507"/>
      <c r="K21" s="507"/>
      <c r="L21" s="507"/>
      <c r="M21" s="507"/>
      <c r="N21" s="507"/>
      <c r="O21" s="507"/>
      <c r="P21" s="507"/>
      <c r="Q21" s="507"/>
      <c r="R21" s="507"/>
      <c r="S21" s="507"/>
      <c r="T21" s="507"/>
      <c r="U21" s="508"/>
      <c r="W21" s="389" t="s">
        <v>1194</v>
      </c>
      <c r="X21" s="389"/>
      <c r="Y21" s="104"/>
      <c r="Z21" s="104"/>
      <c r="AA21" s="104"/>
      <c r="AB21" s="104"/>
      <c r="AF21" s="71"/>
      <c r="AI21" s="175"/>
    </row>
    <row r="22" spans="1:35" s="95" customFormat="1" ht="15" customHeight="1" x14ac:dyDescent="0.2">
      <c r="A22" s="506"/>
      <c r="B22" s="507"/>
      <c r="C22" s="507"/>
      <c r="D22" s="507"/>
      <c r="E22" s="507"/>
      <c r="F22" s="507"/>
      <c r="G22" s="507"/>
      <c r="H22" s="507"/>
      <c r="I22" s="507"/>
      <c r="J22" s="507"/>
      <c r="K22" s="507"/>
      <c r="L22" s="507"/>
      <c r="M22" s="507"/>
      <c r="N22" s="507"/>
      <c r="O22" s="507"/>
      <c r="P22" s="507"/>
      <c r="Q22" s="507"/>
      <c r="R22" s="507"/>
      <c r="S22" s="507"/>
      <c r="T22" s="507"/>
      <c r="U22" s="508"/>
      <c r="W22" s="386" t="s">
        <v>1195</v>
      </c>
      <c r="X22" s="386"/>
      <c r="Y22" s="104"/>
      <c r="Z22" s="104"/>
      <c r="AA22" s="104"/>
      <c r="AB22" s="104"/>
      <c r="AF22" s="96"/>
      <c r="AI22" s="176"/>
    </row>
    <row r="23" spans="1:35" s="69" customFormat="1" ht="15" customHeight="1" x14ac:dyDescent="0.2">
      <c r="A23" s="506"/>
      <c r="B23" s="507"/>
      <c r="C23" s="507"/>
      <c r="D23" s="507"/>
      <c r="E23" s="507"/>
      <c r="F23" s="507"/>
      <c r="G23" s="507"/>
      <c r="H23" s="507"/>
      <c r="I23" s="507"/>
      <c r="J23" s="507"/>
      <c r="K23" s="507"/>
      <c r="L23" s="507"/>
      <c r="M23" s="507"/>
      <c r="N23" s="507"/>
      <c r="O23" s="507"/>
      <c r="P23" s="507"/>
      <c r="Q23" s="507"/>
      <c r="R23" s="507"/>
      <c r="S23" s="507"/>
      <c r="T23" s="507"/>
      <c r="U23" s="508"/>
      <c r="W23" s="386" t="s">
        <v>1196</v>
      </c>
      <c r="X23" s="386"/>
      <c r="Y23" s="104"/>
      <c r="Z23" s="104"/>
      <c r="AA23" s="104"/>
      <c r="AB23" s="104"/>
      <c r="AF23" s="71"/>
      <c r="AI23" s="175"/>
    </row>
    <row r="24" spans="1:35" s="69" customFormat="1" ht="15" customHeight="1" x14ac:dyDescent="0.2">
      <c r="A24" s="506"/>
      <c r="B24" s="507"/>
      <c r="C24" s="507"/>
      <c r="D24" s="507"/>
      <c r="E24" s="507"/>
      <c r="F24" s="507"/>
      <c r="G24" s="507"/>
      <c r="H24" s="507"/>
      <c r="I24" s="507"/>
      <c r="J24" s="507"/>
      <c r="K24" s="507"/>
      <c r="L24" s="507"/>
      <c r="M24" s="507"/>
      <c r="N24" s="507"/>
      <c r="O24" s="507"/>
      <c r="P24" s="507"/>
      <c r="Q24" s="507"/>
      <c r="R24" s="507"/>
      <c r="S24" s="507"/>
      <c r="T24" s="507"/>
      <c r="U24" s="508"/>
      <c r="W24" s="386"/>
      <c r="X24" s="386"/>
      <c r="Y24" s="104"/>
      <c r="Z24" s="104"/>
      <c r="AA24" s="104"/>
      <c r="AB24" s="104"/>
      <c r="AF24" s="71"/>
      <c r="AI24" s="175"/>
    </row>
    <row r="25" spans="1:35" s="69" customFormat="1" ht="15" customHeight="1" x14ac:dyDescent="0.2">
      <c r="A25" s="506"/>
      <c r="B25" s="507"/>
      <c r="C25" s="507"/>
      <c r="D25" s="507"/>
      <c r="E25" s="507"/>
      <c r="F25" s="507"/>
      <c r="G25" s="507"/>
      <c r="H25" s="507"/>
      <c r="I25" s="507"/>
      <c r="J25" s="507"/>
      <c r="K25" s="507"/>
      <c r="L25" s="507"/>
      <c r="M25" s="507"/>
      <c r="N25" s="507"/>
      <c r="O25" s="507"/>
      <c r="P25" s="507"/>
      <c r="Q25" s="507"/>
      <c r="R25" s="507"/>
      <c r="S25" s="507"/>
      <c r="T25" s="507"/>
      <c r="U25" s="508"/>
      <c r="W25" s="386"/>
      <c r="X25" s="386"/>
      <c r="Y25" s="104"/>
      <c r="Z25" s="104"/>
      <c r="AA25" s="104"/>
      <c r="AB25" s="104"/>
      <c r="AF25" s="71"/>
      <c r="AI25" s="175"/>
    </row>
    <row r="26" spans="1:35" s="69" customFormat="1" ht="15" customHeight="1" x14ac:dyDescent="0.2">
      <c r="A26" s="506"/>
      <c r="B26" s="507"/>
      <c r="C26" s="507"/>
      <c r="D26" s="507"/>
      <c r="E26" s="507"/>
      <c r="F26" s="507"/>
      <c r="G26" s="507"/>
      <c r="H26" s="507"/>
      <c r="I26" s="507"/>
      <c r="J26" s="507"/>
      <c r="K26" s="507"/>
      <c r="L26" s="507"/>
      <c r="M26" s="507"/>
      <c r="N26" s="507"/>
      <c r="O26" s="507"/>
      <c r="P26" s="507"/>
      <c r="Q26" s="507"/>
      <c r="R26" s="507"/>
      <c r="S26" s="507"/>
      <c r="T26" s="507"/>
      <c r="U26" s="508"/>
      <c r="W26" s="386"/>
      <c r="X26" s="386"/>
      <c r="Y26" s="104"/>
      <c r="Z26" s="104"/>
      <c r="AA26" s="104"/>
      <c r="AB26" s="104"/>
      <c r="AF26" s="71"/>
      <c r="AI26" s="175"/>
    </row>
    <row r="27" spans="1:35" s="69" customFormat="1" ht="15" customHeight="1" x14ac:dyDescent="0.2">
      <c r="A27" s="506"/>
      <c r="B27" s="507"/>
      <c r="C27" s="507"/>
      <c r="D27" s="507"/>
      <c r="E27" s="507"/>
      <c r="F27" s="507"/>
      <c r="G27" s="507"/>
      <c r="H27" s="507"/>
      <c r="I27" s="507"/>
      <c r="J27" s="507"/>
      <c r="K27" s="507"/>
      <c r="L27" s="507"/>
      <c r="M27" s="507"/>
      <c r="N27" s="507"/>
      <c r="O27" s="507"/>
      <c r="P27" s="507"/>
      <c r="Q27" s="507"/>
      <c r="R27" s="507"/>
      <c r="S27" s="507"/>
      <c r="T27" s="507"/>
      <c r="U27" s="508"/>
      <c r="W27" s="386"/>
      <c r="X27" s="386"/>
      <c r="Y27" s="104"/>
      <c r="Z27" s="104"/>
      <c r="AA27" s="104"/>
      <c r="AB27" s="104"/>
      <c r="AF27" s="71"/>
      <c r="AI27" s="175"/>
    </row>
    <row r="28" spans="1:35" s="69" customFormat="1" ht="15" customHeight="1" x14ac:dyDescent="0.2">
      <c r="A28" s="506"/>
      <c r="B28" s="507"/>
      <c r="C28" s="507"/>
      <c r="D28" s="507"/>
      <c r="E28" s="507"/>
      <c r="F28" s="507"/>
      <c r="G28" s="507"/>
      <c r="H28" s="507"/>
      <c r="I28" s="507"/>
      <c r="J28" s="507"/>
      <c r="K28" s="507"/>
      <c r="L28" s="507"/>
      <c r="M28" s="507"/>
      <c r="N28" s="507"/>
      <c r="O28" s="507"/>
      <c r="P28" s="507"/>
      <c r="Q28" s="507"/>
      <c r="R28" s="507"/>
      <c r="S28" s="507"/>
      <c r="T28" s="507"/>
      <c r="U28" s="508"/>
      <c r="W28" s="386"/>
      <c r="X28" s="386"/>
      <c r="Y28" s="104"/>
      <c r="Z28" s="104"/>
      <c r="AA28" s="104"/>
      <c r="AB28" s="104"/>
      <c r="AF28" s="71"/>
      <c r="AI28" s="175"/>
    </row>
    <row r="29" spans="1:35" s="69" customFormat="1" ht="15" customHeight="1" x14ac:dyDescent="0.2">
      <c r="A29" s="506"/>
      <c r="B29" s="507"/>
      <c r="C29" s="507"/>
      <c r="D29" s="507"/>
      <c r="E29" s="507"/>
      <c r="F29" s="507"/>
      <c r="G29" s="507"/>
      <c r="H29" s="507"/>
      <c r="I29" s="507"/>
      <c r="J29" s="507"/>
      <c r="K29" s="507"/>
      <c r="L29" s="507"/>
      <c r="M29" s="507"/>
      <c r="N29" s="507"/>
      <c r="O29" s="507"/>
      <c r="P29" s="507"/>
      <c r="Q29" s="507"/>
      <c r="R29" s="507"/>
      <c r="S29" s="507"/>
      <c r="T29" s="507"/>
      <c r="U29" s="508"/>
      <c r="W29" s="386"/>
      <c r="X29" s="386"/>
      <c r="Y29" s="104"/>
      <c r="Z29" s="104"/>
      <c r="AA29" s="104"/>
      <c r="AB29" s="104"/>
      <c r="AF29" s="71"/>
      <c r="AI29" s="175"/>
    </row>
    <row r="30" spans="1:35" s="69" customFormat="1" ht="15" customHeight="1" x14ac:dyDescent="0.2">
      <c r="A30" s="506"/>
      <c r="B30" s="507"/>
      <c r="C30" s="507"/>
      <c r="D30" s="507"/>
      <c r="E30" s="507"/>
      <c r="F30" s="507"/>
      <c r="G30" s="507"/>
      <c r="H30" s="507"/>
      <c r="I30" s="507"/>
      <c r="J30" s="507"/>
      <c r="K30" s="507"/>
      <c r="L30" s="507"/>
      <c r="M30" s="507"/>
      <c r="N30" s="507"/>
      <c r="O30" s="507"/>
      <c r="P30" s="507"/>
      <c r="Q30" s="507"/>
      <c r="R30" s="507"/>
      <c r="S30" s="507"/>
      <c r="T30" s="507"/>
      <c r="U30" s="508"/>
      <c r="W30" s="386"/>
      <c r="X30" s="386"/>
      <c r="Y30" s="104"/>
      <c r="Z30" s="104"/>
      <c r="AA30" s="104"/>
      <c r="AB30" s="104"/>
      <c r="AF30" s="71"/>
      <c r="AI30" s="175"/>
    </row>
    <row r="31" spans="1:35" s="69" customFormat="1" ht="15" customHeight="1" x14ac:dyDescent="0.2">
      <c r="A31" s="506"/>
      <c r="B31" s="507"/>
      <c r="C31" s="507"/>
      <c r="D31" s="507"/>
      <c r="E31" s="507"/>
      <c r="F31" s="507"/>
      <c r="G31" s="507"/>
      <c r="H31" s="507"/>
      <c r="I31" s="507"/>
      <c r="J31" s="507"/>
      <c r="K31" s="507"/>
      <c r="L31" s="507"/>
      <c r="M31" s="507"/>
      <c r="N31" s="507"/>
      <c r="O31" s="507"/>
      <c r="P31" s="507"/>
      <c r="Q31" s="507"/>
      <c r="R31" s="507"/>
      <c r="S31" s="507"/>
      <c r="T31" s="507"/>
      <c r="U31" s="508"/>
      <c r="W31" s="386"/>
      <c r="X31" s="386"/>
      <c r="Y31" s="104"/>
      <c r="Z31" s="104"/>
      <c r="AA31" s="104"/>
      <c r="AB31" s="104"/>
      <c r="AF31" s="71"/>
      <c r="AI31" s="175"/>
    </row>
    <row r="32" spans="1:35" s="69" customFormat="1" ht="15" customHeight="1" x14ac:dyDescent="0.25">
      <c r="A32" s="506"/>
      <c r="B32" s="507"/>
      <c r="C32" s="507"/>
      <c r="D32" s="507"/>
      <c r="E32" s="507"/>
      <c r="F32" s="507"/>
      <c r="G32" s="507"/>
      <c r="H32" s="507"/>
      <c r="I32" s="507"/>
      <c r="J32" s="507"/>
      <c r="K32" s="507"/>
      <c r="L32" s="507"/>
      <c r="M32" s="507"/>
      <c r="N32" s="507"/>
      <c r="O32" s="507"/>
      <c r="P32" s="507"/>
      <c r="Q32" s="507"/>
      <c r="R32" s="507"/>
      <c r="S32" s="507"/>
      <c r="T32" s="507"/>
      <c r="U32" s="508"/>
      <c r="W32" s="386"/>
      <c r="X32" s="386"/>
      <c r="Y32" s="102"/>
      <c r="Z32" s="102"/>
      <c r="AA32" s="102"/>
      <c r="AB32" s="103"/>
      <c r="AC32" s="104"/>
      <c r="AD32" s="104"/>
      <c r="AE32" s="104"/>
      <c r="AF32" s="96"/>
      <c r="AG32" s="104"/>
      <c r="AH32" s="104"/>
      <c r="AI32" s="176"/>
    </row>
    <row r="33" spans="1:35" s="69" customFormat="1" ht="15" customHeight="1" x14ac:dyDescent="0.2">
      <c r="A33" s="506"/>
      <c r="B33" s="507"/>
      <c r="C33" s="507"/>
      <c r="D33" s="507"/>
      <c r="E33" s="507"/>
      <c r="F33" s="507"/>
      <c r="G33" s="507"/>
      <c r="H33" s="507"/>
      <c r="I33" s="507"/>
      <c r="J33" s="507"/>
      <c r="K33" s="507"/>
      <c r="L33" s="507"/>
      <c r="M33" s="507"/>
      <c r="N33" s="507"/>
      <c r="O33" s="507"/>
      <c r="P33" s="507"/>
      <c r="Q33" s="507"/>
      <c r="R33" s="507"/>
      <c r="S33" s="507"/>
      <c r="T33" s="507"/>
      <c r="U33" s="508"/>
      <c r="W33" s="386"/>
      <c r="X33" s="386"/>
      <c r="Y33" s="106"/>
      <c r="Z33" s="106"/>
      <c r="AA33" s="106"/>
      <c r="AB33" s="107"/>
      <c r="AC33" s="104"/>
      <c r="AD33" s="104"/>
      <c r="AE33" s="104"/>
      <c r="AF33" s="96"/>
      <c r="AG33" s="104"/>
      <c r="AH33" s="104"/>
      <c r="AI33" s="176"/>
    </row>
    <row r="34" spans="1:35" s="69" customFormat="1" ht="15" customHeight="1" x14ac:dyDescent="0.2">
      <c r="A34" s="506"/>
      <c r="B34" s="507"/>
      <c r="C34" s="507"/>
      <c r="D34" s="507"/>
      <c r="E34" s="507"/>
      <c r="F34" s="507"/>
      <c r="G34" s="507"/>
      <c r="H34" s="507"/>
      <c r="I34" s="507"/>
      <c r="J34" s="507"/>
      <c r="K34" s="507"/>
      <c r="L34" s="507"/>
      <c r="M34" s="507"/>
      <c r="N34" s="507"/>
      <c r="O34" s="507"/>
      <c r="P34" s="507"/>
      <c r="Q34" s="507"/>
      <c r="R34" s="507"/>
      <c r="S34" s="507"/>
      <c r="T34" s="507"/>
      <c r="U34" s="508"/>
      <c r="W34" s="386"/>
      <c r="X34" s="386"/>
      <c r="Y34" s="106"/>
      <c r="Z34" s="106"/>
      <c r="AA34" s="106"/>
      <c r="AB34" s="107"/>
      <c r="AC34" s="104"/>
      <c r="AD34" s="104"/>
      <c r="AE34" s="104"/>
      <c r="AF34" s="96"/>
      <c r="AG34" s="104"/>
      <c r="AH34" s="104"/>
      <c r="AI34" s="176"/>
    </row>
    <row r="35" spans="1:35" s="69" customFormat="1" ht="15" customHeight="1" x14ac:dyDescent="0.2">
      <c r="A35" s="506"/>
      <c r="B35" s="507"/>
      <c r="C35" s="507"/>
      <c r="D35" s="507"/>
      <c r="E35" s="507"/>
      <c r="F35" s="507"/>
      <c r="G35" s="507"/>
      <c r="H35" s="507"/>
      <c r="I35" s="507"/>
      <c r="J35" s="507"/>
      <c r="K35" s="507"/>
      <c r="L35" s="507"/>
      <c r="M35" s="507"/>
      <c r="N35" s="507"/>
      <c r="O35" s="507"/>
      <c r="P35" s="507"/>
      <c r="Q35" s="507"/>
      <c r="R35" s="507"/>
      <c r="S35" s="507"/>
      <c r="T35" s="507"/>
      <c r="U35" s="508"/>
      <c r="W35" s="386"/>
      <c r="X35" s="386"/>
      <c r="Y35" s="111"/>
      <c r="Z35" s="111"/>
      <c r="AA35" s="111"/>
      <c r="AB35" s="107"/>
      <c r="AC35" s="104"/>
      <c r="AD35" s="104"/>
      <c r="AE35" s="104"/>
      <c r="AF35" s="96"/>
      <c r="AG35" s="104"/>
      <c r="AH35" s="104"/>
      <c r="AI35" s="176"/>
    </row>
    <row r="36" spans="1:35" s="69" customFormat="1" ht="15" customHeight="1" x14ac:dyDescent="0.25">
      <c r="A36" s="506"/>
      <c r="B36" s="507"/>
      <c r="C36" s="507"/>
      <c r="D36" s="507"/>
      <c r="E36" s="507"/>
      <c r="F36" s="507"/>
      <c r="G36" s="507"/>
      <c r="H36" s="507"/>
      <c r="I36" s="507"/>
      <c r="J36" s="507"/>
      <c r="K36" s="507"/>
      <c r="L36" s="507"/>
      <c r="M36" s="507"/>
      <c r="N36" s="507"/>
      <c r="O36" s="507"/>
      <c r="P36" s="507"/>
      <c r="Q36" s="507"/>
      <c r="R36" s="507"/>
      <c r="S36" s="507"/>
      <c r="T36" s="507"/>
      <c r="U36" s="508"/>
      <c r="W36" s="386"/>
      <c r="X36" s="386"/>
      <c r="Y36" s="102"/>
      <c r="Z36" s="102"/>
      <c r="AA36" s="102"/>
      <c r="AB36" s="103"/>
      <c r="AC36" s="104"/>
      <c r="AD36" s="104"/>
      <c r="AE36" s="104"/>
      <c r="AF36" s="96"/>
      <c r="AG36" s="104"/>
      <c r="AH36" s="104"/>
      <c r="AI36" s="176"/>
    </row>
    <row r="37" spans="1:35" s="69" customFormat="1" ht="15" customHeight="1" x14ac:dyDescent="0.25">
      <c r="A37" s="506"/>
      <c r="B37" s="507"/>
      <c r="C37" s="507"/>
      <c r="D37" s="507"/>
      <c r="E37" s="507"/>
      <c r="F37" s="507"/>
      <c r="G37" s="507"/>
      <c r="H37" s="507"/>
      <c r="I37" s="507"/>
      <c r="J37" s="507"/>
      <c r="K37" s="507"/>
      <c r="L37" s="507"/>
      <c r="M37" s="507"/>
      <c r="N37" s="507"/>
      <c r="O37" s="507"/>
      <c r="P37" s="507"/>
      <c r="Q37" s="507"/>
      <c r="R37" s="507"/>
      <c r="S37" s="507"/>
      <c r="T37" s="507"/>
      <c r="U37" s="508"/>
      <c r="W37" s="386"/>
      <c r="X37" s="386"/>
      <c r="Y37" s="113"/>
      <c r="Z37" s="113"/>
      <c r="AA37" s="113"/>
      <c r="AB37" s="103"/>
      <c r="AC37" s="104"/>
      <c r="AD37" s="104"/>
      <c r="AE37" s="104"/>
      <c r="AF37" s="96"/>
      <c r="AG37" s="104"/>
      <c r="AH37" s="104"/>
      <c r="AI37" s="176"/>
    </row>
    <row r="38" spans="1:35" s="69" customFormat="1" ht="15" customHeight="1" x14ac:dyDescent="0.2">
      <c r="A38" s="506"/>
      <c r="B38" s="507"/>
      <c r="C38" s="507"/>
      <c r="D38" s="507"/>
      <c r="E38" s="507"/>
      <c r="F38" s="507"/>
      <c r="G38" s="507"/>
      <c r="H38" s="507"/>
      <c r="I38" s="507"/>
      <c r="J38" s="507"/>
      <c r="K38" s="507"/>
      <c r="L38" s="507"/>
      <c r="M38" s="507"/>
      <c r="N38" s="507"/>
      <c r="O38" s="507"/>
      <c r="P38" s="507"/>
      <c r="Q38" s="507"/>
      <c r="R38" s="507"/>
      <c r="S38" s="507"/>
      <c r="T38" s="507"/>
      <c r="U38" s="508"/>
      <c r="W38" s="386"/>
      <c r="X38" s="386"/>
      <c r="Y38" s="412"/>
      <c r="Z38" s="412"/>
      <c r="AA38" s="412"/>
      <c r="AB38" s="115"/>
      <c r="AC38" s="104"/>
      <c r="AD38" s="104"/>
      <c r="AE38" s="104"/>
      <c r="AF38" s="96"/>
      <c r="AG38" s="104"/>
      <c r="AH38" s="104"/>
      <c r="AI38" s="176"/>
    </row>
    <row r="39" spans="1:35" s="116" customFormat="1" ht="15" customHeight="1" x14ac:dyDescent="0.2">
      <c r="A39" s="506"/>
      <c r="B39" s="507"/>
      <c r="C39" s="507"/>
      <c r="D39" s="507"/>
      <c r="E39" s="507"/>
      <c r="F39" s="507"/>
      <c r="G39" s="507"/>
      <c r="H39" s="507"/>
      <c r="I39" s="507"/>
      <c r="J39" s="507"/>
      <c r="K39" s="507"/>
      <c r="L39" s="507"/>
      <c r="M39" s="507"/>
      <c r="N39" s="507"/>
      <c r="O39" s="507"/>
      <c r="P39" s="507"/>
      <c r="Q39" s="507"/>
      <c r="R39" s="507"/>
      <c r="S39" s="507"/>
      <c r="T39" s="507"/>
      <c r="U39" s="508"/>
      <c r="W39" s="386"/>
      <c r="X39" s="386"/>
      <c r="Y39" s="104"/>
      <c r="Z39" s="104"/>
      <c r="AA39" s="104"/>
      <c r="AB39" s="115"/>
      <c r="AC39" s="104"/>
      <c r="AD39" s="104"/>
      <c r="AE39" s="104"/>
      <c r="AF39" s="96"/>
      <c r="AG39" s="104"/>
      <c r="AH39" s="104"/>
      <c r="AI39" s="176"/>
    </row>
    <row r="40" spans="1:35" s="69" customFormat="1" ht="15" customHeight="1" x14ac:dyDescent="0.2">
      <c r="A40" s="506"/>
      <c r="B40" s="507"/>
      <c r="C40" s="507"/>
      <c r="D40" s="507"/>
      <c r="E40" s="507"/>
      <c r="F40" s="507"/>
      <c r="G40" s="507"/>
      <c r="H40" s="507"/>
      <c r="I40" s="507"/>
      <c r="J40" s="507"/>
      <c r="K40" s="507"/>
      <c r="L40" s="507"/>
      <c r="M40" s="507"/>
      <c r="N40" s="507"/>
      <c r="O40" s="507"/>
      <c r="P40" s="507"/>
      <c r="Q40" s="507"/>
      <c r="R40" s="507"/>
      <c r="S40" s="507"/>
      <c r="T40" s="507"/>
      <c r="U40" s="508"/>
      <c r="W40" s="386"/>
      <c r="X40" s="386"/>
      <c r="Y40" s="104"/>
      <c r="Z40" s="104"/>
      <c r="AA40" s="104"/>
      <c r="AB40" s="115"/>
      <c r="AC40" s="104"/>
      <c r="AD40" s="104"/>
      <c r="AE40" s="104"/>
      <c r="AF40" s="96"/>
      <c r="AG40" s="104"/>
      <c r="AH40" s="104"/>
      <c r="AI40" s="176"/>
    </row>
    <row r="41" spans="1:35" s="69" customFormat="1" ht="15" customHeight="1" x14ac:dyDescent="0.2">
      <c r="A41" s="506"/>
      <c r="B41" s="507"/>
      <c r="C41" s="507"/>
      <c r="D41" s="507"/>
      <c r="E41" s="507"/>
      <c r="F41" s="507"/>
      <c r="G41" s="507"/>
      <c r="H41" s="507"/>
      <c r="I41" s="507"/>
      <c r="J41" s="507"/>
      <c r="K41" s="507"/>
      <c r="L41" s="507"/>
      <c r="M41" s="507"/>
      <c r="N41" s="507"/>
      <c r="O41" s="507"/>
      <c r="P41" s="507"/>
      <c r="Q41" s="507"/>
      <c r="R41" s="507"/>
      <c r="S41" s="507"/>
      <c r="T41" s="507"/>
      <c r="U41" s="508"/>
      <c r="W41" s="386"/>
      <c r="X41" s="386"/>
      <c r="Y41" s="104"/>
      <c r="Z41" s="104"/>
      <c r="AA41" s="104"/>
      <c r="AB41" s="115"/>
      <c r="AC41" s="104"/>
      <c r="AD41" s="104"/>
      <c r="AE41" s="104"/>
      <c r="AF41" s="96"/>
      <c r="AG41" s="104"/>
      <c r="AH41" s="104"/>
      <c r="AI41" s="176"/>
    </row>
    <row r="42" spans="1:35" s="95" customFormat="1" ht="15" customHeight="1" x14ac:dyDescent="0.2">
      <c r="A42" s="506"/>
      <c r="B42" s="507"/>
      <c r="C42" s="507"/>
      <c r="D42" s="507"/>
      <c r="E42" s="507"/>
      <c r="F42" s="507"/>
      <c r="G42" s="507"/>
      <c r="H42" s="507"/>
      <c r="I42" s="507"/>
      <c r="J42" s="507"/>
      <c r="K42" s="507"/>
      <c r="L42" s="507"/>
      <c r="M42" s="507"/>
      <c r="N42" s="507"/>
      <c r="O42" s="507"/>
      <c r="P42" s="507"/>
      <c r="Q42" s="507"/>
      <c r="R42" s="507"/>
      <c r="S42" s="507"/>
      <c r="T42" s="507"/>
      <c r="U42" s="508"/>
      <c r="W42" s="386"/>
      <c r="X42" s="386"/>
      <c r="Y42" s="104"/>
      <c r="Z42" s="104"/>
      <c r="AA42" s="104"/>
      <c r="AB42" s="104"/>
      <c r="AC42" s="104"/>
      <c r="AD42" s="104"/>
      <c r="AE42" s="104"/>
      <c r="AF42" s="96"/>
      <c r="AG42" s="104"/>
      <c r="AH42" s="104"/>
      <c r="AI42" s="176"/>
    </row>
    <row r="43" spans="1:35" s="116" customFormat="1" ht="15" customHeight="1" x14ac:dyDescent="0.2">
      <c r="A43" s="506"/>
      <c r="B43" s="507"/>
      <c r="C43" s="507"/>
      <c r="D43" s="507"/>
      <c r="E43" s="507"/>
      <c r="F43" s="507"/>
      <c r="G43" s="507"/>
      <c r="H43" s="507"/>
      <c r="I43" s="507"/>
      <c r="J43" s="507"/>
      <c r="K43" s="507"/>
      <c r="L43" s="507"/>
      <c r="M43" s="507"/>
      <c r="N43" s="507"/>
      <c r="O43" s="507"/>
      <c r="P43" s="507"/>
      <c r="Q43" s="507"/>
      <c r="R43" s="507"/>
      <c r="S43" s="507"/>
      <c r="T43" s="507"/>
      <c r="U43" s="508"/>
      <c r="W43" s="386"/>
      <c r="X43" s="386"/>
      <c r="Y43" s="104"/>
      <c r="Z43" s="104"/>
      <c r="AA43" s="104"/>
      <c r="AB43" s="104"/>
      <c r="AC43" s="104"/>
      <c r="AD43" s="104"/>
      <c r="AE43" s="104"/>
      <c r="AF43" s="96"/>
      <c r="AG43" s="104"/>
      <c r="AH43" s="104"/>
      <c r="AI43" s="176"/>
    </row>
    <row r="44" spans="1:35" s="69" customFormat="1" ht="15" hidden="1" customHeight="1" x14ac:dyDescent="0.2">
      <c r="A44" s="506"/>
      <c r="B44" s="507"/>
      <c r="C44" s="507"/>
      <c r="D44" s="507"/>
      <c r="E44" s="507"/>
      <c r="F44" s="507"/>
      <c r="G44" s="507"/>
      <c r="H44" s="507"/>
      <c r="I44" s="507"/>
      <c r="J44" s="507"/>
      <c r="K44" s="507"/>
      <c r="L44" s="507"/>
      <c r="M44" s="507"/>
      <c r="N44" s="507"/>
      <c r="O44" s="507"/>
      <c r="P44" s="507"/>
      <c r="Q44" s="507"/>
      <c r="R44" s="507"/>
      <c r="S44" s="507"/>
      <c r="T44" s="507"/>
      <c r="U44" s="508"/>
      <c r="W44" s="386"/>
      <c r="X44" s="386"/>
      <c r="Y44" s="127"/>
      <c r="Z44" s="127"/>
      <c r="AA44" s="127"/>
      <c r="AB44" s="104"/>
      <c r="AC44" s="104"/>
      <c r="AD44" s="104"/>
      <c r="AE44" s="104"/>
      <c r="AF44" s="96"/>
      <c r="AG44" s="104"/>
      <c r="AH44" s="104"/>
      <c r="AI44" s="176"/>
    </row>
    <row r="45" spans="1:35" s="69" customFormat="1" ht="15" hidden="1" customHeight="1" x14ac:dyDescent="0.2">
      <c r="A45" s="506"/>
      <c r="B45" s="507"/>
      <c r="C45" s="507"/>
      <c r="D45" s="507"/>
      <c r="E45" s="507"/>
      <c r="F45" s="507"/>
      <c r="G45" s="507"/>
      <c r="H45" s="507"/>
      <c r="I45" s="507"/>
      <c r="J45" s="507"/>
      <c r="K45" s="507"/>
      <c r="L45" s="507"/>
      <c r="M45" s="507"/>
      <c r="N45" s="507"/>
      <c r="O45" s="507"/>
      <c r="P45" s="507"/>
      <c r="Q45" s="507"/>
      <c r="R45" s="507"/>
      <c r="S45" s="507"/>
      <c r="T45" s="507"/>
      <c r="U45" s="508"/>
      <c r="W45" s="386"/>
      <c r="X45" s="386"/>
      <c r="Y45" s="127"/>
      <c r="Z45" s="127"/>
      <c r="AA45" s="127"/>
      <c r="AB45" s="104"/>
      <c r="AC45" s="104"/>
      <c r="AD45" s="104"/>
      <c r="AE45" s="104"/>
      <c r="AF45" s="96"/>
      <c r="AG45" s="104"/>
      <c r="AH45" s="104"/>
      <c r="AI45" s="176"/>
    </row>
    <row r="46" spans="1:35" s="69" customFormat="1" ht="15" hidden="1" customHeight="1" x14ac:dyDescent="0.2">
      <c r="A46" s="506"/>
      <c r="B46" s="507"/>
      <c r="C46" s="507"/>
      <c r="D46" s="507"/>
      <c r="E46" s="507"/>
      <c r="F46" s="507"/>
      <c r="G46" s="507"/>
      <c r="H46" s="507"/>
      <c r="I46" s="507"/>
      <c r="J46" s="507"/>
      <c r="K46" s="507"/>
      <c r="L46" s="507"/>
      <c r="M46" s="507"/>
      <c r="N46" s="507"/>
      <c r="O46" s="507"/>
      <c r="P46" s="507"/>
      <c r="Q46" s="507"/>
      <c r="R46" s="507"/>
      <c r="S46" s="507"/>
      <c r="T46" s="507"/>
      <c r="U46" s="508"/>
      <c r="W46" s="386"/>
      <c r="X46" s="386"/>
      <c r="Y46" s="127"/>
      <c r="Z46" s="127"/>
      <c r="AA46" s="127"/>
      <c r="AB46" s="104"/>
      <c r="AC46" s="104"/>
      <c r="AD46" s="104"/>
      <c r="AE46" s="104"/>
      <c r="AF46" s="96"/>
      <c r="AG46" s="104"/>
      <c r="AH46" s="104"/>
      <c r="AI46" s="176"/>
    </row>
    <row r="47" spans="1:35" s="116" customFormat="1" ht="15" hidden="1" customHeight="1" x14ac:dyDescent="0.2">
      <c r="A47" s="506"/>
      <c r="B47" s="507"/>
      <c r="C47" s="507"/>
      <c r="D47" s="507"/>
      <c r="E47" s="507"/>
      <c r="F47" s="507"/>
      <c r="G47" s="507"/>
      <c r="H47" s="507"/>
      <c r="I47" s="507"/>
      <c r="J47" s="507"/>
      <c r="K47" s="507"/>
      <c r="L47" s="507"/>
      <c r="M47" s="507"/>
      <c r="N47" s="507"/>
      <c r="O47" s="507"/>
      <c r="P47" s="507"/>
      <c r="Q47" s="507"/>
      <c r="R47" s="507"/>
      <c r="S47" s="507"/>
      <c r="T47" s="507"/>
      <c r="U47" s="508"/>
      <c r="W47" s="386"/>
      <c r="X47" s="386"/>
      <c r="Y47" s="127"/>
      <c r="Z47" s="127"/>
      <c r="AA47" s="127"/>
      <c r="AB47" s="104"/>
      <c r="AC47" s="104"/>
      <c r="AD47" s="104"/>
      <c r="AE47" s="104"/>
      <c r="AF47" s="96"/>
      <c r="AG47" s="104"/>
      <c r="AH47" s="104"/>
      <c r="AI47" s="176"/>
    </row>
    <row r="48" spans="1:35" s="69" customFormat="1" ht="15" hidden="1" customHeight="1" x14ac:dyDescent="0.2">
      <c r="A48" s="506"/>
      <c r="B48" s="507"/>
      <c r="C48" s="507"/>
      <c r="D48" s="507"/>
      <c r="E48" s="507"/>
      <c r="F48" s="507"/>
      <c r="G48" s="507"/>
      <c r="H48" s="507"/>
      <c r="I48" s="507"/>
      <c r="J48" s="507"/>
      <c r="K48" s="507"/>
      <c r="L48" s="507"/>
      <c r="M48" s="507"/>
      <c r="N48" s="507"/>
      <c r="O48" s="507"/>
      <c r="P48" s="507"/>
      <c r="Q48" s="507"/>
      <c r="R48" s="507"/>
      <c r="S48" s="507"/>
      <c r="T48" s="507"/>
      <c r="U48" s="508"/>
      <c r="W48" s="386"/>
      <c r="X48" s="386"/>
      <c r="Y48" s="127"/>
      <c r="Z48" s="127"/>
      <c r="AA48" s="127"/>
      <c r="AB48" s="104"/>
      <c r="AC48" s="104"/>
      <c r="AD48" s="104"/>
      <c r="AE48" s="104"/>
      <c r="AF48" s="96"/>
      <c r="AG48" s="104"/>
      <c r="AH48" s="104"/>
      <c r="AI48" s="176"/>
    </row>
    <row r="49" spans="1:35" s="69" customFormat="1" ht="15" hidden="1" customHeight="1" x14ac:dyDescent="0.2">
      <c r="A49" s="506"/>
      <c r="B49" s="507"/>
      <c r="C49" s="507"/>
      <c r="D49" s="507"/>
      <c r="E49" s="507"/>
      <c r="F49" s="507"/>
      <c r="G49" s="507"/>
      <c r="H49" s="507"/>
      <c r="I49" s="507"/>
      <c r="J49" s="507"/>
      <c r="K49" s="507"/>
      <c r="L49" s="507"/>
      <c r="M49" s="507"/>
      <c r="N49" s="507"/>
      <c r="O49" s="507"/>
      <c r="P49" s="507"/>
      <c r="Q49" s="507"/>
      <c r="R49" s="507"/>
      <c r="S49" s="507"/>
      <c r="T49" s="507"/>
      <c r="U49" s="508"/>
      <c r="W49" s="386"/>
      <c r="X49" s="386"/>
      <c r="Y49" s="104"/>
      <c r="Z49" s="104"/>
      <c r="AA49" s="104"/>
      <c r="AB49" s="104"/>
      <c r="AC49" s="104"/>
      <c r="AD49" s="104"/>
      <c r="AE49" s="104"/>
      <c r="AF49" s="96"/>
      <c r="AG49" s="104"/>
      <c r="AH49" s="104"/>
      <c r="AI49" s="176"/>
    </row>
    <row r="50" spans="1:35" s="69" customFormat="1" ht="15" hidden="1" customHeight="1" x14ac:dyDescent="0.2">
      <c r="A50" s="506"/>
      <c r="B50" s="507"/>
      <c r="C50" s="507"/>
      <c r="D50" s="507"/>
      <c r="E50" s="507"/>
      <c r="F50" s="507"/>
      <c r="G50" s="507"/>
      <c r="H50" s="507"/>
      <c r="I50" s="507"/>
      <c r="J50" s="507"/>
      <c r="K50" s="507"/>
      <c r="L50" s="507"/>
      <c r="M50" s="507"/>
      <c r="N50" s="507"/>
      <c r="O50" s="507"/>
      <c r="P50" s="507"/>
      <c r="Q50" s="507"/>
      <c r="R50" s="507"/>
      <c r="S50" s="507"/>
      <c r="T50" s="507"/>
      <c r="U50" s="508"/>
      <c r="W50" s="386"/>
      <c r="X50" s="386"/>
      <c r="Y50" s="104"/>
      <c r="Z50" s="104"/>
      <c r="AA50" s="104"/>
      <c r="AB50" s="104"/>
      <c r="AF50" s="71"/>
      <c r="AI50" s="175"/>
    </row>
    <row r="51" spans="1:35" s="116" customFormat="1" ht="15" hidden="1" customHeight="1" thickBot="1" x14ac:dyDescent="0.25">
      <c r="A51" s="506"/>
      <c r="B51" s="507"/>
      <c r="C51" s="507"/>
      <c r="D51" s="507"/>
      <c r="E51" s="507"/>
      <c r="F51" s="507"/>
      <c r="G51" s="507"/>
      <c r="H51" s="507"/>
      <c r="I51" s="507"/>
      <c r="J51" s="507"/>
      <c r="K51" s="507"/>
      <c r="L51" s="507"/>
      <c r="M51" s="507"/>
      <c r="N51" s="507"/>
      <c r="O51" s="507"/>
      <c r="P51" s="507"/>
      <c r="Q51" s="507"/>
      <c r="R51" s="507"/>
      <c r="S51" s="507"/>
      <c r="T51" s="507"/>
      <c r="U51" s="508"/>
      <c r="W51" s="386"/>
      <c r="X51" s="386"/>
      <c r="Y51" s="104"/>
      <c r="Z51" s="104"/>
      <c r="AA51" s="104"/>
      <c r="AB51" s="104"/>
      <c r="AF51" s="71"/>
      <c r="AI51" s="175"/>
    </row>
    <row r="52" spans="1:35" s="69" customFormat="1" ht="15" customHeight="1" x14ac:dyDescent="0.2">
      <c r="A52" s="506"/>
      <c r="B52" s="507"/>
      <c r="C52" s="507"/>
      <c r="D52" s="507"/>
      <c r="E52" s="507"/>
      <c r="F52" s="507"/>
      <c r="G52" s="507"/>
      <c r="H52" s="507"/>
      <c r="I52" s="507"/>
      <c r="J52" s="507"/>
      <c r="K52" s="507"/>
      <c r="L52" s="507"/>
      <c r="M52" s="507"/>
      <c r="N52" s="507"/>
      <c r="O52" s="507"/>
      <c r="P52" s="507"/>
      <c r="Q52" s="507"/>
      <c r="R52" s="507"/>
      <c r="S52" s="507"/>
      <c r="T52" s="507"/>
      <c r="U52" s="508"/>
      <c r="W52" s="388"/>
      <c r="X52" s="388"/>
      <c r="Y52" s="104"/>
      <c r="Z52" s="104"/>
      <c r="AA52" s="104"/>
      <c r="AB52" s="104"/>
      <c r="AF52" s="71"/>
      <c r="AI52" s="175"/>
    </row>
    <row r="53" spans="1:35" s="69" customFormat="1" ht="15" customHeight="1" x14ac:dyDescent="0.2">
      <c r="A53" s="506"/>
      <c r="B53" s="507"/>
      <c r="C53" s="507"/>
      <c r="D53" s="507"/>
      <c r="E53" s="507"/>
      <c r="F53" s="507"/>
      <c r="G53" s="507"/>
      <c r="H53" s="507"/>
      <c r="I53" s="507"/>
      <c r="J53" s="507"/>
      <c r="K53" s="507"/>
      <c r="L53" s="507"/>
      <c r="M53" s="507"/>
      <c r="N53" s="507"/>
      <c r="O53" s="507"/>
      <c r="P53" s="507"/>
      <c r="Q53" s="507"/>
      <c r="R53" s="507"/>
      <c r="S53" s="507"/>
      <c r="T53" s="507"/>
      <c r="U53" s="508"/>
      <c r="W53" s="388"/>
      <c r="X53" s="388"/>
      <c r="Y53" s="104"/>
      <c r="Z53" s="104"/>
      <c r="AA53" s="104"/>
      <c r="AB53" s="104"/>
      <c r="AF53" s="71"/>
      <c r="AI53" s="175"/>
    </row>
    <row r="54" spans="1:35" s="69" customFormat="1" ht="15" customHeight="1" x14ac:dyDescent="0.2">
      <c r="A54" s="506"/>
      <c r="B54" s="507"/>
      <c r="C54" s="507"/>
      <c r="D54" s="507"/>
      <c r="E54" s="507"/>
      <c r="F54" s="507"/>
      <c r="G54" s="507"/>
      <c r="H54" s="507"/>
      <c r="I54" s="507"/>
      <c r="J54" s="507"/>
      <c r="K54" s="507"/>
      <c r="L54" s="507"/>
      <c r="M54" s="507"/>
      <c r="N54" s="507"/>
      <c r="O54" s="507"/>
      <c r="P54" s="507"/>
      <c r="Q54" s="507"/>
      <c r="R54" s="507"/>
      <c r="S54" s="507"/>
      <c r="T54" s="507"/>
      <c r="U54" s="508"/>
      <c r="W54" s="388"/>
      <c r="X54" s="388"/>
      <c r="Y54" s="104"/>
      <c r="Z54" s="104"/>
      <c r="AA54" s="104"/>
      <c r="AB54" s="104"/>
      <c r="AF54" s="71"/>
      <c r="AI54" s="175"/>
    </row>
    <row r="55" spans="1:35" s="69" customFormat="1" ht="15" customHeight="1" x14ac:dyDescent="0.2">
      <c r="A55" s="506"/>
      <c r="B55" s="507"/>
      <c r="C55" s="507"/>
      <c r="D55" s="507"/>
      <c r="E55" s="507"/>
      <c r="F55" s="507"/>
      <c r="G55" s="507"/>
      <c r="H55" s="507"/>
      <c r="I55" s="507"/>
      <c r="J55" s="507"/>
      <c r="K55" s="507"/>
      <c r="L55" s="507"/>
      <c r="M55" s="507"/>
      <c r="N55" s="507"/>
      <c r="O55" s="507"/>
      <c r="P55" s="507"/>
      <c r="Q55" s="507"/>
      <c r="R55" s="507"/>
      <c r="S55" s="507"/>
      <c r="T55" s="507"/>
      <c r="U55" s="508"/>
      <c r="W55" s="388"/>
      <c r="X55" s="388"/>
      <c r="Y55" s="104"/>
      <c r="Z55" s="104"/>
      <c r="AA55" s="104"/>
      <c r="AB55" s="104"/>
      <c r="AF55" s="71"/>
      <c r="AI55" s="175"/>
    </row>
    <row r="56" spans="1:35" s="69" customFormat="1" ht="15" customHeight="1" x14ac:dyDescent="0.2">
      <c r="A56" s="506"/>
      <c r="B56" s="507"/>
      <c r="C56" s="507"/>
      <c r="D56" s="507"/>
      <c r="E56" s="507"/>
      <c r="F56" s="507"/>
      <c r="G56" s="507"/>
      <c r="H56" s="507"/>
      <c r="I56" s="507"/>
      <c r="J56" s="507"/>
      <c r="K56" s="507"/>
      <c r="L56" s="507"/>
      <c r="M56" s="507"/>
      <c r="N56" s="507"/>
      <c r="O56" s="507"/>
      <c r="P56" s="507"/>
      <c r="Q56" s="507"/>
      <c r="R56" s="507"/>
      <c r="S56" s="507"/>
      <c r="T56" s="507"/>
      <c r="U56" s="508"/>
      <c r="W56" s="388"/>
      <c r="X56" s="388"/>
      <c r="Y56" s="104"/>
      <c r="Z56" s="104"/>
      <c r="AA56" s="104"/>
      <c r="AB56" s="104"/>
      <c r="AF56" s="71"/>
      <c r="AI56" s="175"/>
    </row>
    <row r="57" spans="1:35" s="69" customFormat="1" ht="15" customHeight="1" x14ac:dyDescent="0.2">
      <c r="A57" s="506"/>
      <c r="B57" s="507"/>
      <c r="C57" s="507"/>
      <c r="D57" s="507"/>
      <c r="E57" s="507"/>
      <c r="F57" s="507"/>
      <c r="G57" s="507"/>
      <c r="H57" s="507"/>
      <c r="I57" s="507"/>
      <c r="J57" s="507"/>
      <c r="K57" s="507"/>
      <c r="L57" s="507"/>
      <c r="M57" s="507"/>
      <c r="N57" s="507"/>
      <c r="O57" s="507"/>
      <c r="P57" s="507"/>
      <c r="Q57" s="507"/>
      <c r="R57" s="507"/>
      <c r="S57" s="507"/>
      <c r="T57" s="507"/>
      <c r="U57" s="508"/>
      <c r="W57" s="388"/>
      <c r="X57" s="388"/>
      <c r="Y57" s="104"/>
      <c r="Z57" s="104"/>
      <c r="AA57" s="104"/>
      <c r="AB57" s="104"/>
      <c r="AF57" s="71"/>
      <c r="AI57" s="175"/>
    </row>
    <row r="58" spans="1:35" s="95" customFormat="1" ht="15" customHeight="1" x14ac:dyDescent="0.2">
      <c r="A58" s="506"/>
      <c r="B58" s="507"/>
      <c r="C58" s="507"/>
      <c r="D58" s="507"/>
      <c r="E58" s="507"/>
      <c r="F58" s="507"/>
      <c r="G58" s="507"/>
      <c r="H58" s="507"/>
      <c r="I58" s="507"/>
      <c r="J58" s="507"/>
      <c r="K58" s="507"/>
      <c r="L58" s="507"/>
      <c r="M58" s="507"/>
      <c r="N58" s="507"/>
      <c r="O58" s="507"/>
      <c r="P58" s="507"/>
      <c r="Q58" s="507"/>
      <c r="R58" s="507"/>
      <c r="S58" s="507"/>
      <c r="T58" s="507"/>
      <c r="U58" s="508"/>
      <c r="V58" s="137"/>
      <c r="W58" s="388"/>
      <c r="X58" s="388"/>
      <c r="Y58" s="104"/>
      <c r="Z58" s="104"/>
      <c r="AA58" s="104"/>
      <c r="AB58" s="104"/>
      <c r="AF58" s="96"/>
      <c r="AI58" s="176"/>
    </row>
    <row r="59" spans="1:35" s="69" customFormat="1" ht="15" customHeight="1" x14ac:dyDescent="0.2">
      <c r="A59" s="506"/>
      <c r="B59" s="507"/>
      <c r="C59" s="507"/>
      <c r="D59" s="507"/>
      <c r="E59" s="507"/>
      <c r="F59" s="507"/>
      <c r="G59" s="507"/>
      <c r="H59" s="507"/>
      <c r="I59" s="507"/>
      <c r="J59" s="507"/>
      <c r="K59" s="507"/>
      <c r="L59" s="507"/>
      <c r="M59" s="507"/>
      <c r="N59" s="507"/>
      <c r="O59" s="507"/>
      <c r="P59" s="507"/>
      <c r="Q59" s="507"/>
      <c r="R59" s="507"/>
      <c r="S59" s="507"/>
      <c r="T59" s="507"/>
      <c r="U59" s="508"/>
      <c r="W59" s="388"/>
      <c r="X59" s="388"/>
      <c r="Y59" s="104"/>
      <c r="Z59" s="104"/>
      <c r="AA59" s="104"/>
      <c r="AB59" s="104"/>
      <c r="AF59" s="71"/>
      <c r="AI59" s="175"/>
    </row>
    <row r="60" spans="1:35" s="69" customFormat="1" ht="15" customHeight="1" x14ac:dyDescent="0.2">
      <c r="A60" s="506"/>
      <c r="B60" s="507"/>
      <c r="C60" s="507"/>
      <c r="D60" s="507"/>
      <c r="E60" s="507"/>
      <c r="F60" s="507"/>
      <c r="G60" s="507"/>
      <c r="H60" s="507"/>
      <c r="I60" s="507"/>
      <c r="J60" s="507"/>
      <c r="K60" s="507"/>
      <c r="L60" s="507"/>
      <c r="M60" s="507"/>
      <c r="N60" s="507"/>
      <c r="O60" s="507"/>
      <c r="P60" s="507"/>
      <c r="Q60" s="507"/>
      <c r="R60" s="507"/>
      <c r="S60" s="507"/>
      <c r="T60" s="507"/>
      <c r="U60" s="508"/>
      <c r="W60" s="388"/>
      <c r="X60" s="388"/>
      <c r="Y60" s="104"/>
      <c r="Z60" s="104"/>
      <c r="AA60" s="104"/>
      <c r="AB60" s="104"/>
      <c r="AF60" s="71"/>
      <c r="AI60" s="175"/>
    </row>
    <row r="61" spans="1:35" s="69" customFormat="1" ht="15" hidden="1" customHeight="1" thickTop="1" x14ac:dyDescent="0.2">
      <c r="A61" s="506"/>
      <c r="B61" s="507"/>
      <c r="C61" s="507"/>
      <c r="D61" s="507"/>
      <c r="E61" s="507"/>
      <c r="F61" s="507"/>
      <c r="G61" s="507"/>
      <c r="H61" s="507"/>
      <c r="I61" s="507"/>
      <c r="J61" s="507"/>
      <c r="K61" s="507"/>
      <c r="L61" s="507"/>
      <c r="M61" s="507"/>
      <c r="N61" s="507"/>
      <c r="O61" s="507"/>
      <c r="P61" s="507"/>
      <c r="Q61" s="507"/>
      <c r="R61" s="507"/>
      <c r="S61" s="507"/>
      <c r="T61" s="507"/>
      <c r="U61" s="508"/>
      <c r="W61" s="388"/>
      <c r="X61" s="388"/>
      <c r="Y61" s="104"/>
      <c r="Z61" s="104"/>
      <c r="AA61" s="104"/>
      <c r="AB61" s="104"/>
      <c r="AF61" s="71"/>
      <c r="AI61" s="175"/>
    </row>
    <row r="62" spans="1:35" s="69" customFormat="1" ht="15" hidden="1" customHeight="1" x14ac:dyDescent="0.2">
      <c r="A62" s="506"/>
      <c r="B62" s="507"/>
      <c r="C62" s="507"/>
      <c r="D62" s="507"/>
      <c r="E62" s="507"/>
      <c r="F62" s="507"/>
      <c r="G62" s="507"/>
      <c r="H62" s="507"/>
      <c r="I62" s="507"/>
      <c r="J62" s="507"/>
      <c r="K62" s="507"/>
      <c r="L62" s="507"/>
      <c r="M62" s="507"/>
      <c r="N62" s="507"/>
      <c r="O62" s="507"/>
      <c r="P62" s="507"/>
      <c r="Q62" s="507"/>
      <c r="R62" s="507"/>
      <c r="S62" s="507"/>
      <c r="T62" s="507"/>
      <c r="U62" s="508"/>
      <c r="W62" s="388"/>
      <c r="X62" s="388"/>
      <c r="Y62" s="104"/>
      <c r="Z62" s="104"/>
      <c r="AA62" s="104"/>
      <c r="AB62" s="104"/>
      <c r="AF62" s="71"/>
      <c r="AI62" s="175"/>
    </row>
    <row r="63" spans="1:35" s="69" customFormat="1" ht="15" hidden="1" customHeight="1" x14ac:dyDescent="0.2">
      <c r="A63" s="506"/>
      <c r="B63" s="507"/>
      <c r="C63" s="507"/>
      <c r="D63" s="507"/>
      <c r="E63" s="507"/>
      <c r="F63" s="507"/>
      <c r="G63" s="507"/>
      <c r="H63" s="507"/>
      <c r="I63" s="507"/>
      <c r="J63" s="507"/>
      <c r="K63" s="507"/>
      <c r="L63" s="507"/>
      <c r="M63" s="507"/>
      <c r="N63" s="507"/>
      <c r="O63" s="507"/>
      <c r="P63" s="507"/>
      <c r="Q63" s="507"/>
      <c r="R63" s="507"/>
      <c r="S63" s="507"/>
      <c r="T63" s="507"/>
      <c r="U63" s="508"/>
      <c r="W63" s="388"/>
      <c r="X63" s="388"/>
      <c r="Y63" s="104"/>
      <c r="Z63" s="104"/>
      <c r="AA63" s="104"/>
      <c r="AB63" s="104"/>
      <c r="AF63" s="71"/>
      <c r="AI63" s="175"/>
    </row>
    <row r="64" spans="1:35" s="69" customFormat="1" ht="15" hidden="1" customHeight="1" x14ac:dyDescent="0.2">
      <c r="A64" s="506"/>
      <c r="B64" s="507"/>
      <c r="C64" s="507"/>
      <c r="D64" s="507"/>
      <c r="E64" s="507"/>
      <c r="F64" s="507"/>
      <c r="G64" s="507"/>
      <c r="H64" s="507"/>
      <c r="I64" s="507"/>
      <c r="J64" s="507"/>
      <c r="K64" s="507"/>
      <c r="L64" s="507"/>
      <c r="M64" s="507"/>
      <c r="N64" s="507"/>
      <c r="O64" s="507"/>
      <c r="P64" s="507"/>
      <c r="Q64" s="507"/>
      <c r="R64" s="507"/>
      <c r="S64" s="507"/>
      <c r="T64" s="507"/>
      <c r="U64" s="508"/>
      <c r="W64" s="388"/>
      <c r="X64" s="388"/>
      <c r="Y64" s="104"/>
      <c r="Z64" s="104"/>
      <c r="AA64" s="104"/>
      <c r="AB64" s="104"/>
      <c r="AF64" s="71"/>
      <c r="AI64" s="175"/>
    </row>
    <row r="65" spans="1:35" s="69" customFormat="1" ht="15" hidden="1" customHeight="1" x14ac:dyDescent="0.2">
      <c r="A65" s="506"/>
      <c r="B65" s="507"/>
      <c r="C65" s="507"/>
      <c r="D65" s="507"/>
      <c r="E65" s="507"/>
      <c r="F65" s="507"/>
      <c r="G65" s="507"/>
      <c r="H65" s="507"/>
      <c r="I65" s="507"/>
      <c r="J65" s="507"/>
      <c r="K65" s="507"/>
      <c r="L65" s="507"/>
      <c r="M65" s="507"/>
      <c r="N65" s="507"/>
      <c r="O65" s="507"/>
      <c r="P65" s="507"/>
      <c r="Q65" s="507"/>
      <c r="R65" s="507"/>
      <c r="S65" s="507"/>
      <c r="T65" s="507"/>
      <c r="U65" s="508"/>
      <c r="W65" s="388"/>
      <c r="X65" s="388"/>
      <c r="Y65" s="104"/>
      <c r="Z65" s="104"/>
      <c r="AA65" s="104"/>
      <c r="AB65" s="104"/>
      <c r="AF65" s="71"/>
      <c r="AI65" s="175"/>
    </row>
    <row r="66" spans="1:35" s="69" customFormat="1" ht="15" hidden="1" customHeight="1" x14ac:dyDescent="0.2">
      <c r="A66" s="506"/>
      <c r="B66" s="507"/>
      <c r="C66" s="507"/>
      <c r="D66" s="507"/>
      <c r="E66" s="507"/>
      <c r="F66" s="507"/>
      <c r="G66" s="507"/>
      <c r="H66" s="507"/>
      <c r="I66" s="507"/>
      <c r="J66" s="507"/>
      <c r="K66" s="507"/>
      <c r="L66" s="507"/>
      <c r="M66" s="507"/>
      <c r="N66" s="507"/>
      <c r="O66" s="507"/>
      <c r="P66" s="507"/>
      <c r="Q66" s="507"/>
      <c r="R66" s="507"/>
      <c r="S66" s="507"/>
      <c r="T66" s="507"/>
      <c r="U66" s="508"/>
      <c r="W66" s="388"/>
      <c r="X66" s="388"/>
      <c r="Y66" s="104"/>
      <c r="Z66" s="104"/>
      <c r="AA66" s="104"/>
      <c r="AB66" s="104"/>
      <c r="AF66" s="71"/>
      <c r="AI66" s="175"/>
    </row>
    <row r="67" spans="1:35" s="69" customFormat="1" ht="15" hidden="1" customHeight="1" x14ac:dyDescent="0.2">
      <c r="A67" s="506"/>
      <c r="B67" s="507"/>
      <c r="C67" s="507"/>
      <c r="D67" s="507"/>
      <c r="E67" s="507"/>
      <c r="F67" s="507"/>
      <c r="G67" s="507"/>
      <c r="H67" s="507"/>
      <c r="I67" s="507"/>
      <c r="J67" s="507"/>
      <c r="K67" s="507"/>
      <c r="L67" s="507"/>
      <c r="M67" s="507"/>
      <c r="N67" s="507"/>
      <c r="O67" s="507"/>
      <c r="P67" s="507"/>
      <c r="Q67" s="507"/>
      <c r="R67" s="507"/>
      <c r="S67" s="507"/>
      <c r="T67" s="507"/>
      <c r="U67" s="508"/>
      <c r="W67" s="388"/>
      <c r="X67" s="388"/>
      <c r="Y67" s="104"/>
      <c r="Z67" s="104"/>
      <c r="AA67" s="104"/>
      <c r="AB67" s="104"/>
      <c r="AF67" s="71"/>
      <c r="AI67" s="175"/>
    </row>
    <row r="68" spans="1:35" s="69" customFormat="1" ht="15" hidden="1" customHeight="1" x14ac:dyDescent="0.2">
      <c r="A68" s="506"/>
      <c r="B68" s="507"/>
      <c r="C68" s="507"/>
      <c r="D68" s="507"/>
      <c r="E68" s="507"/>
      <c r="F68" s="507"/>
      <c r="G68" s="507"/>
      <c r="H68" s="507"/>
      <c r="I68" s="507"/>
      <c r="J68" s="507"/>
      <c r="K68" s="507"/>
      <c r="L68" s="507"/>
      <c r="M68" s="507"/>
      <c r="N68" s="507"/>
      <c r="O68" s="507"/>
      <c r="P68" s="507"/>
      <c r="Q68" s="507"/>
      <c r="R68" s="507"/>
      <c r="S68" s="507"/>
      <c r="T68" s="507"/>
      <c r="U68" s="508"/>
      <c r="W68" s="388"/>
      <c r="X68" s="388"/>
      <c r="Y68" s="104"/>
      <c r="Z68" s="104"/>
      <c r="AA68" s="104"/>
      <c r="AB68" s="104"/>
      <c r="AF68" s="71"/>
      <c r="AI68" s="175"/>
    </row>
    <row r="69" spans="1:35" s="69" customFormat="1" ht="15" hidden="1" customHeight="1" thickBot="1" x14ac:dyDescent="0.25">
      <c r="A69" s="506"/>
      <c r="B69" s="507"/>
      <c r="C69" s="507"/>
      <c r="D69" s="507"/>
      <c r="E69" s="507"/>
      <c r="F69" s="507"/>
      <c r="G69" s="507"/>
      <c r="H69" s="507"/>
      <c r="I69" s="507"/>
      <c r="J69" s="507"/>
      <c r="K69" s="507"/>
      <c r="L69" s="507"/>
      <c r="M69" s="507"/>
      <c r="N69" s="507"/>
      <c r="O69" s="507"/>
      <c r="P69" s="507"/>
      <c r="Q69" s="507"/>
      <c r="R69" s="507"/>
      <c r="S69" s="507"/>
      <c r="T69" s="507"/>
      <c r="U69" s="508"/>
      <c r="W69" s="388"/>
      <c r="X69" s="388"/>
      <c r="Y69" s="104"/>
      <c r="Z69" s="104"/>
      <c r="AA69" s="104"/>
      <c r="AB69" s="104"/>
      <c r="AF69" s="71"/>
      <c r="AI69" s="175"/>
    </row>
    <row r="70" spans="1:35" s="95" customFormat="1" ht="15" customHeight="1" x14ac:dyDescent="0.2">
      <c r="A70" s="506"/>
      <c r="B70" s="507"/>
      <c r="C70" s="507"/>
      <c r="D70" s="507"/>
      <c r="E70" s="507"/>
      <c r="F70" s="507"/>
      <c r="G70" s="507"/>
      <c r="H70" s="507"/>
      <c r="I70" s="507"/>
      <c r="J70" s="507"/>
      <c r="K70" s="507"/>
      <c r="L70" s="507"/>
      <c r="M70" s="507"/>
      <c r="N70" s="507"/>
      <c r="O70" s="507"/>
      <c r="P70" s="507"/>
      <c r="Q70" s="507"/>
      <c r="R70" s="507"/>
      <c r="S70" s="507"/>
      <c r="T70" s="507"/>
      <c r="U70" s="508"/>
      <c r="W70" s="104"/>
      <c r="X70" s="104"/>
      <c r="Y70" s="104"/>
      <c r="Z70" s="104"/>
      <c r="AA70" s="104"/>
      <c r="AB70" s="104"/>
      <c r="AF70" s="96"/>
      <c r="AI70" s="176"/>
    </row>
    <row r="71" spans="1:35" s="95" customFormat="1" ht="15" customHeight="1" x14ac:dyDescent="0.2">
      <c r="A71" s="506"/>
      <c r="B71" s="507"/>
      <c r="C71" s="507"/>
      <c r="D71" s="507"/>
      <c r="E71" s="507"/>
      <c r="F71" s="507"/>
      <c r="G71" s="507"/>
      <c r="H71" s="507"/>
      <c r="I71" s="507"/>
      <c r="J71" s="507"/>
      <c r="K71" s="507"/>
      <c r="L71" s="507"/>
      <c r="M71" s="507"/>
      <c r="N71" s="507"/>
      <c r="O71" s="507"/>
      <c r="P71" s="507"/>
      <c r="Q71" s="507"/>
      <c r="R71" s="507"/>
      <c r="S71" s="507"/>
      <c r="T71" s="507"/>
      <c r="U71" s="508"/>
      <c r="W71" s="104"/>
      <c r="X71" s="104"/>
      <c r="Y71" s="104"/>
      <c r="Z71" s="104"/>
      <c r="AA71" s="104"/>
      <c r="AB71" s="104"/>
      <c r="AF71" s="96"/>
      <c r="AI71" s="176"/>
    </row>
    <row r="72" spans="1:35" s="69" customFormat="1" ht="17.25" customHeight="1" x14ac:dyDescent="0.2">
      <c r="A72" s="506"/>
      <c r="B72" s="507"/>
      <c r="C72" s="507"/>
      <c r="D72" s="507"/>
      <c r="E72" s="507"/>
      <c r="F72" s="507"/>
      <c r="G72" s="507"/>
      <c r="H72" s="507"/>
      <c r="I72" s="507"/>
      <c r="J72" s="507"/>
      <c r="K72" s="507"/>
      <c r="L72" s="507"/>
      <c r="M72" s="507"/>
      <c r="N72" s="507"/>
      <c r="O72" s="507"/>
      <c r="P72" s="507"/>
      <c r="Q72" s="507"/>
      <c r="R72" s="507"/>
      <c r="S72" s="507"/>
      <c r="T72" s="507"/>
      <c r="U72" s="508"/>
      <c r="W72" s="104"/>
      <c r="X72" s="104"/>
      <c r="Y72" s="104"/>
      <c r="Z72" s="104"/>
      <c r="AA72" s="104"/>
      <c r="AB72" s="104"/>
      <c r="AF72" s="71"/>
      <c r="AI72" s="175"/>
    </row>
    <row r="73" spans="1:35" s="69" customFormat="1" ht="15.95" customHeight="1" x14ac:dyDescent="0.2">
      <c r="A73" s="506"/>
      <c r="B73" s="507"/>
      <c r="C73" s="507"/>
      <c r="D73" s="507"/>
      <c r="E73" s="507"/>
      <c r="F73" s="507"/>
      <c r="G73" s="507"/>
      <c r="H73" s="507"/>
      <c r="I73" s="507"/>
      <c r="J73" s="507"/>
      <c r="K73" s="507"/>
      <c r="L73" s="507"/>
      <c r="M73" s="507"/>
      <c r="N73" s="507"/>
      <c r="O73" s="507"/>
      <c r="P73" s="507"/>
      <c r="Q73" s="507"/>
      <c r="R73" s="507"/>
      <c r="S73" s="507"/>
      <c r="T73" s="507"/>
      <c r="U73" s="508"/>
      <c r="W73" s="104"/>
      <c r="X73" s="104"/>
      <c r="Y73" s="104"/>
      <c r="Z73" s="104"/>
      <c r="AA73" s="104"/>
      <c r="AB73" s="104"/>
      <c r="AF73" s="71"/>
      <c r="AI73" s="175"/>
    </row>
    <row r="74" spans="1:35" s="69" customFormat="1" ht="15.95" customHeight="1" x14ac:dyDescent="0.2">
      <c r="A74" s="506"/>
      <c r="B74" s="507"/>
      <c r="C74" s="507"/>
      <c r="D74" s="507"/>
      <c r="E74" s="507"/>
      <c r="F74" s="507"/>
      <c r="G74" s="507"/>
      <c r="H74" s="507"/>
      <c r="I74" s="507"/>
      <c r="J74" s="507"/>
      <c r="K74" s="507"/>
      <c r="L74" s="507"/>
      <c r="M74" s="507"/>
      <c r="N74" s="507"/>
      <c r="O74" s="507"/>
      <c r="P74" s="507"/>
      <c r="Q74" s="507"/>
      <c r="R74" s="507"/>
      <c r="S74" s="507"/>
      <c r="T74" s="507"/>
      <c r="U74" s="508"/>
      <c r="W74" s="104"/>
      <c r="X74" s="104"/>
      <c r="Y74" s="104"/>
      <c r="Z74" s="104"/>
      <c r="AA74" s="104"/>
      <c r="AB74" s="104"/>
      <c r="AF74" s="71"/>
      <c r="AI74" s="175"/>
    </row>
    <row r="75" spans="1:35" s="69" customFormat="1" ht="15.95" customHeight="1" x14ac:dyDescent="0.2">
      <c r="A75" s="506"/>
      <c r="B75" s="507"/>
      <c r="C75" s="507"/>
      <c r="D75" s="507"/>
      <c r="E75" s="507"/>
      <c r="F75" s="507"/>
      <c r="G75" s="507"/>
      <c r="H75" s="507"/>
      <c r="I75" s="507"/>
      <c r="J75" s="507"/>
      <c r="K75" s="507"/>
      <c r="L75" s="507"/>
      <c r="M75" s="507"/>
      <c r="N75" s="507"/>
      <c r="O75" s="507"/>
      <c r="P75" s="507"/>
      <c r="Q75" s="507"/>
      <c r="R75" s="507"/>
      <c r="S75" s="507"/>
      <c r="T75" s="507"/>
      <c r="U75" s="508"/>
      <c r="W75" s="387"/>
      <c r="X75" s="387"/>
      <c r="Y75" s="104"/>
      <c r="Z75" s="104"/>
      <c r="AA75" s="104"/>
      <c r="AB75" s="104"/>
      <c r="AF75" s="71"/>
      <c r="AI75" s="175"/>
    </row>
    <row r="76" spans="1:35" s="69" customFormat="1" ht="15.95" customHeight="1" x14ac:dyDescent="0.2">
      <c r="A76" s="506"/>
      <c r="B76" s="507"/>
      <c r="C76" s="507"/>
      <c r="D76" s="507"/>
      <c r="E76" s="507"/>
      <c r="F76" s="507"/>
      <c r="G76" s="507"/>
      <c r="H76" s="507"/>
      <c r="I76" s="507"/>
      <c r="J76" s="507"/>
      <c r="K76" s="507"/>
      <c r="L76" s="507"/>
      <c r="M76" s="507"/>
      <c r="N76" s="507"/>
      <c r="O76" s="507"/>
      <c r="P76" s="507"/>
      <c r="Q76" s="507"/>
      <c r="R76" s="507"/>
      <c r="S76" s="507"/>
      <c r="T76" s="507"/>
      <c r="U76" s="508"/>
      <c r="W76" s="387"/>
      <c r="X76" s="387"/>
      <c r="Y76" s="104"/>
      <c r="Z76" s="104"/>
      <c r="AA76" s="104"/>
      <c r="AB76" s="104"/>
      <c r="AF76" s="71"/>
      <c r="AI76" s="175"/>
    </row>
    <row r="77" spans="1:35" s="69" customFormat="1" ht="15.95" customHeight="1" x14ac:dyDescent="0.2">
      <c r="A77" s="506"/>
      <c r="B77" s="507"/>
      <c r="C77" s="507"/>
      <c r="D77" s="507"/>
      <c r="E77" s="507"/>
      <c r="F77" s="507"/>
      <c r="G77" s="507"/>
      <c r="H77" s="507"/>
      <c r="I77" s="507"/>
      <c r="J77" s="507"/>
      <c r="K77" s="507"/>
      <c r="L77" s="507"/>
      <c r="M77" s="507"/>
      <c r="N77" s="507"/>
      <c r="O77" s="507"/>
      <c r="P77" s="507"/>
      <c r="Q77" s="507"/>
      <c r="R77" s="507"/>
      <c r="S77" s="507"/>
      <c r="T77" s="507"/>
      <c r="U77" s="508"/>
      <c r="W77" s="386"/>
      <c r="X77" s="386"/>
      <c r="Y77" s="104"/>
      <c r="Z77" s="104"/>
      <c r="AA77" s="104"/>
      <c r="AB77" s="104"/>
      <c r="AF77" s="71"/>
      <c r="AI77" s="175"/>
    </row>
    <row r="78" spans="1:35" s="69" customFormat="1" ht="15" customHeight="1" x14ac:dyDescent="0.2">
      <c r="A78" s="506"/>
      <c r="B78" s="507"/>
      <c r="C78" s="507"/>
      <c r="D78" s="507"/>
      <c r="E78" s="507"/>
      <c r="F78" s="507"/>
      <c r="G78" s="507"/>
      <c r="H78" s="507"/>
      <c r="I78" s="507"/>
      <c r="J78" s="507"/>
      <c r="K78" s="507"/>
      <c r="L78" s="507"/>
      <c r="M78" s="507"/>
      <c r="N78" s="507"/>
      <c r="O78" s="507"/>
      <c r="P78" s="507"/>
      <c r="Q78" s="507"/>
      <c r="R78" s="507"/>
      <c r="S78" s="507"/>
      <c r="T78" s="507"/>
      <c r="U78" s="508"/>
      <c r="W78" s="386"/>
      <c r="X78" s="386"/>
      <c r="Y78" s="104"/>
      <c r="Z78" s="104"/>
      <c r="AA78" s="104"/>
      <c r="AB78" s="104"/>
      <c r="AF78" s="71"/>
      <c r="AI78" s="175"/>
    </row>
    <row r="79" spans="1:35" s="69" customFormat="1" ht="15" customHeight="1" x14ac:dyDescent="0.2">
      <c r="A79" s="506"/>
      <c r="B79" s="507"/>
      <c r="C79" s="507"/>
      <c r="D79" s="507"/>
      <c r="E79" s="507"/>
      <c r="F79" s="507"/>
      <c r="G79" s="507"/>
      <c r="H79" s="507"/>
      <c r="I79" s="507"/>
      <c r="J79" s="507"/>
      <c r="K79" s="507"/>
      <c r="L79" s="507"/>
      <c r="M79" s="507"/>
      <c r="N79" s="507"/>
      <c r="O79" s="507"/>
      <c r="P79" s="507"/>
      <c r="Q79" s="507"/>
      <c r="R79" s="507"/>
      <c r="S79" s="507"/>
      <c r="T79" s="507"/>
      <c r="U79" s="508"/>
      <c r="W79" s="386"/>
      <c r="X79" s="386"/>
      <c r="Y79" s="104"/>
      <c r="Z79" s="104"/>
      <c r="AA79" s="104"/>
      <c r="AB79" s="104"/>
      <c r="AF79" s="71"/>
      <c r="AI79" s="175"/>
    </row>
    <row r="80" spans="1:35" s="69" customFormat="1" ht="15" hidden="1" customHeight="1" thickBot="1" x14ac:dyDescent="0.25">
      <c r="A80" s="506"/>
      <c r="B80" s="507"/>
      <c r="C80" s="507"/>
      <c r="D80" s="507"/>
      <c r="E80" s="507"/>
      <c r="F80" s="507"/>
      <c r="G80" s="507"/>
      <c r="H80" s="507"/>
      <c r="I80" s="507"/>
      <c r="J80" s="507"/>
      <c r="K80" s="507"/>
      <c r="L80" s="507"/>
      <c r="M80" s="507"/>
      <c r="N80" s="507"/>
      <c r="O80" s="507"/>
      <c r="P80" s="507"/>
      <c r="Q80" s="507"/>
      <c r="R80" s="507"/>
      <c r="S80" s="507"/>
      <c r="T80" s="507"/>
      <c r="U80" s="508"/>
      <c r="W80" s="386"/>
      <c r="X80" s="386"/>
      <c r="Y80" s="104"/>
      <c r="Z80" s="104"/>
      <c r="AA80" s="104"/>
      <c r="AB80" s="104"/>
      <c r="AF80" s="71"/>
      <c r="AI80" s="175"/>
    </row>
    <row r="81" spans="1:35" s="69" customFormat="1" ht="15" hidden="1" customHeight="1" x14ac:dyDescent="0.2">
      <c r="A81" s="506"/>
      <c r="B81" s="507"/>
      <c r="C81" s="507"/>
      <c r="D81" s="507"/>
      <c r="E81" s="507"/>
      <c r="F81" s="507"/>
      <c r="G81" s="507"/>
      <c r="H81" s="507"/>
      <c r="I81" s="507"/>
      <c r="J81" s="507"/>
      <c r="K81" s="507"/>
      <c r="L81" s="507"/>
      <c r="M81" s="507"/>
      <c r="N81" s="507"/>
      <c r="O81" s="507"/>
      <c r="P81" s="507"/>
      <c r="Q81" s="507"/>
      <c r="R81" s="507"/>
      <c r="S81" s="507"/>
      <c r="T81" s="507"/>
      <c r="U81" s="508"/>
      <c r="W81" s="386"/>
      <c r="X81" s="386"/>
      <c r="Y81" s="104"/>
      <c r="Z81" s="104"/>
      <c r="AA81" s="104"/>
      <c r="AB81" s="104"/>
      <c r="AF81" s="71"/>
      <c r="AI81" s="175"/>
    </row>
    <row r="82" spans="1:35" s="69" customFormat="1" ht="15" hidden="1" customHeight="1" thickBot="1" x14ac:dyDescent="0.25">
      <c r="A82" s="506"/>
      <c r="B82" s="507"/>
      <c r="C82" s="507"/>
      <c r="D82" s="507"/>
      <c r="E82" s="507"/>
      <c r="F82" s="507"/>
      <c r="G82" s="507"/>
      <c r="H82" s="507"/>
      <c r="I82" s="507"/>
      <c r="J82" s="507"/>
      <c r="K82" s="507"/>
      <c r="L82" s="507"/>
      <c r="M82" s="507"/>
      <c r="N82" s="507"/>
      <c r="O82" s="507"/>
      <c r="P82" s="507"/>
      <c r="Q82" s="507"/>
      <c r="R82" s="507"/>
      <c r="S82" s="507"/>
      <c r="T82" s="507"/>
      <c r="U82" s="508"/>
      <c r="W82" s="386"/>
      <c r="X82" s="386"/>
      <c r="Y82" s="104"/>
      <c r="Z82" s="104"/>
      <c r="AA82" s="104"/>
      <c r="AB82" s="104"/>
      <c r="AF82" s="71"/>
      <c r="AI82" s="175"/>
    </row>
    <row r="83" spans="1:35" s="69" customFormat="1" ht="15" hidden="1" customHeight="1" thickBot="1" x14ac:dyDescent="0.25">
      <c r="A83" s="506"/>
      <c r="B83" s="507"/>
      <c r="C83" s="507"/>
      <c r="D83" s="507"/>
      <c r="E83" s="507"/>
      <c r="F83" s="507"/>
      <c r="G83" s="507"/>
      <c r="H83" s="507"/>
      <c r="I83" s="507"/>
      <c r="J83" s="507"/>
      <c r="K83" s="507"/>
      <c r="L83" s="507"/>
      <c r="M83" s="507"/>
      <c r="N83" s="507"/>
      <c r="O83" s="507"/>
      <c r="P83" s="507"/>
      <c r="Q83" s="507"/>
      <c r="R83" s="507"/>
      <c r="S83" s="507"/>
      <c r="T83" s="507"/>
      <c r="U83" s="508"/>
      <c r="W83" s="386"/>
      <c r="X83" s="386"/>
      <c r="Y83" s="104"/>
      <c r="Z83" s="104"/>
      <c r="AA83" s="104"/>
      <c r="AB83" s="104"/>
      <c r="AF83" s="71"/>
      <c r="AI83" s="175"/>
    </row>
    <row r="84" spans="1:35" s="69" customFormat="1" ht="15" hidden="1" customHeight="1" x14ac:dyDescent="0.2">
      <c r="A84" s="506"/>
      <c r="B84" s="507"/>
      <c r="C84" s="507"/>
      <c r="D84" s="507"/>
      <c r="E84" s="507"/>
      <c r="F84" s="507"/>
      <c r="G84" s="507"/>
      <c r="H84" s="507"/>
      <c r="I84" s="507"/>
      <c r="J84" s="507"/>
      <c r="K84" s="507"/>
      <c r="L84" s="507"/>
      <c r="M84" s="507"/>
      <c r="N84" s="507"/>
      <c r="O84" s="507"/>
      <c r="P84" s="507"/>
      <c r="Q84" s="507"/>
      <c r="R84" s="507"/>
      <c r="S84" s="507"/>
      <c r="T84" s="507"/>
      <c r="U84" s="508"/>
      <c r="W84" s="386"/>
      <c r="X84" s="386"/>
      <c r="Y84" s="104"/>
      <c r="Z84" s="104"/>
      <c r="AA84" s="104"/>
      <c r="AB84" s="104"/>
      <c r="AF84" s="71"/>
      <c r="AI84" s="175"/>
    </row>
    <row r="85" spans="1:35" s="69" customFormat="1" ht="15" hidden="1" customHeight="1" thickBot="1" x14ac:dyDescent="0.25">
      <c r="A85" s="506"/>
      <c r="B85" s="507"/>
      <c r="C85" s="507"/>
      <c r="D85" s="507"/>
      <c r="E85" s="507"/>
      <c r="F85" s="507"/>
      <c r="G85" s="507"/>
      <c r="H85" s="507"/>
      <c r="I85" s="507"/>
      <c r="J85" s="507"/>
      <c r="K85" s="507"/>
      <c r="L85" s="507"/>
      <c r="M85" s="507"/>
      <c r="N85" s="507"/>
      <c r="O85" s="507"/>
      <c r="P85" s="507"/>
      <c r="Q85" s="507"/>
      <c r="R85" s="507"/>
      <c r="S85" s="507"/>
      <c r="T85" s="507"/>
      <c r="U85" s="508"/>
      <c r="W85" s="386"/>
      <c r="X85" s="386"/>
      <c r="Y85" s="104"/>
      <c r="Z85" s="104"/>
      <c r="AA85" s="104"/>
      <c r="AB85" s="104"/>
      <c r="AF85" s="71"/>
      <c r="AI85" s="175"/>
    </row>
    <row r="86" spans="1:35" s="69" customFormat="1" ht="15" customHeight="1" x14ac:dyDescent="0.2">
      <c r="A86" s="506"/>
      <c r="B86" s="507"/>
      <c r="C86" s="507"/>
      <c r="D86" s="507"/>
      <c r="E86" s="507"/>
      <c r="F86" s="507"/>
      <c r="G86" s="507"/>
      <c r="H86" s="507"/>
      <c r="I86" s="507"/>
      <c r="J86" s="507"/>
      <c r="K86" s="507"/>
      <c r="L86" s="507"/>
      <c r="M86" s="507"/>
      <c r="N86" s="507"/>
      <c r="O86" s="507"/>
      <c r="P86" s="507"/>
      <c r="Q86" s="507"/>
      <c r="R86" s="507"/>
      <c r="S86" s="507"/>
      <c r="T86" s="507"/>
      <c r="U86" s="508"/>
      <c r="W86" s="386"/>
      <c r="X86" s="386"/>
      <c r="Y86" s="104"/>
      <c r="Z86" s="104"/>
      <c r="AA86" s="104"/>
      <c r="AB86" s="104"/>
      <c r="AF86" s="71"/>
      <c r="AI86" s="175"/>
    </row>
    <row r="87" spans="1:35" s="69" customFormat="1" ht="15" customHeight="1" x14ac:dyDescent="0.2">
      <c r="A87" s="506"/>
      <c r="B87" s="507"/>
      <c r="C87" s="507"/>
      <c r="D87" s="507"/>
      <c r="E87" s="507"/>
      <c r="F87" s="507"/>
      <c r="G87" s="507"/>
      <c r="H87" s="507"/>
      <c r="I87" s="507"/>
      <c r="J87" s="507"/>
      <c r="K87" s="507"/>
      <c r="L87" s="507"/>
      <c r="M87" s="507"/>
      <c r="N87" s="507"/>
      <c r="O87" s="507"/>
      <c r="P87" s="507"/>
      <c r="Q87" s="507"/>
      <c r="R87" s="507"/>
      <c r="S87" s="507"/>
      <c r="T87" s="507"/>
      <c r="U87" s="508"/>
      <c r="W87" s="386"/>
      <c r="X87" s="386"/>
      <c r="Y87" s="104"/>
      <c r="Z87" s="104"/>
      <c r="AA87" s="104"/>
      <c r="AB87" s="104"/>
      <c r="AF87" s="71"/>
      <c r="AI87" s="175"/>
    </row>
    <row r="88" spans="1:35" s="69" customFormat="1" ht="15" customHeight="1" x14ac:dyDescent="0.2">
      <c r="A88" s="506"/>
      <c r="B88" s="507"/>
      <c r="C88" s="507"/>
      <c r="D88" s="507"/>
      <c r="E88" s="507"/>
      <c r="F88" s="507"/>
      <c r="G88" s="507"/>
      <c r="H88" s="507"/>
      <c r="I88" s="507"/>
      <c r="J88" s="507"/>
      <c r="K88" s="507"/>
      <c r="L88" s="507"/>
      <c r="M88" s="507"/>
      <c r="N88" s="507"/>
      <c r="O88" s="507"/>
      <c r="P88" s="507"/>
      <c r="Q88" s="507"/>
      <c r="R88" s="507"/>
      <c r="S88" s="507"/>
      <c r="T88" s="507"/>
      <c r="U88" s="508"/>
      <c r="W88" s="386"/>
      <c r="X88" s="386"/>
      <c r="Y88" s="104"/>
      <c r="Z88" s="104"/>
      <c r="AA88" s="104"/>
      <c r="AB88" s="104"/>
      <c r="AF88" s="71"/>
      <c r="AI88" s="175"/>
    </row>
    <row r="89" spans="1:35" s="69" customFormat="1" ht="15" customHeight="1" x14ac:dyDescent="0.2">
      <c r="A89" s="506"/>
      <c r="B89" s="507"/>
      <c r="C89" s="507"/>
      <c r="D89" s="507"/>
      <c r="E89" s="507"/>
      <c r="F89" s="507"/>
      <c r="G89" s="507"/>
      <c r="H89" s="507"/>
      <c r="I89" s="507"/>
      <c r="J89" s="507"/>
      <c r="K89" s="507"/>
      <c r="L89" s="507"/>
      <c r="M89" s="507"/>
      <c r="N89" s="507"/>
      <c r="O89" s="507"/>
      <c r="P89" s="507"/>
      <c r="Q89" s="507"/>
      <c r="R89" s="507"/>
      <c r="S89" s="507"/>
      <c r="T89" s="507"/>
      <c r="U89" s="508"/>
      <c r="W89" s="386"/>
      <c r="X89" s="386"/>
      <c r="Y89" s="104"/>
      <c r="Z89" s="104"/>
      <c r="AA89" s="104"/>
      <c r="AB89" s="104"/>
      <c r="AF89" s="71"/>
      <c r="AI89" s="175"/>
    </row>
    <row r="90" spans="1:35" s="69" customFormat="1" ht="15" customHeight="1" x14ac:dyDescent="0.2">
      <c r="A90" s="506"/>
      <c r="B90" s="507"/>
      <c r="C90" s="507"/>
      <c r="D90" s="507"/>
      <c r="E90" s="507"/>
      <c r="F90" s="507"/>
      <c r="G90" s="507"/>
      <c r="H90" s="507"/>
      <c r="I90" s="507"/>
      <c r="J90" s="507"/>
      <c r="K90" s="507"/>
      <c r="L90" s="507"/>
      <c r="M90" s="507"/>
      <c r="N90" s="507"/>
      <c r="O90" s="507"/>
      <c r="P90" s="507"/>
      <c r="Q90" s="507"/>
      <c r="R90" s="507"/>
      <c r="S90" s="507"/>
      <c r="T90" s="507"/>
      <c r="U90" s="508"/>
      <c r="W90" s="372"/>
      <c r="X90" s="373"/>
      <c r="Y90" s="104"/>
      <c r="Z90" s="104"/>
      <c r="AA90" s="104"/>
      <c r="AB90" s="104"/>
      <c r="AF90" s="71"/>
      <c r="AI90" s="175"/>
    </row>
    <row r="91" spans="1:35" s="69" customFormat="1" ht="15" customHeight="1" x14ac:dyDescent="0.2">
      <c r="A91" s="506"/>
      <c r="B91" s="507"/>
      <c r="C91" s="507"/>
      <c r="D91" s="507"/>
      <c r="E91" s="507"/>
      <c r="F91" s="507"/>
      <c r="G91" s="507"/>
      <c r="H91" s="507"/>
      <c r="I91" s="507"/>
      <c r="J91" s="507"/>
      <c r="K91" s="507"/>
      <c r="L91" s="507"/>
      <c r="M91" s="507"/>
      <c r="N91" s="507"/>
      <c r="O91" s="507"/>
      <c r="P91" s="507"/>
      <c r="Q91" s="507"/>
      <c r="R91" s="507"/>
      <c r="S91" s="507"/>
      <c r="T91" s="507"/>
      <c r="U91" s="508"/>
      <c r="W91" s="374"/>
      <c r="X91" s="373"/>
      <c r="Y91" s="104"/>
      <c r="Z91" s="104"/>
      <c r="AA91" s="104"/>
      <c r="AB91" s="104"/>
      <c r="AF91" s="71"/>
      <c r="AI91" s="175"/>
    </row>
    <row r="92" spans="1:35" s="69" customFormat="1" ht="15" customHeight="1" x14ac:dyDescent="0.2">
      <c r="A92" s="506"/>
      <c r="B92" s="507"/>
      <c r="C92" s="507"/>
      <c r="D92" s="507"/>
      <c r="E92" s="507"/>
      <c r="F92" s="507"/>
      <c r="G92" s="507"/>
      <c r="H92" s="507"/>
      <c r="I92" s="507"/>
      <c r="J92" s="507"/>
      <c r="K92" s="507"/>
      <c r="L92" s="507"/>
      <c r="M92" s="507"/>
      <c r="N92" s="507"/>
      <c r="O92" s="507"/>
      <c r="P92" s="507"/>
      <c r="Q92" s="507"/>
      <c r="R92" s="507"/>
      <c r="S92" s="507"/>
      <c r="T92" s="507"/>
      <c r="U92" s="508"/>
      <c r="W92" s="375"/>
      <c r="X92" s="373"/>
      <c r="Y92" s="104"/>
      <c r="Z92" s="104"/>
      <c r="AA92" s="104"/>
      <c r="AB92" s="104"/>
      <c r="AF92" s="71"/>
      <c r="AI92" s="175"/>
    </row>
    <row r="93" spans="1:35" s="69" customFormat="1" ht="15" customHeight="1" x14ac:dyDescent="0.2">
      <c r="A93" s="506"/>
      <c r="B93" s="507"/>
      <c r="C93" s="507"/>
      <c r="D93" s="507"/>
      <c r="E93" s="507"/>
      <c r="F93" s="507"/>
      <c r="G93" s="507"/>
      <c r="H93" s="507"/>
      <c r="I93" s="507"/>
      <c r="J93" s="507"/>
      <c r="K93" s="507"/>
      <c r="L93" s="507"/>
      <c r="M93" s="507"/>
      <c r="N93" s="507"/>
      <c r="O93" s="507"/>
      <c r="P93" s="507"/>
      <c r="Q93" s="507"/>
      <c r="R93" s="507"/>
      <c r="S93" s="507"/>
      <c r="T93" s="507"/>
      <c r="U93" s="508"/>
      <c r="W93" s="376"/>
      <c r="X93" s="373"/>
      <c r="Y93" s="104"/>
      <c r="Z93" s="104"/>
      <c r="AA93" s="104"/>
      <c r="AB93" s="104"/>
      <c r="AF93" s="71"/>
      <c r="AI93" s="175"/>
    </row>
    <row r="94" spans="1:35" s="69" customFormat="1" ht="15" customHeight="1" x14ac:dyDescent="0.2">
      <c r="A94" s="506"/>
      <c r="B94" s="507"/>
      <c r="C94" s="507"/>
      <c r="D94" s="507"/>
      <c r="E94" s="507"/>
      <c r="F94" s="507"/>
      <c r="G94" s="507"/>
      <c r="H94" s="507"/>
      <c r="I94" s="507"/>
      <c r="J94" s="507"/>
      <c r="K94" s="507"/>
      <c r="L94" s="507"/>
      <c r="M94" s="507"/>
      <c r="N94" s="507"/>
      <c r="O94" s="507"/>
      <c r="P94" s="507"/>
      <c r="Q94" s="507"/>
      <c r="R94" s="507"/>
      <c r="S94" s="507"/>
      <c r="T94" s="507"/>
      <c r="U94" s="508"/>
      <c r="W94" s="377"/>
      <c r="X94" s="373"/>
      <c r="Y94" s="104"/>
      <c r="Z94" s="104"/>
      <c r="AA94" s="104"/>
      <c r="AB94" s="104"/>
      <c r="AF94" s="71"/>
      <c r="AI94" s="175"/>
    </row>
    <row r="95" spans="1:35" s="69" customFormat="1" ht="15" customHeight="1" x14ac:dyDescent="0.2">
      <c r="A95" s="506"/>
      <c r="B95" s="507"/>
      <c r="C95" s="507"/>
      <c r="D95" s="507"/>
      <c r="E95" s="507"/>
      <c r="F95" s="507"/>
      <c r="G95" s="507"/>
      <c r="H95" s="507"/>
      <c r="I95" s="507"/>
      <c r="J95" s="507"/>
      <c r="K95" s="507"/>
      <c r="L95" s="507"/>
      <c r="M95" s="507"/>
      <c r="N95" s="507"/>
      <c r="O95" s="507"/>
      <c r="P95" s="507"/>
      <c r="Q95" s="507"/>
      <c r="R95" s="507"/>
      <c r="S95" s="507"/>
      <c r="T95" s="507"/>
      <c r="U95" s="508"/>
      <c r="W95" s="378"/>
      <c r="X95" s="373"/>
      <c r="Y95" s="104"/>
      <c r="Z95" s="104"/>
      <c r="AA95" s="104"/>
      <c r="AB95" s="104"/>
      <c r="AF95" s="71"/>
      <c r="AI95" s="175"/>
    </row>
    <row r="96" spans="1:35" s="69" customFormat="1" ht="15" customHeight="1" x14ac:dyDescent="0.2">
      <c r="A96" s="506"/>
      <c r="B96" s="507"/>
      <c r="C96" s="507"/>
      <c r="D96" s="507"/>
      <c r="E96" s="507"/>
      <c r="F96" s="507"/>
      <c r="G96" s="507"/>
      <c r="H96" s="507"/>
      <c r="I96" s="507"/>
      <c r="J96" s="507"/>
      <c r="K96" s="507"/>
      <c r="L96" s="507"/>
      <c r="M96" s="507"/>
      <c r="N96" s="507"/>
      <c r="O96" s="507"/>
      <c r="P96" s="507"/>
      <c r="Q96" s="507"/>
      <c r="R96" s="507"/>
      <c r="S96" s="507"/>
      <c r="T96" s="507"/>
      <c r="U96" s="508"/>
      <c r="W96" s="379"/>
      <c r="X96" s="373"/>
      <c r="Y96" s="104"/>
      <c r="Z96" s="104"/>
      <c r="AA96" s="104"/>
      <c r="AB96" s="104"/>
      <c r="AF96" s="71"/>
      <c r="AI96" s="175"/>
    </row>
    <row r="97" spans="1:35" s="69" customFormat="1" ht="15" customHeight="1" x14ac:dyDescent="0.2">
      <c r="A97" s="506"/>
      <c r="B97" s="507"/>
      <c r="C97" s="507"/>
      <c r="D97" s="507"/>
      <c r="E97" s="507"/>
      <c r="F97" s="507"/>
      <c r="G97" s="507"/>
      <c r="H97" s="507"/>
      <c r="I97" s="507"/>
      <c r="J97" s="507"/>
      <c r="K97" s="507"/>
      <c r="L97" s="507"/>
      <c r="M97" s="507"/>
      <c r="N97" s="507"/>
      <c r="O97" s="507"/>
      <c r="P97" s="507"/>
      <c r="Q97" s="507"/>
      <c r="R97" s="507"/>
      <c r="S97" s="507"/>
      <c r="T97" s="507"/>
      <c r="U97" s="508"/>
      <c r="W97" s="380"/>
      <c r="X97" s="373"/>
      <c r="Y97" s="104"/>
      <c r="Z97" s="104"/>
      <c r="AA97" s="104"/>
      <c r="AB97" s="104"/>
      <c r="AF97" s="71"/>
      <c r="AI97" s="175"/>
    </row>
    <row r="98" spans="1:35" s="69" customFormat="1" ht="15" customHeight="1" x14ac:dyDescent="0.2">
      <c r="A98" s="506"/>
      <c r="B98" s="507"/>
      <c r="C98" s="507"/>
      <c r="D98" s="507"/>
      <c r="E98" s="507"/>
      <c r="F98" s="507"/>
      <c r="G98" s="507"/>
      <c r="H98" s="507"/>
      <c r="I98" s="507"/>
      <c r="J98" s="507"/>
      <c r="K98" s="507"/>
      <c r="L98" s="507"/>
      <c r="M98" s="507"/>
      <c r="N98" s="507"/>
      <c r="O98" s="507"/>
      <c r="P98" s="507"/>
      <c r="Q98" s="507"/>
      <c r="R98" s="507"/>
      <c r="S98" s="507"/>
      <c r="T98" s="507"/>
      <c r="U98" s="508"/>
      <c r="W98" s="383"/>
      <c r="X98" s="383"/>
      <c r="Y98" s="383"/>
      <c r="Z98" s="383"/>
      <c r="AA98" s="383"/>
      <c r="AB98" s="383"/>
      <c r="AF98" s="71"/>
      <c r="AI98" s="175"/>
    </row>
    <row r="99" spans="1:35" s="69" customFormat="1" ht="15" customHeight="1" x14ac:dyDescent="0.2">
      <c r="A99" s="506"/>
      <c r="B99" s="507"/>
      <c r="C99" s="507"/>
      <c r="D99" s="507"/>
      <c r="E99" s="507"/>
      <c r="F99" s="507"/>
      <c r="G99" s="507"/>
      <c r="H99" s="507"/>
      <c r="I99" s="507"/>
      <c r="J99" s="507"/>
      <c r="K99" s="507"/>
      <c r="L99" s="507"/>
      <c r="M99" s="507"/>
      <c r="N99" s="507"/>
      <c r="O99" s="507"/>
      <c r="P99" s="507"/>
      <c r="Q99" s="507"/>
      <c r="R99" s="507"/>
      <c r="S99" s="507"/>
      <c r="T99" s="507"/>
      <c r="U99" s="508"/>
      <c r="W99" s="384"/>
      <c r="X99" s="384"/>
      <c r="Y99" s="384"/>
      <c r="Z99" s="384"/>
      <c r="AA99" s="384"/>
      <c r="AB99" s="384"/>
      <c r="AF99" s="71"/>
      <c r="AI99" s="175"/>
    </row>
    <row r="100" spans="1:35" ht="15.95" customHeight="1" x14ac:dyDescent="0.2">
      <c r="A100" s="506"/>
      <c r="B100" s="507"/>
      <c r="C100" s="507"/>
      <c r="D100" s="507"/>
      <c r="E100" s="507"/>
      <c r="F100" s="507"/>
      <c r="G100" s="507"/>
      <c r="H100" s="507"/>
      <c r="I100" s="507"/>
      <c r="J100" s="507"/>
      <c r="K100" s="507"/>
      <c r="L100" s="507"/>
      <c r="M100" s="507"/>
      <c r="N100" s="507"/>
      <c r="O100" s="507"/>
      <c r="P100" s="507"/>
      <c r="Q100" s="507"/>
      <c r="R100" s="507"/>
      <c r="S100" s="507"/>
      <c r="T100" s="507"/>
      <c r="U100" s="508"/>
      <c r="W100" s="385"/>
      <c r="X100" s="385"/>
      <c r="Y100" s="385"/>
      <c r="Z100" s="385"/>
      <c r="AA100" s="385"/>
      <c r="AB100" s="385"/>
    </row>
    <row r="101" spans="1:35" ht="15.95" customHeight="1" thickBot="1" x14ac:dyDescent="0.25">
      <c r="A101" s="509"/>
      <c r="B101" s="510"/>
      <c r="C101" s="510"/>
      <c r="D101" s="510"/>
      <c r="E101" s="510"/>
      <c r="F101" s="510"/>
      <c r="G101" s="510"/>
      <c r="H101" s="510"/>
      <c r="I101" s="510"/>
      <c r="J101" s="510"/>
      <c r="K101" s="510"/>
      <c r="L101" s="510"/>
      <c r="M101" s="510"/>
      <c r="N101" s="510"/>
      <c r="O101" s="510"/>
      <c r="P101" s="510"/>
      <c r="Q101" s="510"/>
      <c r="R101" s="510"/>
      <c r="S101" s="510"/>
      <c r="T101" s="510"/>
      <c r="U101" s="511"/>
      <c r="W101" s="382"/>
      <c r="X101" s="382"/>
      <c r="Y101" s="382"/>
      <c r="Z101" s="382"/>
      <c r="AA101" s="382"/>
      <c r="AB101" s="382"/>
    </row>
    <row r="102" spans="1:35" ht="15" customHeight="1" x14ac:dyDescent="0.2">
      <c r="A102" s="137"/>
      <c r="B102" s="137"/>
      <c r="C102" s="137"/>
      <c r="D102" s="137"/>
      <c r="E102" s="137"/>
      <c r="F102" s="137"/>
      <c r="G102" s="164"/>
      <c r="W102" s="381"/>
      <c r="X102" s="371"/>
      <c r="Y102" s="371"/>
      <c r="Z102" s="371"/>
      <c r="AA102" s="371"/>
      <c r="AB102" s="371"/>
    </row>
    <row r="103" spans="1:35" x14ac:dyDescent="0.2">
      <c r="A103" s="137"/>
      <c r="B103" s="137"/>
      <c r="C103" s="137"/>
      <c r="D103" s="137"/>
      <c r="E103" s="137"/>
      <c r="F103" s="137"/>
      <c r="G103" s="164"/>
      <c r="W103" s="381"/>
      <c r="X103" s="371"/>
      <c r="Y103" s="371"/>
      <c r="Z103" s="371"/>
      <c r="AA103" s="371"/>
      <c r="AB103" s="371"/>
    </row>
    <row r="104" spans="1:35" x14ac:dyDescent="0.2">
      <c r="A104" s="137"/>
      <c r="B104" s="137"/>
      <c r="C104" s="137"/>
      <c r="D104" s="137"/>
      <c r="E104" s="137"/>
      <c r="F104" s="137"/>
    </row>
  </sheetData>
  <sheetProtection algorithmName="SHA-512" hashValue="NkwjYLAeTH4S6I2zU8ihMNWnpnYgvLO+GpD1wA77YA8o4iskzu2XCuosEW54xrRs4ydDa1Cy0pBPu0x6S73DNQ==" saltValue="UmDHp0riCcepPylckMeLbg==" spinCount="100000" sheet="1" insertHyperlinks="0" selectLockedCells="1"/>
  <dataConsolidate/>
  <mergeCells count="30">
    <mergeCell ref="A15:U101"/>
    <mergeCell ref="W6:X7"/>
    <mergeCell ref="A7:F14"/>
    <mergeCell ref="G7:I14"/>
    <mergeCell ref="J7:M14"/>
    <mergeCell ref="N7:Q14"/>
    <mergeCell ref="R7:U14"/>
    <mergeCell ref="W9:X10"/>
    <mergeCell ref="T3:U3"/>
    <mergeCell ref="A4:U5"/>
    <mergeCell ref="A6:F6"/>
    <mergeCell ref="G6:I6"/>
    <mergeCell ref="J6:M6"/>
    <mergeCell ref="N6:Q6"/>
    <mergeCell ref="R6:U6"/>
    <mergeCell ref="A2:A3"/>
    <mergeCell ref="B2:F2"/>
    <mergeCell ref="G2:M2"/>
    <mergeCell ref="N2:O2"/>
    <mergeCell ref="P2:S2"/>
    <mergeCell ref="B3:F3"/>
    <mergeCell ref="G3:M3"/>
    <mergeCell ref="N3:O3"/>
    <mergeCell ref="P3:S3"/>
    <mergeCell ref="T1:U1"/>
    <mergeCell ref="B1:F1"/>
    <mergeCell ref="G1:H1"/>
    <mergeCell ref="K1:L1"/>
    <mergeCell ref="N1:O1"/>
    <mergeCell ref="P1:S1"/>
  </mergeCells>
  <conditionalFormatting sqref="T2:T3">
    <cfRule type="expression" dxfId="533" priority="13">
      <formula>$T$2=""</formula>
    </cfRule>
    <cfRule type="containsText" dxfId="532" priority="16" operator="containsText" text="#">
      <formula>NOT(ISERROR(SEARCH("#",T2)))</formula>
    </cfRule>
  </conditionalFormatting>
  <conditionalFormatting sqref="U2">
    <cfRule type="expression" dxfId="531" priority="14">
      <formula>$T$2=""</formula>
    </cfRule>
    <cfRule type="expression" dxfId="530" priority="15">
      <formula>$T$2="#"</formula>
    </cfRule>
  </conditionalFormatting>
  <conditionalFormatting sqref="A6">
    <cfRule type="expression" dxfId="529" priority="12">
      <formula>$A6=0</formula>
    </cfRule>
  </conditionalFormatting>
  <conditionalFormatting sqref="G6">
    <cfRule type="expression" dxfId="528" priority="11">
      <formula>$G6=0</formula>
    </cfRule>
  </conditionalFormatting>
  <conditionalFormatting sqref="J6">
    <cfRule type="expression" dxfId="527" priority="10">
      <formula>$J6=0</formula>
    </cfRule>
  </conditionalFormatting>
  <conditionalFormatting sqref="N6">
    <cfRule type="expression" dxfId="526" priority="9">
      <formula>$N6=0</formula>
    </cfRule>
  </conditionalFormatting>
  <conditionalFormatting sqref="R6">
    <cfRule type="expression" dxfId="525" priority="8">
      <formula>$R6=0</formula>
    </cfRule>
  </conditionalFormatting>
  <conditionalFormatting sqref="B2">
    <cfRule type="expression" dxfId="524" priority="7">
      <formula>B2=0</formula>
    </cfRule>
  </conditionalFormatting>
  <conditionalFormatting sqref="G2">
    <cfRule type="expression" dxfId="523" priority="6">
      <formula>G2=0</formula>
    </cfRule>
  </conditionalFormatting>
  <conditionalFormatting sqref="P2">
    <cfRule type="expression" dxfId="522" priority="5">
      <formula>P2=0</formula>
    </cfRule>
  </conditionalFormatting>
  <conditionalFormatting sqref="P3">
    <cfRule type="expression" dxfId="521" priority="4">
      <formula>P3=0</formula>
    </cfRule>
  </conditionalFormatting>
  <conditionalFormatting sqref="T3">
    <cfRule type="expression" dxfId="520" priority="3">
      <formula>T3=0</formula>
    </cfRule>
  </conditionalFormatting>
  <conditionalFormatting sqref="P1">
    <cfRule type="expression" dxfId="519" priority="2">
      <formula>P1=0</formula>
    </cfRule>
  </conditionalFormatting>
  <conditionalFormatting sqref="G3">
    <cfRule type="expression" dxfId="518" priority="1">
      <formula>G3=0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pageSetUpPr fitToPage="1"/>
  </sheetPr>
  <dimension ref="A1:AI104"/>
  <sheetViews>
    <sheetView zoomScale="70" zoomScaleNormal="70" workbookViewId="0">
      <selection activeCell="A15" sqref="A15:U101"/>
    </sheetView>
  </sheetViews>
  <sheetFormatPr baseColWidth="10" defaultColWidth="11.42578125" defaultRowHeight="12.75" x14ac:dyDescent="0.2"/>
  <cols>
    <col min="1" max="1" width="3.7109375" style="170" customWidth="1"/>
    <col min="2" max="6" width="5" style="170" customWidth="1"/>
    <col min="7" max="7" width="6.7109375" style="169" customWidth="1"/>
    <col min="8" max="8" width="11.7109375" style="165" customWidth="1"/>
    <col min="9" max="9" width="11.7109375" style="166" customWidth="1"/>
    <col min="10" max="10" width="7.7109375" style="167" customWidth="1"/>
    <col min="11" max="11" width="7.7109375" style="168" customWidth="1"/>
    <col min="12" max="13" width="7.140625" style="61" customWidth="1"/>
    <col min="14" max="15" width="7.7109375" style="61" customWidth="1"/>
    <col min="16" max="17" width="7.140625" style="61" customWidth="1"/>
    <col min="18" max="19" width="7.7109375" style="61" customWidth="1"/>
    <col min="20" max="21" width="7.140625" style="61" customWidth="1"/>
    <col min="22" max="22" width="5.7109375" style="61" customWidth="1"/>
    <col min="23" max="23" width="16.28515625" style="61" customWidth="1"/>
    <col min="24" max="24" width="6.28515625" style="61" customWidth="1"/>
    <col min="25" max="28" width="10.7109375" style="61" customWidth="1"/>
    <col min="29" max="29" width="21" style="61" customWidth="1"/>
    <col min="30" max="30" width="11.42578125" style="61"/>
    <col min="31" max="31" width="13.140625" style="61" customWidth="1"/>
    <col min="32" max="32" width="10.85546875" style="62" hidden="1" customWidth="1"/>
    <col min="33" max="33" width="6.7109375" style="61" hidden="1" customWidth="1"/>
    <col min="34" max="34" width="29.7109375" style="61" customWidth="1"/>
    <col min="35" max="35" width="12.7109375" style="174" hidden="1" customWidth="1"/>
    <col min="36" max="16384" width="11.42578125" style="61"/>
  </cols>
  <sheetData>
    <row r="1" spans="1:35" s="56" customFormat="1" ht="19.149999999999999" customHeight="1" thickBot="1" x14ac:dyDescent="0.35">
      <c r="A1" s="394"/>
      <c r="B1" s="466" t="s">
        <v>9</v>
      </c>
      <c r="C1" s="467"/>
      <c r="D1" s="467"/>
      <c r="E1" s="467"/>
      <c r="F1" s="467"/>
      <c r="G1" s="468" t="str">
        <f>'FICHA CARGA'!G1:H1</f>
        <v>V23 G - COL2 - 08</v>
      </c>
      <c r="H1" s="468"/>
      <c r="I1" s="395"/>
      <c r="J1" s="395"/>
      <c r="K1" s="469"/>
      <c r="L1" s="469"/>
      <c r="M1" s="396"/>
      <c r="N1" s="470" t="s">
        <v>2</v>
      </c>
      <c r="O1" s="470"/>
      <c r="P1" s="470">
        <f>'FICHA CARGA'!P1:S1</f>
        <v>0</v>
      </c>
      <c r="Q1" s="470"/>
      <c r="R1" s="470"/>
      <c r="S1" s="470"/>
      <c r="T1" s="464" t="s">
        <v>15</v>
      </c>
      <c r="U1" s="465"/>
      <c r="AF1" s="62" t="s">
        <v>607</v>
      </c>
      <c r="AG1" s="62" t="s">
        <v>616</v>
      </c>
      <c r="AI1" s="173" t="s">
        <v>606</v>
      </c>
    </row>
    <row r="2" spans="1:35" s="56" customFormat="1" ht="24" customHeight="1" x14ac:dyDescent="0.3">
      <c r="A2" s="482" t="s">
        <v>38</v>
      </c>
      <c r="B2" s="484" t="str">
        <f>'FICHA CARGA'!B2:F2</f>
        <v>G2RL10</v>
      </c>
      <c r="C2" s="485"/>
      <c r="D2" s="485"/>
      <c r="E2" s="485"/>
      <c r="F2" s="486"/>
      <c r="G2" s="487" t="str">
        <f>'FICHA CARGA'!G2:M2</f>
        <v>REMERA LORENA NNA - JERSEY</v>
      </c>
      <c r="H2" s="488"/>
      <c r="I2" s="488"/>
      <c r="J2" s="488"/>
      <c r="K2" s="488"/>
      <c r="L2" s="488"/>
      <c r="M2" s="489"/>
      <c r="N2" s="490" t="s">
        <v>3</v>
      </c>
      <c r="O2" s="491"/>
      <c r="P2" s="492" t="str">
        <f>'FICHA CARGA'!P2:S2</f>
        <v>1-2-3-4</v>
      </c>
      <c r="Q2" s="493"/>
      <c r="R2" s="493"/>
      <c r="S2" s="494"/>
      <c r="T2" s="397" t="str">
        <f>'FICHA CARGA'!T2</f>
        <v>#S01</v>
      </c>
      <c r="U2" s="398"/>
      <c r="W2" s="172"/>
      <c r="AF2" s="57"/>
      <c r="AG2" s="56" t="str">
        <f>IF(IFERROR(SEARCH("G1",B2),FALSE),"G3",IF(IFERROR(SEARCH("G2",B2),FALSE),"G4",""))</f>
        <v>G4</v>
      </c>
      <c r="AH2" s="58"/>
      <c r="AI2" s="173" t="str">
        <f>IFERROR(IF(IFERROR(SEARCH("NNA",G2),"Falso"),"CCA",IF(IFERROR(SEARCH("NN",G2),""),"CC","Falso")),"")</f>
        <v>CCA</v>
      </c>
    </row>
    <row r="3" spans="1:35" s="56" customFormat="1" ht="24" customHeight="1" thickBot="1" x14ac:dyDescent="0.35">
      <c r="A3" s="483"/>
      <c r="B3" s="495" t="str">
        <f>'FICHA CARGA'!B3:F3</f>
        <v>G4RL10</v>
      </c>
      <c r="C3" s="496"/>
      <c r="D3" s="496"/>
      <c r="E3" s="496"/>
      <c r="F3" s="497"/>
      <c r="G3" s="498">
        <f>'FICHA CARGA'!G3:M3</f>
        <v>0</v>
      </c>
      <c r="H3" s="499"/>
      <c r="I3" s="499"/>
      <c r="J3" s="499"/>
      <c r="K3" s="499"/>
      <c r="L3" s="499"/>
      <c r="M3" s="500"/>
      <c r="N3" s="501" t="s">
        <v>3</v>
      </c>
      <c r="O3" s="502"/>
      <c r="P3" s="503">
        <f>'FICHA CARGA'!P3:S3</f>
        <v>0</v>
      </c>
      <c r="Q3" s="504"/>
      <c r="R3" s="504"/>
      <c r="S3" s="505"/>
      <c r="T3" s="471" t="str">
        <f>'FICHA CARGA'!T3:U3</f>
        <v>PRODUCCION</v>
      </c>
      <c r="U3" s="472"/>
      <c r="W3" s="182"/>
      <c r="AF3" s="57"/>
      <c r="AG3" s="56" t="str">
        <f>IF(AG2&lt;&gt;"",MID(B2,3,5),"")</f>
        <v>RL10</v>
      </c>
      <c r="AI3" s="173" t="str">
        <f>IF(IFERROR(SEARCH("NNA",G2),FALSE),"G3",IF(IFERROR(SEARCH("NN",G2),FALSE),"G4",""))</f>
        <v>G3</v>
      </c>
    </row>
    <row r="4" spans="1:35" ht="17.100000000000001" customHeight="1" x14ac:dyDescent="0.2">
      <c r="A4" s="473" t="s">
        <v>1188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74"/>
      <c r="R4" s="474"/>
      <c r="S4" s="474"/>
      <c r="T4" s="474"/>
      <c r="U4" s="475"/>
    </row>
    <row r="5" spans="1:35" ht="17.100000000000001" customHeight="1" thickBot="1" x14ac:dyDescent="0.45">
      <c r="A5" s="476"/>
      <c r="B5" s="477"/>
      <c r="C5" s="477"/>
      <c r="D5" s="477"/>
      <c r="E5" s="477"/>
      <c r="F5" s="477"/>
      <c r="G5" s="477"/>
      <c r="H5" s="477"/>
      <c r="I5" s="477"/>
      <c r="J5" s="477"/>
      <c r="K5" s="477"/>
      <c r="L5" s="477"/>
      <c r="M5" s="477"/>
      <c r="N5" s="477"/>
      <c r="O5" s="477"/>
      <c r="P5" s="477"/>
      <c r="Q5" s="477"/>
      <c r="R5" s="477"/>
      <c r="S5" s="477"/>
      <c r="T5" s="477"/>
      <c r="U5" s="478"/>
      <c r="W5" s="402"/>
    </row>
    <row r="6" spans="1:35" s="69" customFormat="1" ht="19.149999999999999" customHeight="1" thickBot="1" x14ac:dyDescent="0.35">
      <c r="A6" s="479" t="str">
        <f>'FICHA CARGA'!L4</f>
        <v>NEGRO</v>
      </c>
      <c r="B6" s="480"/>
      <c r="C6" s="480"/>
      <c r="D6" s="480"/>
      <c r="E6" s="480"/>
      <c r="F6" s="481"/>
      <c r="G6" s="479" t="str">
        <f>'FICHA CARGA'!N4</f>
        <v>MERENGE</v>
      </c>
      <c r="H6" s="480"/>
      <c r="I6" s="481"/>
      <c r="J6" s="479">
        <f>'FICHA CARGA'!P4</f>
        <v>0</v>
      </c>
      <c r="K6" s="480"/>
      <c r="L6" s="480"/>
      <c r="M6" s="481"/>
      <c r="N6" s="479">
        <f>'FICHA CARGA'!R4</f>
        <v>0</v>
      </c>
      <c r="O6" s="480"/>
      <c r="P6" s="480"/>
      <c r="Q6" s="481"/>
      <c r="R6" s="479">
        <f>'FICHA CARGA'!T4</f>
        <v>0</v>
      </c>
      <c r="S6" s="480"/>
      <c r="T6" s="480"/>
      <c r="U6" s="481"/>
      <c r="W6" s="512"/>
      <c r="X6" s="512"/>
      <c r="Z6" s="391"/>
      <c r="AA6" s="164"/>
      <c r="AB6" s="393"/>
      <c r="AC6" s="393"/>
      <c r="AD6" s="95"/>
      <c r="AE6" s="95"/>
      <c r="AF6" s="71" t="str">
        <f>IFERROR(VLOOKUP(A6,AUX!$F$100:$G$134,2,0),"")</f>
        <v/>
      </c>
      <c r="AI6" s="175"/>
    </row>
    <row r="7" spans="1:35" s="69" customFormat="1" ht="15" customHeight="1" x14ac:dyDescent="0.25">
      <c r="A7" s="513"/>
      <c r="B7" s="514"/>
      <c r="C7" s="514"/>
      <c r="D7" s="514"/>
      <c r="E7" s="514"/>
      <c r="F7" s="515"/>
      <c r="G7" s="516"/>
      <c r="H7" s="517"/>
      <c r="I7" s="518"/>
      <c r="J7" s="525"/>
      <c r="K7" s="526"/>
      <c r="L7" s="526"/>
      <c r="M7" s="527"/>
      <c r="N7" s="525"/>
      <c r="O7" s="526"/>
      <c r="P7" s="526"/>
      <c r="Q7" s="527"/>
      <c r="R7" s="525"/>
      <c r="S7" s="526"/>
      <c r="T7" s="526"/>
      <c r="U7" s="527"/>
      <c r="W7" s="512"/>
      <c r="X7" s="512"/>
      <c r="Z7" s="391"/>
      <c r="AA7" s="164"/>
      <c r="AB7" s="164"/>
      <c r="AC7" s="164"/>
      <c r="AD7" s="95"/>
      <c r="AE7" s="95"/>
      <c r="AF7" s="71" t="str">
        <f>IFERROR(VLOOKUP(I7,AUX!$F$100:$G$134,2,0),"")</f>
        <v/>
      </c>
      <c r="AI7" s="175"/>
    </row>
    <row r="8" spans="1:35" s="69" customFormat="1" ht="15" customHeight="1" x14ac:dyDescent="0.2">
      <c r="A8" s="506"/>
      <c r="B8" s="507"/>
      <c r="C8" s="507"/>
      <c r="D8" s="507"/>
      <c r="E8" s="507"/>
      <c r="F8" s="508"/>
      <c r="G8" s="519"/>
      <c r="H8" s="520"/>
      <c r="I8" s="521"/>
      <c r="J8" s="528"/>
      <c r="K8" s="529"/>
      <c r="L8" s="529"/>
      <c r="M8" s="530"/>
      <c r="N8" s="528"/>
      <c r="O8" s="529"/>
      <c r="P8" s="529"/>
      <c r="Q8" s="530"/>
      <c r="R8" s="528"/>
      <c r="S8" s="529"/>
      <c r="T8" s="529"/>
      <c r="U8" s="530"/>
      <c r="W8" s="411"/>
      <c r="X8" s="411"/>
      <c r="Z8" s="95"/>
      <c r="AA8" s="95"/>
      <c r="AB8" s="95"/>
      <c r="AC8" s="95"/>
      <c r="AD8" s="95"/>
      <c r="AE8" s="95"/>
      <c r="AF8" s="71" t="str">
        <f>IFERROR(VLOOKUP(I8,AUX!$F$100:$G$134,2,0),"")</f>
        <v/>
      </c>
      <c r="AI8" s="175"/>
    </row>
    <row r="9" spans="1:35" s="69" customFormat="1" ht="15" customHeight="1" x14ac:dyDescent="0.2">
      <c r="A9" s="506"/>
      <c r="B9" s="507"/>
      <c r="C9" s="507"/>
      <c r="D9" s="507"/>
      <c r="E9" s="507"/>
      <c r="F9" s="508"/>
      <c r="G9" s="519"/>
      <c r="H9" s="520"/>
      <c r="I9" s="521"/>
      <c r="J9" s="528"/>
      <c r="K9" s="529"/>
      <c r="L9" s="529"/>
      <c r="M9" s="530"/>
      <c r="N9" s="528"/>
      <c r="O9" s="529"/>
      <c r="P9" s="529"/>
      <c r="Q9" s="530"/>
      <c r="R9" s="528"/>
      <c r="S9" s="529"/>
      <c r="T9" s="529"/>
      <c r="U9" s="530"/>
      <c r="W9" s="534"/>
      <c r="X9" s="534"/>
      <c r="Z9" s="392"/>
      <c r="AA9" s="392"/>
      <c r="AB9" s="392"/>
      <c r="AC9" s="392"/>
      <c r="AD9" s="392"/>
      <c r="AE9" s="392"/>
      <c r="AF9" s="71" t="str">
        <f>IFERROR(VLOOKUP(I9,AUX!$F$100:$G$134,2,0),"")</f>
        <v/>
      </c>
      <c r="AI9" s="175"/>
    </row>
    <row r="10" spans="1:35" s="69" customFormat="1" ht="15" customHeight="1" x14ac:dyDescent="0.2">
      <c r="A10" s="506"/>
      <c r="B10" s="507"/>
      <c r="C10" s="507"/>
      <c r="D10" s="507"/>
      <c r="E10" s="507"/>
      <c r="F10" s="508"/>
      <c r="G10" s="519"/>
      <c r="H10" s="520"/>
      <c r="I10" s="521"/>
      <c r="J10" s="528"/>
      <c r="K10" s="529"/>
      <c r="L10" s="529"/>
      <c r="M10" s="530"/>
      <c r="N10" s="528"/>
      <c r="O10" s="529"/>
      <c r="P10" s="529"/>
      <c r="Q10" s="530"/>
      <c r="R10" s="528"/>
      <c r="S10" s="529"/>
      <c r="T10" s="529"/>
      <c r="U10" s="530"/>
      <c r="W10" s="534"/>
      <c r="X10" s="534"/>
      <c r="Z10" s="392"/>
      <c r="AA10" s="392"/>
      <c r="AB10" s="392"/>
      <c r="AC10" s="392"/>
      <c r="AD10" s="392"/>
      <c r="AE10" s="392"/>
      <c r="AF10" s="71" t="str">
        <f>IFERROR(VLOOKUP(I10,AUX!$F$100:$G$134,2,0),"")</f>
        <v/>
      </c>
      <c r="AI10" s="175"/>
    </row>
    <row r="11" spans="1:35" s="69" customFormat="1" ht="15" customHeight="1" x14ac:dyDescent="0.2">
      <c r="A11" s="506"/>
      <c r="B11" s="507"/>
      <c r="C11" s="507"/>
      <c r="D11" s="507"/>
      <c r="E11" s="507"/>
      <c r="F11" s="508"/>
      <c r="G11" s="519"/>
      <c r="H11" s="520"/>
      <c r="I11" s="521"/>
      <c r="J11" s="528"/>
      <c r="K11" s="529"/>
      <c r="L11" s="529"/>
      <c r="M11" s="530"/>
      <c r="N11" s="528"/>
      <c r="O11" s="529"/>
      <c r="P11" s="529"/>
      <c r="Q11" s="530"/>
      <c r="R11" s="528"/>
      <c r="S11" s="529"/>
      <c r="T11" s="529"/>
      <c r="U11" s="530"/>
      <c r="W11" s="81"/>
      <c r="X11" s="81"/>
      <c r="Z11" s="392"/>
      <c r="AA11" s="392"/>
      <c r="AB11" s="392"/>
      <c r="AC11" s="392"/>
      <c r="AD11" s="392"/>
      <c r="AE11" s="392"/>
      <c r="AF11" s="71" t="str">
        <f>IFERROR(VLOOKUP(I11,AUX!$F$100:$G$134,2,0),"")</f>
        <v/>
      </c>
      <c r="AI11" s="175"/>
    </row>
    <row r="12" spans="1:35" s="69" customFormat="1" ht="15" customHeight="1" x14ac:dyDescent="0.2">
      <c r="A12" s="506"/>
      <c r="B12" s="507"/>
      <c r="C12" s="507"/>
      <c r="D12" s="507"/>
      <c r="E12" s="507"/>
      <c r="F12" s="508"/>
      <c r="G12" s="519"/>
      <c r="H12" s="520"/>
      <c r="I12" s="521"/>
      <c r="J12" s="528"/>
      <c r="K12" s="529"/>
      <c r="L12" s="529"/>
      <c r="M12" s="530"/>
      <c r="N12" s="528"/>
      <c r="O12" s="529"/>
      <c r="P12" s="529"/>
      <c r="Q12" s="530"/>
      <c r="R12" s="528"/>
      <c r="S12" s="529"/>
      <c r="T12" s="529"/>
      <c r="U12" s="530"/>
      <c r="W12" s="171"/>
      <c r="X12" s="171"/>
      <c r="Y12" s="85"/>
      <c r="Z12" s="392"/>
      <c r="AA12" s="392"/>
      <c r="AB12" s="392"/>
      <c r="AC12" s="392"/>
      <c r="AD12" s="392"/>
      <c r="AE12" s="392"/>
      <c r="AF12" s="71" t="str">
        <f>IFERROR(VLOOKUP(G7,AUX!$F$100:$G$134,2,0),"")</f>
        <v/>
      </c>
      <c r="AI12" s="175"/>
    </row>
    <row r="13" spans="1:35" s="69" customFormat="1" ht="15" customHeight="1" x14ac:dyDescent="0.2">
      <c r="A13" s="506"/>
      <c r="B13" s="507"/>
      <c r="C13" s="507"/>
      <c r="D13" s="507"/>
      <c r="E13" s="507"/>
      <c r="F13" s="508"/>
      <c r="G13" s="519"/>
      <c r="H13" s="520"/>
      <c r="I13" s="521"/>
      <c r="J13" s="528"/>
      <c r="K13" s="529"/>
      <c r="L13" s="529"/>
      <c r="M13" s="530"/>
      <c r="N13" s="528"/>
      <c r="O13" s="529"/>
      <c r="P13" s="529"/>
      <c r="Q13" s="530"/>
      <c r="R13" s="528"/>
      <c r="S13" s="529"/>
      <c r="T13" s="529"/>
      <c r="U13" s="530"/>
      <c r="W13" s="171"/>
      <c r="X13" s="171"/>
      <c r="Y13" s="85"/>
      <c r="AF13" s="71" t="str">
        <f>IFERROR(VLOOKUP(I13,AUX!$F$100:$G$134,2,0),"")</f>
        <v/>
      </c>
      <c r="AI13" s="175"/>
    </row>
    <row r="14" spans="1:35" s="69" customFormat="1" ht="15" customHeight="1" thickBot="1" x14ac:dyDescent="0.25">
      <c r="A14" s="509"/>
      <c r="B14" s="510"/>
      <c r="C14" s="510"/>
      <c r="D14" s="510"/>
      <c r="E14" s="510"/>
      <c r="F14" s="511"/>
      <c r="G14" s="522"/>
      <c r="H14" s="523"/>
      <c r="I14" s="524"/>
      <c r="J14" s="531"/>
      <c r="K14" s="532"/>
      <c r="L14" s="532"/>
      <c r="M14" s="533"/>
      <c r="N14" s="531"/>
      <c r="O14" s="532"/>
      <c r="P14" s="532"/>
      <c r="Q14" s="533"/>
      <c r="R14" s="531"/>
      <c r="S14" s="532"/>
      <c r="T14" s="532"/>
      <c r="U14" s="533"/>
      <c r="W14" s="83"/>
      <c r="X14" s="83"/>
      <c r="Y14" s="85"/>
      <c r="AF14" s="71" t="str">
        <f>IFERROR(VLOOKUP(I14,AUX!$F$100:$G$134,2,0),"")</f>
        <v/>
      </c>
      <c r="AI14" s="175"/>
    </row>
    <row r="15" spans="1:35" s="69" customFormat="1" ht="15" customHeight="1" x14ac:dyDescent="0.2">
      <c r="A15" s="506"/>
      <c r="B15" s="507"/>
      <c r="C15" s="507"/>
      <c r="D15" s="507"/>
      <c r="E15" s="507"/>
      <c r="F15" s="507"/>
      <c r="G15" s="507"/>
      <c r="H15" s="507"/>
      <c r="I15" s="507"/>
      <c r="J15" s="507"/>
      <c r="K15" s="507"/>
      <c r="L15" s="507"/>
      <c r="M15" s="507"/>
      <c r="N15" s="507"/>
      <c r="O15" s="507"/>
      <c r="P15" s="507"/>
      <c r="Q15" s="507"/>
      <c r="R15" s="507"/>
      <c r="S15" s="507"/>
      <c r="T15" s="507"/>
      <c r="U15" s="508"/>
      <c r="W15" s="369"/>
      <c r="X15" s="369"/>
      <c r="Y15" s="370"/>
      <c r="Z15" s="104"/>
      <c r="AA15" s="104"/>
      <c r="AB15" s="104"/>
      <c r="AF15" s="71" t="str">
        <f>IFERROR(VLOOKUP(I15,AUX!$F$100:$G$134,2,0),"")</f>
        <v/>
      </c>
      <c r="AI15" s="175"/>
    </row>
    <row r="16" spans="1:35" s="69" customFormat="1" ht="15" customHeight="1" x14ac:dyDescent="0.2">
      <c r="A16" s="506"/>
      <c r="B16" s="507"/>
      <c r="C16" s="507"/>
      <c r="D16" s="507"/>
      <c r="E16" s="507"/>
      <c r="F16" s="507"/>
      <c r="G16" s="507"/>
      <c r="H16" s="507"/>
      <c r="I16" s="507"/>
      <c r="J16" s="507"/>
      <c r="K16" s="507"/>
      <c r="L16" s="507"/>
      <c r="M16" s="507"/>
      <c r="N16" s="507"/>
      <c r="O16" s="507"/>
      <c r="P16" s="507"/>
      <c r="Q16" s="507"/>
      <c r="R16" s="507"/>
      <c r="S16" s="507"/>
      <c r="T16" s="507"/>
      <c r="U16" s="508"/>
      <c r="W16" s="369" t="s">
        <v>1189</v>
      </c>
      <c r="X16" s="369"/>
      <c r="Y16" s="370"/>
      <c r="Z16" s="104"/>
      <c r="AA16" s="104"/>
      <c r="AB16" s="104"/>
      <c r="AF16" s="71" t="str">
        <f>IFERROR(VLOOKUP(I16,AUX!$F$100:$G$134,2,0),"")</f>
        <v/>
      </c>
      <c r="AI16" s="175"/>
    </row>
    <row r="17" spans="1:35" s="69" customFormat="1" ht="15" customHeight="1" x14ac:dyDescent="0.2">
      <c r="A17" s="506"/>
      <c r="B17" s="507"/>
      <c r="C17" s="507"/>
      <c r="D17" s="507"/>
      <c r="E17" s="507"/>
      <c r="F17" s="507"/>
      <c r="G17" s="507"/>
      <c r="H17" s="507"/>
      <c r="I17" s="507"/>
      <c r="J17" s="507"/>
      <c r="K17" s="507"/>
      <c r="L17" s="507"/>
      <c r="M17" s="507"/>
      <c r="N17" s="507"/>
      <c r="O17" s="507"/>
      <c r="P17" s="507"/>
      <c r="Q17" s="507"/>
      <c r="R17" s="507"/>
      <c r="S17" s="507"/>
      <c r="T17" s="507"/>
      <c r="U17" s="508"/>
      <c r="W17" s="369" t="s">
        <v>1190</v>
      </c>
      <c r="X17" s="369"/>
      <c r="Y17" s="370"/>
      <c r="Z17" s="104"/>
      <c r="AA17" s="104"/>
      <c r="AB17" s="104"/>
      <c r="AF17" s="71" t="str">
        <f>IFERROR(VLOOKUP(I17,AUX!$F$100:$G$134,2,0),"")</f>
        <v/>
      </c>
      <c r="AI17" s="175"/>
    </row>
    <row r="18" spans="1:35" ht="15" customHeight="1" x14ac:dyDescent="0.2">
      <c r="A18" s="506"/>
      <c r="B18" s="507"/>
      <c r="C18" s="507"/>
      <c r="D18" s="507"/>
      <c r="E18" s="507"/>
      <c r="F18" s="507"/>
      <c r="G18" s="507"/>
      <c r="H18" s="507"/>
      <c r="I18" s="507"/>
      <c r="J18" s="507"/>
      <c r="K18" s="507"/>
      <c r="L18" s="507"/>
      <c r="M18" s="507"/>
      <c r="N18" s="507"/>
      <c r="O18" s="507"/>
      <c r="P18" s="507"/>
      <c r="Q18" s="507"/>
      <c r="R18" s="507"/>
      <c r="S18" s="507"/>
      <c r="T18" s="507"/>
      <c r="U18" s="508"/>
      <c r="W18" s="390" t="s">
        <v>1191</v>
      </c>
      <c r="X18" s="390"/>
      <c r="Y18" s="370"/>
      <c r="Z18" s="371"/>
      <c r="AA18" s="371"/>
      <c r="AB18" s="371"/>
    </row>
    <row r="19" spans="1:35" ht="15" customHeight="1" x14ac:dyDescent="0.2">
      <c r="A19" s="506"/>
      <c r="B19" s="507"/>
      <c r="C19" s="507"/>
      <c r="D19" s="507"/>
      <c r="E19" s="507"/>
      <c r="F19" s="507"/>
      <c r="G19" s="507"/>
      <c r="H19" s="507"/>
      <c r="I19" s="507"/>
      <c r="J19" s="507"/>
      <c r="K19" s="507"/>
      <c r="L19" s="507"/>
      <c r="M19" s="507"/>
      <c r="N19" s="507"/>
      <c r="O19" s="507"/>
      <c r="P19" s="507"/>
      <c r="Q19" s="507"/>
      <c r="R19" s="507"/>
      <c r="S19" s="507"/>
      <c r="T19" s="507"/>
      <c r="U19" s="508"/>
      <c r="W19" s="390" t="s">
        <v>1192</v>
      </c>
      <c r="X19" s="390"/>
      <c r="Y19" s="371"/>
      <c r="Z19" s="371"/>
      <c r="AA19" s="371"/>
      <c r="AB19" s="371"/>
    </row>
    <row r="20" spans="1:35" s="69" customFormat="1" ht="15" customHeight="1" x14ac:dyDescent="0.2">
      <c r="A20" s="506"/>
      <c r="B20" s="507"/>
      <c r="C20" s="507"/>
      <c r="D20" s="507"/>
      <c r="E20" s="507"/>
      <c r="F20" s="507"/>
      <c r="G20" s="507"/>
      <c r="H20" s="507"/>
      <c r="I20" s="507"/>
      <c r="J20" s="507"/>
      <c r="K20" s="507"/>
      <c r="L20" s="507"/>
      <c r="M20" s="507"/>
      <c r="N20" s="507"/>
      <c r="O20" s="507"/>
      <c r="P20" s="507"/>
      <c r="Q20" s="507"/>
      <c r="R20" s="507"/>
      <c r="S20" s="507"/>
      <c r="T20" s="507"/>
      <c r="U20" s="508"/>
      <c r="W20" s="389" t="s">
        <v>1193</v>
      </c>
      <c r="X20" s="389"/>
      <c r="Y20" s="104"/>
      <c r="Z20" s="104"/>
      <c r="AA20" s="104"/>
      <c r="AB20" s="104"/>
      <c r="AF20" s="71"/>
      <c r="AI20" s="175"/>
    </row>
    <row r="21" spans="1:35" s="69" customFormat="1" ht="15" customHeight="1" x14ac:dyDescent="0.2">
      <c r="A21" s="506"/>
      <c r="B21" s="507"/>
      <c r="C21" s="507"/>
      <c r="D21" s="507"/>
      <c r="E21" s="507"/>
      <c r="F21" s="507"/>
      <c r="G21" s="507"/>
      <c r="H21" s="507"/>
      <c r="I21" s="507"/>
      <c r="J21" s="507"/>
      <c r="K21" s="507"/>
      <c r="L21" s="507"/>
      <c r="M21" s="507"/>
      <c r="N21" s="507"/>
      <c r="O21" s="507"/>
      <c r="P21" s="507"/>
      <c r="Q21" s="507"/>
      <c r="R21" s="507"/>
      <c r="S21" s="507"/>
      <c r="T21" s="507"/>
      <c r="U21" s="508"/>
      <c r="W21" s="389" t="s">
        <v>1194</v>
      </c>
      <c r="X21" s="389"/>
      <c r="Y21" s="104"/>
      <c r="Z21" s="104"/>
      <c r="AA21" s="104"/>
      <c r="AB21" s="104"/>
      <c r="AF21" s="71"/>
      <c r="AI21" s="175"/>
    </row>
    <row r="22" spans="1:35" s="95" customFormat="1" ht="15" customHeight="1" x14ac:dyDescent="0.2">
      <c r="A22" s="506"/>
      <c r="B22" s="507"/>
      <c r="C22" s="507"/>
      <c r="D22" s="507"/>
      <c r="E22" s="507"/>
      <c r="F22" s="507"/>
      <c r="G22" s="507"/>
      <c r="H22" s="507"/>
      <c r="I22" s="507"/>
      <c r="J22" s="507"/>
      <c r="K22" s="507"/>
      <c r="L22" s="507"/>
      <c r="M22" s="507"/>
      <c r="N22" s="507"/>
      <c r="O22" s="507"/>
      <c r="P22" s="507"/>
      <c r="Q22" s="507"/>
      <c r="R22" s="507"/>
      <c r="S22" s="507"/>
      <c r="T22" s="507"/>
      <c r="U22" s="508"/>
      <c r="W22" s="386" t="s">
        <v>1195</v>
      </c>
      <c r="X22" s="386"/>
      <c r="Y22" s="104"/>
      <c r="Z22" s="104"/>
      <c r="AA22" s="104"/>
      <c r="AB22" s="104"/>
      <c r="AF22" s="96"/>
      <c r="AI22" s="176"/>
    </row>
    <row r="23" spans="1:35" s="69" customFormat="1" ht="15" customHeight="1" x14ac:dyDescent="0.2">
      <c r="A23" s="506"/>
      <c r="B23" s="507"/>
      <c r="C23" s="507"/>
      <c r="D23" s="507"/>
      <c r="E23" s="507"/>
      <c r="F23" s="507"/>
      <c r="G23" s="507"/>
      <c r="H23" s="507"/>
      <c r="I23" s="507"/>
      <c r="J23" s="507"/>
      <c r="K23" s="507"/>
      <c r="L23" s="507"/>
      <c r="M23" s="507"/>
      <c r="N23" s="507"/>
      <c r="O23" s="507"/>
      <c r="P23" s="507"/>
      <c r="Q23" s="507"/>
      <c r="R23" s="507"/>
      <c r="S23" s="507"/>
      <c r="T23" s="507"/>
      <c r="U23" s="508"/>
      <c r="W23" s="386" t="s">
        <v>1196</v>
      </c>
      <c r="X23" s="386"/>
      <c r="Y23" s="104"/>
      <c r="Z23" s="104"/>
      <c r="AA23" s="104"/>
      <c r="AB23" s="104"/>
      <c r="AF23" s="71"/>
      <c r="AI23" s="175"/>
    </row>
    <row r="24" spans="1:35" s="69" customFormat="1" ht="15" customHeight="1" x14ac:dyDescent="0.2">
      <c r="A24" s="506"/>
      <c r="B24" s="507"/>
      <c r="C24" s="507"/>
      <c r="D24" s="507"/>
      <c r="E24" s="507"/>
      <c r="F24" s="507"/>
      <c r="G24" s="507"/>
      <c r="H24" s="507"/>
      <c r="I24" s="507"/>
      <c r="J24" s="507"/>
      <c r="K24" s="507"/>
      <c r="L24" s="507"/>
      <c r="M24" s="507"/>
      <c r="N24" s="507"/>
      <c r="O24" s="507"/>
      <c r="P24" s="507"/>
      <c r="Q24" s="507"/>
      <c r="R24" s="507"/>
      <c r="S24" s="507"/>
      <c r="T24" s="507"/>
      <c r="U24" s="508"/>
      <c r="W24" s="386"/>
      <c r="X24" s="386"/>
      <c r="Y24" s="104"/>
      <c r="Z24" s="104"/>
      <c r="AA24" s="104"/>
      <c r="AB24" s="104"/>
      <c r="AF24" s="71"/>
      <c r="AI24" s="175"/>
    </row>
    <row r="25" spans="1:35" s="69" customFormat="1" ht="15" customHeight="1" x14ac:dyDescent="0.2">
      <c r="A25" s="506"/>
      <c r="B25" s="507"/>
      <c r="C25" s="507"/>
      <c r="D25" s="507"/>
      <c r="E25" s="507"/>
      <c r="F25" s="507"/>
      <c r="G25" s="507"/>
      <c r="H25" s="507"/>
      <c r="I25" s="507"/>
      <c r="J25" s="507"/>
      <c r="K25" s="507"/>
      <c r="L25" s="507"/>
      <c r="M25" s="507"/>
      <c r="N25" s="507"/>
      <c r="O25" s="507"/>
      <c r="P25" s="507"/>
      <c r="Q25" s="507"/>
      <c r="R25" s="507"/>
      <c r="S25" s="507"/>
      <c r="T25" s="507"/>
      <c r="U25" s="508"/>
      <c r="W25" s="386"/>
      <c r="X25" s="386"/>
      <c r="Y25" s="104"/>
      <c r="Z25" s="104"/>
      <c r="AA25" s="104"/>
      <c r="AB25" s="104"/>
      <c r="AF25" s="71"/>
      <c r="AI25" s="175"/>
    </row>
    <row r="26" spans="1:35" s="69" customFormat="1" ht="15" customHeight="1" x14ac:dyDescent="0.2">
      <c r="A26" s="506"/>
      <c r="B26" s="507"/>
      <c r="C26" s="507"/>
      <c r="D26" s="507"/>
      <c r="E26" s="507"/>
      <c r="F26" s="507"/>
      <c r="G26" s="507"/>
      <c r="H26" s="507"/>
      <c r="I26" s="507"/>
      <c r="J26" s="507"/>
      <c r="K26" s="507"/>
      <c r="L26" s="507"/>
      <c r="M26" s="507"/>
      <c r="N26" s="507"/>
      <c r="O26" s="507"/>
      <c r="P26" s="507"/>
      <c r="Q26" s="507"/>
      <c r="R26" s="507"/>
      <c r="S26" s="507"/>
      <c r="T26" s="507"/>
      <c r="U26" s="508"/>
      <c r="W26" s="386"/>
      <c r="X26" s="386"/>
      <c r="Y26" s="104"/>
      <c r="Z26" s="104"/>
      <c r="AA26" s="104"/>
      <c r="AB26" s="104"/>
      <c r="AF26" s="71"/>
      <c r="AI26" s="175"/>
    </row>
    <row r="27" spans="1:35" s="69" customFormat="1" ht="15" customHeight="1" x14ac:dyDescent="0.2">
      <c r="A27" s="506"/>
      <c r="B27" s="507"/>
      <c r="C27" s="507"/>
      <c r="D27" s="507"/>
      <c r="E27" s="507"/>
      <c r="F27" s="507"/>
      <c r="G27" s="507"/>
      <c r="H27" s="507"/>
      <c r="I27" s="507"/>
      <c r="J27" s="507"/>
      <c r="K27" s="507"/>
      <c r="L27" s="507"/>
      <c r="M27" s="507"/>
      <c r="N27" s="507"/>
      <c r="O27" s="507"/>
      <c r="P27" s="507"/>
      <c r="Q27" s="507"/>
      <c r="R27" s="507"/>
      <c r="S27" s="507"/>
      <c r="T27" s="507"/>
      <c r="U27" s="508"/>
      <c r="W27" s="386"/>
      <c r="X27" s="386"/>
      <c r="Y27" s="104"/>
      <c r="Z27" s="104"/>
      <c r="AA27" s="104"/>
      <c r="AB27" s="104"/>
      <c r="AF27" s="71"/>
      <c r="AI27" s="175"/>
    </row>
    <row r="28" spans="1:35" s="69" customFormat="1" ht="15" customHeight="1" x14ac:dyDescent="0.2">
      <c r="A28" s="506"/>
      <c r="B28" s="507"/>
      <c r="C28" s="507"/>
      <c r="D28" s="507"/>
      <c r="E28" s="507"/>
      <c r="F28" s="507"/>
      <c r="G28" s="507"/>
      <c r="H28" s="507"/>
      <c r="I28" s="507"/>
      <c r="J28" s="507"/>
      <c r="K28" s="507"/>
      <c r="L28" s="507"/>
      <c r="M28" s="507"/>
      <c r="N28" s="507"/>
      <c r="O28" s="507"/>
      <c r="P28" s="507"/>
      <c r="Q28" s="507"/>
      <c r="R28" s="507"/>
      <c r="S28" s="507"/>
      <c r="T28" s="507"/>
      <c r="U28" s="508"/>
      <c r="W28" s="386"/>
      <c r="X28" s="386"/>
      <c r="Y28" s="104"/>
      <c r="Z28" s="104"/>
      <c r="AA28" s="104"/>
      <c r="AB28" s="104"/>
      <c r="AF28" s="71"/>
      <c r="AI28" s="175"/>
    </row>
    <row r="29" spans="1:35" s="69" customFormat="1" ht="15" customHeight="1" x14ac:dyDescent="0.2">
      <c r="A29" s="506"/>
      <c r="B29" s="507"/>
      <c r="C29" s="507"/>
      <c r="D29" s="507"/>
      <c r="E29" s="507"/>
      <c r="F29" s="507"/>
      <c r="G29" s="507"/>
      <c r="H29" s="507"/>
      <c r="I29" s="507"/>
      <c r="J29" s="507"/>
      <c r="K29" s="507"/>
      <c r="L29" s="507"/>
      <c r="M29" s="507"/>
      <c r="N29" s="507"/>
      <c r="O29" s="507"/>
      <c r="P29" s="507"/>
      <c r="Q29" s="507"/>
      <c r="R29" s="507"/>
      <c r="S29" s="507"/>
      <c r="T29" s="507"/>
      <c r="U29" s="508"/>
      <c r="W29" s="386"/>
      <c r="X29" s="386"/>
      <c r="Y29" s="104"/>
      <c r="Z29" s="104"/>
      <c r="AA29" s="104"/>
      <c r="AB29" s="104"/>
      <c r="AF29" s="71"/>
      <c r="AI29" s="175"/>
    </row>
    <row r="30" spans="1:35" s="69" customFormat="1" ht="15" customHeight="1" x14ac:dyDescent="0.2">
      <c r="A30" s="506"/>
      <c r="B30" s="507"/>
      <c r="C30" s="507"/>
      <c r="D30" s="507"/>
      <c r="E30" s="507"/>
      <c r="F30" s="507"/>
      <c r="G30" s="507"/>
      <c r="H30" s="507"/>
      <c r="I30" s="507"/>
      <c r="J30" s="507"/>
      <c r="K30" s="507"/>
      <c r="L30" s="507"/>
      <c r="M30" s="507"/>
      <c r="N30" s="507"/>
      <c r="O30" s="507"/>
      <c r="P30" s="507"/>
      <c r="Q30" s="507"/>
      <c r="R30" s="507"/>
      <c r="S30" s="507"/>
      <c r="T30" s="507"/>
      <c r="U30" s="508"/>
      <c r="W30" s="386"/>
      <c r="X30" s="386"/>
      <c r="Y30" s="104"/>
      <c r="Z30" s="104"/>
      <c r="AA30" s="104"/>
      <c r="AB30" s="104"/>
      <c r="AF30" s="71"/>
      <c r="AI30" s="175"/>
    </row>
    <row r="31" spans="1:35" s="69" customFormat="1" ht="15" customHeight="1" x14ac:dyDescent="0.2">
      <c r="A31" s="506"/>
      <c r="B31" s="507"/>
      <c r="C31" s="507"/>
      <c r="D31" s="507"/>
      <c r="E31" s="507"/>
      <c r="F31" s="507"/>
      <c r="G31" s="507"/>
      <c r="H31" s="507"/>
      <c r="I31" s="507"/>
      <c r="J31" s="507"/>
      <c r="K31" s="507"/>
      <c r="L31" s="507"/>
      <c r="M31" s="507"/>
      <c r="N31" s="507"/>
      <c r="O31" s="507"/>
      <c r="P31" s="507"/>
      <c r="Q31" s="507"/>
      <c r="R31" s="507"/>
      <c r="S31" s="507"/>
      <c r="T31" s="507"/>
      <c r="U31" s="508"/>
      <c r="W31" s="386"/>
      <c r="X31" s="386"/>
      <c r="Y31" s="104"/>
      <c r="Z31" s="104"/>
      <c r="AA31" s="104"/>
      <c r="AB31" s="104"/>
      <c r="AF31" s="71"/>
      <c r="AI31" s="175"/>
    </row>
    <row r="32" spans="1:35" s="69" customFormat="1" ht="15" customHeight="1" x14ac:dyDescent="0.25">
      <c r="A32" s="506"/>
      <c r="B32" s="507"/>
      <c r="C32" s="507"/>
      <c r="D32" s="507"/>
      <c r="E32" s="507"/>
      <c r="F32" s="507"/>
      <c r="G32" s="507"/>
      <c r="H32" s="507"/>
      <c r="I32" s="507"/>
      <c r="J32" s="507"/>
      <c r="K32" s="507"/>
      <c r="L32" s="507"/>
      <c r="M32" s="507"/>
      <c r="N32" s="507"/>
      <c r="O32" s="507"/>
      <c r="P32" s="507"/>
      <c r="Q32" s="507"/>
      <c r="R32" s="507"/>
      <c r="S32" s="507"/>
      <c r="T32" s="507"/>
      <c r="U32" s="508"/>
      <c r="W32" s="386"/>
      <c r="X32" s="386"/>
      <c r="Y32" s="102"/>
      <c r="Z32" s="102"/>
      <c r="AA32" s="102"/>
      <c r="AB32" s="103"/>
      <c r="AC32" s="104"/>
      <c r="AD32" s="104"/>
      <c r="AE32" s="104"/>
      <c r="AF32" s="96"/>
      <c r="AG32" s="104"/>
      <c r="AH32" s="104"/>
      <c r="AI32" s="176"/>
    </row>
    <row r="33" spans="1:35" s="69" customFormat="1" ht="15" customHeight="1" x14ac:dyDescent="0.2">
      <c r="A33" s="506"/>
      <c r="B33" s="507"/>
      <c r="C33" s="507"/>
      <c r="D33" s="507"/>
      <c r="E33" s="507"/>
      <c r="F33" s="507"/>
      <c r="G33" s="507"/>
      <c r="H33" s="507"/>
      <c r="I33" s="507"/>
      <c r="J33" s="507"/>
      <c r="K33" s="507"/>
      <c r="L33" s="507"/>
      <c r="M33" s="507"/>
      <c r="N33" s="507"/>
      <c r="O33" s="507"/>
      <c r="P33" s="507"/>
      <c r="Q33" s="507"/>
      <c r="R33" s="507"/>
      <c r="S33" s="507"/>
      <c r="T33" s="507"/>
      <c r="U33" s="508"/>
      <c r="W33" s="386"/>
      <c r="X33" s="386"/>
      <c r="Y33" s="106"/>
      <c r="Z33" s="106"/>
      <c r="AA33" s="106"/>
      <c r="AB33" s="107"/>
      <c r="AC33" s="104"/>
      <c r="AD33" s="104"/>
      <c r="AE33" s="104"/>
      <c r="AF33" s="96"/>
      <c r="AG33" s="104"/>
      <c r="AH33" s="104"/>
      <c r="AI33" s="176"/>
    </row>
    <row r="34" spans="1:35" s="69" customFormat="1" ht="15" customHeight="1" x14ac:dyDescent="0.2">
      <c r="A34" s="506"/>
      <c r="B34" s="507"/>
      <c r="C34" s="507"/>
      <c r="D34" s="507"/>
      <c r="E34" s="507"/>
      <c r="F34" s="507"/>
      <c r="G34" s="507"/>
      <c r="H34" s="507"/>
      <c r="I34" s="507"/>
      <c r="J34" s="507"/>
      <c r="K34" s="507"/>
      <c r="L34" s="507"/>
      <c r="M34" s="507"/>
      <c r="N34" s="507"/>
      <c r="O34" s="507"/>
      <c r="P34" s="507"/>
      <c r="Q34" s="507"/>
      <c r="R34" s="507"/>
      <c r="S34" s="507"/>
      <c r="T34" s="507"/>
      <c r="U34" s="508"/>
      <c r="W34" s="386"/>
      <c r="X34" s="386"/>
      <c r="Y34" s="106"/>
      <c r="Z34" s="106"/>
      <c r="AA34" s="106"/>
      <c r="AB34" s="107"/>
      <c r="AC34" s="104"/>
      <c r="AD34" s="104"/>
      <c r="AE34" s="104"/>
      <c r="AF34" s="96"/>
      <c r="AG34" s="104"/>
      <c r="AH34" s="104"/>
      <c r="AI34" s="176"/>
    </row>
    <row r="35" spans="1:35" s="69" customFormat="1" ht="15" customHeight="1" x14ac:dyDescent="0.2">
      <c r="A35" s="506"/>
      <c r="B35" s="507"/>
      <c r="C35" s="507"/>
      <c r="D35" s="507"/>
      <c r="E35" s="507"/>
      <c r="F35" s="507"/>
      <c r="G35" s="507"/>
      <c r="H35" s="507"/>
      <c r="I35" s="507"/>
      <c r="J35" s="507"/>
      <c r="K35" s="507"/>
      <c r="L35" s="507"/>
      <c r="M35" s="507"/>
      <c r="N35" s="507"/>
      <c r="O35" s="507"/>
      <c r="P35" s="507"/>
      <c r="Q35" s="507"/>
      <c r="R35" s="507"/>
      <c r="S35" s="507"/>
      <c r="T35" s="507"/>
      <c r="U35" s="508"/>
      <c r="W35" s="386"/>
      <c r="X35" s="386"/>
      <c r="Y35" s="111"/>
      <c r="Z35" s="111"/>
      <c r="AA35" s="111"/>
      <c r="AB35" s="107"/>
      <c r="AC35" s="104"/>
      <c r="AD35" s="104"/>
      <c r="AE35" s="104"/>
      <c r="AF35" s="96"/>
      <c r="AG35" s="104"/>
      <c r="AH35" s="104"/>
      <c r="AI35" s="176"/>
    </row>
    <row r="36" spans="1:35" s="69" customFormat="1" ht="15" customHeight="1" x14ac:dyDescent="0.25">
      <c r="A36" s="506"/>
      <c r="B36" s="507"/>
      <c r="C36" s="507"/>
      <c r="D36" s="507"/>
      <c r="E36" s="507"/>
      <c r="F36" s="507"/>
      <c r="G36" s="507"/>
      <c r="H36" s="507"/>
      <c r="I36" s="507"/>
      <c r="J36" s="507"/>
      <c r="K36" s="507"/>
      <c r="L36" s="507"/>
      <c r="M36" s="507"/>
      <c r="N36" s="507"/>
      <c r="O36" s="507"/>
      <c r="P36" s="507"/>
      <c r="Q36" s="507"/>
      <c r="R36" s="507"/>
      <c r="S36" s="507"/>
      <c r="T36" s="507"/>
      <c r="U36" s="508"/>
      <c r="W36" s="386"/>
      <c r="X36" s="386"/>
      <c r="Y36" s="102"/>
      <c r="Z36" s="102"/>
      <c r="AA36" s="102"/>
      <c r="AB36" s="103"/>
      <c r="AC36" s="104"/>
      <c r="AD36" s="104"/>
      <c r="AE36" s="104"/>
      <c r="AF36" s="96"/>
      <c r="AG36" s="104"/>
      <c r="AH36" s="104"/>
      <c r="AI36" s="176"/>
    </row>
    <row r="37" spans="1:35" s="69" customFormat="1" ht="15" customHeight="1" x14ac:dyDescent="0.25">
      <c r="A37" s="506"/>
      <c r="B37" s="507"/>
      <c r="C37" s="507"/>
      <c r="D37" s="507"/>
      <c r="E37" s="507"/>
      <c r="F37" s="507"/>
      <c r="G37" s="507"/>
      <c r="H37" s="507"/>
      <c r="I37" s="507"/>
      <c r="J37" s="507"/>
      <c r="K37" s="507"/>
      <c r="L37" s="507"/>
      <c r="M37" s="507"/>
      <c r="N37" s="507"/>
      <c r="O37" s="507"/>
      <c r="P37" s="507"/>
      <c r="Q37" s="507"/>
      <c r="R37" s="507"/>
      <c r="S37" s="507"/>
      <c r="T37" s="507"/>
      <c r="U37" s="508"/>
      <c r="W37" s="386"/>
      <c r="X37" s="386"/>
      <c r="Y37" s="113"/>
      <c r="Z37" s="113"/>
      <c r="AA37" s="113"/>
      <c r="AB37" s="103"/>
      <c r="AC37" s="104"/>
      <c r="AD37" s="104"/>
      <c r="AE37" s="104"/>
      <c r="AF37" s="96"/>
      <c r="AG37" s="104"/>
      <c r="AH37" s="104"/>
      <c r="AI37" s="176"/>
    </row>
    <row r="38" spans="1:35" s="69" customFormat="1" ht="15" customHeight="1" x14ac:dyDescent="0.2">
      <c r="A38" s="506"/>
      <c r="B38" s="507"/>
      <c r="C38" s="507"/>
      <c r="D38" s="507"/>
      <c r="E38" s="507"/>
      <c r="F38" s="507"/>
      <c r="G38" s="507"/>
      <c r="H38" s="507"/>
      <c r="I38" s="507"/>
      <c r="J38" s="507"/>
      <c r="K38" s="507"/>
      <c r="L38" s="507"/>
      <c r="M38" s="507"/>
      <c r="N38" s="507"/>
      <c r="O38" s="507"/>
      <c r="P38" s="507"/>
      <c r="Q38" s="507"/>
      <c r="R38" s="507"/>
      <c r="S38" s="507"/>
      <c r="T38" s="507"/>
      <c r="U38" s="508"/>
      <c r="W38" s="386"/>
      <c r="X38" s="386"/>
      <c r="Y38" s="412"/>
      <c r="Z38" s="412"/>
      <c r="AA38" s="412"/>
      <c r="AB38" s="115"/>
      <c r="AC38" s="104"/>
      <c r="AD38" s="104"/>
      <c r="AE38" s="104"/>
      <c r="AF38" s="96"/>
      <c r="AG38" s="104"/>
      <c r="AH38" s="104"/>
      <c r="AI38" s="176"/>
    </row>
    <row r="39" spans="1:35" s="116" customFormat="1" ht="15" customHeight="1" x14ac:dyDescent="0.2">
      <c r="A39" s="506"/>
      <c r="B39" s="507"/>
      <c r="C39" s="507"/>
      <c r="D39" s="507"/>
      <c r="E39" s="507"/>
      <c r="F39" s="507"/>
      <c r="G39" s="507"/>
      <c r="H39" s="507"/>
      <c r="I39" s="507"/>
      <c r="J39" s="507"/>
      <c r="K39" s="507"/>
      <c r="L39" s="507"/>
      <c r="M39" s="507"/>
      <c r="N39" s="507"/>
      <c r="O39" s="507"/>
      <c r="P39" s="507"/>
      <c r="Q39" s="507"/>
      <c r="R39" s="507"/>
      <c r="S39" s="507"/>
      <c r="T39" s="507"/>
      <c r="U39" s="508"/>
      <c r="W39" s="386"/>
      <c r="X39" s="386"/>
      <c r="Y39" s="104"/>
      <c r="Z39" s="104"/>
      <c r="AA39" s="104"/>
      <c r="AB39" s="115"/>
      <c r="AC39" s="104"/>
      <c r="AD39" s="104"/>
      <c r="AE39" s="104"/>
      <c r="AF39" s="96"/>
      <c r="AG39" s="104"/>
      <c r="AH39" s="104"/>
      <c r="AI39" s="176"/>
    </row>
    <row r="40" spans="1:35" s="69" customFormat="1" ht="15" customHeight="1" x14ac:dyDescent="0.2">
      <c r="A40" s="506"/>
      <c r="B40" s="507"/>
      <c r="C40" s="507"/>
      <c r="D40" s="507"/>
      <c r="E40" s="507"/>
      <c r="F40" s="507"/>
      <c r="G40" s="507"/>
      <c r="H40" s="507"/>
      <c r="I40" s="507"/>
      <c r="J40" s="507"/>
      <c r="K40" s="507"/>
      <c r="L40" s="507"/>
      <c r="M40" s="507"/>
      <c r="N40" s="507"/>
      <c r="O40" s="507"/>
      <c r="P40" s="507"/>
      <c r="Q40" s="507"/>
      <c r="R40" s="507"/>
      <c r="S40" s="507"/>
      <c r="T40" s="507"/>
      <c r="U40" s="508"/>
      <c r="W40" s="386"/>
      <c r="X40" s="386"/>
      <c r="Y40" s="104"/>
      <c r="Z40" s="104"/>
      <c r="AA40" s="104"/>
      <c r="AB40" s="115"/>
      <c r="AC40" s="104"/>
      <c r="AD40" s="104"/>
      <c r="AE40" s="104"/>
      <c r="AF40" s="96"/>
      <c r="AG40" s="104"/>
      <c r="AH40" s="104"/>
      <c r="AI40" s="176"/>
    </row>
    <row r="41" spans="1:35" s="69" customFormat="1" ht="15" customHeight="1" x14ac:dyDescent="0.2">
      <c r="A41" s="506"/>
      <c r="B41" s="507"/>
      <c r="C41" s="507"/>
      <c r="D41" s="507"/>
      <c r="E41" s="507"/>
      <c r="F41" s="507"/>
      <c r="G41" s="507"/>
      <c r="H41" s="507"/>
      <c r="I41" s="507"/>
      <c r="J41" s="507"/>
      <c r="K41" s="507"/>
      <c r="L41" s="507"/>
      <c r="M41" s="507"/>
      <c r="N41" s="507"/>
      <c r="O41" s="507"/>
      <c r="P41" s="507"/>
      <c r="Q41" s="507"/>
      <c r="R41" s="507"/>
      <c r="S41" s="507"/>
      <c r="T41" s="507"/>
      <c r="U41" s="508"/>
      <c r="W41" s="386"/>
      <c r="X41" s="386"/>
      <c r="Y41" s="104"/>
      <c r="Z41" s="104"/>
      <c r="AA41" s="104"/>
      <c r="AB41" s="115"/>
      <c r="AC41" s="104"/>
      <c r="AD41" s="104"/>
      <c r="AE41" s="104"/>
      <c r="AF41" s="96"/>
      <c r="AG41" s="104"/>
      <c r="AH41" s="104"/>
      <c r="AI41" s="176"/>
    </row>
    <row r="42" spans="1:35" s="95" customFormat="1" ht="15" customHeight="1" x14ac:dyDescent="0.2">
      <c r="A42" s="506"/>
      <c r="B42" s="507"/>
      <c r="C42" s="507"/>
      <c r="D42" s="507"/>
      <c r="E42" s="507"/>
      <c r="F42" s="507"/>
      <c r="G42" s="507"/>
      <c r="H42" s="507"/>
      <c r="I42" s="507"/>
      <c r="J42" s="507"/>
      <c r="K42" s="507"/>
      <c r="L42" s="507"/>
      <c r="M42" s="507"/>
      <c r="N42" s="507"/>
      <c r="O42" s="507"/>
      <c r="P42" s="507"/>
      <c r="Q42" s="507"/>
      <c r="R42" s="507"/>
      <c r="S42" s="507"/>
      <c r="T42" s="507"/>
      <c r="U42" s="508"/>
      <c r="W42" s="386"/>
      <c r="X42" s="386"/>
      <c r="Y42" s="104"/>
      <c r="Z42" s="104"/>
      <c r="AA42" s="104"/>
      <c r="AB42" s="104"/>
      <c r="AC42" s="104"/>
      <c r="AD42" s="104"/>
      <c r="AE42" s="104"/>
      <c r="AF42" s="96"/>
      <c r="AG42" s="104"/>
      <c r="AH42" s="104"/>
      <c r="AI42" s="176"/>
    </row>
    <row r="43" spans="1:35" s="116" customFormat="1" ht="15" customHeight="1" x14ac:dyDescent="0.2">
      <c r="A43" s="506"/>
      <c r="B43" s="507"/>
      <c r="C43" s="507"/>
      <c r="D43" s="507"/>
      <c r="E43" s="507"/>
      <c r="F43" s="507"/>
      <c r="G43" s="507"/>
      <c r="H43" s="507"/>
      <c r="I43" s="507"/>
      <c r="J43" s="507"/>
      <c r="K43" s="507"/>
      <c r="L43" s="507"/>
      <c r="M43" s="507"/>
      <c r="N43" s="507"/>
      <c r="O43" s="507"/>
      <c r="P43" s="507"/>
      <c r="Q43" s="507"/>
      <c r="R43" s="507"/>
      <c r="S43" s="507"/>
      <c r="T43" s="507"/>
      <c r="U43" s="508"/>
      <c r="W43" s="386"/>
      <c r="X43" s="386"/>
      <c r="Y43" s="104"/>
      <c r="Z43" s="104"/>
      <c r="AA43" s="104"/>
      <c r="AB43" s="104"/>
      <c r="AC43" s="104"/>
      <c r="AD43" s="104"/>
      <c r="AE43" s="104"/>
      <c r="AF43" s="96"/>
      <c r="AG43" s="104"/>
      <c r="AH43" s="104"/>
      <c r="AI43" s="176"/>
    </row>
    <row r="44" spans="1:35" s="69" customFormat="1" ht="15" hidden="1" customHeight="1" x14ac:dyDescent="0.2">
      <c r="A44" s="506"/>
      <c r="B44" s="507"/>
      <c r="C44" s="507"/>
      <c r="D44" s="507"/>
      <c r="E44" s="507"/>
      <c r="F44" s="507"/>
      <c r="G44" s="507"/>
      <c r="H44" s="507"/>
      <c r="I44" s="507"/>
      <c r="J44" s="507"/>
      <c r="K44" s="507"/>
      <c r="L44" s="507"/>
      <c r="M44" s="507"/>
      <c r="N44" s="507"/>
      <c r="O44" s="507"/>
      <c r="P44" s="507"/>
      <c r="Q44" s="507"/>
      <c r="R44" s="507"/>
      <c r="S44" s="507"/>
      <c r="T44" s="507"/>
      <c r="U44" s="508"/>
      <c r="W44" s="386"/>
      <c r="X44" s="386"/>
      <c r="Y44" s="127"/>
      <c r="Z44" s="127"/>
      <c r="AA44" s="127"/>
      <c r="AB44" s="104"/>
      <c r="AC44" s="104"/>
      <c r="AD44" s="104"/>
      <c r="AE44" s="104"/>
      <c r="AF44" s="96"/>
      <c r="AG44" s="104"/>
      <c r="AH44" s="104"/>
      <c r="AI44" s="176"/>
    </row>
    <row r="45" spans="1:35" s="69" customFormat="1" ht="15" hidden="1" customHeight="1" x14ac:dyDescent="0.2">
      <c r="A45" s="506"/>
      <c r="B45" s="507"/>
      <c r="C45" s="507"/>
      <c r="D45" s="507"/>
      <c r="E45" s="507"/>
      <c r="F45" s="507"/>
      <c r="G45" s="507"/>
      <c r="H45" s="507"/>
      <c r="I45" s="507"/>
      <c r="J45" s="507"/>
      <c r="K45" s="507"/>
      <c r="L45" s="507"/>
      <c r="M45" s="507"/>
      <c r="N45" s="507"/>
      <c r="O45" s="507"/>
      <c r="P45" s="507"/>
      <c r="Q45" s="507"/>
      <c r="R45" s="507"/>
      <c r="S45" s="507"/>
      <c r="T45" s="507"/>
      <c r="U45" s="508"/>
      <c r="W45" s="386"/>
      <c r="X45" s="386"/>
      <c r="Y45" s="127"/>
      <c r="Z45" s="127"/>
      <c r="AA45" s="127"/>
      <c r="AB45" s="104"/>
      <c r="AC45" s="104"/>
      <c r="AD45" s="104"/>
      <c r="AE45" s="104"/>
      <c r="AF45" s="96"/>
      <c r="AG45" s="104"/>
      <c r="AH45" s="104"/>
      <c r="AI45" s="176"/>
    </row>
    <row r="46" spans="1:35" s="69" customFormat="1" ht="15" hidden="1" customHeight="1" x14ac:dyDescent="0.2">
      <c r="A46" s="506"/>
      <c r="B46" s="507"/>
      <c r="C46" s="507"/>
      <c r="D46" s="507"/>
      <c r="E46" s="507"/>
      <c r="F46" s="507"/>
      <c r="G46" s="507"/>
      <c r="H46" s="507"/>
      <c r="I46" s="507"/>
      <c r="J46" s="507"/>
      <c r="K46" s="507"/>
      <c r="L46" s="507"/>
      <c r="M46" s="507"/>
      <c r="N46" s="507"/>
      <c r="O46" s="507"/>
      <c r="P46" s="507"/>
      <c r="Q46" s="507"/>
      <c r="R46" s="507"/>
      <c r="S46" s="507"/>
      <c r="T46" s="507"/>
      <c r="U46" s="508"/>
      <c r="W46" s="386"/>
      <c r="X46" s="386"/>
      <c r="Y46" s="127"/>
      <c r="Z46" s="127"/>
      <c r="AA46" s="127"/>
      <c r="AB46" s="104"/>
      <c r="AC46" s="104"/>
      <c r="AD46" s="104"/>
      <c r="AE46" s="104"/>
      <c r="AF46" s="96"/>
      <c r="AG46" s="104"/>
      <c r="AH46" s="104"/>
      <c r="AI46" s="176"/>
    </row>
    <row r="47" spans="1:35" s="116" customFormat="1" ht="15" hidden="1" customHeight="1" x14ac:dyDescent="0.2">
      <c r="A47" s="506"/>
      <c r="B47" s="507"/>
      <c r="C47" s="507"/>
      <c r="D47" s="507"/>
      <c r="E47" s="507"/>
      <c r="F47" s="507"/>
      <c r="G47" s="507"/>
      <c r="H47" s="507"/>
      <c r="I47" s="507"/>
      <c r="J47" s="507"/>
      <c r="K47" s="507"/>
      <c r="L47" s="507"/>
      <c r="M47" s="507"/>
      <c r="N47" s="507"/>
      <c r="O47" s="507"/>
      <c r="P47" s="507"/>
      <c r="Q47" s="507"/>
      <c r="R47" s="507"/>
      <c r="S47" s="507"/>
      <c r="T47" s="507"/>
      <c r="U47" s="508"/>
      <c r="W47" s="386"/>
      <c r="X47" s="386"/>
      <c r="Y47" s="127"/>
      <c r="Z47" s="127"/>
      <c r="AA47" s="127"/>
      <c r="AB47" s="104"/>
      <c r="AC47" s="104"/>
      <c r="AD47" s="104"/>
      <c r="AE47" s="104"/>
      <c r="AF47" s="96"/>
      <c r="AG47" s="104"/>
      <c r="AH47" s="104"/>
      <c r="AI47" s="176"/>
    </row>
    <row r="48" spans="1:35" s="69" customFormat="1" ht="15" hidden="1" customHeight="1" x14ac:dyDescent="0.2">
      <c r="A48" s="506"/>
      <c r="B48" s="507"/>
      <c r="C48" s="507"/>
      <c r="D48" s="507"/>
      <c r="E48" s="507"/>
      <c r="F48" s="507"/>
      <c r="G48" s="507"/>
      <c r="H48" s="507"/>
      <c r="I48" s="507"/>
      <c r="J48" s="507"/>
      <c r="K48" s="507"/>
      <c r="L48" s="507"/>
      <c r="M48" s="507"/>
      <c r="N48" s="507"/>
      <c r="O48" s="507"/>
      <c r="P48" s="507"/>
      <c r="Q48" s="507"/>
      <c r="R48" s="507"/>
      <c r="S48" s="507"/>
      <c r="T48" s="507"/>
      <c r="U48" s="508"/>
      <c r="W48" s="386"/>
      <c r="X48" s="386"/>
      <c r="Y48" s="127"/>
      <c r="Z48" s="127"/>
      <c r="AA48" s="127"/>
      <c r="AB48" s="104"/>
      <c r="AC48" s="104"/>
      <c r="AD48" s="104"/>
      <c r="AE48" s="104"/>
      <c r="AF48" s="96"/>
      <c r="AG48" s="104"/>
      <c r="AH48" s="104"/>
      <c r="AI48" s="176"/>
    </row>
    <row r="49" spans="1:35" s="69" customFormat="1" ht="15" hidden="1" customHeight="1" x14ac:dyDescent="0.2">
      <c r="A49" s="506"/>
      <c r="B49" s="507"/>
      <c r="C49" s="507"/>
      <c r="D49" s="507"/>
      <c r="E49" s="507"/>
      <c r="F49" s="507"/>
      <c r="G49" s="507"/>
      <c r="H49" s="507"/>
      <c r="I49" s="507"/>
      <c r="J49" s="507"/>
      <c r="K49" s="507"/>
      <c r="L49" s="507"/>
      <c r="M49" s="507"/>
      <c r="N49" s="507"/>
      <c r="O49" s="507"/>
      <c r="P49" s="507"/>
      <c r="Q49" s="507"/>
      <c r="R49" s="507"/>
      <c r="S49" s="507"/>
      <c r="T49" s="507"/>
      <c r="U49" s="508"/>
      <c r="W49" s="386"/>
      <c r="X49" s="386"/>
      <c r="Y49" s="104"/>
      <c r="Z49" s="104"/>
      <c r="AA49" s="104"/>
      <c r="AB49" s="104"/>
      <c r="AC49" s="104"/>
      <c r="AD49" s="104"/>
      <c r="AE49" s="104"/>
      <c r="AF49" s="96"/>
      <c r="AG49" s="104"/>
      <c r="AH49" s="104"/>
      <c r="AI49" s="176"/>
    </row>
    <row r="50" spans="1:35" s="69" customFormat="1" ht="15" hidden="1" customHeight="1" x14ac:dyDescent="0.2">
      <c r="A50" s="506"/>
      <c r="B50" s="507"/>
      <c r="C50" s="507"/>
      <c r="D50" s="507"/>
      <c r="E50" s="507"/>
      <c r="F50" s="507"/>
      <c r="G50" s="507"/>
      <c r="H50" s="507"/>
      <c r="I50" s="507"/>
      <c r="J50" s="507"/>
      <c r="K50" s="507"/>
      <c r="L50" s="507"/>
      <c r="M50" s="507"/>
      <c r="N50" s="507"/>
      <c r="O50" s="507"/>
      <c r="P50" s="507"/>
      <c r="Q50" s="507"/>
      <c r="R50" s="507"/>
      <c r="S50" s="507"/>
      <c r="T50" s="507"/>
      <c r="U50" s="508"/>
      <c r="W50" s="386"/>
      <c r="X50" s="386"/>
      <c r="Y50" s="104"/>
      <c r="Z50" s="104"/>
      <c r="AA50" s="104"/>
      <c r="AB50" s="104"/>
      <c r="AF50" s="71"/>
      <c r="AI50" s="175"/>
    </row>
    <row r="51" spans="1:35" s="116" customFormat="1" ht="15" hidden="1" customHeight="1" thickBot="1" x14ac:dyDescent="0.25">
      <c r="A51" s="506"/>
      <c r="B51" s="507"/>
      <c r="C51" s="507"/>
      <c r="D51" s="507"/>
      <c r="E51" s="507"/>
      <c r="F51" s="507"/>
      <c r="G51" s="507"/>
      <c r="H51" s="507"/>
      <c r="I51" s="507"/>
      <c r="J51" s="507"/>
      <c r="K51" s="507"/>
      <c r="L51" s="507"/>
      <c r="M51" s="507"/>
      <c r="N51" s="507"/>
      <c r="O51" s="507"/>
      <c r="P51" s="507"/>
      <c r="Q51" s="507"/>
      <c r="R51" s="507"/>
      <c r="S51" s="507"/>
      <c r="T51" s="507"/>
      <c r="U51" s="508"/>
      <c r="W51" s="386"/>
      <c r="X51" s="386"/>
      <c r="Y51" s="104"/>
      <c r="Z51" s="104"/>
      <c r="AA51" s="104"/>
      <c r="AB51" s="104"/>
      <c r="AF51" s="71"/>
      <c r="AI51" s="175"/>
    </row>
    <row r="52" spans="1:35" s="69" customFormat="1" ht="15" customHeight="1" x14ac:dyDescent="0.2">
      <c r="A52" s="506"/>
      <c r="B52" s="507"/>
      <c r="C52" s="507"/>
      <c r="D52" s="507"/>
      <c r="E52" s="507"/>
      <c r="F52" s="507"/>
      <c r="G52" s="507"/>
      <c r="H52" s="507"/>
      <c r="I52" s="507"/>
      <c r="J52" s="507"/>
      <c r="K52" s="507"/>
      <c r="L52" s="507"/>
      <c r="M52" s="507"/>
      <c r="N52" s="507"/>
      <c r="O52" s="507"/>
      <c r="P52" s="507"/>
      <c r="Q52" s="507"/>
      <c r="R52" s="507"/>
      <c r="S52" s="507"/>
      <c r="T52" s="507"/>
      <c r="U52" s="508"/>
      <c r="W52" s="388"/>
      <c r="X52" s="388"/>
      <c r="Y52" s="104"/>
      <c r="Z52" s="104"/>
      <c r="AA52" s="104"/>
      <c r="AB52" s="104"/>
      <c r="AF52" s="71"/>
      <c r="AI52" s="175"/>
    </row>
    <row r="53" spans="1:35" s="69" customFormat="1" ht="15" customHeight="1" x14ac:dyDescent="0.2">
      <c r="A53" s="506"/>
      <c r="B53" s="507"/>
      <c r="C53" s="507"/>
      <c r="D53" s="507"/>
      <c r="E53" s="507"/>
      <c r="F53" s="507"/>
      <c r="G53" s="507"/>
      <c r="H53" s="507"/>
      <c r="I53" s="507"/>
      <c r="J53" s="507"/>
      <c r="K53" s="507"/>
      <c r="L53" s="507"/>
      <c r="M53" s="507"/>
      <c r="N53" s="507"/>
      <c r="O53" s="507"/>
      <c r="P53" s="507"/>
      <c r="Q53" s="507"/>
      <c r="R53" s="507"/>
      <c r="S53" s="507"/>
      <c r="T53" s="507"/>
      <c r="U53" s="508"/>
      <c r="W53" s="388"/>
      <c r="X53" s="388"/>
      <c r="Y53" s="104"/>
      <c r="Z53" s="104"/>
      <c r="AA53" s="104"/>
      <c r="AB53" s="104"/>
      <c r="AF53" s="71"/>
      <c r="AI53" s="175"/>
    </row>
    <row r="54" spans="1:35" s="69" customFormat="1" ht="15" customHeight="1" x14ac:dyDescent="0.2">
      <c r="A54" s="506"/>
      <c r="B54" s="507"/>
      <c r="C54" s="507"/>
      <c r="D54" s="507"/>
      <c r="E54" s="507"/>
      <c r="F54" s="507"/>
      <c r="G54" s="507"/>
      <c r="H54" s="507"/>
      <c r="I54" s="507"/>
      <c r="J54" s="507"/>
      <c r="K54" s="507"/>
      <c r="L54" s="507"/>
      <c r="M54" s="507"/>
      <c r="N54" s="507"/>
      <c r="O54" s="507"/>
      <c r="P54" s="507"/>
      <c r="Q54" s="507"/>
      <c r="R54" s="507"/>
      <c r="S54" s="507"/>
      <c r="T54" s="507"/>
      <c r="U54" s="508"/>
      <c r="W54" s="388"/>
      <c r="X54" s="388"/>
      <c r="Y54" s="104"/>
      <c r="Z54" s="104"/>
      <c r="AA54" s="104"/>
      <c r="AB54" s="104"/>
      <c r="AF54" s="71"/>
      <c r="AI54" s="175"/>
    </row>
    <row r="55" spans="1:35" s="69" customFormat="1" ht="15" customHeight="1" x14ac:dyDescent="0.2">
      <c r="A55" s="506"/>
      <c r="B55" s="507"/>
      <c r="C55" s="507"/>
      <c r="D55" s="507"/>
      <c r="E55" s="507"/>
      <c r="F55" s="507"/>
      <c r="G55" s="507"/>
      <c r="H55" s="507"/>
      <c r="I55" s="507"/>
      <c r="J55" s="507"/>
      <c r="K55" s="507"/>
      <c r="L55" s="507"/>
      <c r="M55" s="507"/>
      <c r="N55" s="507"/>
      <c r="O55" s="507"/>
      <c r="P55" s="507"/>
      <c r="Q55" s="507"/>
      <c r="R55" s="507"/>
      <c r="S55" s="507"/>
      <c r="T55" s="507"/>
      <c r="U55" s="508"/>
      <c r="W55" s="388"/>
      <c r="X55" s="388"/>
      <c r="Y55" s="104"/>
      <c r="Z55" s="104"/>
      <c r="AA55" s="104"/>
      <c r="AB55" s="104"/>
      <c r="AF55" s="71"/>
      <c r="AI55" s="175"/>
    </row>
    <row r="56" spans="1:35" s="69" customFormat="1" ht="15" customHeight="1" x14ac:dyDescent="0.2">
      <c r="A56" s="506"/>
      <c r="B56" s="507"/>
      <c r="C56" s="507"/>
      <c r="D56" s="507"/>
      <c r="E56" s="507"/>
      <c r="F56" s="507"/>
      <c r="G56" s="507"/>
      <c r="H56" s="507"/>
      <c r="I56" s="507"/>
      <c r="J56" s="507"/>
      <c r="K56" s="507"/>
      <c r="L56" s="507"/>
      <c r="M56" s="507"/>
      <c r="N56" s="507"/>
      <c r="O56" s="507"/>
      <c r="P56" s="507"/>
      <c r="Q56" s="507"/>
      <c r="R56" s="507"/>
      <c r="S56" s="507"/>
      <c r="T56" s="507"/>
      <c r="U56" s="508"/>
      <c r="W56" s="388"/>
      <c r="X56" s="388"/>
      <c r="Y56" s="104"/>
      <c r="Z56" s="104"/>
      <c r="AA56" s="104"/>
      <c r="AB56" s="104"/>
      <c r="AF56" s="71"/>
      <c r="AI56" s="175"/>
    </row>
    <row r="57" spans="1:35" s="69" customFormat="1" ht="15" customHeight="1" x14ac:dyDescent="0.2">
      <c r="A57" s="506"/>
      <c r="B57" s="507"/>
      <c r="C57" s="507"/>
      <c r="D57" s="507"/>
      <c r="E57" s="507"/>
      <c r="F57" s="507"/>
      <c r="G57" s="507"/>
      <c r="H57" s="507"/>
      <c r="I57" s="507"/>
      <c r="J57" s="507"/>
      <c r="K57" s="507"/>
      <c r="L57" s="507"/>
      <c r="M57" s="507"/>
      <c r="N57" s="507"/>
      <c r="O57" s="507"/>
      <c r="P57" s="507"/>
      <c r="Q57" s="507"/>
      <c r="R57" s="507"/>
      <c r="S57" s="507"/>
      <c r="T57" s="507"/>
      <c r="U57" s="508"/>
      <c r="W57" s="388"/>
      <c r="X57" s="388"/>
      <c r="Y57" s="104"/>
      <c r="Z57" s="104"/>
      <c r="AA57" s="104"/>
      <c r="AB57" s="104"/>
      <c r="AF57" s="71"/>
      <c r="AI57" s="175"/>
    </row>
    <row r="58" spans="1:35" s="95" customFormat="1" ht="15" customHeight="1" x14ac:dyDescent="0.2">
      <c r="A58" s="506"/>
      <c r="B58" s="507"/>
      <c r="C58" s="507"/>
      <c r="D58" s="507"/>
      <c r="E58" s="507"/>
      <c r="F58" s="507"/>
      <c r="G58" s="507"/>
      <c r="H58" s="507"/>
      <c r="I58" s="507"/>
      <c r="J58" s="507"/>
      <c r="K58" s="507"/>
      <c r="L58" s="507"/>
      <c r="M58" s="507"/>
      <c r="N58" s="507"/>
      <c r="O58" s="507"/>
      <c r="P58" s="507"/>
      <c r="Q58" s="507"/>
      <c r="R58" s="507"/>
      <c r="S58" s="507"/>
      <c r="T58" s="507"/>
      <c r="U58" s="508"/>
      <c r="V58" s="137"/>
      <c r="W58" s="388"/>
      <c r="X58" s="388"/>
      <c r="Y58" s="104"/>
      <c r="Z58" s="104"/>
      <c r="AA58" s="104"/>
      <c r="AB58" s="104"/>
      <c r="AF58" s="96"/>
      <c r="AI58" s="176"/>
    </row>
    <row r="59" spans="1:35" s="69" customFormat="1" ht="15" customHeight="1" x14ac:dyDescent="0.2">
      <c r="A59" s="506"/>
      <c r="B59" s="507"/>
      <c r="C59" s="507"/>
      <c r="D59" s="507"/>
      <c r="E59" s="507"/>
      <c r="F59" s="507"/>
      <c r="G59" s="507"/>
      <c r="H59" s="507"/>
      <c r="I59" s="507"/>
      <c r="J59" s="507"/>
      <c r="K59" s="507"/>
      <c r="L59" s="507"/>
      <c r="M59" s="507"/>
      <c r="N59" s="507"/>
      <c r="O59" s="507"/>
      <c r="P59" s="507"/>
      <c r="Q59" s="507"/>
      <c r="R59" s="507"/>
      <c r="S59" s="507"/>
      <c r="T59" s="507"/>
      <c r="U59" s="508"/>
      <c r="W59" s="388"/>
      <c r="X59" s="388"/>
      <c r="Y59" s="104"/>
      <c r="Z59" s="104"/>
      <c r="AA59" s="104"/>
      <c r="AB59" s="104"/>
      <c r="AF59" s="71"/>
      <c r="AI59" s="175"/>
    </row>
    <row r="60" spans="1:35" s="69" customFormat="1" ht="15" customHeight="1" x14ac:dyDescent="0.2">
      <c r="A60" s="506"/>
      <c r="B60" s="507"/>
      <c r="C60" s="507"/>
      <c r="D60" s="507"/>
      <c r="E60" s="507"/>
      <c r="F60" s="507"/>
      <c r="G60" s="507"/>
      <c r="H60" s="507"/>
      <c r="I60" s="507"/>
      <c r="J60" s="507"/>
      <c r="K60" s="507"/>
      <c r="L60" s="507"/>
      <c r="M60" s="507"/>
      <c r="N60" s="507"/>
      <c r="O60" s="507"/>
      <c r="P60" s="507"/>
      <c r="Q60" s="507"/>
      <c r="R60" s="507"/>
      <c r="S60" s="507"/>
      <c r="T60" s="507"/>
      <c r="U60" s="508"/>
      <c r="W60" s="388"/>
      <c r="X60" s="388"/>
      <c r="Y60" s="104"/>
      <c r="Z60" s="104"/>
      <c r="AA60" s="104"/>
      <c r="AB60" s="104"/>
      <c r="AF60" s="71"/>
      <c r="AI60" s="175"/>
    </row>
    <row r="61" spans="1:35" s="69" customFormat="1" ht="15" hidden="1" customHeight="1" thickTop="1" x14ac:dyDescent="0.2">
      <c r="A61" s="506"/>
      <c r="B61" s="507"/>
      <c r="C61" s="507"/>
      <c r="D61" s="507"/>
      <c r="E61" s="507"/>
      <c r="F61" s="507"/>
      <c r="G61" s="507"/>
      <c r="H61" s="507"/>
      <c r="I61" s="507"/>
      <c r="J61" s="507"/>
      <c r="K61" s="507"/>
      <c r="L61" s="507"/>
      <c r="M61" s="507"/>
      <c r="N61" s="507"/>
      <c r="O61" s="507"/>
      <c r="P61" s="507"/>
      <c r="Q61" s="507"/>
      <c r="R61" s="507"/>
      <c r="S61" s="507"/>
      <c r="T61" s="507"/>
      <c r="U61" s="508"/>
      <c r="W61" s="388"/>
      <c r="X61" s="388"/>
      <c r="Y61" s="104"/>
      <c r="Z61" s="104"/>
      <c r="AA61" s="104"/>
      <c r="AB61" s="104"/>
      <c r="AF61" s="71"/>
      <c r="AI61" s="175"/>
    </row>
    <row r="62" spans="1:35" s="69" customFormat="1" ht="15" hidden="1" customHeight="1" x14ac:dyDescent="0.2">
      <c r="A62" s="506"/>
      <c r="B62" s="507"/>
      <c r="C62" s="507"/>
      <c r="D62" s="507"/>
      <c r="E62" s="507"/>
      <c r="F62" s="507"/>
      <c r="G62" s="507"/>
      <c r="H62" s="507"/>
      <c r="I62" s="507"/>
      <c r="J62" s="507"/>
      <c r="K62" s="507"/>
      <c r="L62" s="507"/>
      <c r="M62" s="507"/>
      <c r="N62" s="507"/>
      <c r="O62" s="507"/>
      <c r="P62" s="507"/>
      <c r="Q62" s="507"/>
      <c r="R62" s="507"/>
      <c r="S62" s="507"/>
      <c r="T62" s="507"/>
      <c r="U62" s="508"/>
      <c r="W62" s="388"/>
      <c r="X62" s="388"/>
      <c r="Y62" s="104"/>
      <c r="Z62" s="104"/>
      <c r="AA62" s="104"/>
      <c r="AB62" s="104"/>
      <c r="AF62" s="71"/>
      <c r="AI62" s="175"/>
    </row>
    <row r="63" spans="1:35" s="69" customFormat="1" ht="15" hidden="1" customHeight="1" x14ac:dyDescent="0.2">
      <c r="A63" s="506"/>
      <c r="B63" s="507"/>
      <c r="C63" s="507"/>
      <c r="D63" s="507"/>
      <c r="E63" s="507"/>
      <c r="F63" s="507"/>
      <c r="G63" s="507"/>
      <c r="H63" s="507"/>
      <c r="I63" s="507"/>
      <c r="J63" s="507"/>
      <c r="K63" s="507"/>
      <c r="L63" s="507"/>
      <c r="M63" s="507"/>
      <c r="N63" s="507"/>
      <c r="O63" s="507"/>
      <c r="P63" s="507"/>
      <c r="Q63" s="507"/>
      <c r="R63" s="507"/>
      <c r="S63" s="507"/>
      <c r="T63" s="507"/>
      <c r="U63" s="508"/>
      <c r="W63" s="388"/>
      <c r="X63" s="388"/>
      <c r="Y63" s="104"/>
      <c r="Z63" s="104"/>
      <c r="AA63" s="104"/>
      <c r="AB63" s="104"/>
      <c r="AF63" s="71"/>
      <c r="AI63" s="175"/>
    </row>
    <row r="64" spans="1:35" s="69" customFormat="1" ht="15" hidden="1" customHeight="1" x14ac:dyDescent="0.2">
      <c r="A64" s="506"/>
      <c r="B64" s="507"/>
      <c r="C64" s="507"/>
      <c r="D64" s="507"/>
      <c r="E64" s="507"/>
      <c r="F64" s="507"/>
      <c r="G64" s="507"/>
      <c r="H64" s="507"/>
      <c r="I64" s="507"/>
      <c r="J64" s="507"/>
      <c r="K64" s="507"/>
      <c r="L64" s="507"/>
      <c r="M64" s="507"/>
      <c r="N64" s="507"/>
      <c r="O64" s="507"/>
      <c r="P64" s="507"/>
      <c r="Q64" s="507"/>
      <c r="R64" s="507"/>
      <c r="S64" s="507"/>
      <c r="T64" s="507"/>
      <c r="U64" s="508"/>
      <c r="W64" s="388"/>
      <c r="X64" s="388"/>
      <c r="Y64" s="104"/>
      <c r="Z64" s="104"/>
      <c r="AA64" s="104"/>
      <c r="AB64" s="104"/>
      <c r="AF64" s="71"/>
      <c r="AI64" s="175"/>
    </row>
    <row r="65" spans="1:35" s="69" customFormat="1" ht="15" hidden="1" customHeight="1" x14ac:dyDescent="0.2">
      <c r="A65" s="506"/>
      <c r="B65" s="507"/>
      <c r="C65" s="507"/>
      <c r="D65" s="507"/>
      <c r="E65" s="507"/>
      <c r="F65" s="507"/>
      <c r="G65" s="507"/>
      <c r="H65" s="507"/>
      <c r="I65" s="507"/>
      <c r="J65" s="507"/>
      <c r="K65" s="507"/>
      <c r="L65" s="507"/>
      <c r="M65" s="507"/>
      <c r="N65" s="507"/>
      <c r="O65" s="507"/>
      <c r="P65" s="507"/>
      <c r="Q65" s="507"/>
      <c r="R65" s="507"/>
      <c r="S65" s="507"/>
      <c r="T65" s="507"/>
      <c r="U65" s="508"/>
      <c r="W65" s="388"/>
      <c r="X65" s="388"/>
      <c r="Y65" s="104"/>
      <c r="Z65" s="104"/>
      <c r="AA65" s="104"/>
      <c r="AB65" s="104"/>
      <c r="AF65" s="71"/>
      <c r="AI65" s="175"/>
    </row>
    <row r="66" spans="1:35" s="69" customFormat="1" ht="15" hidden="1" customHeight="1" x14ac:dyDescent="0.2">
      <c r="A66" s="506"/>
      <c r="B66" s="507"/>
      <c r="C66" s="507"/>
      <c r="D66" s="507"/>
      <c r="E66" s="507"/>
      <c r="F66" s="507"/>
      <c r="G66" s="507"/>
      <c r="H66" s="507"/>
      <c r="I66" s="507"/>
      <c r="J66" s="507"/>
      <c r="K66" s="507"/>
      <c r="L66" s="507"/>
      <c r="M66" s="507"/>
      <c r="N66" s="507"/>
      <c r="O66" s="507"/>
      <c r="P66" s="507"/>
      <c r="Q66" s="507"/>
      <c r="R66" s="507"/>
      <c r="S66" s="507"/>
      <c r="T66" s="507"/>
      <c r="U66" s="508"/>
      <c r="W66" s="388"/>
      <c r="X66" s="388"/>
      <c r="Y66" s="104"/>
      <c r="Z66" s="104"/>
      <c r="AA66" s="104"/>
      <c r="AB66" s="104"/>
      <c r="AF66" s="71"/>
      <c r="AI66" s="175"/>
    </row>
    <row r="67" spans="1:35" s="69" customFormat="1" ht="15" hidden="1" customHeight="1" x14ac:dyDescent="0.2">
      <c r="A67" s="506"/>
      <c r="B67" s="507"/>
      <c r="C67" s="507"/>
      <c r="D67" s="507"/>
      <c r="E67" s="507"/>
      <c r="F67" s="507"/>
      <c r="G67" s="507"/>
      <c r="H67" s="507"/>
      <c r="I67" s="507"/>
      <c r="J67" s="507"/>
      <c r="K67" s="507"/>
      <c r="L67" s="507"/>
      <c r="M67" s="507"/>
      <c r="N67" s="507"/>
      <c r="O67" s="507"/>
      <c r="P67" s="507"/>
      <c r="Q67" s="507"/>
      <c r="R67" s="507"/>
      <c r="S67" s="507"/>
      <c r="T67" s="507"/>
      <c r="U67" s="508"/>
      <c r="W67" s="388"/>
      <c r="X67" s="388"/>
      <c r="Y67" s="104"/>
      <c r="Z67" s="104"/>
      <c r="AA67" s="104"/>
      <c r="AB67" s="104"/>
      <c r="AF67" s="71"/>
      <c r="AI67" s="175"/>
    </row>
    <row r="68" spans="1:35" s="69" customFormat="1" ht="15" hidden="1" customHeight="1" x14ac:dyDescent="0.2">
      <c r="A68" s="506"/>
      <c r="B68" s="507"/>
      <c r="C68" s="507"/>
      <c r="D68" s="507"/>
      <c r="E68" s="507"/>
      <c r="F68" s="507"/>
      <c r="G68" s="507"/>
      <c r="H68" s="507"/>
      <c r="I68" s="507"/>
      <c r="J68" s="507"/>
      <c r="K68" s="507"/>
      <c r="L68" s="507"/>
      <c r="M68" s="507"/>
      <c r="N68" s="507"/>
      <c r="O68" s="507"/>
      <c r="P68" s="507"/>
      <c r="Q68" s="507"/>
      <c r="R68" s="507"/>
      <c r="S68" s="507"/>
      <c r="T68" s="507"/>
      <c r="U68" s="508"/>
      <c r="W68" s="388"/>
      <c r="X68" s="388"/>
      <c r="Y68" s="104"/>
      <c r="Z68" s="104"/>
      <c r="AA68" s="104"/>
      <c r="AB68" s="104"/>
      <c r="AF68" s="71"/>
      <c r="AI68" s="175"/>
    </row>
    <row r="69" spans="1:35" s="69" customFormat="1" ht="15" hidden="1" customHeight="1" thickBot="1" x14ac:dyDescent="0.25">
      <c r="A69" s="506"/>
      <c r="B69" s="507"/>
      <c r="C69" s="507"/>
      <c r="D69" s="507"/>
      <c r="E69" s="507"/>
      <c r="F69" s="507"/>
      <c r="G69" s="507"/>
      <c r="H69" s="507"/>
      <c r="I69" s="507"/>
      <c r="J69" s="507"/>
      <c r="K69" s="507"/>
      <c r="L69" s="507"/>
      <c r="M69" s="507"/>
      <c r="N69" s="507"/>
      <c r="O69" s="507"/>
      <c r="P69" s="507"/>
      <c r="Q69" s="507"/>
      <c r="R69" s="507"/>
      <c r="S69" s="507"/>
      <c r="T69" s="507"/>
      <c r="U69" s="508"/>
      <c r="W69" s="388"/>
      <c r="X69" s="388"/>
      <c r="Y69" s="104"/>
      <c r="Z69" s="104"/>
      <c r="AA69" s="104"/>
      <c r="AB69" s="104"/>
      <c r="AF69" s="71"/>
      <c r="AI69" s="175"/>
    </row>
    <row r="70" spans="1:35" s="95" customFormat="1" ht="15" customHeight="1" x14ac:dyDescent="0.2">
      <c r="A70" s="506"/>
      <c r="B70" s="507"/>
      <c r="C70" s="507"/>
      <c r="D70" s="507"/>
      <c r="E70" s="507"/>
      <c r="F70" s="507"/>
      <c r="G70" s="507"/>
      <c r="H70" s="507"/>
      <c r="I70" s="507"/>
      <c r="J70" s="507"/>
      <c r="K70" s="507"/>
      <c r="L70" s="507"/>
      <c r="M70" s="507"/>
      <c r="N70" s="507"/>
      <c r="O70" s="507"/>
      <c r="P70" s="507"/>
      <c r="Q70" s="507"/>
      <c r="R70" s="507"/>
      <c r="S70" s="507"/>
      <c r="T70" s="507"/>
      <c r="U70" s="508"/>
      <c r="W70" s="104"/>
      <c r="X70" s="104"/>
      <c r="Y70" s="104"/>
      <c r="Z70" s="104"/>
      <c r="AA70" s="104"/>
      <c r="AB70" s="104"/>
      <c r="AF70" s="96"/>
      <c r="AI70" s="176"/>
    </row>
    <row r="71" spans="1:35" s="95" customFormat="1" ht="15" customHeight="1" x14ac:dyDescent="0.2">
      <c r="A71" s="506"/>
      <c r="B71" s="507"/>
      <c r="C71" s="507"/>
      <c r="D71" s="507"/>
      <c r="E71" s="507"/>
      <c r="F71" s="507"/>
      <c r="G71" s="507"/>
      <c r="H71" s="507"/>
      <c r="I71" s="507"/>
      <c r="J71" s="507"/>
      <c r="K71" s="507"/>
      <c r="L71" s="507"/>
      <c r="M71" s="507"/>
      <c r="N71" s="507"/>
      <c r="O71" s="507"/>
      <c r="P71" s="507"/>
      <c r="Q71" s="507"/>
      <c r="R71" s="507"/>
      <c r="S71" s="507"/>
      <c r="T71" s="507"/>
      <c r="U71" s="508"/>
      <c r="W71" s="104"/>
      <c r="X71" s="104"/>
      <c r="Y71" s="104"/>
      <c r="Z71" s="104"/>
      <c r="AA71" s="104"/>
      <c r="AB71" s="104"/>
      <c r="AF71" s="96"/>
      <c r="AI71" s="176"/>
    </row>
    <row r="72" spans="1:35" s="69" customFormat="1" ht="17.25" customHeight="1" x14ac:dyDescent="0.2">
      <c r="A72" s="506"/>
      <c r="B72" s="507"/>
      <c r="C72" s="507"/>
      <c r="D72" s="507"/>
      <c r="E72" s="507"/>
      <c r="F72" s="507"/>
      <c r="G72" s="507"/>
      <c r="H72" s="507"/>
      <c r="I72" s="507"/>
      <c r="J72" s="507"/>
      <c r="K72" s="507"/>
      <c r="L72" s="507"/>
      <c r="M72" s="507"/>
      <c r="N72" s="507"/>
      <c r="O72" s="507"/>
      <c r="P72" s="507"/>
      <c r="Q72" s="507"/>
      <c r="R72" s="507"/>
      <c r="S72" s="507"/>
      <c r="T72" s="507"/>
      <c r="U72" s="508"/>
      <c r="W72" s="104"/>
      <c r="X72" s="104"/>
      <c r="Y72" s="104"/>
      <c r="Z72" s="104"/>
      <c r="AA72" s="104"/>
      <c r="AB72" s="104"/>
      <c r="AF72" s="71"/>
      <c r="AI72" s="175"/>
    </row>
    <row r="73" spans="1:35" s="69" customFormat="1" ht="15.95" customHeight="1" x14ac:dyDescent="0.2">
      <c r="A73" s="506"/>
      <c r="B73" s="507"/>
      <c r="C73" s="507"/>
      <c r="D73" s="507"/>
      <c r="E73" s="507"/>
      <c r="F73" s="507"/>
      <c r="G73" s="507"/>
      <c r="H73" s="507"/>
      <c r="I73" s="507"/>
      <c r="J73" s="507"/>
      <c r="K73" s="507"/>
      <c r="L73" s="507"/>
      <c r="M73" s="507"/>
      <c r="N73" s="507"/>
      <c r="O73" s="507"/>
      <c r="P73" s="507"/>
      <c r="Q73" s="507"/>
      <c r="R73" s="507"/>
      <c r="S73" s="507"/>
      <c r="T73" s="507"/>
      <c r="U73" s="508"/>
      <c r="W73" s="104"/>
      <c r="X73" s="104"/>
      <c r="Y73" s="104"/>
      <c r="Z73" s="104"/>
      <c r="AA73" s="104"/>
      <c r="AB73" s="104"/>
      <c r="AF73" s="71"/>
      <c r="AI73" s="175"/>
    </row>
    <row r="74" spans="1:35" s="69" customFormat="1" ht="15.95" customHeight="1" x14ac:dyDescent="0.2">
      <c r="A74" s="506"/>
      <c r="B74" s="507"/>
      <c r="C74" s="507"/>
      <c r="D74" s="507"/>
      <c r="E74" s="507"/>
      <c r="F74" s="507"/>
      <c r="G74" s="507"/>
      <c r="H74" s="507"/>
      <c r="I74" s="507"/>
      <c r="J74" s="507"/>
      <c r="K74" s="507"/>
      <c r="L74" s="507"/>
      <c r="M74" s="507"/>
      <c r="N74" s="507"/>
      <c r="O74" s="507"/>
      <c r="P74" s="507"/>
      <c r="Q74" s="507"/>
      <c r="R74" s="507"/>
      <c r="S74" s="507"/>
      <c r="T74" s="507"/>
      <c r="U74" s="508"/>
      <c r="W74" s="104"/>
      <c r="X74" s="104"/>
      <c r="Y74" s="104"/>
      <c r="Z74" s="104"/>
      <c r="AA74" s="104"/>
      <c r="AB74" s="104"/>
      <c r="AF74" s="71"/>
      <c r="AI74" s="175"/>
    </row>
    <row r="75" spans="1:35" s="69" customFormat="1" ht="15.95" customHeight="1" x14ac:dyDescent="0.2">
      <c r="A75" s="506"/>
      <c r="B75" s="507"/>
      <c r="C75" s="507"/>
      <c r="D75" s="507"/>
      <c r="E75" s="507"/>
      <c r="F75" s="507"/>
      <c r="G75" s="507"/>
      <c r="H75" s="507"/>
      <c r="I75" s="507"/>
      <c r="J75" s="507"/>
      <c r="K75" s="507"/>
      <c r="L75" s="507"/>
      <c r="M75" s="507"/>
      <c r="N75" s="507"/>
      <c r="O75" s="507"/>
      <c r="P75" s="507"/>
      <c r="Q75" s="507"/>
      <c r="R75" s="507"/>
      <c r="S75" s="507"/>
      <c r="T75" s="507"/>
      <c r="U75" s="508"/>
      <c r="W75" s="387"/>
      <c r="X75" s="387"/>
      <c r="Y75" s="104"/>
      <c r="Z75" s="104"/>
      <c r="AA75" s="104"/>
      <c r="AB75" s="104"/>
      <c r="AF75" s="71"/>
      <c r="AI75" s="175"/>
    </row>
    <row r="76" spans="1:35" s="69" customFormat="1" ht="15.95" customHeight="1" x14ac:dyDescent="0.2">
      <c r="A76" s="506"/>
      <c r="B76" s="507"/>
      <c r="C76" s="507"/>
      <c r="D76" s="507"/>
      <c r="E76" s="507"/>
      <c r="F76" s="507"/>
      <c r="G76" s="507"/>
      <c r="H76" s="507"/>
      <c r="I76" s="507"/>
      <c r="J76" s="507"/>
      <c r="K76" s="507"/>
      <c r="L76" s="507"/>
      <c r="M76" s="507"/>
      <c r="N76" s="507"/>
      <c r="O76" s="507"/>
      <c r="P76" s="507"/>
      <c r="Q76" s="507"/>
      <c r="R76" s="507"/>
      <c r="S76" s="507"/>
      <c r="T76" s="507"/>
      <c r="U76" s="508"/>
      <c r="W76" s="387"/>
      <c r="X76" s="387"/>
      <c r="Y76" s="104"/>
      <c r="Z76" s="104"/>
      <c r="AA76" s="104"/>
      <c r="AB76" s="104"/>
      <c r="AF76" s="71"/>
      <c r="AI76" s="175"/>
    </row>
    <row r="77" spans="1:35" s="69" customFormat="1" ht="15.95" customHeight="1" x14ac:dyDescent="0.2">
      <c r="A77" s="506"/>
      <c r="B77" s="507"/>
      <c r="C77" s="507"/>
      <c r="D77" s="507"/>
      <c r="E77" s="507"/>
      <c r="F77" s="507"/>
      <c r="G77" s="507"/>
      <c r="H77" s="507"/>
      <c r="I77" s="507"/>
      <c r="J77" s="507"/>
      <c r="K77" s="507"/>
      <c r="L77" s="507"/>
      <c r="M77" s="507"/>
      <c r="N77" s="507"/>
      <c r="O77" s="507"/>
      <c r="P77" s="507"/>
      <c r="Q77" s="507"/>
      <c r="R77" s="507"/>
      <c r="S77" s="507"/>
      <c r="T77" s="507"/>
      <c r="U77" s="508"/>
      <c r="W77" s="386"/>
      <c r="X77" s="386"/>
      <c r="Y77" s="104"/>
      <c r="Z77" s="104"/>
      <c r="AA77" s="104"/>
      <c r="AB77" s="104"/>
      <c r="AF77" s="71"/>
      <c r="AI77" s="175"/>
    </row>
    <row r="78" spans="1:35" s="69" customFormat="1" ht="15" customHeight="1" x14ac:dyDescent="0.2">
      <c r="A78" s="506"/>
      <c r="B78" s="507"/>
      <c r="C78" s="507"/>
      <c r="D78" s="507"/>
      <c r="E78" s="507"/>
      <c r="F78" s="507"/>
      <c r="G78" s="507"/>
      <c r="H78" s="507"/>
      <c r="I78" s="507"/>
      <c r="J78" s="507"/>
      <c r="K78" s="507"/>
      <c r="L78" s="507"/>
      <c r="M78" s="507"/>
      <c r="N78" s="507"/>
      <c r="O78" s="507"/>
      <c r="P78" s="507"/>
      <c r="Q78" s="507"/>
      <c r="R78" s="507"/>
      <c r="S78" s="507"/>
      <c r="T78" s="507"/>
      <c r="U78" s="508"/>
      <c r="W78" s="386"/>
      <c r="X78" s="386"/>
      <c r="Y78" s="104"/>
      <c r="Z78" s="104"/>
      <c r="AA78" s="104"/>
      <c r="AB78" s="104"/>
      <c r="AF78" s="71"/>
      <c r="AI78" s="175"/>
    </row>
    <row r="79" spans="1:35" s="69" customFormat="1" ht="15" customHeight="1" x14ac:dyDescent="0.2">
      <c r="A79" s="506"/>
      <c r="B79" s="507"/>
      <c r="C79" s="507"/>
      <c r="D79" s="507"/>
      <c r="E79" s="507"/>
      <c r="F79" s="507"/>
      <c r="G79" s="507"/>
      <c r="H79" s="507"/>
      <c r="I79" s="507"/>
      <c r="J79" s="507"/>
      <c r="K79" s="507"/>
      <c r="L79" s="507"/>
      <c r="M79" s="507"/>
      <c r="N79" s="507"/>
      <c r="O79" s="507"/>
      <c r="P79" s="507"/>
      <c r="Q79" s="507"/>
      <c r="R79" s="507"/>
      <c r="S79" s="507"/>
      <c r="T79" s="507"/>
      <c r="U79" s="508"/>
      <c r="W79" s="386"/>
      <c r="X79" s="386"/>
      <c r="Y79" s="104"/>
      <c r="Z79" s="104"/>
      <c r="AA79" s="104"/>
      <c r="AB79" s="104"/>
      <c r="AF79" s="71"/>
      <c r="AI79" s="175"/>
    </row>
    <row r="80" spans="1:35" s="69" customFormat="1" ht="15" hidden="1" customHeight="1" thickBot="1" x14ac:dyDescent="0.25">
      <c r="A80" s="506"/>
      <c r="B80" s="507"/>
      <c r="C80" s="507"/>
      <c r="D80" s="507"/>
      <c r="E80" s="507"/>
      <c r="F80" s="507"/>
      <c r="G80" s="507"/>
      <c r="H80" s="507"/>
      <c r="I80" s="507"/>
      <c r="J80" s="507"/>
      <c r="K80" s="507"/>
      <c r="L80" s="507"/>
      <c r="M80" s="507"/>
      <c r="N80" s="507"/>
      <c r="O80" s="507"/>
      <c r="P80" s="507"/>
      <c r="Q80" s="507"/>
      <c r="R80" s="507"/>
      <c r="S80" s="507"/>
      <c r="T80" s="507"/>
      <c r="U80" s="508"/>
      <c r="W80" s="386"/>
      <c r="X80" s="386"/>
      <c r="Y80" s="104"/>
      <c r="Z80" s="104"/>
      <c r="AA80" s="104"/>
      <c r="AB80" s="104"/>
      <c r="AF80" s="71"/>
      <c r="AI80" s="175"/>
    </row>
    <row r="81" spans="1:35" s="69" customFormat="1" ht="15" hidden="1" customHeight="1" x14ac:dyDescent="0.2">
      <c r="A81" s="506"/>
      <c r="B81" s="507"/>
      <c r="C81" s="507"/>
      <c r="D81" s="507"/>
      <c r="E81" s="507"/>
      <c r="F81" s="507"/>
      <c r="G81" s="507"/>
      <c r="H81" s="507"/>
      <c r="I81" s="507"/>
      <c r="J81" s="507"/>
      <c r="K81" s="507"/>
      <c r="L81" s="507"/>
      <c r="M81" s="507"/>
      <c r="N81" s="507"/>
      <c r="O81" s="507"/>
      <c r="P81" s="507"/>
      <c r="Q81" s="507"/>
      <c r="R81" s="507"/>
      <c r="S81" s="507"/>
      <c r="T81" s="507"/>
      <c r="U81" s="508"/>
      <c r="W81" s="386"/>
      <c r="X81" s="386"/>
      <c r="Y81" s="104"/>
      <c r="Z81" s="104"/>
      <c r="AA81" s="104"/>
      <c r="AB81" s="104"/>
      <c r="AF81" s="71"/>
      <c r="AI81" s="175"/>
    </row>
    <row r="82" spans="1:35" s="69" customFormat="1" ht="15" hidden="1" customHeight="1" thickBot="1" x14ac:dyDescent="0.25">
      <c r="A82" s="506"/>
      <c r="B82" s="507"/>
      <c r="C82" s="507"/>
      <c r="D82" s="507"/>
      <c r="E82" s="507"/>
      <c r="F82" s="507"/>
      <c r="G82" s="507"/>
      <c r="H82" s="507"/>
      <c r="I82" s="507"/>
      <c r="J82" s="507"/>
      <c r="K82" s="507"/>
      <c r="L82" s="507"/>
      <c r="M82" s="507"/>
      <c r="N82" s="507"/>
      <c r="O82" s="507"/>
      <c r="P82" s="507"/>
      <c r="Q82" s="507"/>
      <c r="R82" s="507"/>
      <c r="S82" s="507"/>
      <c r="T82" s="507"/>
      <c r="U82" s="508"/>
      <c r="W82" s="386"/>
      <c r="X82" s="386"/>
      <c r="Y82" s="104"/>
      <c r="Z82" s="104"/>
      <c r="AA82" s="104"/>
      <c r="AB82" s="104"/>
      <c r="AF82" s="71"/>
      <c r="AI82" s="175"/>
    </row>
    <row r="83" spans="1:35" s="69" customFormat="1" ht="15" hidden="1" customHeight="1" thickBot="1" x14ac:dyDescent="0.25">
      <c r="A83" s="506"/>
      <c r="B83" s="507"/>
      <c r="C83" s="507"/>
      <c r="D83" s="507"/>
      <c r="E83" s="507"/>
      <c r="F83" s="507"/>
      <c r="G83" s="507"/>
      <c r="H83" s="507"/>
      <c r="I83" s="507"/>
      <c r="J83" s="507"/>
      <c r="K83" s="507"/>
      <c r="L83" s="507"/>
      <c r="M83" s="507"/>
      <c r="N83" s="507"/>
      <c r="O83" s="507"/>
      <c r="P83" s="507"/>
      <c r="Q83" s="507"/>
      <c r="R83" s="507"/>
      <c r="S83" s="507"/>
      <c r="T83" s="507"/>
      <c r="U83" s="508"/>
      <c r="W83" s="386"/>
      <c r="X83" s="386"/>
      <c r="Y83" s="104"/>
      <c r="Z83" s="104"/>
      <c r="AA83" s="104"/>
      <c r="AB83" s="104"/>
      <c r="AF83" s="71"/>
      <c r="AI83" s="175"/>
    </row>
    <row r="84" spans="1:35" s="69" customFormat="1" ht="15" hidden="1" customHeight="1" x14ac:dyDescent="0.2">
      <c r="A84" s="506"/>
      <c r="B84" s="507"/>
      <c r="C84" s="507"/>
      <c r="D84" s="507"/>
      <c r="E84" s="507"/>
      <c r="F84" s="507"/>
      <c r="G84" s="507"/>
      <c r="H84" s="507"/>
      <c r="I84" s="507"/>
      <c r="J84" s="507"/>
      <c r="K84" s="507"/>
      <c r="L84" s="507"/>
      <c r="M84" s="507"/>
      <c r="N84" s="507"/>
      <c r="O84" s="507"/>
      <c r="P84" s="507"/>
      <c r="Q84" s="507"/>
      <c r="R84" s="507"/>
      <c r="S84" s="507"/>
      <c r="T84" s="507"/>
      <c r="U84" s="508"/>
      <c r="W84" s="386"/>
      <c r="X84" s="386"/>
      <c r="Y84" s="104"/>
      <c r="Z84" s="104"/>
      <c r="AA84" s="104"/>
      <c r="AB84" s="104"/>
      <c r="AF84" s="71"/>
      <c r="AI84" s="175"/>
    </row>
    <row r="85" spans="1:35" s="69" customFormat="1" ht="15" hidden="1" customHeight="1" thickBot="1" x14ac:dyDescent="0.25">
      <c r="A85" s="506"/>
      <c r="B85" s="507"/>
      <c r="C85" s="507"/>
      <c r="D85" s="507"/>
      <c r="E85" s="507"/>
      <c r="F85" s="507"/>
      <c r="G85" s="507"/>
      <c r="H85" s="507"/>
      <c r="I85" s="507"/>
      <c r="J85" s="507"/>
      <c r="K85" s="507"/>
      <c r="L85" s="507"/>
      <c r="M85" s="507"/>
      <c r="N85" s="507"/>
      <c r="O85" s="507"/>
      <c r="P85" s="507"/>
      <c r="Q85" s="507"/>
      <c r="R85" s="507"/>
      <c r="S85" s="507"/>
      <c r="T85" s="507"/>
      <c r="U85" s="508"/>
      <c r="W85" s="386"/>
      <c r="X85" s="386"/>
      <c r="Y85" s="104"/>
      <c r="Z85" s="104"/>
      <c r="AA85" s="104"/>
      <c r="AB85" s="104"/>
      <c r="AF85" s="71"/>
      <c r="AI85" s="175"/>
    </row>
    <row r="86" spans="1:35" s="69" customFormat="1" ht="15" customHeight="1" x14ac:dyDescent="0.2">
      <c r="A86" s="506"/>
      <c r="B86" s="507"/>
      <c r="C86" s="507"/>
      <c r="D86" s="507"/>
      <c r="E86" s="507"/>
      <c r="F86" s="507"/>
      <c r="G86" s="507"/>
      <c r="H86" s="507"/>
      <c r="I86" s="507"/>
      <c r="J86" s="507"/>
      <c r="K86" s="507"/>
      <c r="L86" s="507"/>
      <c r="M86" s="507"/>
      <c r="N86" s="507"/>
      <c r="O86" s="507"/>
      <c r="P86" s="507"/>
      <c r="Q86" s="507"/>
      <c r="R86" s="507"/>
      <c r="S86" s="507"/>
      <c r="T86" s="507"/>
      <c r="U86" s="508"/>
      <c r="W86" s="386"/>
      <c r="X86" s="386"/>
      <c r="Y86" s="104"/>
      <c r="Z86" s="104"/>
      <c r="AA86" s="104"/>
      <c r="AB86" s="104"/>
      <c r="AF86" s="71"/>
      <c r="AI86" s="175"/>
    </row>
    <row r="87" spans="1:35" s="69" customFormat="1" ht="15" customHeight="1" x14ac:dyDescent="0.2">
      <c r="A87" s="506"/>
      <c r="B87" s="507"/>
      <c r="C87" s="507"/>
      <c r="D87" s="507"/>
      <c r="E87" s="507"/>
      <c r="F87" s="507"/>
      <c r="G87" s="507"/>
      <c r="H87" s="507"/>
      <c r="I87" s="507"/>
      <c r="J87" s="507"/>
      <c r="K87" s="507"/>
      <c r="L87" s="507"/>
      <c r="M87" s="507"/>
      <c r="N87" s="507"/>
      <c r="O87" s="507"/>
      <c r="P87" s="507"/>
      <c r="Q87" s="507"/>
      <c r="R87" s="507"/>
      <c r="S87" s="507"/>
      <c r="T87" s="507"/>
      <c r="U87" s="508"/>
      <c r="W87" s="386"/>
      <c r="X87" s="386"/>
      <c r="Y87" s="104"/>
      <c r="Z87" s="104"/>
      <c r="AA87" s="104"/>
      <c r="AB87" s="104"/>
      <c r="AF87" s="71"/>
      <c r="AI87" s="175"/>
    </row>
    <row r="88" spans="1:35" s="69" customFormat="1" ht="15" customHeight="1" x14ac:dyDescent="0.2">
      <c r="A88" s="506"/>
      <c r="B88" s="507"/>
      <c r="C88" s="507"/>
      <c r="D88" s="507"/>
      <c r="E88" s="507"/>
      <c r="F88" s="507"/>
      <c r="G88" s="507"/>
      <c r="H88" s="507"/>
      <c r="I88" s="507"/>
      <c r="J88" s="507"/>
      <c r="K88" s="507"/>
      <c r="L88" s="507"/>
      <c r="M88" s="507"/>
      <c r="N88" s="507"/>
      <c r="O88" s="507"/>
      <c r="P88" s="507"/>
      <c r="Q88" s="507"/>
      <c r="R88" s="507"/>
      <c r="S88" s="507"/>
      <c r="T88" s="507"/>
      <c r="U88" s="508"/>
      <c r="W88" s="386"/>
      <c r="X88" s="386"/>
      <c r="Y88" s="104"/>
      <c r="Z88" s="104"/>
      <c r="AA88" s="104"/>
      <c r="AB88" s="104"/>
      <c r="AF88" s="71"/>
      <c r="AI88" s="175"/>
    </row>
    <row r="89" spans="1:35" s="69" customFormat="1" ht="15" customHeight="1" x14ac:dyDescent="0.2">
      <c r="A89" s="506"/>
      <c r="B89" s="507"/>
      <c r="C89" s="507"/>
      <c r="D89" s="507"/>
      <c r="E89" s="507"/>
      <c r="F89" s="507"/>
      <c r="G89" s="507"/>
      <c r="H89" s="507"/>
      <c r="I89" s="507"/>
      <c r="J89" s="507"/>
      <c r="K89" s="507"/>
      <c r="L89" s="507"/>
      <c r="M89" s="507"/>
      <c r="N89" s="507"/>
      <c r="O89" s="507"/>
      <c r="P89" s="507"/>
      <c r="Q89" s="507"/>
      <c r="R89" s="507"/>
      <c r="S89" s="507"/>
      <c r="T89" s="507"/>
      <c r="U89" s="508"/>
      <c r="W89" s="386"/>
      <c r="X89" s="386"/>
      <c r="Y89" s="104"/>
      <c r="Z89" s="104"/>
      <c r="AA89" s="104"/>
      <c r="AB89" s="104"/>
      <c r="AF89" s="71"/>
      <c r="AI89" s="175"/>
    </row>
    <row r="90" spans="1:35" s="69" customFormat="1" ht="15" customHeight="1" x14ac:dyDescent="0.2">
      <c r="A90" s="506"/>
      <c r="B90" s="507"/>
      <c r="C90" s="507"/>
      <c r="D90" s="507"/>
      <c r="E90" s="507"/>
      <c r="F90" s="507"/>
      <c r="G90" s="507"/>
      <c r="H90" s="507"/>
      <c r="I90" s="507"/>
      <c r="J90" s="507"/>
      <c r="K90" s="507"/>
      <c r="L90" s="507"/>
      <c r="M90" s="507"/>
      <c r="N90" s="507"/>
      <c r="O90" s="507"/>
      <c r="P90" s="507"/>
      <c r="Q90" s="507"/>
      <c r="R90" s="507"/>
      <c r="S90" s="507"/>
      <c r="T90" s="507"/>
      <c r="U90" s="508"/>
      <c r="W90" s="372"/>
      <c r="X90" s="373"/>
      <c r="Y90" s="104"/>
      <c r="Z90" s="104"/>
      <c r="AA90" s="104"/>
      <c r="AB90" s="104"/>
      <c r="AF90" s="71"/>
      <c r="AI90" s="175"/>
    </row>
    <row r="91" spans="1:35" s="69" customFormat="1" ht="15" customHeight="1" x14ac:dyDescent="0.2">
      <c r="A91" s="506"/>
      <c r="B91" s="507"/>
      <c r="C91" s="507"/>
      <c r="D91" s="507"/>
      <c r="E91" s="507"/>
      <c r="F91" s="507"/>
      <c r="G91" s="507"/>
      <c r="H91" s="507"/>
      <c r="I91" s="507"/>
      <c r="J91" s="507"/>
      <c r="K91" s="507"/>
      <c r="L91" s="507"/>
      <c r="M91" s="507"/>
      <c r="N91" s="507"/>
      <c r="O91" s="507"/>
      <c r="P91" s="507"/>
      <c r="Q91" s="507"/>
      <c r="R91" s="507"/>
      <c r="S91" s="507"/>
      <c r="T91" s="507"/>
      <c r="U91" s="508"/>
      <c r="W91" s="374"/>
      <c r="X91" s="373"/>
      <c r="Y91" s="104"/>
      <c r="Z91" s="104"/>
      <c r="AA91" s="104"/>
      <c r="AB91" s="104"/>
      <c r="AF91" s="71"/>
      <c r="AI91" s="175"/>
    </row>
    <row r="92" spans="1:35" s="69" customFormat="1" ht="15" customHeight="1" x14ac:dyDescent="0.2">
      <c r="A92" s="506"/>
      <c r="B92" s="507"/>
      <c r="C92" s="507"/>
      <c r="D92" s="507"/>
      <c r="E92" s="507"/>
      <c r="F92" s="507"/>
      <c r="G92" s="507"/>
      <c r="H92" s="507"/>
      <c r="I92" s="507"/>
      <c r="J92" s="507"/>
      <c r="K92" s="507"/>
      <c r="L92" s="507"/>
      <c r="M92" s="507"/>
      <c r="N92" s="507"/>
      <c r="O92" s="507"/>
      <c r="P92" s="507"/>
      <c r="Q92" s="507"/>
      <c r="R92" s="507"/>
      <c r="S92" s="507"/>
      <c r="T92" s="507"/>
      <c r="U92" s="508"/>
      <c r="W92" s="375"/>
      <c r="X92" s="373"/>
      <c r="Y92" s="104"/>
      <c r="Z92" s="104"/>
      <c r="AA92" s="104"/>
      <c r="AB92" s="104"/>
      <c r="AF92" s="71"/>
      <c r="AI92" s="175"/>
    </row>
    <row r="93" spans="1:35" s="69" customFormat="1" ht="15" customHeight="1" x14ac:dyDescent="0.2">
      <c r="A93" s="506"/>
      <c r="B93" s="507"/>
      <c r="C93" s="507"/>
      <c r="D93" s="507"/>
      <c r="E93" s="507"/>
      <c r="F93" s="507"/>
      <c r="G93" s="507"/>
      <c r="H93" s="507"/>
      <c r="I93" s="507"/>
      <c r="J93" s="507"/>
      <c r="K93" s="507"/>
      <c r="L93" s="507"/>
      <c r="M93" s="507"/>
      <c r="N93" s="507"/>
      <c r="O93" s="507"/>
      <c r="P93" s="507"/>
      <c r="Q93" s="507"/>
      <c r="R93" s="507"/>
      <c r="S93" s="507"/>
      <c r="T93" s="507"/>
      <c r="U93" s="508"/>
      <c r="W93" s="376"/>
      <c r="X93" s="373"/>
      <c r="Y93" s="104"/>
      <c r="Z93" s="104"/>
      <c r="AA93" s="104"/>
      <c r="AB93" s="104"/>
      <c r="AF93" s="71"/>
      <c r="AI93" s="175"/>
    </row>
    <row r="94" spans="1:35" s="69" customFormat="1" ht="15" customHeight="1" x14ac:dyDescent="0.2">
      <c r="A94" s="506"/>
      <c r="B94" s="507"/>
      <c r="C94" s="507"/>
      <c r="D94" s="507"/>
      <c r="E94" s="507"/>
      <c r="F94" s="507"/>
      <c r="G94" s="507"/>
      <c r="H94" s="507"/>
      <c r="I94" s="507"/>
      <c r="J94" s="507"/>
      <c r="K94" s="507"/>
      <c r="L94" s="507"/>
      <c r="M94" s="507"/>
      <c r="N94" s="507"/>
      <c r="O94" s="507"/>
      <c r="P94" s="507"/>
      <c r="Q94" s="507"/>
      <c r="R94" s="507"/>
      <c r="S94" s="507"/>
      <c r="T94" s="507"/>
      <c r="U94" s="508"/>
      <c r="W94" s="377"/>
      <c r="X94" s="373"/>
      <c r="Y94" s="104"/>
      <c r="Z94" s="104"/>
      <c r="AA94" s="104"/>
      <c r="AB94" s="104"/>
      <c r="AF94" s="71"/>
      <c r="AI94" s="175"/>
    </row>
    <row r="95" spans="1:35" s="69" customFormat="1" ht="15" customHeight="1" x14ac:dyDescent="0.2">
      <c r="A95" s="506"/>
      <c r="B95" s="507"/>
      <c r="C95" s="507"/>
      <c r="D95" s="507"/>
      <c r="E95" s="507"/>
      <c r="F95" s="507"/>
      <c r="G95" s="507"/>
      <c r="H95" s="507"/>
      <c r="I95" s="507"/>
      <c r="J95" s="507"/>
      <c r="K95" s="507"/>
      <c r="L95" s="507"/>
      <c r="M95" s="507"/>
      <c r="N95" s="507"/>
      <c r="O95" s="507"/>
      <c r="P95" s="507"/>
      <c r="Q95" s="507"/>
      <c r="R95" s="507"/>
      <c r="S95" s="507"/>
      <c r="T95" s="507"/>
      <c r="U95" s="508"/>
      <c r="W95" s="378"/>
      <c r="X95" s="373"/>
      <c r="Y95" s="104"/>
      <c r="Z95" s="104"/>
      <c r="AA95" s="104"/>
      <c r="AB95" s="104"/>
      <c r="AF95" s="71"/>
      <c r="AI95" s="175"/>
    </row>
    <row r="96" spans="1:35" s="69" customFormat="1" ht="15" customHeight="1" x14ac:dyDescent="0.2">
      <c r="A96" s="506"/>
      <c r="B96" s="507"/>
      <c r="C96" s="507"/>
      <c r="D96" s="507"/>
      <c r="E96" s="507"/>
      <c r="F96" s="507"/>
      <c r="G96" s="507"/>
      <c r="H96" s="507"/>
      <c r="I96" s="507"/>
      <c r="J96" s="507"/>
      <c r="K96" s="507"/>
      <c r="L96" s="507"/>
      <c r="M96" s="507"/>
      <c r="N96" s="507"/>
      <c r="O96" s="507"/>
      <c r="P96" s="507"/>
      <c r="Q96" s="507"/>
      <c r="R96" s="507"/>
      <c r="S96" s="507"/>
      <c r="T96" s="507"/>
      <c r="U96" s="508"/>
      <c r="W96" s="379"/>
      <c r="X96" s="373"/>
      <c r="Y96" s="104"/>
      <c r="Z96" s="104"/>
      <c r="AA96" s="104"/>
      <c r="AB96" s="104"/>
      <c r="AF96" s="71"/>
      <c r="AI96" s="175"/>
    </row>
    <row r="97" spans="1:35" s="69" customFormat="1" ht="15" customHeight="1" x14ac:dyDescent="0.2">
      <c r="A97" s="506"/>
      <c r="B97" s="507"/>
      <c r="C97" s="507"/>
      <c r="D97" s="507"/>
      <c r="E97" s="507"/>
      <c r="F97" s="507"/>
      <c r="G97" s="507"/>
      <c r="H97" s="507"/>
      <c r="I97" s="507"/>
      <c r="J97" s="507"/>
      <c r="K97" s="507"/>
      <c r="L97" s="507"/>
      <c r="M97" s="507"/>
      <c r="N97" s="507"/>
      <c r="O97" s="507"/>
      <c r="P97" s="507"/>
      <c r="Q97" s="507"/>
      <c r="R97" s="507"/>
      <c r="S97" s="507"/>
      <c r="T97" s="507"/>
      <c r="U97" s="508"/>
      <c r="W97" s="380"/>
      <c r="X97" s="373"/>
      <c r="Y97" s="104"/>
      <c r="Z97" s="104"/>
      <c r="AA97" s="104"/>
      <c r="AB97" s="104"/>
      <c r="AF97" s="71"/>
      <c r="AI97" s="175"/>
    </row>
    <row r="98" spans="1:35" s="69" customFormat="1" ht="15" customHeight="1" x14ac:dyDescent="0.2">
      <c r="A98" s="506"/>
      <c r="B98" s="507"/>
      <c r="C98" s="507"/>
      <c r="D98" s="507"/>
      <c r="E98" s="507"/>
      <c r="F98" s="507"/>
      <c r="G98" s="507"/>
      <c r="H98" s="507"/>
      <c r="I98" s="507"/>
      <c r="J98" s="507"/>
      <c r="K98" s="507"/>
      <c r="L98" s="507"/>
      <c r="M98" s="507"/>
      <c r="N98" s="507"/>
      <c r="O98" s="507"/>
      <c r="P98" s="507"/>
      <c r="Q98" s="507"/>
      <c r="R98" s="507"/>
      <c r="S98" s="507"/>
      <c r="T98" s="507"/>
      <c r="U98" s="508"/>
      <c r="W98" s="383"/>
      <c r="X98" s="383"/>
      <c r="Y98" s="383"/>
      <c r="Z98" s="383"/>
      <c r="AA98" s="383"/>
      <c r="AB98" s="383"/>
      <c r="AF98" s="71"/>
      <c r="AI98" s="175"/>
    </row>
    <row r="99" spans="1:35" s="69" customFormat="1" ht="15" customHeight="1" x14ac:dyDescent="0.2">
      <c r="A99" s="506"/>
      <c r="B99" s="507"/>
      <c r="C99" s="507"/>
      <c r="D99" s="507"/>
      <c r="E99" s="507"/>
      <c r="F99" s="507"/>
      <c r="G99" s="507"/>
      <c r="H99" s="507"/>
      <c r="I99" s="507"/>
      <c r="J99" s="507"/>
      <c r="K99" s="507"/>
      <c r="L99" s="507"/>
      <c r="M99" s="507"/>
      <c r="N99" s="507"/>
      <c r="O99" s="507"/>
      <c r="P99" s="507"/>
      <c r="Q99" s="507"/>
      <c r="R99" s="507"/>
      <c r="S99" s="507"/>
      <c r="T99" s="507"/>
      <c r="U99" s="508"/>
      <c r="W99" s="384"/>
      <c r="X99" s="384"/>
      <c r="Y99" s="384"/>
      <c r="Z99" s="384"/>
      <c r="AA99" s="384"/>
      <c r="AB99" s="384"/>
      <c r="AF99" s="71"/>
      <c r="AI99" s="175"/>
    </row>
    <row r="100" spans="1:35" ht="15.95" customHeight="1" x14ac:dyDescent="0.2">
      <c r="A100" s="506"/>
      <c r="B100" s="507"/>
      <c r="C100" s="507"/>
      <c r="D100" s="507"/>
      <c r="E100" s="507"/>
      <c r="F100" s="507"/>
      <c r="G100" s="507"/>
      <c r="H100" s="507"/>
      <c r="I100" s="507"/>
      <c r="J100" s="507"/>
      <c r="K100" s="507"/>
      <c r="L100" s="507"/>
      <c r="M100" s="507"/>
      <c r="N100" s="507"/>
      <c r="O100" s="507"/>
      <c r="P100" s="507"/>
      <c r="Q100" s="507"/>
      <c r="R100" s="507"/>
      <c r="S100" s="507"/>
      <c r="T100" s="507"/>
      <c r="U100" s="508"/>
      <c r="W100" s="385"/>
      <c r="X100" s="385"/>
      <c r="Y100" s="385"/>
      <c r="Z100" s="385"/>
      <c r="AA100" s="385"/>
      <c r="AB100" s="385"/>
    </row>
    <row r="101" spans="1:35" ht="15.95" customHeight="1" thickBot="1" x14ac:dyDescent="0.25">
      <c r="A101" s="509"/>
      <c r="B101" s="510"/>
      <c r="C101" s="510"/>
      <c r="D101" s="510"/>
      <c r="E101" s="510"/>
      <c r="F101" s="510"/>
      <c r="G101" s="510"/>
      <c r="H101" s="510"/>
      <c r="I101" s="510"/>
      <c r="J101" s="510"/>
      <c r="K101" s="510"/>
      <c r="L101" s="510"/>
      <c r="M101" s="510"/>
      <c r="N101" s="510"/>
      <c r="O101" s="510"/>
      <c r="P101" s="510"/>
      <c r="Q101" s="510"/>
      <c r="R101" s="510"/>
      <c r="S101" s="510"/>
      <c r="T101" s="510"/>
      <c r="U101" s="511"/>
      <c r="W101" s="382"/>
      <c r="X101" s="382"/>
      <c r="Y101" s="382"/>
      <c r="Z101" s="382"/>
      <c r="AA101" s="382"/>
      <c r="AB101" s="382"/>
    </row>
    <row r="102" spans="1:35" ht="15" customHeight="1" x14ac:dyDescent="0.2">
      <c r="A102" s="137"/>
      <c r="B102" s="137"/>
      <c r="C102" s="137"/>
      <c r="D102" s="137"/>
      <c r="E102" s="137"/>
      <c r="F102" s="137"/>
      <c r="G102" s="164"/>
      <c r="W102" s="381"/>
      <c r="X102" s="371"/>
      <c r="Y102" s="371"/>
      <c r="Z102" s="371"/>
      <c r="AA102" s="371"/>
      <c r="AB102" s="371"/>
    </row>
    <row r="103" spans="1:35" x14ac:dyDescent="0.2">
      <c r="A103" s="137"/>
      <c r="B103" s="137"/>
      <c r="C103" s="137"/>
      <c r="D103" s="137"/>
      <c r="E103" s="137"/>
      <c r="F103" s="137"/>
      <c r="G103" s="164"/>
      <c r="W103" s="381"/>
      <c r="X103" s="371"/>
      <c r="Y103" s="371"/>
      <c r="Z103" s="371"/>
      <c r="AA103" s="371"/>
      <c r="AB103" s="371"/>
    </row>
    <row r="104" spans="1:35" x14ac:dyDescent="0.2">
      <c r="A104" s="137"/>
      <c r="B104" s="137"/>
      <c r="C104" s="137"/>
      <c r="D104" s="137"/>
      <c r="E104" s="137"/>
      <c r="F104" s="137"/>
    </row>
  </sheetData>
  <sheetProtection algorithmName="SHA-512" hashValue="NkwjYLAeTH4S6I2zU8ihMNWnpnYgvLO+GpD1wA77YA8o4iskzu2XCuosEW54xrRs4ydDa1Cy0pBPu0x6S73DNQ==" saltValue="UmDHp0riCcepPylckMeLbg==" spinCount="100000" sheet="1" insertHyperlinks="0" selectLockedCells="1"/>
  <dataConsolidate/>
  <mergeCells count="30">
    <mergeCell ref="A15:U101"/>
    <mergeCell ref="W6:X7"/>
    <mergeCell ref="A7:F14"/>
    <mergeCell ref="G7:I14"/>
    <mergeCell ref="J7:M14"/>
    <mergeCell ref="N7:Q14"/>
    <mergeCell ref="R7:U14"/>
    <mergeCell ref="W9:X10"/>
    <mergeCell ref="T3:U3"/>
    <mergeCell ref="A4:U5"/>
    <mergeCell ref="A6:F6"/>
    <mergeCell ref="G6:I6"/>
    <mergeCell ref="J6:M6"/>
    <mergeCell ref="N6:Q6"/>
    <mergeCell ref="R6:U6"/>
    <mergeCell ref="A2:A3"/>
    <mergeCell ref="B2:F2"/>
    <mergeCell ref="G2:M2"/>
    <mergeCell ref="N2:O2"/>
    <mergeCell ref="P2:S2"/>
    <mergeCell ref="B3:F3"/>
    <mergeCell ref="G3:M3"/>
    <mergeCell ref="N3:O3"/>
    <mergeCell ref="P3:S3"/>
    <mergeCell ref="T1:U1"/>
    <mergeCell ref="B1:F1"/>
    <mergeCell ref="G1:H1"/>
    <mergeCell ref="K1:L1"/>
    <mergeCell ref="N1:O1"/>
    <mergeCell ref="P1:S1"/>
  </mergeCells>
  <conditionalFormatting sqref="T2:T3">
    <cfRule type="expression" dxfId="517" priority="13">
      <formula>$T$2=""</formula>
    </cfRule>
    <cfRule type="containsText" dxfId="516" priority="16" operator="containsText" text="#">
      <formula>NOT(ISERROR(SEARCH("#",T2)))</formula>
    </cfRule>
  </conditionalFormatting>
  <conditionalFormatting sqref="U2">
    <cfRule type="expression" dxfId="515" priority="14">
      <formula>$T$2=""</formula>
    </cfRule>
    <cfRule type="expression" dxfId="514" priority="15">
      <formula>$T$2="#"</formula>
    </cfRule>
  </conditionalFormatting>
  <conditionalFormatting sqref="A6">
    <cfRule type="expression" dxfId="513" priority="12">
      <formula>$A6=0</formula>
    </cfRule>
  </conditionalFormatting>
  <conditionalFormatting sqref="G6">
    <cfRule type="expression" dxfId="512" priority="11">
      <formula>$G6=0</formula>
    </cfRule>
  </conditionalFormatting>
  <conditionalFormatting sqref="J6">
    <cfRule type="expression" dxfId="511" priority="10">
      <formula>$J6=0</formula>
    </cfRule>
  </conditionalFormatting>
  <conditionalFormatting sqref="N6">
    <cfRule type="expression" dxfId="510" priority="9">
      <formula>$N6=0</formula>
    </cfRule>
  </conditionalFormatting>
  <conditionalFormatting sqref="R6">
    <cfRule type="expression" dxfId="509" priority="8">
      <formula>$R6=0</formula>
    </cfRule>
  </conditionalFormatting>
  <conditionalFormatting sqref="B2">
    <cfRule type="expression" dxfId="508" priority="7">
      <formula>B2=0</formula>
    </cfRule>
  </conditionalFormatting>
  <conditionalFormatting sqref="G2">
    <cfRule type="expression" dxfId="507" priority="6">
      <formula>G2=0</formula>
    </cfRule>
  </conditionalFormatting>
  <conditionalFormatting sqref="P2">
    <cfRule type="expression" dxfId="506" priority="5">
      <formula>P2=0</formula>
    </cfRule>
  </conditionalFormatting>
  <conditionalFormatting sqref="P3">
    <cfRule type="expression" dxfId="505" priority="4">
      <formula>P3=0</formula>
    </cfRule>
  </conditionalFormatting>
  <conditionalFormatting sqref="T3">
    <cfRule type="expression" dxfId="504" priority="3">
      <formula>T3=0</formula>
    </cfRule>
  </conditionalFormatting>
  <conditionalFormatting sqref="P1">
    <cfRule type="expression" dxfId="503" priority="2">
      <formula>P1=0</formula>
    </cfRule>
  </conditionalFormatting>
  <conditionalFormatting sqref="G3">
    <cfRule type="expression" dxfId="502" priority="1">
      <formula>G3=0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pageSetUpPr fitToPage="1"/>
  </sheetPr>
  <dimension ref="A1:AI104"/>
  <sheetViews>
    <sheetView topLeftCell="A54" zoomScale="70" zoomScaleNormal="70" workbookViewId="0">
      <selection activeCell="G7" sqref="G7:I14"/>
    </sheetView>
  </sheetViews>
  <sheetFormatPr baseColWidth="10" defaultColWidth="11.42578125" defaultRowHeight="12.75" x14ac:dyDescent="0.2"/>
  <cols>
    <col min="1" max="1" width="3.7109375" style="170" customWidth="1"/>
    <col min="2" max="6" width="5" style="170" customWidth="1"/>
    <col min="7" max="7" width="6.7109375" style="169" customWidth="1"/>
    <col min="8" max="8" width="11.7109375" style="165" customWidth="1"/>
    <col min="9" max="9" width="11.7109375" style="166" customWidth="1"/>
    <col min="10" max="10" width="7.7109375" style="167" customWidth="1"/>
    <col min="11" max="11" width="7.7109375" style="168" customWidth="1"/>
    <col min="12" max="13" width="7.140625" style="61" customWidth="1"/>
    <col min="14" max="15" width="7.7109375" style="61" customWidth="1"/>
    <col min="16" max="17" width="7.140625" style="61" customWidth="1"/>
    <col min="18" max="19" width="7.7109375" style="61" customWidth="1"/>
    <col min="20" max="21" width="7.140625" style="61" customWidth="1"/>
    <col min="22" max="22" width="5.7109375" style="61" customWidth="1"/>
    <col min="23" max="23" width="16.28515625" style="61" customWidth="1"/>
    <col min="24" max="24" width="6.28515625" style="61" customWidth="1"/>
    <col min="25" max="28" width="10.7109375" style="61" customWidth="1"/>
    <col min="29" max="29" width="21" style="61" customWidth="1"/>
    <col min="30" max="30" width="11.42578125" style="61"/>
    <col min="31" max="31" width="13.140625" style="61" customWidth="1"/>
    <col min="32" max="32" width="10.85546875" style="62" hidden="1" customWidth="1"/>
    <col min="33" max="33" width="6.7109375" style="61" hidden="1" customWidth="1"/>
    <col min="34" max="34" width="29.7109375" style="61" customWidth="1"/>
    <col min="35" max="35" width="12.7109375" style="174" hidden="1" customWidth="1"/>
    <col min="36" max="16384" width="11.42578125" style="61"/>
  </cols>
  <sheetData>
    <row r="1" spans="1:35" s="56" customFormat="1" ht="19.149999999999999" customHeight="1" thickBot="1" x14ac:dyDescent="0.35">
      <c r="A1" s="394"/>
      <c r="B1" s="466" t="s">
        <v>9</v>
      </c>
      <c r="C1" s="467"/>
      <c r="D1" s="467"/>
      <c r="E1" s="467"/>
      <c r="F1" s="467"/>
      <c r="G1" s="468" t="str">
        <f>'FICHA CARGA'!G1:H1</f>
        <v>V23 G - COL2 - 08</v>
      </c>
      <c r="H1" s="468"/>
      <c r="I1" s="395"/>
      <c r="J1" s="395"/>
      <c r="K1" s="469"/>
      <c r="L1" s="469"/>
      <c r="M1" s="396"/>
      <c r="N1" s="470" t="s">
        <v>2</v>
      </c>
      <c r="O1" s="470"/>
      <c r="P1" s="470">
        <f>'FICHA CARGA'!P1:S1</f>
        <v>0</v>
      </c>
      <c r="Q1" s="470"/>
      <c r="R1" s="470"/>
      <c r="S1" s="470"/>
      <c r="T1" s="464" t="s">
        <v>15</v>
      </c>
      <c r="U1" s="465"/>
      <c r="AF1" s="62" t="s">
        <v>607</v>
      </c>
      <c r="AG1" s="62" t="s">
        <v>616</v>
      </c>
      <c r="AI1" s="173" t="s">
        <v>606</v>
      </c>
    </row>
    <row r="2" spans="1:35" s="56" customFormat="1" ht="24" customHeight="1" x14ac:dyDescent="0.3">
      <c r="A2" s="482" t="s">
        <v>38</v>
      </c>
      <c r="B2" s="484" t="str">
        <f>'FICHA CARGA'!B2:F2</f>
        <v>G2RL10</v>
      </c>
      <c r="C2" s="485"/>
      <c r="D2" s="485"/>
      <c r="E2" s="485"/>
      <c r="F2" s="486"/>
      <c r="G2" s="487" t="str">
        <f>'FICHA CARGA'!G2:M2</f>
        <v>REMERA LORENA NNA - JERSEY</v>
      </c>
      <c r="H2" s="488"/>
      <c r="I2" s="488"/>
      <c r="J2" s="488"/>
      <c r="K2" s="488"/>
      <c r="L2" s="488"/>
      <c r="M2" s="489"/>
      <c r="N2" s="490" t="s">
        <v>3</v>
      </c>
      <c r="O2" s="491"/>
      <c r="P2" s="492" t="str">
        <f>'FICHA CARGA'!P2:S2</f>
        <v>1-2-3-4</v>
      </c>
      <c r="Q2" s="493"/>
      <c r="R2" s="493"/>
      <c r="S2" s="494"/>
      <c r="T2" s="397" t="str">
        <f>'FICHA CARGA'!T2</f>
        <v>#S01</v>
      </c>
      <c r="U2" s="398"/>
      <c r="W2" s="172"/>
      <c r="AF2" s="57"/>
      <c r="AG2" s="56" t="str">
        <f>IF(IFERROR(SEARCH("G1",B2),FALSE),"G3",IF(IFERROR(SEARCH("G2",B2),FALSE),"G4",""))</f>
        <v>G4</v>
      </c>
      <c r="AH2" s="58"/>
      <c r="AI2" s="173" t="str">
        <f>IFERROR(IF(IFERROR(SEARCH("NNA",G2),"Falso"),"CCA",IF(IFERROR(SEARCH("NN",G2),""),"CC","Falso")),"")</f>
        <v>CCA</v>
      </c>
    </row>
    <row r="3" spans="1:35" s="56" customFormat="1" ht="24" customHeight="1" thickBot="1" x14ac:dyDescent="0.35">
      <c r="A3" s="483"/>
      <c r="B3" s="495" t="str">
        <f>'FICHA CARGA'!B3:F3</f>
        <v>G4RL10</v>
      </c>
      <c r="C3" s="496"/>
      <c r="D3" s="496"/>
      <c r="E3" s="496"/>
      <c r="F3" s="497"/>
      <c r="G3" s="498">
        <f>'FICHA CARGA'!G3:M3</f>
        <v>0</v>
      </c>
      <c r="H3" s="499"/>
      <c r="I3" s="499"/>
      <c r="J3" s="499"/>
      <c r="K3" s="499"/>
      <c r="L3" s="499"/>
      <c r="M3" s="500"/>
      <c r="N3" s="501" t="s">
        <v>3</v>
      </c>
      <c r="O3" s="502"/>
      <c r="P3" s="503">
        <f>'FICHA CARGA'!P3:S3</f>
        <v>0</v>
      </c>
      <c r="Q3" s="504"/>
      <c r="R3" s="504"/>
      <c r="S3" s="505"/>
      <c r="T3" s="471" t="str">
        <f>'FICHA CARGA'!T3:U3</f>
        <v>PRODUCCION</v>
      </c>
      <c r="U3" s="472"/>
      <c r="W3" s="182"/>
      <c r="AF3" s="57"/>
      <c r="AG3" s="56" t="str">
        <f>IF(AG2&lt;&gt;"",MID(B2,3,5),"")</f>
        <v>RL10</v>
      </c>
      <c r="AI3" s="173" t="str">
        <f>IF(IFERROR(SEARCH("NNA",G2),FALSE),"G3",IF(IFERROR(SEARCH("NN",G2),FALSE),"G4",""))</f>
        <v>G3</v>
      </c>
    </row>
    <row r="4" spans="1:35" ht="17.100000000000001" customHeight="1" x14ac:dyDescent="0.2">
      <c r="A4" s="473" t="s">
        <v>1188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74"/>
      <c r="R4" s="474"/>
      <c r="S4" s="474"/>
      <c r="T4" s="474"/>
      <c r="U4" s="475"/>
    </row>
    <row r="5" spans="1:35" ht="17.100000000000001" customHeight="1" thickBot="1" x14ac:dyDescent="0.45">
      <c r="A5" s="476"/>
      <c r="B5" s="477"/>
      <c r="C5" s="477"/>
      <c r="D5" s="477"/>
      <c r="E5" s="477"/>
      <c r="F5" s="477"/>
      <c r="G5" s="477"/>
      <c r="H5" s="477"/>
      <c r="I5" s="477"/>
      <c r="J5" s="477"/>
      <c r="K5" s="477"/>
      <c r="L5" s="477"/>
      <c r="M5" s="477"/>
      <c r="N5" s="477"/>
      <c r="O5" s="477"/>
      <c r="P5" s="477"/>
      <c r="Q5" s="477"/>
      <c r="R5" s="477"/>
      <c r="S5" s="477"/>
      <c r="T5" s="477"/>
      <c r="U5" s="478"/>
      <c r="W5" s="402"/>
    </row>
    <row r="6" spans="1:35" s="69" customFormat="1" ht="19.149999999999999" customHeight="1" thickBot="1" x14ac:dyDescent="0.35">
      <c r="A6" s="479" t="str">
        <f>'FICHA CARGA'!L4</f>
        <v>NEGRO</v>
      </c>
      <c r="B6" s="480"/>
      <c r="C6" s="480"/>
      <c r="D6" s="480"/>
      <c r="E6" s="480"/>
      <c r="F6" s="481"/>
      <c r="G6" s="479" t="str">
        <f>'FICHA CARGA'!N4</f>
        <v>MERENGE</v>
      </c>
      <c r="H6" s="480"/>
      <c r="I6" s="481"/>
      <c r="J6" s="479">
        <f>'FICHA CARGA'!P4</f>
        <v>0</v>
      </c>
      <c r="K6" s="480"/>
      <c r="L6" s="480"/>
      <c r="M6" s="481"/>
      <c r="N6" s="479">
        <f>'FICHA CARGA'!R4</f>
        <v>0</v>
      </c>
      <c r="O6" s="480"/>
      <c r="P6" s="480"/>
      <c r="Q6" s="481"/>
      <c r="R6" s="479">
        <f>'FICHA CARGA'!T4</f>
        <v>0</v>
      </c>
      <c r="S6" s="480"/>
      <c r="T6" s="480"/>
      <c r="U6" s="481"/>
      <c r="W6" s="512"/>
      <c r="X6" s="512"/>
      <c r="Z6" s="391"/>
      <c r="AA6" s="164"/>
      <c r="AB6" s="393"/>
      <c r="AC6" s="393"/>
      <c r="AD6" s="95"/>
      <c r="AE6" s="95"/>
      <c r="AF6" s="71" t="str">
        <f>IFERROR(VLOOKUP(A6,AUX!$F$100:$G$134,2,0),"")</f>
        <v/>
      </c>
      <c r="AI6" s="175"/>
    </row>
    <row r="7" spans="1:35" s="69" customFormat="1" ht="15" customHeight="1" x14ac:dyDescent="0.25">
      <c r="A7" s="513"/>
      <c r="B7" s="514"/>
      <c r="C7" s="514"/>
      <c r="D7" s="514"/>
      <c r="E7" s="514"/>
      <c r="F7" s="515"/>
      <c r="G7" s="516"/>
      <c r="H7" s="517"/>
      <c r="I7" s="518"/>
      <c r="J7" s="525"/>
      <c r="K7" s="526"/>
      <c r="L7" s="526"/>
      <c r="M7" s="527"/>
      <c r="N7" s="525"/>
      <c r="O7" s="526"/>
      <c r="P7" s="526"/>
      <c r="Q7" s="527"/>
      <c r="R7" s="525"/>
      <c r="S7" s="526"/>
      <c r="T7" s="526"/>
      <c r="U7" s="527"/>
      <c r="W7" s="512"/>
      <c r="X7" s="512"/>
      <c r="Z7" s="391"/>
      <c r="AA7" s="164"/>
      <c r="AB7" s="164"/>
      <c r="AC7" s="164"/>
      <c r="AD7" s="95"/>
      <c r="AE7" s="95"/>
      <c r="AF7" s="71" t="str">
        <f>IFERROR(VLOOKUP(I7,AUX!$F$100:$G$134,2,0),"")</f>
        <v/>
      </c>
      <c r="AI7" s="175"/>
    </row>
    <row r="8" spans="1:35" s="69" customFormat="1" ht="15" customHeight="1" x14ac:dyDescent="0.2">
      <c r="A8" s="506"/>
      <c r="B8" s="507"/>
      <c r="C8" s="507"/>
      <c r="D8" s="507"/>
      <c r="E8" s="507"/>
      <c r="F8" s="508"/>
      <c r="G8" s="519"/>
      <c r="H8" s="520"/>
      <c r="I8" s="521"/>
      <c r="J8" s="528"/>
      <c r="K8" s="529"/>
      <c r="L8" s="529"/>
      <c r="M8" s="530"/>
      <c r="N8" s="528"/>
      <c r="O8" s="529"/>
      <c r="P8" s="529"/>
      <c r="Q8" s="530"/>
      <c r="R8" s="528"/>
      <c r="S8" s="529"/>
      <c r="T8" s="529"/>
      <c r="U8" s="530"/>
      <c r="W8" s="362"/>
      <c r="X8" s="362"/>
      <c r="Z8" s="95"/>
      <c r="AA8" s="95"/>
      <c r="AB8" s="95"/>
      <c r="AC8" s="95"/>
      <c r="AD8" s="95"/>
      <c r="AE8" s="95"/>
      <c r="AF8" s="71" t="str">
        <f>IFERROR(VLOOKUP(I8,AUX!$F$100:$G$134,2,0),"")</f>
        <v/>
      </c>
      <c r="AI8" s="175"/>
    </row>
    <row r="9" spans="1:35" s="69" customFormat="1" ht="15" customHeight="1" x14ac:dyDescent="0.2">
      <c r="A9" s="506"/>
      <c r="B9" s="507"/>
      <c r="C9" s="507"/>
      <c r="D9" s="507"/>
      <c r="E9" s="507"/>
      <c r="F9" s="508"/>
      <c r="G9" s="519"/>
      <c r="H9" s="520"/>
      <c r="I9" s="521"/>
      <c r="J9" s="528"/>
      <c r="K9" s="529"/>
      <c r="L9" s="529"/>
      <c r="M9" s="530"/>
      <c r="N9" s="528"/>
      <c r="O9" s="529"/>
      <c r="P9" s="529"/>
      <c r="Q9" s="530"/>
      <c r="R9" s="528"/>
      <c r="S9" s="529"/>
      <c r="T9" s="529"/>
      <c r="U9" s="530"/>
      <c r="W9" s="534"/>
      <c r="X9" s="534"/>
      <c r="Z9" s="392"/>
      <c r="AA9" s="392"/>
      <c r="AB9" s="392"/>
      <c r="AC9" s="392"/>
      <c r="AD9" s="392"/>
      <c r="AE9" s="392"/>
      <c r="AF9" s="71" t="str">
        <f>IFERROR(VLOOKUP(I9,AUX!$F$100:$G$134,2,0),"")</f>
        <v/>
      </c>
      <c r="AI9" s="175"/>
    </row>
    <row r="10" spans="1:35" s="69" customFormat="1" ht="15" customHeight="1" x14ac:dyDescent="0.2">
      <c r="A10" s="506"/>
      <c r="B10" s="507"/>
      <c r="C10" s="507"/>
      <c r="D10" s="507"/>
      <c r="E10" s="507"/>
      <c r="F10" s="508"/>
      <c r="G10" s="519"/>
      <c r="H10" s="520"/>
      <c r="I10" s="521"/>
      <c r="J10" s="528"/>
      <c r="K10" s="529"/>
      <c r="L10" s="529"/>
      <c r="M10" s="530"/>
      <c r="N10" s="528"/>
      <c r="O10" s="529"/>
      <c r="P10" s="529"/>
      <c r="Q10" s="530"/>
      <c r="R10" s="528"/>
      <c r="S10" s="529"/>
      <c r="T10" s="529"/>
      <c r="U10" s="530"/>
      <c r="W10" s="534"/>
      <c r="X10" s="534"/>
      <c r="Z10" s="392"/>
      <c r="AA10" s="392"/>
      <c r="AB10" s="392"/>
      <c r="AC10" s="392"/>
      <c r="AD10" s="392"/>
      <c r="AE10" s="392"/>
      <c r="AF10" s="71" t="str">
        <f>IFERROR(VLOOKUP(I10,AUX!$F$100:$G$134,2,0),"")</f>
        <v/>
      </c>
      <c r="AI10" s="175"/>
    </row>
    <row r="11" spans="1:35" s="69" customFormat="1" ht="15" customHeight="1" x14ac:dyDescent="0.2">
      <c r="A11" s="506"/>
      <c r="B11" s="507"/>
      <c r="C11" s="507"/>
      <c r="D11" s="507"/>
      <c r="E11" s="507"/>
      <c r="F11" s="508"/>
      <c r="G11" s="519"/>
      <c r="H11" s="520"/>
      <c r="I11" s="521"/>
      <c r="J11" s="528"/>
      <c r="K11" s="529"/>
      <c r="L11" s="529"/>
      <c r="M11" s="530"/>
      <c r="N11" s="528"/>
      <c r="O11" s="529"/>
      <c r="P11" s="529"/>
      <c r="Q11" s="530"/>
      <c r="R11" s="528"/>
      <c r="S11" s="529"/>
      <c r="T11" s="529"/>
      <c r="U11" s="530"/>
      <c r="W11" s="81"/>
      <c r="X11" s="81"/>
      <c r="Z11" s="392"/>
      <c r="AA11" s="392"/>
      <c r="AB11" s="392"/>
      <c r="AC11" s="392"/>
      <c r="AD11" s="392"/>
      <c r="AE11" s="392"/>
      <c r="AF11" s="71" t="str">
        <f>IFERROR(VLOOKUP(I11,AUX!$F$100:$G$134,2,0),"")</f>
        <v/>
      </c>
      <c r="AI11" s="175"/>
    </row>
    <row r="12" spans="1:35" s="69" customFormat="1" ht="15" customHeight="1" x14ac:dyDescent="0.2">
      <c r="A12" s="506"/>
      <c r="B12" s="507"/>
      <c r="C12" s="507"/>
      <c r="D12" s="507"/>
      <c r="E12" s="507"/>
      <c r="F12" s="508"/>
      <c r="G12" s="519"/>
      <c r="H12" s="520"/>
      <c r="I12" s="521"/>
      <c r="J12" s="528"/>
      <c r="K12" s="529"/>
      <c r="L12" s="529"/>
      <c r="M12" s="530"/>
      <c r="N12" s="528"/>
      <c r="O12" s="529"/>
      <c r="P12" s="529"/>
      <c r="Q12" s="530"/>
      <c r="R12" s="528"/>
      <c r="S12" s="529"/>
      <c r="T12" s="529"/>
      <c r="U12" s="530"/>
      <c r="W12" s="171"/>
      <c r="X12" s="171"/>
      <c r="Y12" s="85"/>
      <c r="Z12" s="392"/>
      <c r="AA12" s="392"/>
      <c r="AB12" s="392"/>
      <c r="AC12" s="392"/>
      <c r="AD12" s="392"/>
      <c r="AE12" s="392"/>
      <c r="AF12" s="71" t="str">
        <f>IFERROR(VLOOKUP(G7,AUX!$F$100:$G$134,2,0),"")</f>
        <v/>
      </c>
      <c r="AI12" s="175"/>
    </row>
    <row r="13" spans="1:35" s="69" customFormat="1" ht="15" customHeight="1" x14ac:dyDescent="0.2">
      <c r="A13" s="506"/>
      <c r="B13" s="507"/>
      <c r="C13" s="507"/>
      <c r="D13" s="507"/>
      <c r="E13" s="507"/>
      <c r="F13" s="508"/>
      <c r="G13" s="519"/>
      <c r="H13" s="520"/>
      <c r="I13" s="521"/>
      <c r="J13" s="528"/>
      <c r="K13" s="529"/>
      <c r="L13" s="529"/>
      <c r="M13" s="530"/>
      <c r="N13" s="528"/>
      <c r="O13" s="529"/>
      <c r="P13" s="529"/>
      <c r="Q13" s="530"/>
      <c r="R13" s="528"/>
      <c r="S13" s="529"/>
      <c r="T13" s="529"/>
      <c r="U13" s="530"/>
      <c r="W13" s="171"/>
      <c r="X13" s="171"/>
      <c r="Y13" s="85"/>
      <c r="AF13" s="71" t="str">
        <f>IFERROR(VLOOKUP(I13,AUX!$F$100:$G$134,2,0),"")</f>
        <v/>
      </c>
      <c r="AI13" s="175"/>
    </row>
    <row r="14" spans="1:35" s="69" customFormat="1" ht="15" customHeight="1" thickBot="1" x14ac:dyDescent="0.25">
      <c r="A14" s="509"/>
      <c r="B14" s="510"/>
      <c r="C14" s="510"/>
      <c r="D14" s="510"/>
      <c r="E14" s="510"/>
      <c r="F14" s="511"/>
      <c r="G14" s="522"/>
      <c r="H14" s="523"/>
      <c r="I14" s="524"/>
      <c r="J14" s="531"/>
      <c r="K14" s="532"/>
      <c r="L14" s="532"/>
      <c r="M14" s="533"/>
      <c r="N14" s="531"/>
      <c r="O14" s="532"/>
      <c r="P14" s="532"/>
      <c r="Q14" s="533"/>
      <c r="R14" s="531"/>
      <c r="S14" s="532"/>
      <c r="T14" s="532"/>
      <c r="U14" s="533"/>
      <c r="W14" s="83"/>
      <c r="X14" s="83"/>
      <c r="Y14" s="85"/>
      <c r="AF14" s="71" t="str">
        <f>IFERROR(VLOOKUP(I14,AUX!$F$100:$G$134,2,0),"")</f>
        <v/>
      </c>
      <c r="AI14" s="175"/>
    </row>
    <row r="15" spans="1:35" s="69" customFormat="1" ht="15" customHeight="1" x14ac:dyDescent="0.2">
      <c r="A15" s="506"/>
      <c r="B15" s="507"/>
      <c r="C15" s="507"/>
      <c r="D15" s="507"/>
      <c r="E15" s="507"/>
      <c r="F15" s="507"/>
      <c r="G15" s="507"/>
      <c r="H15" s="507"/>
      <c r="I15" s="507"/>
      <c r="J15" s="507"/>
      <c r="K15" s="507"/>
      <c r="L15" s="507"/>
      <c r="M15" s="507"/>
      <c r="N15" s="507"/>
      <c r="O15" s="507"/>
      <c r="P15" s="507"/>
      <c r="Q15" s="507"/>
      <c r="R15" s="507"/>
      <c r="S15" s="507"/>
      <c r="T15" s="507"/>
      <c r="U15" s="508"/>
      <c r="W15" s="369"/>
      <c r="X15" s="369"/>
      <c r="Y15" s="370"/>
      <c r="Z15" s="104"/>
      <c r="AA15" s="104"/>
      <c r="AB15" s="104"/>
      <c r="AF15" s="71" t="str">
        <f>IFERROR(VLOOKUP(I15,AUX!$F$100:$G$134,2,0),"")</f>
        <v/>
      </c>
      <c r="AI15" s="175"/>
    </row>
    <row r="16" spans="1:35" s="69" customFormat="1" ht="15" customHeight="1" x14ac:dyDescent="0.2">
      <c r="A16" s="506"/>
      <c r="B16" s="507"/>
      <c r="C16" s="507"/>
      <c r="D16" s="507"/>
      <c r="E16" s="507"/>
      <c r="F16" s="507"/>
      <c r="G16" s="507"/>
      <c r="H16" s="507"/>
      <c r="I16" s="507"/>
      <c r="J16" s="507"/>
      <c r="K16" s="507"/>
      <c r="L16" s="507"/>
      <c r="M16" s="507"/>
      <c r="N16" s="507"/>
      <c r="O16" s="507"/>
      <c r="P16" s="507"/>
      <c r="Q16" s="507"/>
      <c r="R16" s="507"/>
      <c r="S16" s="507"/>
      <c r="T16" s="507"/>
      <c r="U16" s="508"/>
      <c r="W16" s="369" t="s">
        <v>1189</v>
      </c>
      <c r="X16" s="369"/>
      <c r="Y16" s="370"/>
      <c r="Z16" s="104"/>
      <c r="AA16" s="104"/>
      <c r="AB16" s="104"/>
      <c r="AF16" s="71" t="str">
        <f>IFERROR(VLOOKUP(I16,AUX!$F$100:$G$134,2,0),"")</f>
        <v/>
      </c>
      <c r="AI16" s="175"/>
    </row>
    <row r="17" spans="1:35" s="69" customFormat="1" ht="15" customHeight="1" x14ac:dyDescent="0.2">
      <c r="A17" s="506"/>
      <c r="B17" s="507"/>
      <c r="C17" s="507"/>
      <c r="D17" s="507"/>
      <c r="E17" s="507"/>
      <c r="F17" s="507"/>
      <c r="G17" s="507"/>
      <c r="H17" s="507"/>
      <c r="I17" s="507"/>
      <c r="J17" s="507"/>
      <c r="K17" s="507"/>
      <c r="L17" s="507"/>
      <c r="M17" s="507"/>
      <c r="N17" s="507"/>
      <c r="O17" s="507"/>
      <c r="P17" s="507"/>
      <c r="Q17" s="507"/>
      <c r="R17" s="507"/>
      <c r="S17" s="507"/>
      <c r="T17" s="507"/>
      <c r="U17" s="508"/>
      <c r="W17" s="369" t="s">
        <v>1190</v>
      </c>
      <c r="X17" s="369"/>
      <c r="Y17" s="370"/>
      <c r="Z17" s="104"/>
      <c r="AA17" s="104"/>
      <c r="AB17" s="104"/>
      <c r="AF17" s="71" t="str">
        <f>IFERROR(VLOOKUP(I17,AUX!$F$100:$G$134,2,0),"")</f>
        <v/>
      </c>
      <c r="AI17" s="175"/>
    </row>
    <row r="18" spans="1:35" ht="15" customHeight="1" x14ac:dyDescent="0.2">
      <c r="A18" s="506"/>
      <c r="B18" s="507"/>
      <c r="C18" s="507"/>
      <c r="D18" s="507"/>
      <c r="E18" s="507"/>
      <c r="F18" s="507"/>
      <c r="G18" s="507"/>
      <c r="H18" s="507"/>
      <c r="I18" s="507"/>
      <c r="J18" s="507"/>
      <c r="K18" s="507"/>
      <c r="L18" s="507"/>
      <c r="M18" s="507"/>
      <c r="N18" s="507"/>
      <c r="O18" s="507"/>
      <c r="P18" s="507"/>
      <c r="Q18" s="507"/>
      <c r="R18" s="507"/>
      <c r="S18" s="507"/>
      <c r="T18" s="507"/>
      <c r="U18" s="508"/>
      <c r="W18" s="390" t="s">
        <v>1191</v>
      </c>
      <c r="X18" s="390"/>
      <c r="Y18" s="370"/>
      <c r="Z18" s="371"/>
      <c r="AA18" s="371"/>
      <c r="AB18" s="371"/>
    </row>
    <row r="19" spans="1:35" ht="15" customHeight="1" x14ac:dyDescent="0.2">
      <c r="A19" s="506"/>
      <c r="B19" s="507"/>
      <c r="C19" s="507"/>
      <c r="D19" s="507"/>
      <c r="E19" s="507"/>
      <c r="F19" s="507"/>
      <c r="G19" s="507"/>
      <c r="H19" s="507"/>
      <c r="I19" s="507"/>
      <c r="J19" s="507"/>
      <c r="K19" s="507"/>
      <c r="L19" s="507"/>
      <c r="M19" s="507"/>
      <c r="N19" s="507"/>
      <c r="O19" s="507"/>
      <c r="P19" s="507"/>
      <c r="Q19" s="507"/>
      <c r="R19" s="507"/>
      <c r="S19" s="507"/>
      <c r="T19" s="507"/>
      <c r="U19" s="508"/>
      <c r="W19" s="390" t="s">
        <v>1192</v>
      </c>
      <c r="X19" s="390"/>
      <c r="Y19" s="371"/>
      <c r="Z19" s="371"/>
      <c r="AA19" s="371"/>
      <c r="AB19" s="371"/>
    </row>
    <row r="20" spans="1:35" s="69" customFormat="1" ht="15" customHeight="1" x14ac:dyDescent="0.2">
      <c r="A20" s="506"/>
      <c r="B20" s="507"/>
      <c r="C20" s="507"/>
      <c r="D20" s="507"/>
      <c r="E20" s="507"/>
      <c r="F20" s="507"/>
      <c r="G20" s="507"/>
      <c r="H20" s="507"/>
      <c r="I20" s="507"/>
      <c r="J20" s="507"/>
      <c r="K20" s="507"/>
      <c r="L20" s="507"/>
      <c r="M20" s="507"/>
      <c r="N20" s="507"/>
      <c r="O20" s="507"/>
      <c r="P20" s="507"/>
      <c r="Q20" s="507"/>
      <c r="R20" s="507"/>
      <c r="S20" s="507"/>
      <c r="T20" s="507"/>
      <c r="U20" s="508"/>
      <c r="W20" s="389" t="s">
        <v>1193</v>
      </c>
      <c r="X20" s="389"/>
      <c r="Y20" s="104"/>
      <c r="Z20" s="104"/>
      <c r="AA20" s="104"/>
      <c r="AB20" s="104"/>
      <c r="AF20" s="71"/>
      <c r="AI20" s="175"/>
    </row>
    <row r="21" spans="1:35" s="69" customFormat="1" ht="15" customHeight="1" x14ac:dyDescent="0.2">
      <c r="A21" s="506"/>
      <c r="B21" s="507"/>
      <c r="C21" s="507"/>
      <c r="D21" s="507"/>
      <c r="E21" s="507"/>
      <c r="F21" s="507"/>
      <c r="G21" s="507"/>
      <c r="H21" s="507"/>
      <c r="I21" s="507"/>
      <c r="J21" s="507"/>
      <c r="K21" s="507"/>
      <c r="L21" s="507"/>
      <c r="M21" s="507"/>
      <c r="N21" s="507"/>
      <c r="O21" s="507"/>
      <c r="P21" s="507"/>
      <c r="Q21" s="507"/>
      <c r="R21" s="507"/>
      <c r="S21" s="507"/>
      <c r="T21" s="507"/>
      <c r="U21" s="508"/>
      <c r="W21" s="389" t="s">
        <v>1194</v>
      </c>
      <c r="X21" s="389"/>
      <c r="Y21" s="104"/>
      <c r="Z21" s="104"/>
      <c r="AA21" s="104"/>
      <c r="AB21" s="104"/>
      <c r="AF21" s="71"/>
      <c r="AI21" s="175"/>
    </row>
    <row r="22" spans="1:35" s="95" customFormat="1" ht="15" customHeight="1" x14ac:dyDescent="0.2">
      <c r="A22" s="506"/>
      <c r="B22" s="507"/>
      <c r="C22" s="507"/>
      <c r="D22" s="507"/>
      <c r="E22" s="507"/>
      <c r="F22" s="507"/>
      <c r="G22" s="507"/>
      <c r="H22" s="507"/>
      <c r="I22" s="507"/>
      <c r="J22" s="507"/>
      <c r="K22" s="507"/>
      <c r="L22" s="507"/>
      <c r="M22" s="507"/>
      <c r="N22" s="507"/>
      <c r="O22" s="507"/>
      <c r="P22" s="507"/>
      <c r="Q22" s="507"/>
      <c r="R22" s="507"/>
      <c r="S22" s="507"/>
      <c r="T22" s="507"/>
      <c r="U22" s="508"/>
      <c r="W22" s="386" t="s">
        <v>1195</v>
      </c>
      <c r="X22" s="386"/>
      <c r="Y22" s="104"/>
      <c r="Z22" s="104"/>
      <c r="AA22" s="104"/>
      <c r="AB22" s="104"/>
      <c r="AF22" s="96"/>
      <c r="AI22" s="176"/>
    </row>
    <row r="23" spans="1:35" s="69" customFormat="1" ht="15" customHeight="1" x14ac:dyDescent="0.2">
      <c r="A23" s="506"/>
      <c r="B23" s="507"/>
      <c r="C23" s="507"/>
      <c r="D23" s="507"/>
      <c r="E23" s="507"/>
      <c r="F23" s="507"/>
      <c r="G23" s="507"/>
      <c r="H23" s="507"/>
      <c r="I23" s="507"/>
      <c r="J23" s="507"/>
      <c r="K23" s="507"/>
      <c r="L23" s="507"/>
      <c r="M23" s="507"/>
      <c r="N23" s="507"/>
      <c r="O23" s="507"/>
      <c r="P23" s="507"/>
      <c r="Q23" s="507"/>
      <c r="R23" s="507"/>
      <c r="S23" s="507"/>
      <c r="T23" s="507"/>
      <c r="U23" s="508"/>
      <c r="W23" s="386" t="s">
        <v>1196</v>
      </c>
      <c r="X23" s="386"/>
      <c r="Y23" s="104"/>
      <c r="Z23" s="104"/>
      <c r="AA23" s="104"/>
      <c r="AB23" s="104"/>
      <c r="AF23" s="71"/>
      <c r="AI23" s="175"/>
    </row>
    <row r="24" spans="1:35" s="69" customFormat="1" ht="15" customHeight="1" x14ac:dyDescent="0.2">
      <c r="A24" s="506"/>
      <c r="B24" s="507"/>
      <c r="C24" s="507"/>
      <c r="D24" s="507"/>
      <c r="E24" s="507"/>
      <c r="F24" s="507"/>
      <c r="G24" s="507"/>
      <c r="H24" s="507"/>
      <c r="I24" s="507"/>
      <c r="J24" s="507"/>
      <c r="K24" s="507"/>
      <c r="L24" s="507"/>
      <c r="M24" s="507"/>
      <c r="N24" s="507"/>
      <c r="O24" s="507"/>
      <c r="P24" s="507"/>
      <c r="Q24" s="507"/>
      <c r="R24" s="507"/>
      <c r="S24" s="507"/>
      <c r="T24" s="507"/>
      <c r="U24" s="508"/>
      <c r="W24" s="386"/>
      <c r="X24" s="386"/>
      <c r="Y24" s="104"/>
      <c r="Z24" s="104"/>
      <c r="AA24" s="104"/>
      <c r="AB24" s="104"/>
      <c r="AF24" s="71"/>
      <c r="AI24" s="175"/>
    </row>
    <row r="25" spans="1:35" s="69" customFormat="1" ht="15" customHeight="1" x14ac:dyDescent="0.2">
      <c r="A25" s="506"/>
      <c r="B25" s="507"/>
      <c r="C25" s="507"/>
      <c r="D25" s="507"/>
      <c r="E25" s="507"/>
      <c r="F25" s="507"/>
      <c r="G25" s="507"/>
      <c r="H25" s="507"/>
      <c r="I25" s="507"/>
      <c r="J25" s="507"/>
      <c r="K25" s="507"/>
      <c r="L25" s="507"/>
      <c r="M25" s="507"/>
      <c r="N25" s="507"/>
      <c r="O25" s="507"/>
      <c r="P25" s="507"/>
      <c r="Q25" s="507"/>
      <c r="R25" s="507"/>
      <c r="S25" s="507"/>
      <c r="T25" s="507"/>
      <c r="U25" s="508"/>
      <c r="W25" s="386"/>
      <c r="X25" s="386"/>
      <c r="Y25" s="104"/>
      <c r="Z25" s="104"/>
      <c r="AA25" s="104"/>
      <c r="AB25" s="104"/>
      <c r="AF25" s="71"/>
      <c r="AI25" s="175"/>
    </row>
    <row r="26" spans="1:35" s="69" customFormat="1" ht="15" customHeight="1" x14ac:dyDescent="0.2">
      <c r="A26" s="506"/>
      <c r="B26" s="507"/>
      <c r="C26" s="507"/>
      <c r="D26" s="507"/>
      <c r="E26" s="507"/>
      <c r="F26" s="507"/>
      <c r="G26" s="507"/>
      <c r="H26" s="507"/>
      <c r="I26" s="507"/>
      <c r="J26" s="507"/>
      <c r="K26" s="507"/>
      <c r="L26" s="507"/>
      <c r="M26" s="507"/>
      <c r="N26" s="507"/>
      <c r="O26" s="507"/>
      <c r="P26" s="507"/>
      <c r="Q26" s="507"/>
      <c r="R26" s="507"/>
      <c r="S26" s="507"/>
      <c r="T26" s="507"/>
      <c r="U26" s="508"/>
      <c r="W26" s="386"/>
      <c r="X26" s="386"/>
      <c r="Y26" s="104"/>
      <c r="Z26" s="104"/>
      <c r="AA26" s="104"/>
      <c r="AB26" s="104"/>
      <c r="AF26" s="71"/>
      <c r="AI26" s="175"/>
    </row>
    <row r="27" spans="1:35" s="69" customFormat="1" ht="15" customHeight="1" x14ac:dyDescent="0.2">
      <c r="A27" s="506"/>
      <c r="B27" s="507"/>
      <c r="C27" s="507"/>
      <c r="D27" s="507"/>
      <c r="E27" s="507"/>
      <c r="F27" s="507"/>
      <c r="G27" s="507"/>
      <c r="H27" s="507"/>
      <c r="I27" s="507"/>
      <c r="J27" s="507"/>
      <c r="K27" s="507"/>
      <c r="L27" s="507"/>
      <c r="M27" s="507"/>
      <c r="N27" s="507"/>
      <c r="O27" s="507"/>
      <c r="P27" s="507"/>
      <c r="Q27" s="507"/>
      <c r="R27" s="507"/>
      <c r="S27" s="507"/>
      <c r="T27" s="507"/>
      <c r="U27" s="508"/>
      <c r="W27" s="386"/>
      <c r="X27" s="386"/>
      <c r="Y27" s="104"/>
      <c r="Z27" s="104"/>
      <c r="AA27" s="104"/>
      <c r="AB27" s="104"/>
      <c r="AF27" s="71"/>
      <c r="AI27" s="175"/>
    </row>
    <row r="28" spans="1:35" s="69" customFormat="1" ht="15" customHeight="1" x14ac:dyDescent="0.2">
      <c r="A28" s="506"/>
      <c r="B28" s="507"/>
      <c r="C28" s="507"/>
      <c r="D28" s="507"/>
      <c r="E28" s="507"/>
      <c r="F28" s="507"/>
      <c r="G28" s="507"/>
      <c r="H28" s="507"/>
      <c r="I28" s="507"/>
      <c r="J28" s="507"/>
      <c r="K28" s="507"/>
      <c r="L28" s="507"/>
      <c r="M28" s="507"/>
      <c r="N28" s="507"/>
      <c r="O28" s="507"/>
      <c r="P28" s="507"/>
      <c r="Q28" s="507"/>
      <c r="R28" s="507"/>
      <c r="S28" s="507"/>
      <c r="T28" s="507"/>
      <c r="U28" s="508"/>
      <c r="W28" s="386"/>
      <c r="X28" s="386"/>
      <c r="Y28" s="104"/>
      <c r="Z28" s="104"/>
      <c r="AA28" s="104"/>
      <c r="AB28" s="104"/>
      <c r="AF28" s="71"/>
      <c r="AI28" s="175"/>
    </row>
    <row r="29" spans="1:35" s="69" customFormat="1" ht="15" customHeight="1" x14ac:dyDescent="0.2">
      <c r="A29" s="506"/>
      <c r="B29" s="507"/>
      <c r="C29" s="507"/>
      <c r="D29" s="507"/>
      <c r="E29" s="507"/>
      <c r="F29" s="507"/>
      <c r="G29" s="507"/>
      <c r="H29" s="507"/>
      <c r="I29" s="507"/>
      <c r="J29" s="507"/>
      <c r="K29" s="507"/>
      <c r="L29" s="507"/>
      <c r="M29" s="507"/>
      <c r="N29" s="507"/>
      <c r="O29" s="507"/>
      <c r="P29" s="507"/>
      <c r="Q29" s="507"/>
      <c r="R29" s="507"/>
      <c r="S29" s="507"/>
      <c r="T29" s="507"/>
      <c r="U29" s="508"/>
      <c r="W29" s="386"/>
      <c r="X29" s="386"/>
      <c r="Y29" s="104"/>
      <c r="Z29" s="104"/>
      <c r="AA29" s="104"/>
      <c r="AB29" s="104"/>
      <c r="AF29" s="71"/>
      <c r="AI29" s="175"/>
    </row>
    <row r="30" spans="1:35" s="69" customFormat="1" ht="15" customHeight="1" x14ac:dyDescent="0.2">
      <c r="A30" s="506"/>
      <c r="B30" s="507"/>
      <c r="C30" s="507"/>
      <c r="D30" s="507"/>
      <c r="E30" s="507"/>
      <c r="F30" s="507"/>
      <c r="G30" s="507"/>
      <c r="H30" s="507"/>
      <c r="I30" s="507"/>
      <c r="J30" s="507"/>
      <c r="K30" s="507"/>
      <c r="L30" s="507"/>
      <c r="M30" s="507"/>
      <c r="N30" s="507"/>
      <c r="O30" s="507"/>
      <c r="P30" s="507"/>
      <c r="Q30" s="507"/>
      <c r="R30" s="507"/>
      <c r="S30" s="507"/>
      <c r="T30" s="507"/>
      <c r="U30" s="508"/>
      <c r="W30" s="386"/>
      <c r="X30" s="386"/>
      <c r="Y30" s="104"/>
      <c r="Z30" s="104"/>
      <c r="AA30" s="104"/>
      <c r="AB30" s="104"/>
      <c r="AF30" s="71"/>
      <c r="AI30" s="175"/>
    </row>
    <row r="31" spans="1:35" s="69" customFormat="1" ht="15" customHeight="1" x14ac:dyDescent="0.2">
      <c r="A31" s="506"/>
      <c r="B31" s="507"/>
      <c r="C31" s="507"/>
      <c r="D31" s="507"/>
      <c r="E31" s="507"/>
      <c r="F31" s="507"/>
      <c r="G31" s="507"/>
      <c r="H31" s="507"/>
      <c r="I31" s="507"/>
      <c r="J31" s="507"/>
      <c r="K31" s="507"/>
      <c r="L31" s="507"/>
      <c r="M31" s="507"/>
      <c r="N31" s="507"/>
      <c r="O31" s="507"/>
      <c r="P31" s="507"/>
      <c r="Q31" s="507"/>
      <c r="R31" s="507"/>
      <c r="S31" s="507"/>
      <c r="T31" s="507"/>
      <c r="U31" s="508"/>
      <c r="W31" s="386"/>
      <c r="X31" s="386"/>
      <c r="Y31" s="104"/>
      <c r="Z31" s="104"/>
      <c r="AA31" s="104"/>
      <c r="AB31" s="104"/>
      <c r="AF31" s="71"/>
      <c r="AI31" s="175"/>
    </row>
    <row r="32" spans="1:35" s="69" customFormat="1" ht="15" customHeight="1" x14ac:dyDescent="0.25">
      <c r="A32" s="506"/>
      <c r="B32" s="507"/>
      <c r="C32" s="507"/>
      <c r="D32" s="507"/>
      <c r="E32" s="507"/>
      <c r="F32" s="507"/>
      <c r="G32" s="507"/>
      <c r="H32" s="507"/>
      <c r="I32" s="507"/>
      <c r="J32" s="507"/>
      <c r="K32" s="507"/>
      <c r="L32" s="507"/>
      <c r="M32" s="507"/>
      <c r="N32" s="507"/>
      <c r="O32" s="507"/>
      <c r="P32" s="507"/>
      <c r="Q32" s="507"/>
      <c r="R32" s="507"/>
      <c r="S32" s="507"/>
      <c r="T32" s="507"/>
      <c r="U32" s="508"/>
      <c r="W32" s="386"/>
      <c r="X32" s="386"/>
      <c r="Y32" s="102"/>
      <c r="Z32" s="102"/>
      <c r="AA32" s="102"/>
      <c r="AB32" s="103"/>
      <c r="AC32" s="104"/>
      <c r="AD32" s="104"/>
      <c r="AE32" s="104"/>
      <c r="AF32" s="96"/>
      <c r="AG32" s="104"/>
      <c r="AH32" s="104"/>
      <c r="AI32" s="176"/>
    </row>
    <row r="33" spans="1:35" s="69" customFormat="1" ht="15" customHeight="1" x14ac:dyDescent="0.2">
      <c r="A33" s="506"/>
      <c r="B33" s="507"/>
      <c r="C33" s="507"/>
      <c r="D33" s="507"/>
      <c r="E33" s="507"/>
      <c r="F33" s="507"/>
      <c r="G33" s="507"/>
      <c r="H33" s="507"/>
      <c r="I33" s="507"/>
      <c r="J33" s="507"/>
      <c r="K33" s="507"/>
      <c r="L33" s="507"/>
      <c r="M33" s="507"/>
      <c r="N33" s="507"/>
      <c r="O33" s="507"/>
      <c r="P33" s="507"/>
      <c r="Q33" s="507"/>
      <c r="R33" s="507"/>
      <c r="S33" s="507"/>
      <c r="T33" s="507"/>
      <c r="U33" s="508"/>
      <c r="W33" s="386"/>
      <c r="X33" s="386"/>
      <c r="Y33" s="106"/>
      <c r="Z33" s="106"/>
      <c r="AA33" s="106"/>
      <c r="AB33" s="107"/>
      <c r="AC33" s="104"/>
      <c r="AD33" s="104"/>
      <c r="AE33" s="104"/>
      <c r="AF33" s="96"/>
      <c r="AG33" s="104"/>
      <c r="AH33" s="104"/>
      <c r="AI33" s="176"/>
    </row>
    <row r="34" spans="1:35" s="69" customFormat="1" ht="15" customHeight="1" x14ac:dyDescent="0.2">
      <c r="A34" s="506"/>
      <c r="B34" s="507"/>
      <c r="C34" s="507"/>
      <c r="D34" s="507"/>
      <c r="E34" s="507"/>
      <c r="F34" s="507"/>
      <c r="G34" s="507"/>
      <c r="H34" s="507"/>
      <c r="I34" s="507"/>
      <c r="J34" s="507"/>
      <c r="K34" s="507"/>
      <c r="L34" s="507"/>
      <c r="M34" s="507"/>
      <c r="N34" s="507"/>
      <c r="O34" s="507"/>
      <c r="P34" s="507"/>
      <c r="Q34" s="507"/>
      <c r="R34" s="507"/>
      <c r="S34" s="507"/>
      <c r="T34" s="507"/>
      <c r="U34" s="508"/>
      <c r="W34" s="386"/>
      <c r="X34" s="386"/>
      <c r="Y34" s="106"/>
      <c r="Z34" s="106"/>
      <c r="AA34" s="106"/>
      <c r="AB34" s="107"/>
      <c r="AC34" s="104"/>
      <c r="AD34" s="104"/>
      <c r="AE34" s="104"/>
      <c r="AF34" s="96"/>
      <c r="AG34" s="104"/>
      <c r="AH34" s="104"/>
      <c r="AI34" s="176"/>
    </row>
    <row r="35" spans="1:35" s="69" customFormat="1" ht="15" customHeight="1" x14ac:dyDescent="0.2">
      <c r="A35" s="506"/>
      <c r="B35" s="507"/>
      <c r="C35" s="507"/>
      <c r="D35" s="507"/>
      <c r="E35" s="507"/>
      <c r="F35" s="507"/>
      <c r="G35" s="507"/>
      <c r="H35" s="507"/>
      <c r="I35" s="507"/>
      <c r="J35" s="507"/>
      <c r="K35" s="507"/>
      <c r="L35" s="507"/>
      <c r="M35" s="507"/>
      <c r="N35" s="507"/>
      <c r="O35" s="507"/>
      <c r="P35" s="507"/>
      <c r="Q35" s="507"/>
      <c r="R35" s="507"/>
      <c r="S35" s="507"/>
      <c r="T35" s="507"/>
      <c r="U35" s="508"/>
      <c r="W35" s="386"/>
      <c r="X35" s="386"/>
      <c r="Y35" s="111"/>
      <c r="Z35" s="111"/>
      <c r="AA35" s="111"/>
      <c r="AB35" s="107"/>
      <c r="AC35" s="104"/>
      <c r="AD35" s="104"/>
      <c r="AE35" s="104"/>
      <c r="AF35" s="96"/>
      <c r="AG35" s="104"/>
      <c r="AH35" s="104"/>
      <c r="AI35" s="176"/>
    </row>
    <row r="36" spans="1:35" s="69" customFormat="1" ht="15" customHeight="1" x14ac:dyDescent="0.25">
      <c r="A36" s="506"/>
      <c r="B36" s="507"/>
      <c r="C36" s="507"/>
      <c r="D36" s="507"/>
      <c r="E36" s="507"/>
      <c r="F36" s="507"/>
      <c r="G36" s="507"/>
      <c r="H36" s="507"/>
      <c r="I36" s="507"/>
      <c r="J36" s="507"/>
      <c r="K36" s="507"/>
      <c r="L36" s="507"/>
      <c r="M36" s="507"/>
      <c r="N36" s="507"/>
      <c r="O36" s="507"/>
      <c r="P36" s="507"/>
      <c r="Q36" s="507"/>
      <c r="R36" s="507"/>
      <c r="S36" s="507"/>
      <c r="T36" s="507"/>
      <c r="U36" s="508"/>
      <c r="W36" s="386"/>
      <c r="X36" s="386"/>
      <c r="Y36" s="102"/>
      <c r="Z36" s="102"/>
      <c r="AA36" s="102"/>
      <c r="AB36" s="103"/>
      <c r="AC36" s="104"/>
      <c r="AD36" s="104"/>
      <c r="AE36" s="104"/>
      <c r="AF36" s="96"/>
      <c r="AG36" s="104"/>
      <c r="AH36" s="104"/>
      <c r="AI36" s="176"/>
    </row>
    <row r="37" spans="1:35" s="69" customFormat="1" ht="15" customHeight="1" x14ac:dyDescent="0.25">
      <c r="A37" s="506"/>
      <c r="B37" s="507"/>
      <c r="C37" s="507"/>
      <c r="D37" s="507"/>
      <c r="E37" s="507"/>
      <c r="F37" s="507"/>
      <c r="G37" s="507"/>
      <c r="H37" s="507"/>
      <c r="I37" s="507"/>
      <c r="J37" s="507"/>
      <c r="K37" s="507"/>
      <c r="L37" s="507"/>
      <c r="M37" s="507"/>
      <c r="N37" s="507"/>
      <c r="O37" s="507"/>
      <c r="P37" s="507"/>
      <c r="Q37" s="507"/>
      <c r="R37" s="507"/>
      <c r="S37" s="507"/>
      <c r="T37" s="507"/>
      <c r="U37" s="508"/>
      <c r="W37" s="386"/>
      <c r="X37" s="386"/>
      <c r="Y37" s="113"/>
      <c r="Z37" s="113"/>
      <c r="AA37" s="113"/>
      <c r="AB37" s="103"/>
      <c r="AC37" s="104"/>
      <c r="AD37" s="104"/>
      <c r="AE37" s="104"/>
      <c r="AF37" s="96"/>
      <c r="AG37" s="104"/>
      <c r="AH37" s="104"/>
      <c r="AI37" s="176"/>
    </row>
    <row r="38" spans="1:35" s="69" customFormat="1" ht="15" customHeight="1" x14ac:dyDescent="0.2">
      <c r="A38" s="506"/>
      <c r="B38" s="507"/>
      <c r="C38" s="507"/>
      <c r="D38" s="507"/>
      <c r="E38" s="507"/>
      <c r="F38" s="507"/>
      <c r="G38" s="507"/>
      <c r="H38" s="507"/>
      <c r="I38" s="507"/>
      <c r="J38" s="507"/>
      <c r="K38" s="507"/>
      <c r="L38" s="507"/>
      <c r="M38" s="507"/>
      <c r="N38" s="507"/>
      <c r="O38" s="507"/>
      <c r="P38" s="507"/>
      <c r="Q38" s="507"/>
      <c r="R38" s="507"/>
      <c r="S38" s="507"/>
      <c r="T38" s="507"/>
      <c r="U38" s="508"/>
      <c r="W38" s="386"/>
      <c r="X38" s="386"/>
      <c r="Y38" s="363"/>
      <c r="Z38" s="363"/>
      <c r="AA38" s="363"/>
      <c r="AB38" s="115"/>
      <c r="AC38" s="104"/>
      <c r="AD38" s="104"/>
      <c r="AE38" s="104"/>
      <c r="AF38" s="96"/>
      <c r="AG38" s="104"/>
      <c r="AH38" s="104"/>
      <c r="AI38" s="176"/>
    </row>
    <row r="39" spans="1:35" s="116" customFormat="1" ht="15" customHeight="1" x14ac:dyDescent="0.2">
      <c r="A39" s="506"/>
      <c r="B39" s="507"/>
      <c r="C39" s="507"/>
      <c r="D39" s="507"/>
      <c r="E39" s="507"/>
      <c r="F39" s="507"/>
      <c r="G39" s="507"/>
      <c r="H39" s="507"/>
      <c r="I39" s="507"/>
      <c r="J39" s="507"/>
      <c r="K39" s="507"/>
      <c r="L39" s="507"/>
      <c r="M39" s="507"/>
      <c r="N39" s="507"/>
      <c r="O39" s="507"/>
      <c r="P39" s="507"/>
      <c r="Q39" s="507"/>
      <c r="R39" s="507"/>
      <c r="S39" s="507"/>
      <c r="T39" s="507"/>
      <c r="U39" s="508"/>
      <c r="W39" s="386"/>
      <c r="X39" s="386"/>
      <c r="Y39" s="104"/>
      <c r="Z39" s="104"/>
      <c r="AA39" s="104"/>
      <c r="AB39" s="115"/>
      <c r="AC39" s="104"/>
      <c r="AD39" s="104"/>
      <c r="AE39" s="104"/>
      <c r="AF39" s="96"/>
      <c r="AG39" s="104"/>
      <c r="AH39" s="104"/>
      <c r="AI39" s="176"/>
    </row>
    <row r="40" spans="1:35" s="69" customFormat="1" ht="15" customHeight="1" x14ac:dyDescent="0.2">
      <c r="A40" s="506"/>
      <c r="B40" s="507"/>
      <c r="C40" s="507"/>
      <c r="D40" s="507"/>
      <c r="E40" s="507"/>
      <c r="F40" s="507"/>
      <c r="G40" s="507"/>
      <c r="H40" s="507"/>
      <c r="I40" s="507"/>
      <c r="J40" s="507"/>
      <c r="K40" s="507"/>
      <c r="L40" s="507"/>
      <c r="M40" s="507"/>
      <c r="N40" s="507"/>
      <c r="O40" s="507"/>
      <c r="P40" s="507"/>
      <c r="Q40" s="507"/>
      <c r="R40" s="507"/>
      <c r="S40" s="507"/>
      <c r="T40" s="507"/>
      <c r="U40" s="508"/>
      <c r="W40" s="386"/>
      <c r="X40" s="386"/>
      <c r="Y40" s="104"/>
      <c r="Z40" s="104"/>
      <c r="AA40" s="104"/>
      <c r="AB40" s="115"/>
      <c r="AC40" s="104"/>
      <c r="AD40" s="104"/>
      <c r="AE40" s="104"/>
      <c r="AF40" s="96"/>
      <c r="AG40" s="104"/>
      <c r="AH40" s="104"/>
      <c r="AI40" s="176"/>
    </row>
    <row r="41" spans="1:35" s="69" customFormat="1" ht="15" customHeight="1" x14ac:dyDescent="0.2">
      <c r="A41" s="506"/>
      <c r="B41" s="507"/>
      <c r="C41" s="507"/>
      <c r="D41" s="507"/>
      <c r="E41" s="507"/>
      <c r="F41" s="507"/>
      <c r="G41" s="507"/>
      <c r="H41" s="507"/>
      <c r="I41" s="507"/>
      <c r="J41" s="507"/>
      <c r="K41" s="507"/>
      <c r="L41" s="507"/>
      <c r="M41" s="507"/>
      <c r="N41" s="507"/>
      <c r="O41" s="507"/>
      <c r="P41" s="507"/>
      <c r="Q41" s="507"/>
      <c r="R41" s="507"/>
      <c r="S41" s="507"/>
      <c r="T41" s="507"/>
      <c r="U41" s="508"/>
      <c r="W41" s="386"/>
      <c r="X41" s="386"/>
      <c r="Y41" s="104"/>
      <c r="Z41" s="104"/>
      <c r="AA41" s="104"/>
      <c r="AB41" s="115"/>
      <c r="AC41" s="104"/>
      <c r="AD41" s="104"/>
      <c r="AE41" s="104"/>
      <c r="AF41" s="96"/>
      <c r="AG41" s="104"/>
      <c r="AH41" s="104"/>
      <c r="AI41" s="176"/>
    </row>
    <row r="42" spans="1:35" s="95" customFormat="1" ht="15" customHeight="1" x14ac:dyDescent="0.2">
      <c r="A42" s="506"/>
      <c r="B42" s="507"/>
      <c r="C42" s="507"/>
      <c r="D42" s="507"/>
      <c r="E42" s="507"/>
      <c r="F42" s="507"/>
      <c r="G42" s="507"/>
      <c r="H42" s="507"/>
      <c r="I42" s="507"/>
      <c r="J42" s="507"/>
      <c r="K42" s="507"/>
      <c r="L42" s="507"/>
      <c r="M42" s="507"/>
      <c r="N42" s="507"/>
      <c r="O42" s="507"/>
      <c r="P42" s="507"/>
      <c r="Q42" s="507"/>
      <c r="R42" s="507"/>
      <c r="S42" s="507"/>
      <c r="T42" s="507"/>
      <c r="U42" s="508"/>
      <c r="W42" s="386"/>
      <c r="X42" s="386"/>
      <c r="Y42" s="104"/>
      <c r="Z42" s="104"/>
      <c r="AA42" s="104"/>
      <c r="AB42" s="104"/>
      <c r="AC42" s="104"/>
      <c r="AD42" s="104"/>
      <c r="AE42" s="104"/>
      <c r="AF42" s="96"/>
      <c r="AG42" s="104"/>
      <c r="AH42" s="104"/>
      <c r="AI42" s="176"/>
    </row>
    <row r="43" spans="1:35" s="116" customFormat="1" ht="15" customHeight="1" x14ac:dyDescent="0.2">
      <c r="A43" s="506"/>
      <c r="B43" s="507"/>
      <c r="C43" s="507"/>
      <c r="D43" s="507"/>
      <c r="E43" s="507"/>
      <c r="F43" s="507"/>
      <c r="G43" s="507"/>
      <c r="H43" s="507"/>
      <c r="I43" s="507"/>
      <c r="J43" s="507"/>
      <c r="K43" s="507"/>
      <c r="L43" s="507"/>
      <c r="M43" s="507"/>
      <c r="N43" s="507"/>
      <c r="O43" s="507"/>
      <c r="P43" s="507"/>
      <c r="Q43" s="507"/>
      <c r="R43" s="507"/>
      <c r="S43" s="507"/>
      <c r="T43" s="507"/>
      <c r="U43" s="508"/>
      <c r="W43" s="386"/>
      <c r="X43" s="386"/>
      <c r="Y43" s="104"/>
      <c r="Z43" s="104"/>
      <c r="AA43" s="104"/>
      <c r="AB43" s="104"/>
      <c r="AC43" s="104"/>
      <c r="AD43" s="104"/>
      <c r="AE43" s="104"/>
      <c r="AF43" s="96"/>
      <c r="AG43" s="104"/>
      <c r="AH43" s="104"/>
      <c r="AI43" s="176"/>
    </row>
    <row r="44" spans="1:35" s="69" customFormat="1" ht="15" hidden="1" customHeight="1" x14ac:dyDescent="0.2">
      <c r="A44" s="506"/>
      <c r="B44" s="507"/>
      <c r="C44" s="507"/>
      <c r="D44" s="507"/>
      <c r="E44" s="507"/>
      <c r="F44" s="507"/>
      <c r="G44" s="507"/>
      <c r="H44" s="507"/>
      <c r="I44" s="507"/>
      <c r="J44" s="507"/>
      <c r="K44" s="507"/>
      <c r="L44" s="507"/>
      <c r="M44" s="507"/>
      <c r="N44" s="507"/>
      <c r="O44" s="507"/>
      <c r="P44" s="507"/>
      <c r="Q44" s="507"/>
      <c r="R44" s="507"/>
      <c r="S44" s="507"/>
      <c r="T44" s="507"/>
      <c r="U44" s="508"/>
      <c r="W44" s="386"/>
      <c r="X44" s="386"/>
      <c r="Y44" s="127"/>
      <c r="Z44" s="127"/>
      <c r="AA44" s="127"/>
      <c r="AB44" s="104"/>
      <c r="AC44" s="104"/>
      <c r="AD44" s="104"/>
      <c r="AE44" s="104"/>
      <c r="AF44" s="96"/>
      <c r="AG44" s="104"/>
      <c r="AH44" s="104"/>
      <c r="AI44" s="176"/>
    </row>
    <row r="45" spans="1:35" s="69" customFormat="1" ht="15" hidden="1" customHeight="1" x14ac:dyDescent="0.2">
      <c r="A45" s="506"/>
      <c r="B45" s="507"/>
      <c r="C45" s="507"/>
      <c r="D45" s="507"/>
      <c r="E45" s="507"/>
      <c r="F45" s="507"/>
      <c r="G45" s="507"/>
      <c r="H45" s="507"/>
      <c r="I45" s="507"/>
      <c r="J45" s="507"/>
      <c r="K45" s="507"/>
      <c r="L45" s="507"/>
      <c r="M45" s="507"/>
      <c r="N45" s="507"/>
      <c r="O45" s="507"/>
      <c r="P45" s="507"/>
      <c r="Q45" s="507"/>
      <c r="R45" s="507"/>
      <c r="S45" s="507"/>
      <c r="T45" s="507"/>
      <c r="U45" s="508"/>
      <c r="W45" s="386"/>
      <c r="X45" s="386"/>
      <c r="Y45" s="127"/>
      <c r="Z45" s="127"/>
      <c r="AA45" s="127"/>
      <c r="AB45" s="104"/>
      <c r="AC45" s="104"/>
      <c r="AD45" s="104"/>
      <c r="AE45" s="104"/>
      <c r="AF45" s="96"/>
      <c r="AG45" s="104"/>
      <c r="AH45" s="104"/>
      <c r="AI45" s="176"/>
    </row>
    <row r="46" spans="1:35" s="69" customFormat="1" ht="15" hidden="1" customHeight="1" x14ac:dyDescent="0.2">
      <c r="A46" s="506"/>
      <c r="B46" s="507"/>
      <c r="C46" s="507"/>
      <c r="D46" s="507"/>
      <c r="E46" s="507"/>
      <c r="F46" s="507"/>
      <c r="G46" s="507"/>
      <c r="H46" s="507"/>
      <c r="I46" s="507"/>
      <c r="J46" s="507"/>
      <c r="K46" s="507"/>
      <c r="L46" s="507"/>
      <c r="M46" s="507"/>
      <c r="N46" s="507"/>
      <c r="O46" s="507"/>
      <c r="P46" s="507"/>
      <c r="Q46" s="507"/>
      <c r="R46" s="507"/>
      <c r="S46" s="507"/>
      <c r="T46" s="507"/>
      <c r="U46" s="508"/>
      <c r="W46" s="386"/>
      <c r="X46" s="386"/>
      <c r="Y46" s="127"/>
      <c r="Z46" s="127"/>
      <c r="AA46" s="127"/>
      <c r="AB46" s="104"/>
      <c r="AC46" s="104"/>
      <c r="AD46" s="104"/>
      <c r="AE46" s="104"/>
      <c r="AF46" s="96"/>
      <c r="AG46" s="104"/>
      <c r="AH46" s="104"/>
      <c r="AI46" s="176"/>
    </row>
    <row r="47" spans="1:35" s="116" customFormat="1" ht="15" hidden="1" customHeight="1" x14ac:dyDescent="0.2">
      <c r="A47" s="506"/>
      <c r="B47" s="507"/>
      <c r="C47" s="507"/>
      <c r="D47" s="507"/>
      <c r="E47" s="507"/>
      <c r="F47" s="507"/>
      <c r="G47" s="507"/>
      <c r="H47" s="507"/>
      <c r="I47" s="507"/>
      <c r="J47" s="507"/>
      <c r="K47" s="507"/>
      <c r="L47" s="507"/>
      <c r="M47" s="507"/>
      <c r="N47" s="507"/>
      <c r="O47" s="507"/>
      <c r="P47" s="507"/>
      <c r="Q47" s="507"/>
      <c r="R47" s="507"/>
      <c r="S47" s="507"/>
      <c r="T47" s="507"/>
      <c r="U47" s="508"/>
      <c r="W47" s="386"/>
      <c r="X47" s="386"/>
      <c r="Y47" s="127"/>
      <c r="Z47" s="127"/>
      <c r="AA47" s="127"/>
      <c r="AB47" s="104"/>
      <c r="AC47" s="104"/>
      <c r="AD47" s="104"/>
      <c r="AE47" s="104"/>
      <c r="AF47" s="96"/>
      <c r="AG47" s="104"/>
      <c r="AH47" s="104"/>
      <c r="AI47" s="176"/>
    </row>
    <row r="48" spans="1:35" s="69" customFormat="1" ht="15" hidden="1" customHeight="1" x14ac:dyDescent="0.2">
      <c r="A48" s="506"/>
      <c r="B48" s="507"/>
      <c r="C48" s="507"/>
      <c r="D48" s="507"/>
      <c r="E48" s="507"/>
      <c r="F48" s="507"/>
      <c r="G48" s="507"/>
      <c r="H48" s="507"/>
      <c r="I48" s="507"/>
      <c r="J48" s="507"/>
      <c r="K48" s="507"/>
      <c r="L48" s="507"/>
      <c r="M48" s="507"/>
      <c r="N48" s="507"/>
      <c r="O48" s="507"/>
      <c r="P48" s="507"/>
      <c r="Q48" s="507"/>
      <c r="R48" s="507"/>
      <c r="S48" s="507"/>
      <c r="T48" s="507"/>
      <c r="U48" s="508"/>
      <c r="W48" s="386"/>
      <c r="X48" s="386"/>
      <c r="Y48" s="127"/>
      <c r="Z48" s="127"/>
      <c r="AA48" s="127"/>
      <c r="AB48" s="104"/>
      <c r="AC48" s="104"/>
      <c r="AD48" s="104"/>
      <c r="AE48" s="104"/>
      <c r="AF48" s="96"/>
      <c r="AG48" s="104"/>
      <c r="AH48" s="104"/>
      <c r="AI48" s="176"/>
    </row>
    <row r="49" spans="1:35" s="69" customFormat="1" ht="15" hidden="1" customHeight="1" x14ac:dyDescent="0.2">
      <c r="A49" s="506"/>
      <c r="B49" s="507"/>
      <c r="C49" s="507"/>
      <c r="D49" s="507"/>
      <c r="E49" s="507"/>
      <c r="F49" s="507"/>
      <c r="G49" s="507"/>
      <c r="H49" s="507"/>
      <c r="I49" s="507"/>
      <c r="J49" s="507"/>
      <c r="K49" s="507"/>
      <c r="L49" s="507"/>
      <c r="M49" s="507"/>
      <c r="N49" s="507"/>
      <c r="O49" s="507"/>
      <c r="P49" s="507"/>
      <c r="Q49" s="507"/>
      <c r="R49" s="507"/>
      <c r="S49" s="507"/>
      <c r="T49" s="507"/>
      <c r="U49" s="508"/>
      <c r="W49" s="386"/>
      <c r="X49" s="386"/>
      <c r="Y49" s="104"/>
      <c r="Z49" s="104"/>
      <c r="AA49" s="104"/>
      <c r="AB49" s="104"/>
      <c r="AC49" s="104"/>
      <c r="AD49" s="104"/>
      <c r="AE49" s="104"/>
      <c r="AF49" s="96"/>
      <c r="AG49" s="104"/>
      <c r="AH49" s="104"/>
      <c r="AI49" s="176"/>
    </row>
    <row r="50" spans="1:35" s="69" customFormat="1" ht="15" hidden="1" customHeight="1" x14ac:dyDescent="0.2">
      <c r="A50" s="506"/>
      <c r="B50" s="507"/>
      <c r="C50" s="507"/>
      <c r="D50" s="507"/>
      <c r="E50" s="507"/>
      <c r="F50" s="507"/>
      <c r="G50" s="507"/>
      <c r="H50" s="507"/>
      <c r="I50" s="507"/>
      <c r="J50" s="507"/>
      <c r="K50" s="507"/>
      <c r="L50" s="507"/>
      <c r="M50" s="507"/>
      <c r="N50" s="507"/>
      <c r="O50" s="507"/>
      <c r="P50" s="507"/>
      <c r="Q50" s="507"/>
      <c r="R50" s="507"/>
      <c r="S50" s="507"/>
      <c r="T50" s="507"/>
      <c r="U50" s="508"/>
      <c r="W50" s="386"/>
      <c r="X50" s="386"/>
      <c r="Y50" s="104"/>
      <c r="Z50" s="104"/>
      <c r="AA50" s="104"/>
      <c r="AB50" s="104"/>
      <c r="AF50" s="71"/>
      <c r="AI50" s="175"/>
    </row>
    <row r="51" spans="1:35" s="116" customFormat="1" ht="15" hidden="1" customHeight="1" thickBot="1" x14ac:dyDescent="0.25">
      <c r="A51" s="506"/>
      <c r="B51" s="507"/>
      <c r="C51" s="507"/>
      <c r="D51" s="507"/>
      <c r="E51" s="507"/>
      <c r="F51" s="507"/>
      <c r="G51" s="507"/>
      <c r="H51" s="507"/>
      <c r="I51" s="507"/>
      <c r="J51" s="507"/>
      <c r="K51" s="507"/>
      <c r="L51" s="507"/>
      <c r="M51" s="507"/>
      <c r="N51" s="507"/>
      <c r="O51" s="507"/>
      <c r="P51" s="507"/>
      <c r="Q51" s="507"/>
      <c r="R51" s="507"/>
      <c r="S51" s="507"/>
      <c r="T51" s="507"/>
      <c r="U51" s="508"/>
      <c r="W51" s="386"/>
      <c r="X51" s="386"/>
      <c r="Y51" s="104"/>
      <c r="Z51" s="104"/>
      <c r="AA51" s="104"/>
      <c r="AB51" s="104"/>
      <c r="AF51" s="71"/>
      <c r="AI51" s="175"/>
    </row>
    <row r="52" spans="1:35" s="69" customFormat="1" ht="15" customHeight="1" x14ac:dyDescent="0.2">
      <c r="A52" s="506"/>
      <c r="B52" s="507"/>
      <c r="C52" s="507"/>
      <c r="D52" s="507"/>
      <c r="E52" s="507"/>
      <c r="F52" s="507"/>
      <c r="G52" s="507"/>
      <c r="H52" s="507"/>
      <c r="I52" s="507"/>
      <c r="J52" s="507"/>
      <c r="K52" s="507"/>
      <c r="L52" s="507"/>
      <c r="M52" s="507"/>
      <c r="N52" s="507"/>
      <c r="O52" s="507"/>
      <c r="P52" s="507"/>
      <c r="Q52" s="507"/>
      <c r="R52" s="507"/>
      <c r="S52" s="507"/>
      <c r="T52" s="507"/>
      <c r="U52" s="508"/>
      <c r="W52" s="388"/>
      <c r="X52" s="388"/>
      <c r="Y52" s="104"/>
      <c r="Z52" s="104"/>
      <c r="AA52" s="104"/>
      <c r="AB52" s="104"/>
      <c r="AF52" s="71"/>
      <c r="AI52" s="175"/>
    </row>
    <row r="53" spans="1:35" s="69" customFormat="1" ht="15" customHeight="1" x14ac:dyDescent="0.2">
      <c r="A53" s="506"/>
      <c r="B53" s="507"/>
      <c r="C53" s="507"/>
      <c r="D53" s="507"/>
      <c r="E53" s="507"/>
      <c r="F53" s="507"/>
      <c r="G53" s="507"/>
      <c r="H53" s="507"/>
      <c r="I53" s="507"/>
      <c r="J53" s="507"/>
      <c r="K53" s="507"/>
      <c r="L53" s="507"/>
      <c r="M53" s="507"/>
      <c r="N53" s="507"/>
      <c r="O53" s="507"/>
      <c r="P53" s="507"/>
      <c r="Q53" s="507"/>
      <c r="R53" s="507"/>
      <c r="S53" s="507"/>
      <c r="T53" s="507"/>
      <c r="U53" s="508"/>
      <c r="W53" s="388"/>
      <c r="X53" s="388"/>
      <c r="Y53" s="104"/>
      <c r="Z53" s="104"/>
      <c r="AA53" s="104"/>
      <c r="AB53" s="104"/>
      <c r="AF53" s="71"/>
      <c r="AI53" s="175"/>
    </row>
    <row r="54" spans="1:35" s="69" customFormat="1" ht="15" customHeight="1" x14ac:dyDescent="0.2">
      <c r="A54" s="506"/>
      <c r="B54" s="507"/>
      <c r="C54" s="507"/>
      <c r="D54" s="507"/>
      <c r="E54" s="507"/>
      <c r="F54" s="507"/>
      <c r="G54" s="507"/>
      <c r="H54" s="507"/>
      <c r="I54" s="507"/>
      <c r="J54" s="507"/>
      <c r="K54" s="507"/>
      <c r="L54" s="507"/>
      <c r="M54" s="507"/>
      <c r="N54" s="507"/>
      <c r="O54" s="507"/>
      <c r="P54" s="507"/>
      <c r="Q54" s="507"/>
      <c r="R54" s="507"/>
      <c r="S54" s="507"/>
      <c r="T54" s="507"/>
      <c r="U54" s="508"/>
      <c r="W54" s="388"/>
      <c r="X54" s="388"/>
      <c r="Y54" s="104"/>
      <c r="Z54" s="104"/>
      <c r="AA54" s="104"/>
      <c r="AB54" s="104"/>
      <c r="AF54" s="71"/>
      <c r="AI54" s="175"/>
    </row>
    <row r="55" spans="1:35" s="69" customFormat="1" ht="15" customHeight="1" x14ac:dyDescent="0.2">
      <c r="A55" s="506"/>
      <c r="B55" s="507"/>
      <c r="C55" s="507"/>
      <c r="D55" s="507"/>
      <c r="E55" s="507"/>
      <c r="F55" s="507"/>
      <c r="G55" s="507"/>
      <c r="H55" s="507"/>
      <c r="I55" s="507"/>
      <c r="J55" s="507"/>
      <c r="K55" s="507"/>
      <c r="L55" s="507"/>
      <c r="M55" s="507"/>
      <c r="N55" s="507"/>
      <c r="O55" s="507"/>
      <c r="P55" s="507"/>
      <c r="Q55" s="507"/>
      <c r="R55" s="507"/>
      <c r="S55" s="507"/>
      <c r="T55" s="507"/>
      <c r="U55" s="508"/>
      <c r="W55" s="388"/>
      <c r="X55" s="388"/>
      <c r="Y55" s="104"/>
      <c r="Z55" s="104"/>
      <c r="AA55" s="104"/>
      <c r="AB55" s="104"/>
      <c r="AF55" s="71"/>
      <c r="AI55" s="175"/>
    </row>
    <row r="56" spans="1:35" s="69" customFormat="1" ht="15" customHeight="1" x14ac:dyDescent="0.2">
      <c r="A56" s="506"/>
      <c r="B56" s="507"/>
      <c r="C56" s="507"/>
      <c r="D56" s="507"/>
      <c r="E56" s="507"/>
      <c r="F56" s="507"/>
      <c r="G56" s="507"/>
      <c r="H56" s="507"/>
      <c r="I56" s="507"/>
      <c r="J56" s="507"/>
      <c r="K56" s="507"/>
      <c r="L56" s="507"/>
      <c r="M56" s="507"/>
      <c r="N56" s="507"/>
      <c r="O56" s="507"/>
      <c r="P56" s="507"/>
      <c r="Q56" s="507"/>
      <c r="R56" s="507"/>
      <c r="S56" s="507"/>
      <c r="T56" s="507"/>
      <c r="U56" s="508"/>
      <c r="W56" s="388"/>
      <c r="X56" s="388"/>
      <c r="Y56" s="104"/>
      <c r="Z56" s="104"/>
      <c r="AA56" s="104"/>
      <c r="AB56" s="104"/>
      <c r="AF56" s="71"/>
      <c r="AI56" s="175"/>
    </row>
    <row r="57" spans="1:35" s="69" customFormat="1" ht="15" customHeight="1" x14ac:dyDescent="0.2">
      <c r="A57" s="506"/>
      <c r="B57" s="507"/>
      <c r="C57" s="507"/>
      <c r="D57" s="507"/>
      <c r="E57" s="507"/>
      <c r="F57" s="507"/>
      <c r="G57" s="507"/>
      <c r="H57" s="507"/>
      <c r="I57" s="507"/>
      <c r="J57" s="507"/>
      <c r="K57" s="507"/>
      <c r="L57" s="507"/>
      <c r="M57" s="507"/>
      <c r="N57" s="507"/>
      <c r="O57" s="507"/>
      <c r="P57" s="507"/>
      <c r="Q57" s="507"/>
      <c r="R57" s="507"/>
      <c r="S57" s="507"/>
      <c r="T57" s="507"/>
      <c r="U57" s="508"/>
      <c r="W57" s="388"/>
      <c r="X57" s="388"/>
      <c r="Y57" s="104"/>
      <c r="Z57" s="104"/>
      <c r="AA57" s="104"/>
      <c r="AB57" s="104"/>
      <c r="AF57" s="71"/>
      <c r="AI57" s="175"/>
    </row>
    <row r="58" spans="1:35" s="95" customFormat="1" ht="15" customHeight="1" x14ac:dyDescent="0.2">
      <c r="A58" s="506"/>
      <c r="B58" s="507"/>
      <c r="C58" s="507"/>
      <c r="D58" s="507"/>
      <c r="E58" s="507"/>
      <c r="F58" s="507"/>
      <c r="G58" s="507"/>
      <c r="H58" s="507"/>
      <c r="I58" s="507"/>
      <c r="J58" s="507"/>
      <c r="K58" s="507"/>
      <c r="L58" s="507"/>
      <c r="M58" s="507"/>
      <c r="N58" s="507"/>
      <c r="O58" s="507"/>
      <c r="P58" s="507"/>
      <c r="Q58" s="507"/>
      <c r="R58" s="507"/>
      <c r="S58" s="507"/>
      <c r="T58" s="507"/>
      <c r="U58" s="508"/>
      <c r="V58" s="137"/>
      <c r="W58" s="388"/>
      <c r="X58" s="388"/>
      <c r="Y58" s="104"/>
      <c r="Z58" s="104"/>
      <c r="AA58" s="104"/>
      <c r="AB58" s="104"/>
      <c r="AF58" s="96"/>
      <c r="AI58" s="176"/>
    </row>
    <row r="59" spans="1:35" s="69" customFormat="1" ht="15" customHeight="1" x14ac:dyDescent="0.2">
      <c r="A59" s="506"/>
      <c r="B59" s="507"/>
      <c r="C59" s="507"/>
      <c r="D59" s="507"/>
      <c r="E59" s="507"/>
      <c r="F59" s="507"/>
      <c r="G59" s="507"/>
      <c r="H59" s="507"/>
      <c r="I59" s="507"/>
      <c r="J59" s="507"/>
      <c r="K59" s="507"/>
      <c r="L59" s="507"/>
      <c r="M59" s="507"/>
      <c r="N59" s="507"/>
      <c r="O59" s="507"/>
      <c r="P59" s="507"/>
      <c r="Q59" s="507"/>
      <c r="R59" s="507"/>
      <c r="S59" s="507"/>
      <c r="T59" s="507"/>
      <c r="U59" s="508"/>
      <c r="W59" s="388"/>
      <c r="X59" s="388"/>
      <c r="Y59" s="104"/>
      <c r="Z59" s="104"/>
      <c r="AA59" s="104"/>
      <c r="AB59" s="104"/>
      <c r="AF59" s="71"/>
      <c r="AI59" s="175"/>
    </row>
    <row r="60" spans="1:35" s="69" customFormat="1" ht="15" customHeight="1" x14ac:dyDescent="0.2">
      <c r="A60" s="506"/>
      <c r="B60" s="507"/>
      <c r="C60" s="507"/>
      <c r="D60" s="507"/>
      <c r="E60" s="507"/>
      <c r="F60" s="507"/>
      <c r="G60" s="507"/>
      <c r="H60" s="507"/>
      <c r="I60" s="507"/>
      <c r="J60" s="507"/>
      <c r="K60" s="507"/>
      <c r="L60" s="507"/>
      <c r="M60" s="507"/>
      <c r="N60" s="507"/>
      <c r="O60" s="507"/>
      <c r="P60" s="507"/>
      <c r="Q60" s="507"/>
      <c r="R60" s="507"/>
      <c r="S60" s="507"/>
      <c r="T60" s="507"/>
      <c r="U60" s="508"/>
      <c r="W60" s="388"/>
      <c r="X60" s="388"/>
      <c r="Y60" s="104"/>
      <c r="Z60" s="104"/>
      <c r="AA60" s="104"/>
      <c r="AB60" s="104"/>
      <c r="AF60" s="71"/>
      <c r="AI60" s="175"/>
    </row>
    <row r="61" spans="1:35" s="69" customFormat="1" ht="15" hidden="1" customHeight="1" thickTop="1" x14ac:dyDescent="0.2">
      <c r="A61" s="506"/>
      <c r="B61" s="507"/>
      <c r="C61" s="507"/>
      <c r="D61" s="507"/>
      <c r="E61" s="507"/>
      <c r="F61" s="507"/>
      <c r="G61" s="507"/>
      <c r="H61" s="507"/>
      <c r="I61" s="507"/>
      <c r="J61" s="507"/>
      <c r="K61" s="507"/>
      <c r="L61" s="507"/>
      <c r="M61" s="507"/>
      <c r="N61" s="507"/>
      <c r="O61" s="507"/>
      <c r="P61" s="507"/>
      <c r="Q61" s="507"/>
      <c r="R61" s="507"/>
      <c r="S61" s="507"/>
      <c r="T61" s="507"/>
      <c r="U61" s="508"/>
      <c r="W61" s="388"/>
      <c r="X61" s="388"/>
      <c r="Y61" s="104"/>
      <c r="Z61" s="104"/>
      <c r="AA61" s="104"/>
      <c r="AB61" s="104"/>
      <c r="AF61" s="71"/>
      <c r="AI61" s="175"/>
    </row>
    <row r="62" spans="1:35" s="69" customFormat="1" ht="15" hidden="1" customHeight="1" x14ac:dyDescent="0.2">
      <c r="A62" s="506"/>
      <c r="B62" s="507"/>
      <c r="C62" s="507"/>
      <c r="D62" s="507"/>
      <c r="E62" s="507"/>
      <c r="F62" s="507"/>
      <c r="G62" s="507"/>
      <c r="H62" s="507"/>
      <c r="I62" s="507"/>
      <c r="J62" s="507"/>
      <c r="K62" s="507"/>
      <c r="L62" s="507"/>
      <c r="M62" s="507"/>
      <c r="N62" s="507"/>
      <c r="O62" s="507"/>
      <c r="P62" s="507"/>
      <c r="Q62" s="507"/>
      <c r="R62" s="507"/>
      <c r="S62" s="507"/>
      <c r="T62" s="507"/>
      <c r="U62" s="508"/>
      <c r="W62" s="388"/>
      <c r="X62" s="388"/>
      <c r="Y62" s="104"/>
      <c r="Z62" s="104"/>
      <c r="AA62" s="104"/>
      <c r="AB62" s="104"/>
      <c r="AF62" s="71"/>
      <c r="AI62" s="175"/>
    </row>
    <row r="63" spans="1:35" s="69" customFormat="1" ht="15" hidden="1" customHeight="1" x14ac:dyDescent="0.2">
      <c r="A63" s="506"/>
      <c r="B63" s="507"/>
      <c r="C63" s="507"/>
      <c r="D63" s="507"/>
      <c r="E63" s="507"/>
      <c r="F63" s="507"/>
      <c r="G63" s="507"/>
      <c r="H63" s="507"/>
      <c r="I63" s="507"/>
      <c r="J63" s="507"/>
      <c r="K63" s="507"/>
      <c r="L63" s="507"/>
      <c r="M63" s="507"/>
      <c r="N63" s="507"/>
      <c r="O63" s="507"/>
      <c r="P63" s="507"/>
      <c r="Q63" s="507"/>
      <c r="R63" s="507"/>
      <c r="S63" s="507"/>
      <c r="T63" s="507"/>
      <c r="U63" s="508"/>
      <c r="W63" s="388"/>
      <c r="X63" s="388"/>
      <c r="Y63" s="104"/>
      <c r="Z63" s="104"/>
      <c r="AA63" s="104"/>
      <c r="AB63" s="104"/>
      <c r="AF63" s="71"/>
      <c r="AI63" s="175"/>
    </row>
    <row r="64" spans="1:35" s="69" customFormat="1" ht="15" hidden="1" customHeight="1" x14ac:dyDescent="0.2">
      <c r="A64" s="506"/>
      <c r="B64" s="507"/>
      <c r="C64" s="507"/>
      <c r="D64" s="507"/>
      <c r="E64" s="507"/>
      <c r="F64" s="507"/>
      <c r="G64" s="507"/>
      <c r="H64" s="507"/>
      <c r="I64" s="507"/>
      <c r="J64" s="507"/>
      <c r="K64" s="507"/>
      <c r="L64" s="507"/>
      <c r="M64" s="507"/>
      <c r="N64" s="507"/>
      <c r="O64" s="507"/>
      <c r="P64" s="507"/>
      <c r="Q64" s="507"/>
      <c r="R64" s="507"/>
      <c r="S64" s="507"/>
      <c r="T64" s="507"/>
      <c r="U64" s="508"/>
      <c r="W64" s="388"/>
      <c r="X64" s="388"/>
      <c r="Y64" s="104"/>
      <c r="Z64" s="104"/>
      <c r="AA64" s="104"/>
      <c r="AB64" s="104"/>
      <c r="AF64" s="71"/>
      <c r="AI64" s="175"/>
    </row>
    <row r="65" spans="1:35" s="69" customFormat="1" ht="15" hidden="1" customHeight="1" x14ac:dyDescent="0.2">
      <c r="A65" s="506"/>
      <c r="B65" s="507"/>
      <c r="C65" s="507"/>
      <c r="D65" s="507"/>
      <c r="E65" s="507"/>
      <c r="F65" s="507"/>
      <c r="G65" s="507"/>
      <c r="H65" s="507"/>
      <c r="I65" s="507"/>
      <c r="J65" s="507"/>
      <c r="K65" s="507"/>
      <c r="L65" s="507"/>
      <c r="M65" s="507"/>
      <c r="N65" s="507"/>
      <c r="O65" s="507"/>
      <c r="P65" s="507"/>
      <c r="Q65" s="507"/>
      <c r="R65" s="507"/>
      <c r="S65" s="507"/>
      <c r="T65" s="507"/>
      <c r="U65" s="508"/>
      <c r="W65" s="388"/>
      <c r="X65" s="388"/>
      <c r="Y65" s="104"/>
      <c r="Z65" s="104"/>
      <c r="AA65" s="104"/>
      <c r="AB65" s="104"/>
      <c r="AF65" s="71"/>
      <c r="AI65" s="175"/>
    </row>
    <row r="66" spans="1:35" s="69" customFormat="1" ht="15" hidden="1" customHeight="1" x14ac:dyDescent="0.2">
      <c r="A66" s="506"/>
      <c r="B66" s="507"/>
      <c r="C66" s="507"/>
      <c r="D66" s="507"/>
      <c r="E66" s="507"/>
      <c r="F66" s="507"/>
      <c r="G66" s="507"/>
      <c r="H66" s="507"/>
      <c r="I66" s="507"/>
      <c r="J66" s="507"/>
      <c r="K66" s="507"/>
      <c r="L66" s="507"/>
      <c r="M66" s="507"/>
      <c r="N66" s="507"/>
      <c r="O66" s="507"/>
      <c r="P66" s="507"/>
      <c r="Q66" s="507"/>
      <c r="R66" s="507"/>
      <c r="S66" s="507"/>
      <c r="T66" s="507"/>
      <c r="U66" s="508"/>
      <c r="W66" s="388"/>
      <c r="X66" s="388"/>
      <c r="Y66" s="104"/>
      <c r="Z66" s="104"/>
      <c r="AA66" s="104"/>
      <c r="AB66" s="104"/>
      <c r="AF66" s="71"/>
      <c r="AI66" s="175"/>
    </row>
    <row r="67" spans="1:35" s="69" customFormat="1" ht="15" hidden="1" customHeight="1" x14ac:dyDescent="0.2">
      <c r="A67" s="506"/>
      <c r="B67" s="507"/>
      <c r="C67" s="507"/>
      <c r="D67" s="507"/>
      <c r="E67" s="507"/>
      <c r="F67" s="507"/>
      <c r="G67" s="507"/>
      <c r="H67" s="507"/>
      <c r="I67" s="507"/>
      <c r="J67" s="507"/>
      <c r="K67" s="507"/>
      <c r="L67" s="507"/>
      <c r="M67" s="507"/>
      <c r="N67" s="507"/>
      <c r="O67" s="507"/>
      <c r="P67" s="507"/>
      <c r="Q67" s="507"/>
      <c r="R67" s="507"/>
      <c r="S67" s="507"/>
      <c r="T67" s="507"/>
      <c r="U67" s="508"/>
      <c r="W67" s="388"/>
      <c r="X67" s="388"/>
      <c r="Y67" s="104"/>
      <c r="Z67" s="104"/>
      <c r="AA67" s="104"/>
      <c r="AB67" s="104"/>
      <c r="AF67" s="71"/>
      <c r="AI67" s="175"/>
    </row>
    <row r="68" spans="1:35" s="69" customFormat="1" ht="15" hidden="1" customHeight="1" x14ac:dyDescent="0.2">
      <c r="A68" s="506"/>
      <c r="B68" s="507"/>
      <c r="C68" s="507"/>
      <c r="D68" s="507"/>
      <c r="E68" s="507"/>
      <c r="F68" s="507"/>
      <c r="G68" s="507"/>
      <c r="H68" s="507"/>
      <c r="I68" s="507"/>
      <c r="J68" s="507"/>
      <c r="K68" s="507"/>
      <c r="L68" s="507"/>
      <c r="M68" s="507"/>
      <c r="N68" s="507"/>
      <c r="O68" s="507"/>
      <c r="P68" s="507"/>
      <c r="Q68" s="507"/>
      <c r="R68" s="507"/>
      <c r="S68" s="507"/>
      <c r="T68" s="507"/>
      <c r="U68" s="508"/>
      <c r="W68" s="388"/>
      <c r="X68" s="388"/>
      <c r="Y68" s="104"/>
      <c r="Z68" s="104"/>
      <c r="AA68" s="104"/>
      <c r="AB68" s="104"/>
      <c r="AF68" s="71"/>
      <c r="AI68" s="175"/>
    </row>
    <row r="69" spans="1:35" s="69" customFormat="1" ht="15" hidden="1" customHeight="1" thickBot="1" x14ac:dyDescent="0.25">
      <c r="A69" s="506"/>
      <c r="B69" s="507"/>
      <c r="C69" s="507"/>
      <c r="D69" s="507"/>
      <c r="E69" s="507"/>
      <c r="F69" s="507"/>
      <c r="G69" s="507"/>
      <c r="H69" s="507"/>
      <c r="I69" s="507"/>
      <c r="J69" s="507"/>
      <c r="K69" s="507"/>
      <c r="L69" s="507"/>
      <c r="M69" s="507"/>
      <c r="N69" s="507"/>
      <c r="O69" s="507"/>
      <c r="P69" s="507"/>
      <c r="Q69" s="507"/>
      <c r="R69" s="507"/>
      <c r="S69" s="507"/>
      <c r="T69" s="507"/>
      <c r="U69" s="508"/>
      <c r="W69" s="388"/>
      <c r="X69" s="388"/>
      <c r="Y69" s="104"/>
      <c r="Z69" s="104"/>
      <c r="AA69" s="104"/>
      <c r="AB69" s="104"/>
      <c r="AF69" s="71"/>
      <c r="AI69" s="175"/>
    </row>
    <row r="70" spans="1:35" s="95" customFormat="1" ht="15" customHeight="1" x14ac:dyDescent="0.2">
      <c r="A70" s="506"/>
      <c r="B70" s="507"/>
      <c r="C70" s="507"/>
      <c r="D70" s="507"/>
      <c r="E70" s="507"/>
      <c r="F70" s="507"/>
      <c r="G70" s="507"/>
      <c r="H70" s="507"/>
      <c r="I70" s="507"/>
      <c r="J70" s="507"/>
      <c r="K70" s="507"/>
      <c r="L70" s="507"/>
      <c r="M70" s="507"/>
      <c r="N70" s="507"/>
      <c r="O70" s="507"/>
      <c r="P70" s="507"/>
      <c r="Q70" s="507"/>
      <c r="R70" s="507"/>
      <c r="S70" s="507"/>
      <c r="T70" s="507"/>
      <c r="U70" s="508"/>
      <c r="W70" s="104"/>
      <c r="X70" s="104"/>
      <c r="Y70" s="104"/>
      <c r="Z70" s="104"/>
      <c r="AA70" s="104"/>
      <c r="AB70" s="104"/>
      <c r="AF70" s="96"/>
      <c r="AI70" s="176"/>
    </row>
    <row r="71" spans="1:35" s="95" customFormat="1" ht="15" customHeight="1" x14ac:dyDescent="0.2">
      <c r="A71" s="506"/>
      <c r="B71" s="507"/>
      <c r="C71" s="507"/>
      <c r="D71" s="507"/>
      <c r="E71" s="507"/>
      <c r="F71" s="507"/>
      <c r="G71" s="507"/>
      <c r="H71" s="507"/>
      <c r="I71" s="507"/>
      <c r="J71" s="507"/>
      <c r="K71" s="507"/>
      <c r="L71" s="507"/>
      <c r="M71" s="507"/>
      <c r="N71" s="507"/>
      <c r="O71" s="507"/>
      <c r="P71" s="507"/>
      <c r="Q71" s="507"/>
      <c r="R71" s="507"/>
      <c r="S71" s="507"/>
      <c r="T71" s="507"/>
      <c r="U71" s="508"/>
      <c r="W71" s="104"/>
      <c r="X71" s="104"/>
      <c r="Y71" s="104"/>
      <c r="Z71" s="104"/>
      <c r="AA71" s="104"/>
      <c r="AB71" s="104"/>
      <c r="AF71" s="96"/>
      <c r="AI71" s="176"/>
    </row>
    <row r="72" spans="1:35" s="69" customFormat="1" ht="17.25" customHeight="1" x14ac:dyDescent="0.2">
      <c r="A72" s="506"/>
      <c r="B72" s="507"/>
      <c r="C72" s="507"/>
      <c r="D72" s="507"/>
      <c r="E72" s="507"/>
      <c r="F72" s="507"/>
      <c r="G72" s="507"/>
      <c r="H72" s="507"/>
      <c r="I72" s="507"/>
      <c r="J72" s="507"/>
      <c r="K72" s="507"/>
      <c r="L72" s="507"/>
      <c r="M72" s="507"/>
      <c r="N72" s="507"/>
      <c r="O72" s="507"/>
      <c r="P72" s="507"/>
      <c r="Q72" s="507"/>
      <c r="R72" s="507"/>
      <c r="S72" s="507"/>
      <c r="T72" s="507"/>
      <c r="U72" s="508"/>
      <c r="W72" s="104"/>
      <c r="X72" s="104"/>
      <c r="Y72" s="104"/>
      <c r="Z72" s="104"/>
      <c r="AA72" s="104"/>
      <c r="AB72" s="104"/>
      <c r="AF72" s="71"/>
      <c r="AI72" s="175"/>
    </row>
    <row r="73" spans="1:35" s="69" customFormat="1" ht="15.95" customHeight="1" x14ac:dyDescent="0.2">
      <c r="A73" s="506"/>
      <c r="B73" s="507"/>
      <c r="C73" s="507"/>
      <c r="D73" s="507"/>
      <c r="E73" s="507"/>
      <c r="F73" s="507"/>
      <c r="G73" s="507"/>
      <c r="H73" s="507"/>
      <c r="I73" s="507"/>
      <c r="J73" s="507"/>
      <c r="K73" s="507"/>
      <c r="L73" s="507"/>
      <c r="M73" s="507"/>
      <c r="N73" s="507"/>
      <c r="O73" s="507"/>
      <c r="P73" s="507"/>
      <c r="Q73" s="507"/>
      <c r="R73" s="507"/>
      <c r="S73" s="507"/>
      <c r="T73" s="507"/>
      <c r="U73" s="508"/>
      <c r="W73" s="104"/>
      <c r="X73" s="104"/>
      <c r="Y73" s="104"/>
      <c r="Z73" s="104"/>
      <c r="AA73" s="104"/>
      <c r="AB73" s="104"/>
      <c r="AF73" s="71"/>
      <c r="AI73" s="175"/>
    </row>
    <row r="74" spans="1:35" s="69" customFormat="1" ht="15.95" customHeight="1" x14ac:dyDescent="0.2">
      <c r="A74" s="506"/>
      <c r="B74" s="507"/>
      <c r="C74" s="507"/>
      <c r="D74" s="507"/>
      <c r="E74" s="507"/>
      <c r="F74" s="507"/>
      <c r="G74" s="507"/>
      <c r="H74" s="507"/>
      <c r="I74" s="507"/>
      <c r="J74" s="507"/>
      <c r="K74" s="507"/>
      <c r="L74" s="507"/>
      <c r="M74" s="507"/>
      <c r="N74" s="507"/>
      <c r="O74" s="507"/>
      <c r="P74" s="507"/>
      <c r="Q74" s="507"/>
      <c r="R74" s="507"/>
      <c r="S74" s="507"/>
      <c r="T74" s="507"/>
      <c r="U74" s="508"/>
      <c r="W74" s="104"/>
      <c r="X74" s="104"/>
      <c r="Y74" s="104"/>
      <c r="Z74" s="104"/>
      <c r="AA74" s="104"/>
      <c r="AB74" s="104"/>
      <c r="AF74" s="71"/>
      <c r="AI74" s="175"/>
    </row>
    <row r="75" spans="1:35" s="69" customFormat="1" ht="15.95" customHeight="1" x14ac:dyDescent="0.2">
      <c r="A75" s="506"/>
      <c r="B75" s="507"/>
      <c r="C75" s="507"/>
      <c r="D75" s="507"/>
      <c r="E75" s="507"/>
      <c r="F75" s="507"/>
      <c r="G75" s="507"/>
      <c r="H75" s="507"/>
      <c r="I75" s="507"/>
      <c r="J75" s="507"/>
      <c r="K75" s="507"/>
      <c r="L75" s="507"/>
      <c r="M75" s="507"/>
      <c r="N75" s="507"/>
      <c r="O75" s="507"/>
      <c r="P75" s="507"/>
      <c r="Q75" s="507"/>
      <c r="R75" s="507"/>
      <c r="S75" s="507"/>
      <c r="T75" s="507"/>
      <c r="U75" s="508"/>
      <c r="W75" s="387"/>
      <c r="X75" s="387"/>
      <c r="Y75" s="104"/>
      <c r="Z75" s="104"/>
      <c r="AA75" s="104"/>
      <c r="AB75" s="104"/>
      <c r="AF75" s="71"/>
      <c r="AI75" s="175"/>
    </row>
    <row r="76" spans="1:35" s="69" customFormat="1" ht="15.95" customHeight="1" x14ac:dyDescent="0.2">
      <c r="A76" s="506"/>
      <c r="B76" s="507"/>
      <c r="C76" s="507"/>
      <c r="D76" s="507"/>
      <c r="E76" s="507"/>
      <c r="F76" s="507"/>
      <c r="G76" s="507"/>
      <c r="H76" s="507"/>
      <c r="I76" s="507"/>
      <c r="J76" s="507"/>
      <c r="K76" s="507"/>
      <c r="L76" s="507"/>
      <c r="M76" s="507"/>
      <c r="N76" s="507"/>
      <c r="O76" s="507"/>
      <c r="P76" s="507"/>
      <c r="Q76" s="507"/>
      <c r="R76" s="507"/>
      <c r="S76" s="507"/>
      <c r="T76" s="507"/>
      <c r="U76" s="508"/>
      <c r="W76" s="387"/>
      <c r="X76" s="387"/>
      <c r="Y76" s="104"/>
      <c r="Z76" s="104"/>
      <c r="AA76" s="104"/>
      <c r="AB76" s="104"/>
      <c r="AF76" s="71"/>
      <c r="AI76" s="175"/>
    </row>
    <row r="77" spans="1:35" s="69" customFormat="1" ht="15.95" customHeight="1" x14ac:dyDescent="0.2">
      <c r="A77" s="506"/>
      <c r="B77" s="507"/>
      <c r="C77" s="507"/>
      <c r="D77" s="507"/>
      <c r="E77" s="507"/>
      <c r="F77" s="507"/>
      <c r="G77" s="507"/>
      <c r="H77" s="507"/>
      <c r="I77" s="507"/>
      <c r="J77" s="507"/>
      <c r="K77" s="507"/>
      <c r="L77" s="507"/>
      <c r="M77" s="507"/>
      <c r="N77" s="507"/>
      <c r="O77" s="507"/>
      <c r="P77" s="507"/>
      <c r="Q77" s="507"/>
      <c r="R77" s="507"/>
      <c r="S77" s="507"/>
      <c r="T77" s="507"/>
      <c r="U77" s="508"/>
      <c r="W77" s="386"/>
      <c r="X77" s="386"/>
      <c r="Y77" s="104"/>
      <c r="Z77" s="104"/>
      <c r="AA77" s="104"/>
      <c r="AB77" s="104"/>
      <c r="AF77" s="71"/>
      <c r="AI77" s="175"/>
    </row>
    <row r="78" spans="1:35" s="69" customFormat="1" ht="15" customHeight="1" x14ac:dyDescent="0.2">
      <c r="A78" s="506"/>
      <c r="B78" s="507"/>
      <c r="C78" s="507"/>
      <c r="D78" s="507"/>
      <c r="E78" s="507"/>
      <c r="F78" s="507"/>
      <c r="G78" s="507"/>
      <c r="H78" s="507"/>
      <c r="I78" s="507"/>
      <c r="J78" s="507"/>
      <c r="K78" s="507"/>
      <c r="L78" s="507"/>
      <c r="M78" s="507"/>
      <c r="N78" s="507"/>
      <c r="O78" s="507"/>
      <c r="P78" s="507"/>
      <c r="Q78" s="507"/>
      <c r="R78" s="507"/>
      <c r="S78" s="507"/>
      <c r="T78" s="507"/>
      <c r="U78" s="508"/>
      <c r="W78" s="386"/>
      <c r="X78" s="386"/>
      <c r="Y78" s="104"/>
      <c r="Z78" s="104"/>
      <c r="AA78" s="104"/>
      <c r="AB78" s="104"/>
      <c r="AF78" s="71"/>
      <c r="AI78" s="175"/>
    </row>
    <row r="79" spans="1:35" s="69" customFormat="1" ht="15" customHeight="1" x14ac:dyDescent="0.2">
      <c r="A79" s="506"/>
      <c r="B79" s="507"/>
      <c r="C79" s="507"/>
      <c r="D79" s="507"/>
      <c r="E79" s="507"/>
      <c r="F79" s="507"/>
      <c r="G79" s="507"/>
      <c r="H79" s="507"/>
      <c r="I79" s="507"/>
      <c r="J79" s="507"/>
      <c r="K79" s="507"/>
      <c r="L79" s="507"/>
      <c r="M79" s="507"/>
      <c r="N79" s="507"/>
      <c r="O79" s="507"/>
      <c r="P79" s="507"/>
      <c r="Q79" s="507"/>
      <c r="R79" s="507"/>
      <c r="S79" s="507"/>
      <c r="T79" s="507"/>
      <c r="U79" s="508"/>
      <c r="W79" s="386"/>
      <c r="X79" s="386"/>
      <c r="Y79" s="104"/>
      <c r="Z79" s="104"/>
      <c r="AA79" s="104"/>
      <c r="AB79" s="104"/>
      <c r="AF79" s="71"/>
      <c r="AI79" s="175"/>
    </row>
    <row r="80" spans="1:35" s="69" customFormat="1" ht="15" hidden="1" customHeight="1" thickBot="1" x14ac:dyDescent="0.25">
      <c r="A80" s="506"/>
      <c r="B80" s="507"/>
      <c r="C80" s="507"/>
      <c r="D80" s="507"/>
      <c r="E80" s="507"/>
      <c r="F80" s="507"/>
      <c r="G80" s="507"/>
      <c r="H80" s="507"/>
      <c r="I80" s="507"/>
      <c r="J80" s="507"/>
      <c r="K80" s="507"/>
      <c r="L80" s="507"/>
      <c r="M80" s="507"/>
      <c r="N80" s="507"/>
      <c r="O80" s="507"/>
      <c r="P80" s="507"/>
      <c r="Q80" s="507"/>
      <c r="R80" s="507"/>
      <c r="S80" s="507"/>
      <c r="T80" s="507"/>
      <c r="U80" s="508"/>
      <c r="W80" s="386"/>
      <c r="X80" s="386"/>
      <c r="Y80" s="104"/>
      <c r="Z80" s="104"/>
      <c r="AA80" s="104"/>
      <c r="AB80" s="104"/>
      <c r="AF80" s="71"/>
      <c r="AI80" s="175"/>
    </row>
    <row r="81" spans="1:35" s="69" customFormat="1" ht="15" hidden="1" customHeight="1" x14ac:dyDescent="0.2">
      <c r="A81" s="506"/>
      <c r="B81" s="507"/>
      <c r="C81" s="507"/>
      <c r="D81" s="507"/>
      <c r="E81" s="507"/>
      <c r="F81" s="507"/>
      <c r="G81" s="507"/>
      <c r="H81" s="507"/>
      <c r="I81" s="507"/>
      <c r="J81" s="507"/>
      <c r="K81" s="507"/>
      <c r="L81" s="507"/>
      <c r="M81" s="507"/>
      <c r="N81" s="507"/>
      <c r="O81" s="507"/>
      <c r="P81" s="507"/>
      <c r="Q81" s="507"/>
      <c r="R81" s="507"/>
      <c r="S81" s="507"/>
      <c r="T81" s="507"/>
      <c r="U81" s="508"/>
      <c r="W81" s="386"/>
      <c r="X81" s="386"/>
      <c r="Y81" s="104"/>
      <c r="Z81" s="104"/>
      <c r="AA81" s="104"/>
      <c r="AB81" s="104"/>
      <c r="AF81" s="71"/>
      <c r="AI81" s="175"/>
    </row>
    <row r="82" spans="1:35" s="69" customFormat="1" ht="15" hidden="1" customHeight="1" thickBot="1" x14ac:dyDescent="0.25">
      <c r="A82" s="506"/>
      <c r="B82" s="507"/>
      <c r="C82" s="507"/>
      <c r="D82" s="507"/>
      <c r="E82" s="507"/>
      <c r="F82" s="507"/>
      <c r="G82" s="507"/>
      <c r="H82" s="507"/>
      <c r="I82" s="507"/>
      <c r="J82" s="507"/>
      <c r="K82" s="507"/>
      <c r="L82" s="507"/>
      <c r="M82" s="507"/>
      <c r="N82" s="507"/>
      <c r="O82" s="507"/>
      <c r="P82" s="507"/>
      <c r="Q82" s="507"/>
      <c r="R82" s="507"/>
      <c r="S82" s="507"/>
      <c r="T82" s="507"/>
      <c r="U82" s="508"/>
      <c r="W82" s="386"/>
      <c r="X82" s="386"/>
      <c r="Y82" s="104"/>
      <c r="Z82" s="104"/>
      <c r="AA82" s="104"/>
      <c r="AB82" s="104"/>
      <c r="AF82" s="71"/>
      <c r="AI82" s="175"/>
    </row>
    <row r="83" spans="1:35" s="69" customFormat="1" ht="15" hidden="1" customHeight="1" thickBot="1" x14ac:dyDescent="0.25">
      <c r="A83" s="506"/>
      <c r="B83" s="507"/>
      <c r="C83" s="507"/>
      <c r="D83" s="507"/>
      <c r="E83" s="507"/>
      <c r="F83" s="507"/>
      <c r="G83" s="507"/>
      <c r="H83" s="507"/>
      <c r="I83" s="507"/>
      <c r="J83" s="507"/>
      <c r="K83" s="507"/>
      <c r="L83" s="507"/>
      <c r="M83" s="507"/>
      <c r="N83" s="507"/>
      <c r="O83" s="507"/>
      <c r="P83" s="507"/>
      <c r="Q83" s="507"/>
      <c r="R83" s="507"/>
      <c r="S83" s="507"/>
      <c r="T83" s="507"/>
      <c r="U83" s="508"/>
      <c r="W83" s="386"/>
      <c r="X83" s="386"/>
      <c r="Y83" s="104"/>
      <c r="Z83" s="104"/>
      <c r="AA83" s="104"/>
      <c r="AB83" s="104"/>
      <c r="AF83" s="71"/>
      <c r="AI83" s="175"/>
    </row>
    <row r="84" spans="1:35" s="69" customFormat="1" ht="15" hidden="1" customHeight="1" x14ac:dyDescent="0.2">
      <c r="A84" s="506"/>
      <c r="B84" s="507"/>
      <c r="C84" s="507"/>
      <c r="D84" s="507"/>
      <c r="E84" s="507"/>
      <c r="F84" s="507"/>
      <c r="G84" s="507"/>
      <c r="H84" s="507"/>
      <c r="I84" s="507"/>
      <c r="J84" s="507"/>
      <c r="K84" s="507"/>
      <c r="L84" s="507"/>
      <c r="M84" s="507"/>
      <c r="N84" s="507"/>
      <c r="O84" s="507"/>
      <c r="P84" s="507"/>
      <c r="Q84" s="507"/>
      <c r="R84" s="507"/>
      <c r="S84" s="507"/>
      <c r="T84" s="507"/>
      <c r="U84" s="508"/>
      <c r="W84" s="386"/>
      <c r="X84" s="386"/>
      <c r="Y84" s="104"/>
      <c r="Z84" s="104"/>
      <c r="AA84" s="104"/>
      <c r="AB84" s="104"/>
      <c r="AF84" s="71"/>
      <c r="AI84" s="175"/>
    </row>
    <row r="85" spans="1:35" s="69" customFormat="1" ht="15" hidden="1" customHeight="1" thickBot="1" x14ac:dyDescent="0.25">
      <c r="A85" s="506"/>
      <c r="B85" s="507"/>
      <c r="C85" s="507"/>
      <c r="D85" s="507"/>
      <c r="E85" s="507"/>
      <c r="F85" s="507"/>
      <c r="G85" s="507"/>
      <c r="H85" s="507"/>
      <c r="I85" s="507"/>
      <c r="J85" s="507"/>
      <c r="K85" s="507"/>
      <c r="L85" s="507"/>
      <c r="M85" s="507"/>
      <c r="N85" s="507"/>
      <c r="O85" s="507"/>
      <c r="P85" s="507"/>
      <c r="Q85" s="507"/>
      <c r="R85" s="507"/>
      <c r="S85" s="507"/>
      <c r="T85" s="507"/>
      <c r="U85" s="508"/>
      <c r="W85" s="386"/>
      <c r="X85" s="386"/>
      <c r="Y85" s="104"/>
      <c r="Z85" s="104"/>
      <c r="AA85" s="104"/>
      <c r="AB85" s="104"/>
      <c r="AF85" s="71"/>
      <c r="AI85" s="175"/>
    </row>
    <row r="86" spans="1:35" s="69" customFormat="1" ht="15" customHeight="1" x14ac:dyDescent="0.2">
      <c r="A86" s="506"/>
      <c r="B86" s="507"/>
      <c r="C86" s="507"/>
      <c r="D86" s="507"/>
      <c r="E86" s="507"/>
      <c r="F86" s="507"/>
      <c r="G86" s="507"/>
      <c r="H86" s="507"/>
      <c r="I86" s="507"/>
      <c r="J86" s="507"/>
      <c r="K86" s="507"/>
      <c r="L86" s="507"/>
      <c r="M86" s="507"/>
      <c r="N86" s="507"/>
      <c r="O86" s="507"/>
      <c r="P86" s="507"/>
      <c r="Q86" s="507"/>
      <c r="R86" s="507"/>
      <c r="S86" s="507"/>
      <c r="T86" s="507"/>
      <c r="U86" s="508"/>
      <c r="W86" s="386"/>
      <c r="X86" s="386"/>
      <c r="Y86" s="104"/>
      <c r="Z86" s="104"/>
      <c r="AA86" s="104"/>
      <c r="AB86" s="104"/>
      <c r="AF86" s="71"/>
      <c r="AI86" s="175"/>
    </row>
    <row r="87" spans="1:35" s="69" customFormat="1" ht="15" customHeight="1" x14ac:dyDescent="0.2">
      <c r="A87" s="506"/>
      <c r="B87" s="507"/>
      <c r="C87" s="507"/>
      <c r="D87" s="507"/>
      <c r="E87" s="507"/>
      <c r="F87" s="507"/>
      <c r="G87" s="507"/>
      <c r="H87" s="507"/>
      <c r="I87" s="507"/>
      <c r="J87" s="507"/>
      <c r="K87" s="507"/>
      <c r="L87" s="507"/>
      <c r="M87" s="507"/>
      <c r="N87" s="507"/>
      <c r="O87" s="507"/>
      <c r="P87" s="507"/>
      <c r="Q87" s="507"/>
      <c r="R87" s="507"/>
      <c r="S87" s="507"/>
      <c r="T87" s="507"/>
      <c r="U87" s="508"/>
      <c r="W87" s="386"/>
      <c r="X87" s="386"/>
      <c r="Y87" s="104"/>
      <c r="Z87" s="104"/>
      <c r="AA87" s="104"/>
      <c r="AB87" s="104"/>
      <c r="AF87" s="71"/>
      <c r="AI87" s="175"/>
    </row>
    <row r="88" spans="1:35" s="69" customFormat="1" ht="15" customHeight="1" x14ac:dyDescent="0.2">
      <c r="A88" s="506"/>
      <c r="B88" s="507"/>
      <c r="C88" s="507"/>
      <c r="D88" s="507"/>
      <c r="E88" s="507"/>
      <c r="F88" s="507"/>
      <c r="G88" s="507"/>
      <c r="H88" s="507"/>
      <c r="I88" s="507"/>
      <c r="J88" s="507"/>
      <c r="K88" s="507"/>
      <c r="L88" s="507"/>
      <c r="M88" s="507"/>
      <c r="N88" s="507"/>
      <c r="O88" s="507"/>
      <c r="P88" s="507"/>
      <c r="Q88" s="507"/>
      <c r="R88" s="507"/>
      <c r="S88" s="507"/>
      <c r="T88" s="507"/>
      <c r="U88" s="508"/>
      <c r="W88" s="386"/>
      <c r="X88" s="386"/>
      <c r="Y88" s="104"/>
      <c r="Z88" s="104"/>
      <c r="AA88" s="104"/>
      <c r="AB88" s="104"/>
      <c r="AF88" s="71"/>
      <c r="AI88" s="175"/>
    </row>
    <row r="89" spans="1:35" s="69" customFormat="1" ht="15" customHeight="1" x14ac:dyDescent="0.2">
      <c r="A89" s="506"/>
      <c r="B89" s="507"/>
      <c r="C89" s="507"/>
      <c r="D89" s="507"/>
      <c r="E89" s="507"/>
      <c r="F89" s="507"/>
      <c r="G89" s="507"/>
      <c r="H89" s="507"/>
      <c r="I89" s="507"/>
      <c r="J89" s="507"/>
      <c r="K89" s="507"/>
      <c r="L89" s="507"/>
      <c r="M89" s="507"/>
      <c r="N89" s="507"/>
      <c r="O89" s="507"/>
      <c r="P89" s="507"/>
      <c r="Q89" s="507"/>
      <c r="R89" s="507"/>
      <c r="S89" s="507"/>
      <c r="T89" s="507"/>
      <c r="U89" s="508"/>
      <c r="W89" s="386"/>
      <c r="X89" s="386"/>
      <c r="Y89" s="104"/>
      <c r="Z89" s="104"/>
      <c r="AA89" s="104"/>
      <c r="AB89" s="104"/>
      <c r="AF89" s="71"/>
      <c r="AI89" s="175"/>
    </row>
    <row r="90" spans="1:35" s="69" customFormat="1" ht="15" customHeight="1" x14ac:dyDescent="0.2">
      <c r="A90" s="506"/>
      <c r="B90" s="507"/>
      <c r="C90" s="507"/>
      <c r="D90" s="507"/>
      <c r="E90" s="507"/>
      <c r="F90" s="507"/>
      <c r="G90" s="507"/>
      <c r="H90" s="507"/>
      <c r="I90" s="507"/>
      <c r="J90" s="507"/>
      <c r="K90" s="507"/>
      <c r="L90" s="507"/>
      <c r="M90" s="507"/>
      <c r="N90" s="507"/>
      <c r="O90" s="507"/>
      <c r="P90" s="507"/>
      <c r="Q90" s="507"/>
      <c r="R90" s="507"/>
      <c r="S90" s="507"/>
      <c r="T90" s="507"/>
      <c r="U90" s="508"/>
      <c r="W90" s="372"/>
      <c r="X90" s="373"/>
      <c r="Y90" s="104"/>
      <c r="Z90" s="104"/>
      <c r="AA90" s="104"/>
      <c r="AB90" s="104"/>
      <c r="AF90" s="71"/>
      <c r="AI90" s="175"/>
    </row>
    <row r="91" spans="1:35" s="69" customFormat="1" ht="15" customHeight="1" x14ac:dyDescent="0.2">
      <c r="A91" s="506"/>
      <c r="B91" s="507"/>
      <c r="C91" s="507"/>
      <c r="D91" s="507"/>
      <c r="E91" s="507"/>
      <c r="F91" s="507"/>
      <c r="G91" s="507"/>
      <c r="H91" s="507"/>
      <c r="I91" s="507"/>
      <c r="J91" s="507"/>
      <c r="K91" s="507"/>
      <c r="L91" s="507"/>
      <c r="M91" s="507"/>
      <c r="N91" s="507"/>
      <c r="O91" s="507"/>
      <c r="P91" s="507"/>
      <c r="Q91" s="507"/>
      <c r="R91" s="507"/>
      <c r="S91" s="507"/>
      <c r="T91" s="507"/>
      <c r="U91" s="508"/>
      <c r="W91" s="374"/>
      <c r="X91" s="373"/>
      <c r="Y91" s="104"/>
      <c r="Z91" s="104"/>
      <c r="AA91" s="104"/>
      <c r="AB91" s="104"/>
      <c r="AF91" s="71"/>
      <c r="AI91" s="175"/>
    </row>
    <row r="92" spans="1:35" s="69" customFormat="1" ht="15" customHeight="1" x14ac:dyDescent="0.2">
      <c r="A92" s="506"/>
      <c r="B92" s="507"/>
      <c r="C92" s="507"/>
      <c r="D92" s="507"/>
      <c r="E92" s="507"/>
      <c r="F92" s="507"/>
      <c r="G92" s="507"/>
      <c r="H92" s="507"/>
      <c r="I92" s="507"/>
      <c r="J92" s="507"/>
      <c r="K92" s="507"/>
      <c r="L92" s="507"/>
      <c r="M92" s="507"/>
      <c r="N92" s="507"/>
      <c r="O92" s="507"/>
      <c r="P92" s="507"/>
      <c r="Q92" s="507"/>
      <c r="R92" s="507"/>
      <c r="S92" s="507"/>
      <c r="T92" s="507"/>
      <c r="U92" s="508"/>
      <c r="W92" s="375"/>
      <c r="X92" s="373"/>
      <c r="Y92" s="104"/>
      <c r="Z92" s="104"/>
      <c r="AA92" s="104"/>
      <c r="AB92" s="104"/>
      <c r="AF92" s="71"/>
      <c r="AI92" s="175"/>
    </row>
    <row r="93" spans="1:35" s="69" customFormat="1" ht="15" customHeight="1" x14ac:dyDescent="0.2">
      <c r="A93" s="506"/>
      <c r="B93" s="507"/>
      <c r="C93" s="507"/>
      <c r="D93" s="507"/>
      <c r="E93" s="507"/>
      <c r="F93" s="507"/>
      <c r="G93" s="507"/>
      <c r="H93" s="507"/>
      <c r="I93" s="507"/>
      <c r="J93" s="507"/>
      <c r="K93" s="507"/>
      <c r="L93" s="507"/>
      <c r="M93" s="507"/>
      <c r="N93" s="507"/>
      <c r="O93" s="507"/>
      <c r="P93" s="507"/>
      <c r="Q93" s="507"/>
      <c r="R93" s="507"/>
      <c r="S93" s="507"/>
      <c r="T93" s="507"/>
      <c r="U93" s="508"/>
      <c r="W93" s="376"/>
      <c r="X93" s="373"/>
      <c r="Y93" s="104"/>
      <c r="Z93" s="104"/>
      <c r="AA93" s="104"/>
      <c r="AB93" s="104"/>
      <c r="AF93" s="71"/>
      <c r="AI93" s="175"/>
    </row>
    <row r="94" spans="1:35" s="69" customFormat="1" ht="15" customHeight="1" x14ac:dyDescent="0.2">
      <c r="A94" s="506"/>
      <c r="B94" s="507"/>
      <c r="C94" s="507"/>
      <c r="D94" s="507"/>
      <c r="E94" s="507"/>
      <c r="F94" s="507"/>
      <c r="G94" s="507"/>
      <c r="H94" s="507"/>
      <c r="I94" s="507"/>
      <c r="J94" s="507"/>
      <c r="K94" s="507"/>
      <c r="L94" s="507"/>
      <c r="M94" s="507"/>
      <c r="N94" s="507"/>
      <c r="O94" s="507"/>
      <c r="P94" s="507"/>
      <c r="Q94" s="507"/>
      <c r="R94" s="507"/>
      <c r="S94" s="507"/>
      <c r="T94" s="507"/>
      <c r="U94" s="508"/>
      <c r="W94" s="377"/>
      <c r="X94" s="373"/>
      <c r="Y94" s="104"/>
      <c r="Z94" s="104"/>
      <c r="AA94" s="104"/>
      <c r="AB94" s="104"/>
      <c r="AF94" s="71"/>
      <c r="AI94" s="175"/>
    </row>
    <row r="95" spans="1:35" s="69" customFormat="1" ht="15" customHeight="1" x14ac:dyDescent="0.2">
      <c r="A95" s="506"/>
      <c r="B95" s="507"/>
      <c r="C95" s="507"/>
      <c r="D95" s="507"/>
      <c r="E95" s="507"/>
      <c r="F95" s="507"/>
      <c r="G95" s="507"/>
      <c r="H95" s="507"/>
      <c r="I95" s="507"/>
      <c r="J95" s="507"/>
      <c r="K95" s="507"/>
      <c r="L95" s="507"/>
      <c r="M95" s="507"/>
      <c r="N95" s="507"/>
      <c r="O95" s="507"/>
      <c r="P95" s="507"/>
      <c r="Q95" s="507"/>
      <c r="R95" s="507"/>
      <c r="S95" s="507"/>
      <c r="T95" s="507"/>
      <c r="U95" s="508"/>
      <c r="W95" s="378"/>
      <c r="X95" s="373"/>
      <c r="Y95" s="104"/>
      <c r="Z95" s="104"/>
      <c r="AA95" s="104"/>
      <c r="AB95" s="104"/>
      <c r="AF95" s="71"/>
      <c r="AI95" s="175"/>
    </row>
    <row r="96" spans="1:35" s="69" customFormat="1" ht="15" customHeight="1" x14ac:dyDescent="0.2">
      <c r="A96" s="506"/>
      <c r="B96" s="507"/>
      <c r="C96" s="507"/>
      <c r="D96" s="507"/>
      <c r="E96" s="507"/>
      <c r="F96" s="507"/>
      <c r="G96" s="507"/>
      <c r="H96" s="507"/>
      <c r="I96" s="507"/>
      <c r="J96" s="507"/>
      <c r="K96" s="507"/>
      <c r="L96" s="507"/>
      <c r="M96" s="507"/>
      <c r="N96" s="507"/>
      <c r="O96" s="507"/>
      <c r="P96" s="507"/>
      <c r="Q96" s="507"/>
      <c r="R96" s="507"/>
      <c r="S96" s="507"/>
      <c r="T96" s="507"/>
      <c r="U96" s="508"/>
      <c r="W96" s="379"/>
      <c r="X96" s="373"/>
      <c r="Y96" s="104"/>
      <c r="Z96" s="104"/>
      <c r="AA96" s="104"/>
      <c r="AB96" s="104"/>
      <c r="AF96" s="71"/>
      <c r="AI96" s="175"/>
    </row>
    <row r="97" spans="1:35" s="69" customFormat="1" ht="15" customHeight="1" x14ac:dyDescent="0.2">
      <c r="A97" s="506"/>
      <c r="B97" s="507"/>
      <c r="C97" s="507"/>
      <c r="D97" s="507"/>
      <c r="E97" s="507"/>
      <c r="F97" s="507"/>
      <c r="G97" s="507"/>
      <c r="H97" s="507"/>
      <c r="I97" s="507"/>
      <c r="J97" s="507"/>
      <c r="K97" s="507"/>
      <c r="L97" s="507"/>
      <c r="M97" s="507"/>
      <c r="N97" s="507"/>
      <c r="O97" s="507"/>
      <c r="P97" s="507"/>
      <c r="Q97" s="507"/>
      <c r="R97" s="507"/>
      <c r="S97" s="507"/>
      <c r="T97" s="507"/>
      <c r="U97" s="508"/>
      <c r="W97" s="380"/>
      <c r="X97" s="373"/>
      <c r="Y97" s="104"/>
      <c r="Z97" s="104"/>
      <c r="AA97" s="104"/>
      <c r="AB97" s="104"/>
      <c r="AF97" s="71"/>
      <c r="AI97" s="175"/>
    </row>
    <row r="98" spans="1:35" s="69" customFormat="1" ht="15" customHeight="1" x14ac:dyDescent="0.2">
      <c r="A98" s="506"/>
      <c r="B98" s="507"/>
      <c r="C98" s="507"/>
      <c r="D98" s="507"/>
      <c r="E98" s="507"/>
      <c r="F98" s="507"/>
      <c r="G98" s="507"/>
      <c r="H98" s="507"/>
      <c r="I98" s="507"/>
      <c r="J98" s="507"/>
      <c r="K98" s="507"/>
      <c r="L98" s="507"/>
      <c r="M98" s="507"/>
      <c r="N98" s="507"/>
      <c r="O98" s="507"/>
      <c r="P98" s="507"/>
      <c r="Q98" s="507"/>
      <c r="R98" s="507"/>
      <c r="S98" s="507"/>
      <c r="T98" s="507"/>
      <c r="U98" s="508"/>
      <c r="W98" s="383"/>
      <c r="X98" s="383"/>
      <c r="Y98" s="383"/>
      <c r="Z98" s="383"/>
      <c r="AA98" s="383"/>
      <c r="AB98" s="383"/>
      <c r="AF98" s="71"/>
      <c r="AI98" s="175"/>
    </row>
    <row r="99" spans="1:35" s="69" customFormat="1" ht="15" customHeight="1" x14ac:dyDescent="0.2">
      <c r="A99" s="506"/>
      <c r="B99" s="507"/>
      <c r="C99" s="507"/>
      <c r="D99" s="507"/>
      <c r="E99" s="507"/>
      <c r="F99" s="507"/>
      <c r="G99" s="507"/>
      <c r="H99" s="507"/>
      <c r="I99" s="507"/>
      <c r="J99" s="507"/>
      <c r="K99" s="507"/>
      <c r="L99" s="507"/>
      <c r="M99" s="507"/>
      <c r="N99" s="507"/>
      <c r="O99" s="507"/>
      <c r="P99" s="507"/>
      <c r="Q99" s="507"/>
      <c r="R99" s="507"/>
      <c r="S99" s="507"/>
      <c r="T99" s="507"/>
      <c r="U99" s="508"/>
      <c r="W99" s="384"/>
      <c r="X99" s="384"/>
      <c r="Y99" s="384"/>
      <c r="Z99" s="384"/>
      <c r="AA99" s="384"/>
      <c r="AB99" s="384"/>
      <c r="AF99" s="71"/>
      <c r="AI99" s="175"/>
    </row>
    <row r="100" spans="1:35" ht="15.95" customHeight="1" x14ac:dyDescent="0.2">
      <c r="A100" s="506"/>
      <c r="B100" s="507"/>
      <c r="C100" s="507"/>
      <c r="D100" s="507"/>
      <c r="E100" s="507"/>
      <c r="F100" s="507"/>
      <c r="G100" s="507"/>
      <c r="H100" s="507"/>
      <c r="I100" s="507"/>
      <c r="J100" s="507"/>
      <c r="K100" s="507"/>
      <c r="L100" s="507"/>
      <c r="M100" s="507"/>
      <c r="N100" s="507"/>
      <c r="O100" s="507"/>
      <c r="P100" s="507"/>
      <c r="Q100" s="507"/>
      <c r="R100" s="507"/>
      <c r="S100" s="507"/>
      <c r="T100" s="507"/>
      <c r="U100" s="508"/>
      <c r="W100" s="385"/>
      <c r="X100" s="385"/>
      <c r="Y100" s="385"/>
      <c r="Z100" s="385"/>
      <c r="AA100" s="385"/>
      <c r="AB100" s="385"/>
    </row>
    <row r="101" spans="1:35" ht="15.95" customHeight="1" thickBot="1" x14ac:dyDescent="0.25">
      <c r="A101" s="509"/>
      <c r="B101" s="510"/>
      <c r="C101" s="510"/>
      <c r="D101" s="510"/>
      <c r="E101" s="510"/>
      <c r="F101" s="510"/>
      <c r="G101" s="510"/>
      <c r="H101" s="510"/>
      <c r="I101" s="510"/>
      <c r="J101" s="510"/>
      <c r="K101" s="510"/>
      <c r="L101" s="510"/>
      <c r="M101" s="510"/>
      <c r="N101" s="510"/>
      <c r="O101" s="510"/>
      <c r="P101" s="510"/>
      <c r="Q101" s="510"/>
      <c r="R101" s="510"/>
      <c r="S101" s="510"/>
      <c r="T101" s="510"/>
      <c r="U101" s="511"/>
      <c r="W101" s="382"/>
      <c r="X101" s="382"/>
      <c r="Y101" s="382"/>
      <c r="Z101" s="382"/>
      <c r="AA101" s="382"/>
      <c r="AB101" s="382"/>
    </row>
    <row r="102" spans="1:35" ht="15" customHeight="1" x14ac:dyDescent="0.2">
      <c r="A102" s="137"/>
      <c r="B102" s="137"/>
      <c r="C102" s="137"/>
      <c r="D102" s="137"/>
      <c r="E102" s="137"/>
      <c r="F102" s="137"/>
      <c r="G102" s="164"/>
      <c r="W102" s="381"/>
      <c r="X102" s="371"/>
      <c r="Y102" s="371"/>
      <c r="Z102" s="371"/>
      <c r="AA102" s="371"/>
      <c r="AB102" s="371"/>
    </row>
    <row r="103" spans="1:35" x14ac:dyDescent="0.2">
      <c r="A103" s="137"/>
      <c r="B103" s="137"/>
      <c r="C103" s="137"/>
      <c r="D103" s="137"/>
      <c r="E103" s="137"/>
      <c r="F103" s="137"/>
      <c r="G103" s="164"/>
      <c r="W103" s="381"/>
      <c r="X103" s="371"/>
      <c r="Y103" s="371"/>
      <c r="Z103" s="371"/>
      <c r="AA103" s="371"/>
      <c r="AB103" s="371"/>
    </row>
    <row r="104" spans="1:35" x14ac:dyDescent="0.2">
      <c r="A104" s="137"/>
      <c r="B104" s="137"/>
      <c r="C104" s="137"/>
      <c r="D104" s="137"/>
      <c r="E104" s="137"/>
      <c r="F104" s="137"/>
    </row>
  </sheetData>
  <sheetProtection algorithmName="SHA-512" hashValue="NkwjYLAeTH4S6I2zU8ihMNWnpnYgvLO+GpD1wA77YA8o4iskzu2XCuosEW54xrRs4ydDa1Cy0pBPu0x6S73DNQ==" saltValue="UmDHp0riCcepPylckMeLbg==" spinCount="100000" sheet="1" insertHyperlinks="0" selectLockedCells="1"/>
  <dataConsolidate/>
  <mergeCells count="30">
    <mergeCell ref="T1:U1"/>
    <mergeCell ref="B1:F1"/>
    <mergeCell ref="G1:H1"/>
    <mergeCell ref="K1:L1"/>
    <mergeCell ref="N1:O1"/>
    <mergeCell ref="P1:S1"/>
    <mergeCell ref="W9:X10"/>
    <mergeCell ref="W6:X7"/>
    <mergeCell ref="T3:U3"/>
    <mergeCell ref="A2:A3"/>
    <mergeCell ref="B2:F2"/>
    <mergeCell ref="G2:M2"/>
    <mergeCell ref="N2:O2"/>
    <mergeCell ref="P2:S2"/>
    <mergeCell ref="B3:F3"/>
    <mergeCell ref="G3:M3"/>
    <mergeCell ref="N3:O3"/>
    <mergeCell ref="P3:S3"/>
    <mergeCell ref="A7:F14"/>
    <mergeCell ref="G7:I14"/>
    <mergeCell ref="A15:U101"/>
    <mergeCell ref="J7:M14"/>
    <mergeCell ref="N7:Q14"/>
    <mergeCell ref="R7:U14"/>
    <mergeCell ref="A4:U5"/>
    <mergeCell ref="R6:U6"/>
    <mergeCell ref="N6:Q6"/>
    <mergeCell ref="J6:M6"/>
    <mergeCell ref="G6:I6"/>
    <mergeCell ref="A6:F6"/>
  </mergeCells>
  <conditionalFormatting sqref="T2:T3">
    <cfRule type="expression" dxfId="501" priority="13">
      <formula>$T$2=""</formula>
    </cfRule>
    <cfRule type="containsText" dxfId="500" priority="16" operator="containsText" text="#">
      <formula>NOT(ISERROR(SEARCH("#",T2)))</formula>
    </cfRule>
  </conditionalFormatting>
  <conditionalFormatting sqref="U2">
    <cfRule type="expression" dxfId="499" priority="14">
      <formula>$T$2=""</formula>
    </cfRule>
    <cfRule type="expression" dxfId="498" priority="15">
      <formula>$T$2="#"</formula>
    </cfRule>
  </conditionalFormatting>
  <conditionalFormatting sqref="A6">
    <cfRule type="expression" dxfId="497" priority="12">
      <formula>$A6=0</formula>
    </cfRule>
  </conditionalFormatting>
  <conditionalFormatting sqref="G6">
    <cfRule type="expression" dxfId="496" priority="11">
      <formula>$G6=0</formula>
    </cfRule>
  </conditionalFormatting>
  <conditionalFormatting sqref="J6">
    <cfRule type="expression" dxfId="495" priority="10">
      <formula>$J6=0</formula>
    </cfRule>
  </conditionalFormatting>
  <conditionalFormatting sqref="N6">
    <cfRule type="expression" dxfId="494" priority="9">
      <formula>$N6=0</formula>
    </cfRule>
  </conditionalFormatting>
  <conditionalFormatting sqref="R6">
    <cfRule type="expression" dxfId="493" priority="8">
      <formula>$R6=0</formula>
    </cfRule>
  </conditionalFormatting>
  <conditionalFormatting sqref="B2">
    <cfRule type="expression" dxfId="492" priority="7">
      <formula>B2=0</formula>
    </cfRule>
  </conditionalFormatting>
  <conditionalFormatting sqref="G2">
    <cfRule type="expression" dxfId="491" priority="6">
      <formula>G2=0</formula>
    </cfRule>
  </conditionalFormatting>
  <conditionalFormatting sqref="P2">
    <cfRule type="expression" dxfId="490" priority="5">
      <formula>P2=0</formula>
    </cfRule>
  </conditionalFormatting>
  <conditionalFormatting sqref="P3">
    <cfRule type="expression" dxfId="489" priority="4">
      <formula>P3=0</formula>
    </cfRule>
  </conditionalFormatting>
  <conditionalFormatting sqref="T3">
    <cfRule type="expression" dxfId="488" priority="3">
      <formula>T3=0</formula>
    </cfRule>
  </conditionalFormatting>
  <conditionalFormatting sqref="P1">
    <cfRule type="expression" dxfId="487" priority="2">
      <formula>P1=0</formula>
    </cfRule>
  </conditionalFormatting>
  <conditionalFormatting sqref="G3">
    <cfRule type="expression" dxfId="486" priority="1">
      <formula>G3=0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I109"/>
  <sheetViews>
    <sheetView tabSelected="1" zoomScale="115" zoomScaleNormal="115" workbookViewId="0">
      <selection activeCell="K14" sqref="K14"/>
    </sheetView>
  </sheetViews>
  <sheetFormatPr baseColWidth="10" defaultColWidth="11.42578125" defaultRowHeight="12.75" x14ac:dyDescent="0.2"/>
  <cols>
    <col min="1" max="1" width="3.7109375" style="170" customWidth="1"/>
    <col min="2" max="6" width="5" style="170" customWidth="1"/>
    <col min="7" max="7" width="5" style="169" customWidth="1"/>
    <col min="8" max="8" width="8.28515625" style="165" bestFit="1" customWidth="1"/>
    <col min="9" max="9" width="9.7109375" style="166" customWidth="1"/>
    <col min="10" max="10" width="7.7109375" style="167" customWidth="1"/>
    <col min="11" max="11" width="7.7109375" style="168" customWidth="1"/>
    <col min="12" max="13" width="7.140625" style="441" customWidth="1"/>
    <col min="14" max="15" width="7.140625" style="62" customWidth="1"/>
    <col min="16" max="20" width="7.140625" style="61" customWidth="1"/>
    <col min="21" max="21" width="7.5703125" style="61" customWidth="1"/>
    <col min="22" max="22" width="15.5703125" style="61" customWidth="1"/>
    <col min="23" max="23" width="16.28515625" style="61" customWidth="1"/>
    <col min="24" max="24" width="6.28515625" style="61" customWidth="1"/>
    <col min="25" max="28" width="10.7109375" style="61" customWidth="1"/>
    <col min="29" max="29" width="21" style="61" customWidth="1"/>
    <col min="30" max="30" width="11.42578125" style="61"/>
    <col min="31" max="31" width="13.140625" style="61" customWidth="1"/>
    <col min="32" max="32" width="10.85546875" style="62" hidden="1" customWidth="1"/>
    <col min="33" max="33" width="5.42578125" style="61" hidden="1" customWidth="1"/>
    <col min="34" max="34" width="29.7109375" style="61" customWidth="1"/>
    <col min="35" max="35" width="12.7109375" style="174" hidden="1" customWidth="1"/>
    <col min="36" max="16384" width="11.42578125" style="61"/>
  </cols>
  <sheetData>
    <row r="1" spans="1:35" s="56" customFormat="1" ht="19.149999999999999" customHeight="1" thickBot="1" x14ac:dyDescent="0.35">
      <c r="A1" s="55"/>
      <c r="B1" s="762" t="s">
        <v>9</v>
      </c>
      <c r="C1" s="763"/>
      <c r="D1" s="763"/>
      <c r="E1" s="763"/>
      <c r="F1" s="763"/>
      <c r="G1" s="764" t="s">
        <v>1359</v>
      </c>
      <c r="H1" s="764"/>
      <c r="I1" s="180"/>
      <c r="J1" s="180"/>
      <c r="K1" s="540"/>
      <c r="L1" s="540"/>
      <c r="M1" s="455"/>
      <c r="N1" s="769" t="s">
        <v>2</v>
      </c>
      <c r="O1" s="769"/>
      <c r="P1" s="714"/>
      <c r="Q1" s="714"/>
      <c r="R1" s="714"/>
      <c r="S1" s="714"/>
      <c r="T1" s="767" t="s">
        <v>15</v>
      </c>
      <c r="U1" s="768"/>
      <c r="AF1" s="62" t="s">
        <v>607</v>
      </c>
      <c r="AG1" s="62" t="s">
        <v>616</v>
      </c>
      <c r="AI1" s="173" t="s">
        <v>606</v>
      </c>
    </row>
    <row r="2" spans="1:35" s="56" customFormat="1" ht="24" customHeight="1" x14ac:dyDescent="0.3">
      <c r="A2" s="670" t="s">
        <v>38</v>
      </c>
      <c r="B2" s="692" t="s">
        <v>1360</v>
      </c>
      <c r="C2" s="693"/>
      <c r="D2" s="693"/>
      <c r="E2" s="693"/>
      <c r="F2" s="694"/>
      <c r="G2" s="711" t="s">
        <v>1361</v>
      </c>
      <c r="H2" s="712"/>
      <c r="I2" s="712"/>
      <c r="J2" s="712"/>
      <c r="K2" s="712"/>
      <c r="L2" s="712"/>
      <c r="M2" s="713"/>
      <c r="N2" s="709" t="s">
        <v>3</v>
      </c>
      <c r="O2" s="710"/>
      <c r="P2" s="721" t="s">
        <v>1244</v>
      </c>
      <c r="Q2" s="721"/>
      <c r="R2" s="721"/>
      <c r="S2" s="722"/>
      <c r="T2" s="230" t="s">
        <v>1349</v>
      </c>
      <c r="U2" s="415" t="s">
        <v>1266</v>
      </c>
      <c r="W2" s="172"/>
      <c r="AE2" s="403"/>
      <c r="AF2" s="57"/>
      <c r="AG2" s="56" t="str">
        <f>IF(IFERROR(SEARCH("G1",B2),FALSE),"G3",IF(IFERROR(SEARCH("G2",B2),FALSE),"G4",""))</f>
        <v>G4</v>
      </c>
      <c r="AH2" s="58"/>
      <c r="AI2" s="173" t="str">
        <f>IFERROR(IF(IFERROR(SEARCH("NNA",G2),"Falso"),"CCA",IF(IFERROR(SEARCH("NN",G2),""),"CC","Falso")),"")</f>
        <v>CCA</v>
      </c>
    </row>
    <row r="3" spans="1:35" s="56" customFormat="1" ht="24" customHeight="1" thickBot="1" x14ac:dyDescent="0.35">
      <c r="A3" s="671"/>
      <c r="B3" s="695" t="str">
        <f>CONCATENATE(AG2,AG3)</f>
        <v>G4RL10</v>
      </c>
      <c r="C3" s="696"/>
      <c r="D3" s="696"/>
      <c r="E3" s="696"/>
      <c r="F3" s="697"/>
      <c r="G3" s="770"/>
      <c r="H3" s="771"/>
      <c r="I3" s="771"/>
      <c r="J3" s="771"/>
      <c r="K3" s="771"/>
      <c r="L3" s="771"/>
      <c r="M3" s="772"/>
      <c r="N3" s="715"/>
      <c r="O3" s="716"/>
      <c r="P3" s="707"/>
      <c r="Q3" s="707"/>
      <c r="R3" s="707"/>
      <c r="S3" s="708"/>
      <c r="T3" s="538" t="s">
        <v>1330</v>
      </c>
      <c r="U3" s="539"/>
      <c r="W3" s="182"/>
      <c r="AF3" s="57"/>
      <c r="AG3" s="56" t="str">
        <f>IF(AG2&lt;&gt;"",MID(B2,3,5),"")</f>
        <v>RL10</v>
      </c>
      <c r="AI3" s="173" t="str">
        <f>IF(IFERROR(SEARCH("NNA",G2),FALSE),"G3",IF(IFERROR(SEARCH("NN",G2),FALSE),"G4",""))</f>
        <v>G3</v>
      </c>
    </row>
    <row r="4" spans="1:35" ht="17.100000000000001" customHeight="1" x14ac:dyDescent="0.2">
      <c r="A4" s="682"/>
      <c r="B4" s="686"/>
      <c r="C4" s="686"/>
      <c r="D4" s="686"/>
      <c r="E4" s="686"/>
      <c r="F4" s="686"/>
      <c r="G4" s="687"/>
      <c r="H4" s="59"/>
      <c r="I4" s="60"/>
      <c r="J4" s="765" t="s">
        <v>8</v>
      </c>
      <c r="K4" s="766"/>
      <c r="L4" s="678" t="s">
        <v>981</v>
      </c>
      <c r="M4" s="675"/>
      <c r="N4" s="674" t="s">
        <v>1373</v>
      </c>
      <c r="O4" s="675"/>
      <c r="P4" s="717"/>
      <c r="Q4" s="718"/>
      <c r="R4" s="717"/>
      <c r="S4" s="718"/>
      <c r="T4" s="717"/>
      <c r="U4" s="773"/>
    </row>
    <row r="5" spans="1:35" ht="17.100000000000001" customHeight="1" thickBot="1" x14ac:dyDescent="0.25">
      <c r="A5" s="683"/>
      <c r="B5" s="684" t="s">
        <v>39</v>
      </c>
      <c r="C5" s="684"/>
      <c r="D5" s="684"/>
      <c r="E5" s="684"/>
      <c r="F5" s="684"/>
      <c r="G5" s="685"/>
      <c r="H5" s="63" t="s">
        <v>6</v>
      </c>
      <c r="I5" s="60" t="s">
        <v>7</v>
      </c>
      <c r="J5" s="64" t="str">
        <f>IF(IFERROR(SEARCH("NNA",G2),FALSE),"NNA",IF(IFERROR(SEARCH("NN",G2),FALSE),"NN",""))</f>
        <v>NNA</v>
      </c>
      <c r="K5" s="273" t="str">
        <f>IF(IFERROR(SEARCH("CCA",G3),FALSE),"CCA",IF(IFERROR(SEARCH("CC",G3),FALSE),"CC",""))</f>
        <v/>
      </c>
      <c r="L5" s="679" t="s">
        <v>982</v>
      </c>
      <c r="M5" s="677"/>
      <c r="N5" s="676" t="s">
        <v>982</v>
      </c>
      <c r="O5" s="677"/>
      <c r="P5" s="719"/>
      <c r="Q5" s="720"/>
      <c r="R5" s="719"/>
      <c r="S5" s="720"/>
      <c r="T5" s="719"/>
      <c r="U5" s="756"/>
      <c r="W5" s="66"/>
    </row>
    <row r="6" spans="1:35" s="69" customFormat="1" ht="15" customHeight="1" x14ac:dyDescent="0.3">
      <c r="A6" s="776" t="s">
        <v>1354</v>
      </c>
      <c r="B6" s="658" t="s">
        <v>599</v>
      </c>
      <c r="C6" s="659"/>
      <c r="D6" s="659"/>
      <c r="E6" s="659"/>
      <c r="F6" s="659"/>
      <c r="G6" s="660"/>
      <c r="H6" s="67"/>
      <c r="I6" s="77" t="str">
        <f>IFERROR(VLOOKUP(B6,TELAS!C:D,2,0),"")</f>
        <v>XTF001</v>
      </c>
      <c r="J6" s="423" t="s">
        <v>1369</v>
      </c>
      <c r="K6" s="423" t="s">
        <v>1369</v>
      </c>
      <c r="L6" s="561" t="s">
        <v>981</v>
      </c>
      <c r="M6" s="562"/>
      <c r="N6" s="680"/>
      <c r="O6" s="681"/>
      <c r="P6" s="609"/>
      <c r="Q6" s="610"/>
      <c r="R6" s="609"/>
      <c r="S6" s="610"/>
      <c r="T6" s="609"/>
      <c r="U6" s="700"/>
      <c r="W6" s="512"/>
      <c r="X6" s="512"/>
      <c r="Z6" s="70" t="s">
        <v>1227</v>
      </c>
      <c r="AA6" s="809" t="s">
        <v>1262</v>
      </c>
      <c r="AB6" s="810"/>
      <c r="AC6" s="811"/>
      <c r="AF6" s="71" t="str">
        <f>IFERROR(VLOOKUP(I6,TELAS!$D$1:$E$685,2,0),"")</f>
        <v>kg</v>
      </c>
      <c r="AI6" s="175"/>
    </row>
    <row r="7" spans="1:35" s="69" customFormat="1" ht="15" customHeight="1" x14ac:dyDescent="0.25">
      <c r="A7" s="670"/>
      <c r="B7" s="72" t="str">
        <f>IF(B6="","","TELA 1:")</f>
        <v>TELA 1:</v>
      </c>
      <c r="C7" s="672" t="s">
        <v>1344</v>
      </c>
      <c r="D7" s="672"/>
      <c r="E7" s="672"/>
      <c r="F7" s="672"/>
      <c r="G7" s="673"/>
      <c r="H7" s="73"/>
      <c r="I7" s="74"/>
      <c r="J7" s="274"/>
      <c r="K7" s="275"/>
      <c r="L7" s="552" t="s">
        <v>982</v>
      </c>
      <c r="M7" s="553"/>
      <c r="N7" s="566"/>
      <c r="O7" s="567"/>
      <c r="P7" s="613"/>
      <c r="Q7" s="614"/>
      <c r="R7" s="613"/>
      <c r="S7" s="614"/>
      <c r="T7" s="613"/>
      <c r="U7" s="644"/>
      <c r="W7" s="512"/>
      <c r="X7" s="512"/>
      <c r="Z7" s="75" t="s">
        <v>13</v>
      </c>
      <c r="AA7" s="812" t="str">
        <f>IFERROR(IFERROR(IFERROR(CONCATENATE(T3," ",LEFT(G2,FIND("NN",G2)-2),MID(G2,FIND("-",G2)-1,FIND("-",G2)+15)),CONCATENATE(T3," ",LEFT(G2,FIND("NNA",G2)-2),MID(G2,FIND("-",G2)-1,FIND("-",G2)+15))),CONCATENATE(T3," ",LEFT(G2,FIND("CC",G2)-2),MID(G2,FIND("-",G2)-1,FIND("-",G2)+15))),CONCATENATE(T3," ",G2))</f>
        <v>PRODUCCION REMERA LORENA - JERSEY</v>
      </c>
      <c r="AB7" s="812"/>
      <c r="AC7" s="813"/>
      <c r="AF7" s="71" t="str">
        <f>IFERROR(VLOOKUP(I7,TELAS!$D$1:$E$685,2,0),"")</f>
        <v/>
      </c>
      <c r="AI7" s="175"/>
    </row>
    <row r="8" spans="1:35" s="69" customFormat="1" ht="15" customHeight="1" x14ac:dyDescent="0.2">
      <c r="A8" s="670"/>
      <c r="B8" s="658" t="s">
        <v>717</v>
      </c>
      <c r="C8" s="659"/>
      <c r="D8" s="659"/>
      <c r="E8" s="659"/>
      <c r="F8" s="659"/>
      <c r="G8" s="660"/>
      <c r="H8" s="76"/>
      <c r="I8" s="77" t="str">
        <f>IFERROR(VLOOKUP(B8,TELAS!C:D,2,0),"")</f>
        <v>XTF099</v>
      </c>
      <c r="J8" s="276" t="s">
        <v>1370</v>
      </c>
      <c r="K8" s="276" t="s">
        <v>1370</v>
      </c>
      <c r="L8" s="561" t="s">
        <v>981</v>
      </c>
      <c r="M8" s="562"/>
      <c r="N8" s="705"/>
      <c r="O8" s="706"/>
      <c r="P8" s="701"/>
      <c r="Q8" s="703"/>
      <c r="R8" s="609"/>
      <c r="S8" s="610"/>
      <c r="T8" s="609"/>
      <c r="U8" s="700"/>
      <c r="W8" s="78"/>
      <c r="X8" s="78"/>
      <c r="AF8" s="71" t="str">
        <f>IFERROR(VLOOKUP(I8,TELAS!$D$1:$E$685,2,0),"")</f>
        <v>kg</v>
      </c>
      <c r="AI8" s="175"/>
    </row>
    <row r="9" spans="1:35" s="69" customFormat="1" ht="15" customHeight="1" thickBot="1" x14ac:dyDescent="0.25">
      <c r="A9" s="670"/>
      <c r="B9" s="72" t="s">
        <v>1345</v>
      </c>
      <c r="C9" s="672" t="s">
        <v>1350</v>
      </c>
      <c r="D9" s="672"/>
      <c r="E9" s="672"/>
      <c r="F9" s="672"/>
      <c r="G9" s="673"/>
      <c r="H9" s="79"/>
      <c r="I9" s="80"/>
      <c r="J9" s="278"/>
      <c r="K9" s="279"/>
      <c r="L9" s="552" t="s">
        <v>982</v>
      </c>
      <c r="M9" s="553"/>
      <c r="N9" s="566"/>
      <c r="O9" s="567"/>
      <c r="P9" s="613"/>
      <c r="Q9" s="614"/>
      <c r="R9" s="613"/>
      <c r="S9" s="614"/>
      <c r="T9" s="613"/>
      <c r="U9" s="644"/>
      <c r="W9" s="534"/>
      <c r="X9" s="534"/>
      <c r="Z9" s="404"/>
      <c r="AA9" s="404"/>
      <c r="AB9" s="404"/>
      <c r="AC9" s="404"/>
      <c r="AD9" s="404"/>
      <c r="AE9" s="404"/>
      <c r="AF9" s="71" t="str">
        <f>IFERROR(VLOOKUP(I9,TELAS!$D$1:$E$685,2,0),"")</f>
        <v/>
      </c>
      <c r="AI9" s="175"/>
    </row>
    <row r="10" spans="1:35" s="69" customFormat="1" ht="15" customHeight="1" x14ac:dyDescent="0.3">
      <c r="A10" s="670"/>
      <c r="B10" s="658" t="s">
        <v>539</v>
      </c>
      <c r="C10" s="659"/>
      <c r="D10" s="659"/>
      <c r="E10" s="659"/>
      <c r="F10" s="659"/>
      <c r="G10" s="660"/>
      <c r="H10" s="67"/>
      <c r="I10" s="77" t="str">
        <f>IFERROR(VLOOKUP(B10,TELAS!C:D,2,0),"")</f>
        <v>XTJ000</v>
      </c>
      <c r="J10" s="276" t="s">
        <v>1371</v>
      </c>
      <c r="K10" s="276" t="s">
        <v>1371</v>
      </c>
      <c r="L10" s="561" t="s">
        <v>981</v>
      </c>
      <c r="M10" s="562"/>
      <c r="N10" s="680" t="s">
        <v>1348</v>
      </c>
      <c r="O10" s="681"/>
      <c r="P10" s="609"/>
      <c r="Q10" s="610"/>
      <c r="R10" s="609"/>
      <c r="S10" s="610"/>
      <c r="T10" s="609"/>
      <c r="U10" s="700"/>
      <c r="W10" s="534"/>
      <c r="X10" s="534"/>
      <c r="Z10" s="70" t="s">
        <v>1228</v>
      </c>
      <c r="AA10" s="809" t="s">
        <v>1263</v>
      </c>
      <c r="AB10" s="810"/>
      <c r="AC10" s="811"/>
      <c r="AD10" s="404"/>
      <c r="AE10" s="404"/>
      <c r="AF10" s="71" t="str">
        <f>IFERROR(VLOOKUP(I10,TELAS!$D$1:$E$685,2,0),"")</f>
        <v>kg</v>
      </c>
      <c r="AI10" s="175"/>
    </row>
    <row r="11" spans="1:35" s="69" customFormat="1" ht="15" customHeight="1" x14ac:dyDescent="0.25">
      <c r="A11" s="670"/>
      <c r="B11" s="72" t="s">
        <v>1351</v>
      </c>
      <c r="C11" s="672" t="s">
        <v>1346</v>
      </c>
      <c r="D11" s="672"/>
      <c r="E11" s="672"/>
      <c r="F11" s="672"/>
      <c r="G11" s="673"/>
      <c r="H11" s="79"/>
      <c r="I11" s="80"/>
      <c r="J11" s="278"/>
      <c r="K11" s="279"/>
      <c r="L11" s="552" t="s">
        <v>982</v>
      </c>
      <c r="M11" s="553"/>
      <c r="N11" s="566"/>
      <c r="O11" s="567"/>
      <c r="P11" s="613"/>
      <c r="Q11" s="614"/>
      <c r="R11" s="613"/>
      <c r="S11" s="614"/>
      <c r="T11" s="613"/>
      <c r="U11" s="644"/>
      <c r="W11" s="81"/>
      <c r="X11" s="81"/>
      <c r="Z11" s="75" t="s">
        <v>13</v>
      </c>
      <c r="AA11" s="812" t="str">
        <f>CONCATENATE(B2," ",B3," ",IFERROR(IFERROR(IFERROR(CONCATENATE(LEFT(G2,FIND("NN",G2)-2),MID(G2,FIND("-",G2)-1,FIND("-",G2)+15)),CONCATENATE(LEFT(G2,FIND("NNA",G2)-2),MID(G2,FIND("-",G2)-1,FIND("-",G2)+15))),CONCATENATE(LEFT(G2,FIND("CC",G2)-2),MID(G2,FIND("-",G2)-1,FIND("-",G2)+15))),CONCATENATE(G2)))</f>
        <v>G2RL10 G4RL10 REMERA LORENA - JERSEY</v>
      </c>
      <c r="AB11" s="812"/>
      <c r="AC11" s="813"/>
      <c r="AD11" s="404"/>
      <c r="AE11" s="404"/>
      <c r="AF11" s="71" t="str">
        <f>IFERROR(VLOOKUP(I11,TELAS!$D$1:$E$685,2,0),"")</f>
        <v/>
      </c>
      <c r="AI11" s="175"/>
    </row>
    <row r="12" spans="1:35" s="69" customFormat="1" ht="15" customHeight="1" x14ac:dyDescent="0.2">
      <c r="A12" s="670"/>
      <c r="B12" s="658" t="s">
        <v>1332</v>
      </c>
      <c r="C12" s="659"/>
      <c r="D12" s="659"/>
      <c r="E12" s="659"/>
      <c r="F12" s="659"/>
      <c r="G12" s="660"/>
      <c r="H12" s="76"/>
      <c r="I12" s="424" t="s">
        <v>1364</v>
      </c>
      <c r="J12" s="276" t="s">
        <v>1370</v>
      </c>
      <c r="K12" s="276" t="s">
        <v>1370</v>
      </c>
      <c r="L12" s="688"/>
      <c r="M12" s="689"/>
      <c r="N12" s="705" t="s">
        <v>1353</v>
      </c>
      <c r="O12" s="706"/>
      <c r="P12" s="701"/>
      <c r="Q12" s="703"/>
      <c r="R12" s="701"/>
      <c r="S12" s="703"/>
      <c r="T12" s="701"/>
      <c r="U12" s="702"/>
      <c r="W12" s="401"/>
      <c r="X12" s="171"/>
      <c r="Y12" s="85"/>
      <c r="Z12" s="404"/>
      <c r="AA12" s="404"/>
      <c r="AB12" s="404"/>
      <c r="AC12" s="404"/>
      <c r="AD12" s="404"/>
      <c r="AE12" s="404"/>
      <c r="AF12" s="71" t="str">
        <f>IFERROR(VLOOKUP(I12,TELAS!$D$1:$E$685,2,0),"")</f>
        <v/>
      </c>
      <c r="AI12" s="175"/>
    </row>
    <row r="13" spans="1:35" s="69" customFormat="1" ht="15" customHeight="1" x14ac:dyDescent="0.2">
      <c r="A13" s="670"/>
      <c r="B13" s="72" t="s">
        <v>1335</v>
      </c>
      <c r="C13" s="672" t="s">
        <v>1344</v>
      </c>
      <c r="D13" s="672"/>
      <c r="E13" s="672"/>
      <c r="F13" s="672"/>
      <c r="G13" s="673"/>
      <c r="H13" s="79"/>
      <c r="I13" s="80"/>
      <c r="J13" s="278"/>
      <c r="K13" s="279"/>
      <c r="L13" s="552"/>
      <c r="M13" s="553"/>
      <c r="N13" s="566"/>
      <c r="O13" s="567"/>
      <c r="P13" s="613"/>
      <c r="Q13" s="614"/>
      <c r="R13" s="613"/>
      <c r="S13" s="614"/>
      <c r="T13" s="613"/>
      <c r="U13" s="644"/>
      <c r="X13" s="171"/>
      <c r="Y13" s="85"/>
      <c r="AF13" s="71" t="str">
        <f>IFERROR(VLOOKUP(I13,TELAS!$D$1:$E$685,2,0),"")</f>
        <v/>
      </c>
      <c r="AI13" s="175"/>
    </row>
    <row r="14" spans="1:35" s="69" customFormat="1" ht="15" customHeight="1" x14ac:dyDescent="0.2">
      <c r="A14" s="670"/>
      <c r="B14" s="658" t="s">
        <v>1333</v>
      </c>
      <c r="C14" s="659"/>
      <c r="D14" s="659"/>
      <c r="E14" s="659"/>
      <c r="F14" s="659"/>
      <c r="G14" s="660"/>
      <c r="H14" s="76"/>
      <c r="I14" s="424" t="s">
        <v>1365</v>
      </c>
      <c r="J14" s="276" t="s">
        <v>1369</v>
      </c>
      <c r="K14" s="276" t="s">
        <v>1369</v>
      </c>
      <c r="L14" s="688"/>
      <c r="M14" s="689"/>
      <c r="N14" s="705" t="s">
        <v>1353</v>
      </c>
      <c r="O14" s="706"/>
      <c r="P14" s="701"/>
      <c r="Q14" s="703"/>
      <c r="R14" s="701"/>
      <c r="S14" s="703"/>
      <c r="T14" s="701"/>
      <c r="U14" s="702"/>
      <c r="W14" s="400"/>
      <c r="X14" s="83"/>
      <c r="Y14" s="85"/>
      <c r="AF14" s="71" t="str">
        <f>IFERROR(VLOOKUP(I14,TELAS!$D$1:$E$685,2,0),"")</f>
        <v/>
      </c>
      <c r="AI14" s="175"/>
    </row>
    <row r="15" spans="1:35" s="69" customFormat="1" ht="15" customHeight="1" x14ac:dyDescent="0.2">
      <c r="A15" s="670"/>
      <c r="B15" s="420" t="s">
        <v>1345</v>
      </c>
      <c r="C15" s="672" t="s">
        <v>1350</v>
      </c>
      <c r="D15" s="672"/>
      <c r="E15" s="672"/>
      <c r="F15" s="672"/>
      <c r="G15" s="673"/>
      <c r="H15" s="79"/>
      <c r="I15" s="80"/>
      <c r="J15" s="278"/>
      <c r="K15" s="279"/>
      <c r="L15" s="552"/>
      <c r="M15" s="553"/>
      <c r="N15" s="566"/>
      <c r="O15" s="567"/>
      <c r="P15" s="613"/>
      <c r="Q15" s="614"/>
      <c r="R15" s="613"/>
      <c r="S15" s="614"/>
      <c r="T15" s="613"/>
      <c r="U15" s="644"/>
      <c r="W15" s="83"/>
      <c r="X15" s="83"/>
      <c r="Y15" s="85"/>
      <c r="AF15" s="71" t="str">
        <f>IFERROR(VLOOKUP(I15,TELAS!$D$1:$E$685,2,0),"")</f>
        <v/>
      </c>
      <c r="AI15" s="175"/>
    </row>
    <row r="16" spans="1:35" s="69" customFormat="1" ht="15" customHeight="1" x14ac:dyDescent="0.2">
      <c r="A16" s="670"/>
      <c r="B16" s="658"/>
      <c r="C16" s="659"/>
      <c r="D16" s="659"/>
      <c r="E16" s="659"/>
      <c r="F16" s="659"/>
      <c r="G16" s="660"/>
      <c r="H16" s="76"/>
      <c r="I16" s="82" t="str">
        <f>IFERROR(VLOOKUP(B16,TELAS!C:D,2,0),"")</f>
        <v/>
      </c>
      <c r="J16" s="276"/>
      <c r="K16" s="277"/>
      <c r="L16" s="688"/>
      <c r="M16" s="689"/>
      <c r="N16" s="705"/>
      <c r="O16" s="706"/>
      <c r="P16" s="701"/>
      <c r="Q16" s="703"/>
      <c r="R16" s="701"/>
      <c r="S16" s="703"/>
      <c r="T16" s="701"/>
      <c r="U16" s="702"/>
      <c r="X16" s="83"/>
      <c r="Y16" s="85"/>
      <c r="AF16" s="71"/>
      <c r="AI16" s="175"/>
    </row>
    <row r="17" spans="1:35" s="69" customFormat="1" ht="15" customHeight="1" x14ac:dyDescent="0.2">
      <c r="A17" s="670"/>
      <c r="B17" s="364" t="str">
        <f>IF(B16="","","TELA 6:")</f>
        <v/>
      </c>
      <c r="C17" s="672"/>
      <c r="D17" s="672"/>
      <c r="E17" s="672"/>
      <c r="F17" s="672"/>
      <c r="G17" s="673"/>
      <c r="H17" s="79"/>
      <c r="I17" s="80"/>
      <c r="J17" s="278"/>
      <c r="K17" s="279"/>
      <c r="L17" s="552"/>
      <c r="M17" s="553"/>
      <c r="N17" s="566"/>
      <c r="O17" s="567"/>
      <c r="P17" s="613"/>
      <c r="Q17" s="614"/>
      <c r="R17" s="613"/>
      <c r="S17" s="614"/>
      <c r="T17" s="613"/>
      <c r="U17" s="644"/>
      <c r="W17" s="83">
        <v>321</v>
      </c>
      <c r="X17" s="83"/>
      <c r="Y17" s="85"/>
      <c r="AF17" s="71"/>
      <c r="AI17" s="175"/>
    </row>
    <row r="18" spans="1:35" s="69" customFormat="1" ht="15" customHeight="1" x14ac:dyDescent="0.2">
      <c r="A18" s="670"/>
      <c r="B18" s="658"/>
      <c r="C18" s="659"/>
      <c r="D18" s="659"/>
      <c r="E18" s="659"/>
      <c r="F18" s="659"/>
      <c r="G18" s="660"/>
      <c r="H18" s="76"/>
      <c r="I18" s="82" t="str">
        <f>IFERROR(VLOOKUP(B18,TELAS!C:D,2,0),"")</f>
        <v/>
      </c>
      <c r="J18" s="276"/>
      <c r="K18" s="277"/>
      <c r="L18" s="688"/>
      <c r="M18" s="689"/>
      <c r="N18" s="705"/>
      <c r="O18" s="706"/>
      <c r="P18" s="701"/>
      <c r="Q18" s="703"/>
      <c r="R18" s="701"/>
      <c r="S18" s="703"/>
      <c r="T18" s="701"/>
      <c r="U18" s="702"/>
      <c r="W18" s="83"/>
      <c r="X18" s="83"/>
      <c r="Y18" s="85"/>
      <c r="AF18" s="71"/>
      <c r="AI18" s="175"/>
    </row>
    <row r="19" spans="1:35" s="69" customFormat="1" ht="15" customHeight="1" x14ac:dyDescent="0.2">
      <c r="A19" s="670"/>
      <c r="B19" s="399" t="str">
        <f>IF(B18="","","TELA 7:")</f>
        <v/>
      </c>
      <c r="C19" s="672"/>
      <c r="D19" s="672"/>
      <c r="E19" s="672"/>
      <c r="F19" s="672"/>
      <c r="G19" s="673"/>
      <c r="H19" s="79"/>
      <c r="I19" s="80"/>
      <c r="J19" s="278"/>
      <c r="K19" s="279"/>
      <c r="L19" s="552"/>
      <c r="M19" s="553"/>
      <c r="N19" s="566"/>
      <c r="O19" s="567"/>
      <c r="P19" s="613"/>
      <c r="Q19" s="614"/>
      <c r="R19" s="613"/>
      <c r="S19" s="614"/>
      <c r="T19" s="613"/>
      <c r="U19" s="644"/>
      <c r="W19" s="83"/>
      <c r="X19" s="83"/>
      <c r="Y19" s="85"/>
      <c r="AF19" s="71"/>
      <c r="AI19" s="175"/>
    </row>
    <row r="20" spans="1:35" s="69" customFormat="1" ht="15" customHeight="1" x14ac:dyDescent="0.2">
      <c r="A20" s="670"/>
      <c r="B20" s="658"/>
      <c r="C20" s="659"/>
      <c r="D20" s="659"/>
      <c r="E20" s="659"/>
      <c r="F20" s="659"/>
      <c r="G20" s="660"/>
      <c r="H20" s="76"/>
      <c r="I20" s="82" t="str">
        <f>IFERROR(VLOOKUP(B20,TELAS!C:D,2,0),"")</f>
        <v/>
      </c>
      <c r="J20" s="276"/>
      <c r="K20" s="277"/>
      <c r="L20" s="561"/>
      <c r="M20" s="562"/>
      <c r="N20" s="680"/>
      <c r="O20" s="681"/>
      <c r="P20" s="609"/>
      <c r="Q20" s="610"/>
      <c r="R20" s="609"/>
      <c r="S20" s="610"/>
      <c r="T20" s="609"/>
      <c r="U20" s="700"/>
      <c r="W20" s="83"/>
      <c r="X20" s="83"/>
      <c r="Y20" s="85"/>
      <c r="AF20" s="71" t="str">
        <f>IFERROR(VLOOKUP(I20,TELAS!$D$1:$E$685,2,0),"")</f>
        <v/>
      </c>
      <c r="AI20" s="175"/>
    </row>
    <row r="21" spans="1:35" s="69" customFormat="1" ht="15" customHeight="1" thickBot="1" x14ac:dyDescent="0.25">
      <c r="A21" s="670"/>
      <c r="B21" s="84" t="str">
        <f>IF(B20="","","TELA 8:")</f>
        <v/>
      </c>
      <c r="C21" s="653"/>
      <c r="D21" s="653"/>
      <c r="E21" s="653"/>
      <c r="F21" s="653"/>
      <c r="G21" s="654"/>
      <c r="H21" s="73"/>
      <c r="I21" s="74"/>
      <c r="J21" s="183"/>
      <c r="K21" s="280"/>
      <c r="L21" s="561"/>
      <c r="M21" s="562"/>
      <c r="N21" s="680"/>
      <c r="O21" s="681"/>
      <c r="P21" s="609"/>
      <c r="Q21" s="610"/>
      <c r="R21" s="609"/>
      <c r="S21" s="610"/>
      <c r="T21" s="609"/>
      <c r="U21" s="700"/>
      <c r="W21" s="83"/>
      <c r="X21" s="83"/>
      <c r="Y21" s="85"/>
      <c r="AF21" s="71" t="str">
        <f>IFERROR(VLOOKUP(I21,TELAS!$D$1:$E$685,2,0),"")</f>
        <v/>
      </c>
      <c r="AI21" s="175"/>
    </row>
    <row r="22" spans="1:35" ht="15" customHeight="1" x14ac:dyDescent="0.2">
      <c r="A22" s="777" t="s">
        <v>4</v>
      </c>
      <c r="B22" s="661" t="s">
        <v>179</v>
      </c>
      <c r="C22" s="662"/>
      <c r="D22" s="662"/>
      <c r="E22" s="662"/>
      <c r="F22" s="662"/>
      <c r="G22" s="663"/>
      <c r="H22" s="86"/>
      <c r="I22" s="87"/>
      <c r="J22" s="281"/>
      <c r="K22" s="282"/>
      <c r="L22" s="698"/>
      <c r="M22" s="699"/>
      <c r="N22" s="570"/>
      <c r="O22" s="571"/>
      <c r="P22" s="623"/>
      <c r="Q22" s="624"/>
      <c r="R22" s="623"/>
      <c r="S22" s="624"/>
      <c r="T22" s="623"/>
      <c r="U22" s="704"/>
      <c r="W22" s="949" t="s">
        <v>731</v>
      </c>
      <c r="X22" s="950"/>
      <c r="Y22" s="85"/>
    </row>
    <row r="23" spans="1:35" ht="15" customHeight="1" thickBot="1" x14ac:dyDescent="0.25">
      <c r="A23" s="778"/>
      <c r="B23" s="664"/>
      <c r="C23" s="665"/>
      <c r="D23" s="665"/>
      <c r="E23" s="665"/>
      <c r="F23" s="665"/>
      <c r="G23" s="666"/>
      <c r="H23" s="88"/>
      <c r="I23" s="89"/>
      <c r="J23" s="283"/>
      <c r="K23" s="284"/>
      <c r="L23" s="868"/>
      <c r="M23" s="869"/>
      <c r="N23" s="752"/>
      <c r="O23" s="753"/>
      <c r="P23" s="759"/>
      <c r="Q23" s="760"/>
      <c r="R23" s="759"/>
      <c r="S23" s="760"/>
      <c r="T23" s="759"/>
      <c r="U23" s="761"/>
      <c r="W23" s="951"/>
      <c r="X23" s="952"/>
    </row>
    <row r="24" spans="1:35" s="69" customFormat="1" ht="15" customHeight="1" x14ac:dyDescent="0.2">
      <c r="A24" s="778"/>
      <c r="B24" s="661"/>
      <c r="C24" s="662"/>
      <c r="D24" s="662"/>
      <c r="E24" s="662"/>
      <c r="F24" s="662"/>
      <c r="G24" s="663"/>
      <c r="H24" s="91"/>
      <c r="I24" s="92"/>
      <c r="J24" s="285"/>
      <c r="K24" s="286"/>
      <c r="L24" s="690"/>
      <c r="M24" s="691"/>
      <c r="N24" s="864"/>
      <c r="O24" s="865"/>
      <c r="P24" s="563"/>
      <c r="Q24" s="564"/>
      <c r="R24" s="563"/>
      <c r="S24" s="564"/>
      <c r="T24" s="563"/>
      <c r="U24" s="565"/>
      <c r="W24" s="953" t="s">
        <v>732</v>
      </c>
      <c r="X24" s="954"/>
      <c r="AF24" s="71"/>
      <c r="AI24" s="175"/>
    </row>
    <row r="25" spans="1:35" s="69" customFormat="1" ht="15" customHeight="1" thickBot="1" x14ac:dyDescent="0.25">
      <c r="A25" s="779"/>
      <c r="B25" s="667"/>
      <c r="C25" s="668"/>
      <c r="D25" s="668"/>
      <c r="E25" s="668"/>
      <c r="F25" s="668"/>
      <c r="G25" s="669"/>
      <c r="H25" s="93"/>
      <c r="I25" s="94"/>
      <c r="J25" s="287"/>
      <c r="K25" s="288"/>
      <c r="L25" s="866"/>
      <c r="M25" s="867"/>
      <c r="N25" s="877"/>
      <c r="O25" s="878"/>
      <c r="P25" s="719"/>
      <c r="Q25" s="720"/>
      <c r="R25" s="719"/>
      <c r="S25" s="720"/>
      <c r="T25" s="719"/>
      <c r="U25" s="756"/>
      <c r="W25" s="955"/>
      <c r="X25" s="956"/>
      <c r="AF25" s="71"/>
      <c r="AI25" s="175"/>
    </row>
    <row r="26" spans="1:35" s="95" customFormat="1" ht="15" customHeight="1" thickBot="1" x14ac:dyDescent="0.25">
      <c r="A26" s="777" t="s">
        <v>1356</v>
      </c>
      <c r="B26" s="661" t="s">
        <v>1242</v>
      </c>
      <c r="C26" s="662"/>
      <c r="D26" s="662"/>
      <c r="E26" s="662"/>
      <c r="F26" s="662"/>
      <c r="G26" s="663"/>
      <c r="H26" s="67"/>
      <c r="I26" s="68" t="s">
        <v>1366</v>
      </c>
      <c r="J26" s="289" t="s">
        <v>14</v>
      </c>
      <c r="K26" s="290"/>
      <c r="L26" s="456" t="s">
        <v>778</v>
      </c>
      <c r="M26" s="428"/>
      <c r="N26" s="442" t="s">
        <v>982</v>
      </c>
      <c r="O26" s="442"/>
      <c r="P26" s="426"/>
      <c r="Q26" s="426"/>
      <c r="R26" s="426"/>
      <c r="S26" s="426"/>
      <c r="T26" s="426"/>
      <c r="U26" s="427"/>
      <c r="V26" s="585" t="s">
        <v>1363</v>
      </c>
      <c r="W26" s="814" t="s">
        <v>136</v>
      </c>
      <c r="X26" s="815"/>
      <c r="AF26" s="96"/>
      <c r="AI26" s="176"/>
    </row>
    <row r="27" spans="1:35" s="69" customFormat="1" ht="15" customHeight="1" x14ac:dyDescent="0.25">
      <c r="A27" s="778"/>
      <c r="B27" s="661" t="s">
        <v>1362</v>
      </c>
      <c r="C27" s="662"/>
      <c r="D27" s="662"/>
      <c r="E27" s="662"/>
      <c r="F27" s="662"/>
      <c r="G27" s="663"/>
      <c r="H27" s="73"/>
      <c r="I27" s="425" t="s">
        <v>1367</v>
      </c>
      <c r="J27" s="183" t="s">
        <v>14</v>
      </c>
      <c r="K27" s="65"/>
      <c r="L27" s="870" t="s">
        <v>770</v>
      </c>
      <c r="M27" s="871"/>
      <c r="N27" s="871"/>
      <c r="O27" s="871"/>
      <c r="P27" s="871"/>
      <c r="Q27" s="871"/>
      <c r="R27" s="871"/>
      <c r="S27" s="871"/>
      <c r="T27" s="871"/>
      <c r="U27" s="872"/>
      <c r="V27" s="585"/>
      <c r="W27" s="814"/>
      <c r="X27" s="815"/>
      <c r="AF27" s="71"/>
      <c r="AI27" s="175"/>
    </row>
    <row r="28" spans="1:35" s="69" customFormat="1" ht="15" customHeight="1" x14ac:dyDescent="0.25">
      <c r="A28" s="778"/>
      <c r="B28" s="799" t="s">
        <v>1275</v>
      </c>
      <c r="C28" s="800"/>
      <c r="D28" s="800"/>
      <c r="E28" s="800"/>
      <c r="F28" s="800"/>
      <c r="G28" s="801"/>
      <c r="H28" s="76" t="s">
        <v>1269</v>
      </c>
      <c r="I28" s="463" t="s">
        <v>1368</v>
      </c>
      <c r="J28" s="285" t="s">
        <v>14</v>
      </c>
      <c r="K28" s="286"/>
      <c r="L28" s="586" t="s">
        <v>1091</v>
      </c>
      <c r="M28" s="587"/>
      <c r="N28" s="874" t="s">
        <v>1091</v>
      </c>
      <c r="O28" s="865"/>
      <c r="P28" s="875" t="s">
        <v>1091</v>
      </c>
      <c r="Q28" s="564"/>
      <c r="R28" s="563"/>
      <c r="S28" s="564"/>
      <c r="T28" s="563"/>
      <c r="U28" s="565"/>
      <c r="V28" s="585"/>
      <c r="W28" s="814"/>
      <c r="X28" s="815"/>
      <c r="AF28" s="71"/>
      <c r="AI28" s="175"/>
    </row>
    <row r="29" spans="1:35" s="69" customFormat="1" ht="15" customHeight="1" x14ac:dyDescent="0.2">
      <c r="A29" s="778"/>
      <c r="B29" s="802" t="s">
        <v>1277</v>
      </c>
      <c r="C29" s="672"/>
      <c r="D29" s="672"/>
      <c r="E29" s="672"/>
      <c r="F29" s="672"/>
      <c r="G29" s="673"/>
      <c r="H29" s="79"/>
      <c r="I29" s="140"/>
      <c r="J29" s="183"/>
      <c r="K29" s="65"/>
      <c r="L29" s="552"/>
      <c r="M29" s="553"/>
      <c r="N29" s="566"/>
      <c r="O29" s="567"/>
      <c r="P29" s="613"/>
      <c r="Q29" s="614"/>
      <c r="R29" s="613"/>
      <c r="S29" s="614"/>
      <c r="T29" s="613"/>
      <c r="U29" s="644"/>
      <c r="V29" s="585"/>
      <c r="W29" s="814"/>
      <c r="X29" s="815"/>
      <c r="AF29" s="71"/>
      <c r="AI29" s="175"/>
    </row>
    <row r="30" spans="1:35" s="69" customFormat="1" ht="15" customHeight="1" x14ac:dyDescent="0.25">
      <c r="A30" s="778"/>
      <c r="B30" s="655" t="s">
        <v>1337</v>
      </c>
      <c r="C30" s="656"/>
      <c r="D30" s="656"/>
      <c r="E30" s="656"/>
      <c r="F30" s="656"/>
      <c r="G30" s="657"/>
      <c r="H30" s="76"/>
      <c r="I30" s="416" t="s">
        <v>1338</v>
      </c>
      <c r="J30" s="285" t="s">
        <v>675</v>
      </c>
      <c r="K30" s="286"/>
      <c r="L30" s="580" t="s">
        <v>1341</v>
      </c>
      <c r="M30" s="581"/>
      <c r="N30" s="873" t="s">
        <v>1341</v>
      </c>
      <c r="O30" s="635"/>
      <c r="P30" s="757" t="s">
        <v>1341</v>
      </c>
      <c r="Q30" s="758"/>
      <c r="R30" s="563"/>
      <c r="S30" s="564"/>
      <c r="T30" s="563"/>
      <c r="U30" s="565"/>
      <c r="V30" s="585"/>
      <c r="W30" s="814"/>
      <c r="X30" s="815"/>
      <c r="AF30" s="71"/>
      <c r="AI30" s="175"/>
    </row>
    <row r="31" spans="1:35" s="69" customFormat="1" ht="15" customHeight="1" x14ac:dyDescent="0.2">
      <c r="A31" s="778"/>
      <c r="B31" s="664" t="s">
        <v>1340</v>
      </c>
      <c r="C31" s="665"/>
      <c r="D31" s="665"/>
      <c r="E31" s="665"/>
      <c r="F31" s="665"/>
      <c r="G31" s="666"/>
      <c r="H31" s="73"/>
      <c r="I31" s="74"/>
      <c r="J31" s="183"/>
      <c r="K31" s="65"/>
      <c r="L31" s="552"/>
      <c r="M31" s="553"/>
      <c r="N31" s="566"/>
      <c r="O31" s="567"/>
      <c r="P31" s="613"/>
      <c r="Q31" s="614"/>
      <c r="R31" s="613"/>
      <c r="S31" s="614"/>
      <c r="T31" s="613"/>
      <c r="U31" s="644"/>
      <c r="V31" s="585"/>
      <c r="W31" s="814"/>
      <c r="X31" s="815"/>
      <c r="AF31" s="71"/>
      <c r="AI31" s="175"/>
    </row>
    <row r="32" spans="1:35" s="69" customFormat="1" ht="15" customHeight="1" x14ac:dyDescent="0.25">
      <c r="A32" s="778"/>
      <c r="B32" s="658" t="s">
        <v>1342</v>
      </c>
      <c r="C32" s="659"/>
      <c r="D32" s="659"/>
      <c r="E32" s="659"/>
      <c r="F32" s="659"/>
      <c r="G32" s="660"/>
      <c r="H32" s="76" t="s">
        <v>1343</v>
      </c>
      <c r="I32" s="416" t="s">
        <v>1367</v>
      </c>
      <c r="J32" s="285" t="s">
        <v>14</v>
      </c>
      <c r="K32" s="286"/>
      <c r="L32" s="586" t="s">
        <v>981</v>
      </c>
      <c r="M32" s="587"/>
      <c r="N32" s="864" t="s">
        <v>968</v>
      </c>
      <c r="O32" s="865"/>
      <c r="R32" s="563"/>
      <c r="S32" s="564"/>
      <c r="T32" s="563"/>
      <c r="U32" s="565"/>
      <c r="V32" s="585"/>
      <c r="W32" s="814"/>
      <c r="X32" s="815"/>
      <c r="AF32" s="71"/>
      <c r="AI32" s="175"/>
    </row>
    <row r="33" spans="1:35" s="69" customFormat="1" ht="15" customHeight="1" x14ac:dyDescent="0.2">
      <c r="A33" s="778"/>
      <c r="B33" s="664" t="s">
        <v>1347</v>
      </c>
      <c r="C33" s="665"/>
      <c r="D33" s="665"/>
      <c r="E33" s="665"/>
      <c r="F33" s="665"/>
      <c r="G33" s="666"/>
      <c r="H33" s="73"/>
      <c r="I33" s="97"/>
      <c r="J33" s="183"/>
      <c r="K33" s="65"/>
      <c r="L33" s="552" t="s">
        <v>982</v>
      </c>
      <c r="M33" s="553"/>
      <c r="N33" s="566" t="s">
        <v>982</v>
      </c>
      <c r="O33" s="567"/>
      <c r="R33" s="613"/>
      <c r="S33" s="614"/>
      <c r="T33" s="613"/>
      <c r="U33" s="644"/>
      <c r="V33" s="585"/>
      <c r="W33" s="814"/>
      <c r="X33" s="815"/>
      <c r="AF33" s="71"/>
      <c r="AI33" s="175"/>
    </row>
    <row r="34" spans="1:35" s="69" customFormat="1" ht="15" customHeight="1" x14ac:dyDescent="0.2">
      <c r="A34" s="778"/>
      <c r="B34" s="658"/>
      <c r="C34" s="659"/>
      <c r="D34" s="659"/>
      <c r="E34" s="659"/>
      <c r="F34" s="659"/>
      <c r="G34" s="660"/>
      <c r="H34" s="76"/>
      <c r="I34" s="92"/>
      <c r="J34" s="285"/>
      <c r="K34" s="286"/>
      <c r="L34" s="586">
        <f>+V$7:V$1048576</f>
        <v>0</v>
      </c>
      <c r="M34" s="587"/>
      <c r="N34" s="864"/>
      <c r="O34" s="865"/>
      <c r="P34" s="563"/>
      <c r="Q34" s="564"/>
      <c r="R34" s="563"/>
      <c r="S34" s="564"/>
      <c r="T34" s="563"/>
      <c r="U34" s="565"/>
      <c r="V34" s="585"/>
      <c r="W34" s="814"/>
      <c r="X34" s="815"/>
      <c r="AF34" s="71"/>
      <c r="AI34" s="175"/>
    </row>
    <row r="35" spans="1:35" s="69" customFormat="1" ht="15" customHeight="1" thickBot="1" x14ac:dyDescent="0.25">
      <c r="A35" s="778"/>
      <c r="B35" s="796"/>
      <c r="C35" s="797"/>
      <c r="D35" s="797"/>
      <c r="E35" s="797"/>
      <c r="F35" s="797"/>
      <c r="G35" s="798"/>
      <c r="H35" s="73"/>
      <c r="I35" s="97"/>
      <c r="J35" s="183"/>
      <c r="K35" s="65"/>
      <c r="L35" s="552"/>
      <c r="M35" s="553"/>
      <c r="N35" s="566"/>
      <c r="O35" s="567"/>
      <c r="P35" s="754"/>
      <c r="Q35" s="755"/>
      <c r="R35" s="754"/>
      <c r="S35" s="755"/>
      <c r="T35" s="754"/>
      <c r="U35" s="876"/>
      <c r="V35" s="585"/>
      <c r="W35" s="816"/>
      <c r="X35" s="817"/>
      <c r="AF35" s="71"/>
      <c r="AI35" s="175"/>
    </row>
    <row r="36" spans="1:35" s="69" customFormat="1" ht="15" customHeight="1" thickTop="1" x14ac:dyDescent="0.25">
      <c r="A36" s="778"/>
      <c r="B36" s="806" t="s">
        <v>29</v>
      </c>
      <c r="C36" s="807"/>
      <c r="D36" s="807"/>
      <c r="E36" s="807"/>
      <c r="F36" s="807"/>
      <c r="G36" s="808"/>
      <c r="H36" s="98" t="s">
        <v>710</v>
      </c>
      <c r="I36" s="99" t="s">
        <v>1372</v>
      </c>
      <c r="J36" s="291">
        <v>1</v>
      </c>
      <c r="K36" s="292"/>
      <c r="L36" s="556" t="s">
        <v>1348</v>
      </c>
      <c r="M36" s="557"/>
      <c r="N36" s="634" t="s">
        <v>1348</v>
      </c>
      <c r="O36" s="635"/>
      <c r="P36" s="588"/>
      <c r="Q36" s="589"/>
      <c r="R36" s="588"/>
      <c r="S36" s="589"/>
      <c r="T36" s="588"/>
      <c r="U36" s="590"/>
      <c r="V36" s="585"/>
      <c r="W36" s="574" t="s">
        <v>137</v>
      </c>
      <c r="X36" s="575"/>
      <c r="Y36" s="102"/>
      <c r="Z36" s="102"/>
      <c r="AA36" s="102"/>
      <c r="AB36" s="103"/>
      <c r="AC36" s="104"/>
      <c r="AD36" s="104"/>
      <c r="AE36" s="104"/>
      <c r="AF36" s="96"/>
      <c r="AG36" s="104"/>
      <c r="AH36" s="104"/>
      <c r="AI36" s="176"/>
    </row>
    <row r="37" spans="1:35" s="69" customFormat="1" ht="15" customHeight="1" thickBot="1" x14ac:dyDescent="0.25">
      <c r="A37" s="778"/>
      <c r="B37" s="832" t="s">
        <v>1352</v>
      </c>
      <c r="C37" s="833"/>
      <c r="D37" s="833"/>
      <c r="E37" s="833"/>
      <c r="F37" s="833"/>
      <c r="G37" s="834"/>
      <c r="H37" s="105"/>
      <c r="I37" s="95"/>
      <c r="J37" s="421"/>
      <c r="K37" s="422"/>
      <c r="L37" s="429" t="s">
        <v>14</v>
      </c>
      <c r="M37" s="429" t="s">
        <v>675</v>
      </c>
      <c r="N37" s="443" t="s">
        <v>682</v>
      </c>
      <c r="O37" s="443" t="s">
        <v>698</v>
      </c>
      <c r="P37" s="211"/>
      <c r="Q37" s="211"/>
      <c r="R37" s="211"/>
      <c r="S37" s="211"/>
      <c r="T37" s="211"/>
      <c r="U37" s="192" t="s">
        <v>17</v>
      </c>
      <c r="V37" s="585"/>
      <c r="W37" s="576"/>
      <c r="X37" s="577"/>
      <c r="Y37" s="106"/>
      <c r="Z37" s="106"/>
      <c r="AA37" s="106"/>
      <c r="AB37" s="107"/>
      <c r="AC37" s="104"/>
      <c r="AD37" s="104"/>
      <c r="AE37" s="104"/>
      <c r="AF37" s="96"/>
      <c r="AG37" s="104"/>
      <c r="AH37" s="104"/>
      <c r="AI37" s="176"/>
    </row>
    <row r="38" spans="1:35" s="69" customFormat="1" ht="15" customHeight="1" x14ac:dyDescent="0.2">
      <c r="A38" s="778"/>
      <c r="B38" s="903"/>
      <c r="C38" s="904"/>
      <c r="D38" s="904"/>
      <c r="E38" s="904"/>
      <c r="F38" s="904"/>
      <c r="G38" s="905"/>
      <c r="H38" s="925" t="s">
        <v>28</v>
      </c>
      <c r="I38" s="926"/>
      <c r="J38" s="926"/>
      <c r="K38" s="927"/>
      <c r="L38" s="430">
        <v>70</v>
      </c>
      <c r="M38" s="430">
        <v>73</v>
      </c>
      <c r="N38" s="444">
        <v>76</v>
      </c>
      <c r="O38" s="444">
        <v>79</v>
      </c>
      <c r="P38" s="355"/>
      <c r="Q38" s="355"/>
      <c r="R38" s="355"/>
      <c r="S38" s="355"/>
      <c r="T38" s="355"/>
      <c r="U38" s="237" t="s">
        <v>18</v>
      </c>
      <c r="V38" s="585"/>
      <c r="W38" s="576"/>
      <c r="X38" s="577"/>
      <c r="Y38" s="106"/>
      <c r="Z38" s="106"/>
      <c r="AA38" s="106"/>
      <c r="AB38" s="107"/>
      <c r="AC38" s="104"/>
      <c r="AD38" s="104"/>
      <c r="AE38" s="104"/>
      <c r="AF38" s="96"/>
      <c r="AG38" s="104"/>
      <c r="AH38" s="104"/>
      <c r="AI38" s="176"/>
    </row>
    <row r="39" spans="1:35" s="69" customFormat="1" ht="15" customHeight="1" x14ac:dyDescent="0.2">
      <c r="A39" s="778"/>
      <c r="B39" s="963"/>
      <c r="C39" s="964"/>
      <c r="D39" s="964"/>
      <c r="E39" s="964"/>
      <c r="F39" s="964"/>
      <c r="G39" s="965"/>
      <c r="H39" s="960" t="s">
        <v>32</v>
      </c>
      <c r="I39" s="961"/>
      <c r="J39" s="961"/>
      <c r="K39" s="962"/>
      <c r="L39" s="431">
        <f>IF(L38="","",CONVERT(L38,"cm","m"))</f>
        <v>0.70000000000000007</v>
      </c>
      <c r="M39" s="431">
        <f t="shared" ref="M39:T39" si="0">IF(M38="","",CONVERT(M38,"cm","m"))</f>
        <v>0.73</v>
      </c>
      <c r="N39" s="445">
        <f t="shared" si="0"/>
        <v>0.76</v>
      </c>
      <c r="O39" s="445">
        <f t="shared" si="0"/>
        <v>0.79</v>
      </c>
      <c r="P39" s="406" t="str">
        <f t="shared" si="0"/>
        <v/>
      </c>
      <c r="Q39" s="406" t="str">
        <f t="shared" si="0"/>
        <v/>
      </c>
      <c r="R39" s="406" t="str">
        <f t="shared" si="0"/>
        <v/>
      </c>
      <c r="S39" s="406"/>
      <c r="T39" s="406" t="str">
        <f t="shared" si="0"/>
        <v/>
      </c>
      <c r="U39" s="238" t="s">
        <v>19</v>
      </c>
      <c r="V39" s="585"/>
      <c r="W39" s="576"/>
      <c r="X39" s="577"/>
      <c r="Y39" s="111"/>
      <c r="Z39" s="111"/>
      <c r="AA39" s="111"/>
      <c r="AB39" s="107"/>
      <c r="AC39" s="104"/>
      <c r="AD39" s="104"/>
      <c r="AE39" s="104"/>
      <c r="AF39" s="96"/>
      <c r="AG39" s="104"/>
      <c r="AH39" s="104"/>
      <c r="AI39" s="176"/>
    </row>
    <row r="40" spans="1:35" s="69" customFormat="1" ht="15" customHeight="1" x14ac:dyDescent="0.25">
      <c r="A40" s="778"/>
      <c r="B40" s="655"/>
      <c r="C40" s="656"/>
      <c r="D40" s="656"/>
      <c r="E40" s="656"/>
      <c r="F40" s="656"/>
      <c r="G40" s="657"/>
      <c r="H40" s="117"/>
      <c r="I40" s="118"/>
      <c r="J40" s="291"/>
      <c r="K40" s="292"/>
      <c r="L40" s="580"/>
      <c r="M40" s="581"/>
      <c r="N40" s="582"/>
      <c r="O40" s="583"/>
      <c r="P40" s="554"/>
      <c r="Q40" s="584"/>
      <c r="R40" s="554"/>
      <c r="S40" s="584"/>
      <c r="T40" s="554"/>
      <c r="U40" s="555"/>
      <c r="V40" s="585"/>
      <c r="W40" s="576"/>
      <c r="X40" s="577"/>
      <c r="Y40" s="102"/>
      <c r="Z40" s="102"/>
      <c r="AA40" s="102"/>
      <c r="AB40" s="103"/>
      <c r="AC40" s="104"/>
      <c r="AD40" s="104"/>
      <c r="AE40" s="104"/>
      <c r="AF40" s="96"/>
      <c r="AG40" s="104"/>
      <c r="AH40" s="104"/>
      <c r="AI40" s="176"/>
    </row>
    <row r="41" spans="1:35" s="69" customFormat="1" ht="15" customHeight="1" x14ac:dyDescent="0.25">
      <c r="A41" s="778"/>
      <c r="B41" s="803"/>
      <c r="C41" s="804"/>
      <c r="D41" s="804"/>
      <c r="E41" s="804"/>
      <c r="F41" s="804"/>
      <c r="G41" s="805"/>
      <c r="H41" s="119"/>
      <c r="I41" s="120"/>
      <c r="J41" s="293"/>
      <c r="K41" s="284"/>
      <c r="L41" s="457"/>
      <c r="M41" s="432"/>
      <c r="N41" s="446"/>
      <c r="O41" s="446"/>
      <c r="P41" s="122"/>
      <c r="Q41" s="122"/>
      <c r="R41" s="122"/>
      <c r="S41" s="122"/>
      <c r="T41" s="122"/>
      <c r="U41" s="123"/>
      <c r="V41" s="585"/>
      <c r="W41" s="576"/>
      <c r="X41" s="577"/>
      <c r="Y41" s="113"/>
      <c r="Z41" s="113"/>
      <c r="AA41" s="113"/>
      <c r="AB41" s="103"/>
      <c r="AC41" s="104"/>
      <c r="AD41" s="104"/>
      <c r="AE41" s="104"/>
      <c r="AF41" s="96"/>
      <c r="AG41" s="104"/>
      <c r="AH41" s="104"/>
      <c r="AI41" s="176"/>
    </row>
    <row r="42" spans="1:35" s="69" customFormat="1" ht="15" customHeight="1" x14ac:dyDescent="0.2">
      <c r="A42" s="778"/>
      <c r="B42" s="928"/>
      <c r="C42" s="686"/>
      <c r="D42" s="686"/>
      <c r="E42" s="686"/>
      <c r="F42" s="686"/>
      <c r="G42" s="687"/>
      <c r="H42" s="891"/>
      <c r="I42" s="891"/>
      <c r="J42" s="891"/>
      <c r="K42" s="892"/>
      <c r="L42" s="458"/>
      <c r="M42" s="433"/>
      <c r="N42" s="447"/>
      <c r="O42" s="447"/>
      <c r="P42" s="124"/>
      <c r="Q42" s="124"/>
      <c r="R42" s="124"/>
      <c r="S42" s="124"/>
      <c r="T42" s="125"/>
      <c r="U42" s="126"/>
      <c r="V42" s="585"/>
      <c r="W42" s="576"/>
      <c r="X42" s="577"/>
      <c r="Y42" s="114"/>
      <c r="Z42" s="114"/>
      <c r="AA42" s="114"/>
      <c r="AB42" s="115"/>
      <c r="AC42" s="104"/>
      <c r="AD42" s="104"/>
      <c r="AE42" s="104"/>
      <c r="AF42" s="96"/>
      <c r="AG42" s="104"/>
      <c r="AH42" s="104"/>
      <c r="AI42" s="176"/>
    </row>
    <row r="43" spans="1:35" s="116" customFormat="1" ht="15" customHeight="1" x14ac:dyDescent="0.2">
      <c r="A43" s="778"/>
      <c r="B43" s="848"/>
      <c r="C43" s="849"/>
      <c r="D43" s="849"/>
      <c r="E43" s="849"/>
      <c r="F43" s="849"/>
      <c r="G43" s="850"/>
      <c r="H43" s="886"/>
      <c r="I43" s="886"/>
      <c r="J43" s="886"/>
      <c r="K43" s="887"/>
      <c r="L43" s="459"/>
      <c r="M43" s="434"/>
      <c r="N43" s="448"/>
      <c r="O43" s="448"/>
      <c r="P43" s="108"/>
      <c r="Q43" s="108"/>
      <c r="R43" s="108"/>
      <c r="S43" s="108"/>
      <c r="T43" s="109"/>
      <c r="U43" s="110"/>
      <c r="V43" s="585"/>
      <c r="W43" s="576"/>
      <c r="X43" s="577"/>
      <c r="Y43" s="104"/>
      <c r="Z43" s="104"/>
      <c r="AA43" s="104"/>
      <c r="AB43" s="115"/>
      <c r="AC43" s="104"/>
      <c r="AD43" s="104"/>
      <c r="AE43" s="104"/>
      <c r="AF43" s="96"/>
      <c r="AG43" s="104"/>
      <c r="AH43" s="104"/>
      <c r="AI43" s="176"/>
    </row>
    <row r="44" spans="1:35" s="69" customFormat="1" ht="15" customHeight="1" x14ac:dyDescent="0.2">
      <c r="A44" s="778"/>
      <c r="B44" s="655"/>
      <c r="C44" s="656"/>
      <c r="D44" s="656"/>
      <c r="E44" s="656"/>
      <c r="F44" s="656"/>
      <c r="G44" s="657"/>
      <c r="H44" s="117"/>
      <c r="I44" s="118"/>
      <c r="J44" s="291"/>
      <c r="K44" s="292"/>
      <c r="L44" s="580"/>
      <c r="M44" s="581"/>
      <c r="N44" s="582"/>
      <c r="O44" s="583"/>
      <c r="P44" s="554"/>
      <c r="Q44" s="584"/>
      <c r="R44" s="554"/>
      <c r="S44" s="584"/>
      <c r="T44" s="554"/>
      <c r="U44" s="555"/>
      <c r="V44" s="585"/>
      <c r="W44" s="576"/>
      <c r="X44" s="577"/>
      <c r="Y44" s="104"/>
      <c r="Z44" s="104"/>
      <c r="AA44" s="104"/>
      <c r="AB44" s="115"/>
      <c r="AC44" s="104"/>
      <c r="AD44" s="104"/>
      <c r="AE44" s="104"/>
      <c r="AF44" s="96"/>
      <c r="AG44" s="104"/>
      <c r="AH44" s="104"/>
      <c r="AI44" s="176"/>
    </row>
    <row r="45" spans="1:35" s="69" customFormat="1" ht="15" customHeight="1" x14ac:dyDescent="0.2">
      <c r="A45" s="778"/>
      <c r="B45" s="803"/>
      <c r="C45" s="804"/>
      <c r="D45" s="804"/>
      <c r="E45" s="804"/>
      <c r="F45" s="804"/>
      <c r="G45" s="805"/>
      <c r="H45" s="119"/>
      <c r="I45" s="120"/>
      <c r="J45" s="293"/>
      <c r="K45" s="284"/>
      <c r="L45" s="457"/>
      <c r="M45" s="432"/>
      <c r="N45" s="446"/>
      <c r="O45" s="446"/>
      <c r="P45" s="122"/>
      <c r="Q45" s="122"/>
      <c r="R45" s="122"/>
      <c r="S45" s="122"/>
      <c r="T45" s="122"/>
      <c r="U45" s="123"/>
      <c r="V45" s="585"/>
      <c r="W45" s="576"/>
      <c r="X45" s="577"/>
      <c r="Y45" s="104"/>
      <c r="Z45" s="104"/>
      <c r="AA45" s="104"/>
      <c r="AB45" s="115"/>
      <c r="AC45" s="104"/>
      <c r="AD45" s="104"/>
      <c r="AE45" s="104"/>
      <c r="AF45" s="96"/>
      <c r="AG45" s="104"/>
      <c r="AH45" s="104"/>
      <c r="AI45" s="176"/>
    </row>
    <row r="46" spans="1:35" s="95" customFormat="1" ht="15" customHeight="1" x14ac:dyDescent="0.2">
      <c r="A46" s="778"/>
      <c r="B46" s="928"/>
      <c r="C46" s="686"/>
      <c r="D46" s="686"/>
      <c r="E46" s="686"/>
      <c r="F46" s="686"/>
      <c r="G46" s="687"/>
      <c r="H46" s="891"/>
      <c r="I46" s="891"/>
      <c r="J46" s="891"/>
      <c r="K46" s="892"/>
      <c r="L46" s="458"/>
      <c r="M46" s="433"/>
      <c r="N46" s="447"/>
      <c r="O46" s="447"/>
      <c r="P46" s="124"/>
      <c r="Q46" s="124"/>
      <c r="R46" s="124"/>
      <c r="S46" s="124"/>
      <c r="T46" s="125"/>
      <c r="U46" s="126"/>
      <c r="V46" s="585"/>
      <c r="W46" s="576"/>
      <c r="X46" s="577"/>
      <c r="Y46" s="104"/>
      <c r="Z46" s="104"/>
      <c r="AA46" s="104"/>
      <c r="AB46" s="104"/>
      <c r="AC46" s="104"/>
      <c r="AD46" s="104"/>
      <c r="AE46" s="104"/>
      <c r="AF46" s="96"/>
      <c r="AG46" s="104"/>
      <c r="AH46" s="104"/>
      <c r="AI46" s="176"/>
    </row>
    <row r="47" spans="1:35" s="116" customFormat="1" ht="15" customHeight="1" thickBot="1" x14ac:dyDescent="0.25">
      <c r="A47" s="778"/>
      <c r="B47" s="848"/>
      <c r="C47" s="849"/>
      <c r="D47" s="849"/>
      <c r="E47" s="849"/>
      <c r="F47" s="849"/>
      <c r="G47" s="850"/>
      <c r="H47" s="886"/>
      <c r="I47" s="886"/>
      <c r="J47" s="886"/>
      <c r="K47" s="887"/>
      <c r="L47" s="459"/>
      <c r="M47" s="434"/>
      <c r="N47" s="448"/>
      <c r="O47" s="448"/>
      <c r="P47" s="108"/>
      <c r="Q47" s="108"/>
      <c r="R47" s="108"/>
      <c r="S47" s="108"/>
      <c r="T47" s="109"/>
      <c r="U47" s="110"/>
      <c r="V47" s="585"/>
      <c r="W47" s="576"/>
      <c r="X47" s="577"/>
      <c r="Y47" s="104"/>
      <c r="Z47" s="69" t="s">
        <v>714</v>
      </c>
      <c r="AA47" s="104"/>
      <c r="AB47" s="104"/>
      <c r="AC47" s="104"/>
      <c r="AD47" s="104"/>
      <c r="AE47" s="104"/>
      <c r="AF47" s="96"/>
      <c r="AG47" s="104"/>
      <c r="AH47" s="104"/>
      <c r="AI47" s="176"/>
    </row>
    <row r="48" spans="1:35" s="69" customFormat="1" ht="15" hidden="1" customHeight="1" x14ac:dyDescent="0.2">
      <c r="A48" s="778"/>
      <c r="B48" s="655"/>
      <c r="C48" s="656"/>
      <c r="D48" s="656"/>
      <c r="E48" s="656"/>
      <c r="F48" s="656"/>
      <c r="G48" s="657"/>
      <c r="H48" s="91"/>
      <c r="I48" s="118"/>
      <c r="J48" s="100"/>
      <c r="K48" s="101"/>
      <c r="L48" s="580"/>
      <c r="M48" s="581"/>
      <c r="N48" s="582"/>
      <c r="O48" s="583"/>
      <c r="P48" s="554"/>
      <c r="Q48" s="584"/>
      <c r="R48" s="554"/>
      <c r="S48" s="584"/>
      <c r="T48" s="554"/>
      <c r="U48" s="555"/>
      <c r="W48" s="576"/>
      <c r="X48" s="577"/>
      <c r="Y48" s="127"/>
      <c r="Z48" s="127"/>
      <c r="AA48" s="127"/>
      <c r="AB48" s="104"/>
      <c r="AC48" s="104"/>
      <c r="AD48" s="104"/>
      <c r="AE48" s="104"/>
      <c r="AF48" s="96"/>
      <c r="AG48" s="104"/>
      <c r="AH48" s="104"/>
      <c r="AI48" s="176"/>
    </row>
    <row r="49" spans="1:35" s="69" customFormat="1" ht="15" hidden="1" customHeight="1" x14ac:dyDescent="0.2">
      <c r="A49" s="778"/>
      <c r="B49" s="803"/>
      <c r="C49" s="804"/>
      <c r="D49" s="804"/>
      <c r="E49" s="804"/>
      <c r="F49" s="804"/>
      <c r="G49" s="805"/>
      <c r="H49" s="112"/>
      <c r="I49" s="120"/>
      <c r="J49" s="121"/>
      <c r="K49" s="90"/>
      <c r="L49" s="457"/>
      <c r="M49" s="432"/>
      <c r="N49" s="446"/>
      <c r="O49" s="446"/>
      <c r="P49" s="122"/>
      <c r="Q49" s="122"/>
      <c r="R49" s="122"/>
      <c r="S49" s="122"/>
      <c r="T49" s="122"/>
      <c r="U49" s="123"/>
      <c r="W49" s="576"/>
      <c r="X49" s="577"/>
      <c r="Y49" s="127"/>
      <c r="Z49" s="127"/>
      <c r="AA49" s="127"/>
      <c r="AB49" s="104"/>
      <c r="AC49" s="104"/>
      <c r="AD49" s="104"/>
      <c r="AE49" s="104"/>
      <c r="AF49" s="96"/>
      <c r="AG49" s="104"/>
      <c r="AH49" s="104"/>
      <c r="AI49" s="176"/>
    </row>
    <row r="50" spans="1:35" s="69" customFormat="1" ht="15" hidden="1" customHeight="1" x14ac:dyDescent="0.2">
      <c r="A50" s="778"/>
      <c r="B50" s="928"/>
      <c r="C50" s="686"/>
      <c r="D50" s="686"/>
      <c r="E50" s="686"/>
      <c r="F50" s="686"/>
      <c r="G50" s="687"/>
      <c r="H50" s="891"/>
      <c r="I50" s="891"/>
      <c r="J50" s="891"/>
      <c r="K50" s="892"/>
      <c r="L50" s="458"/>
      <c r="M50" s="433"/>
      <c r="N50" s="447"/>
      <c r="O50" s="447"/>
      <c r="P50" s="124"/>
      <c r="Q50" s="124"/>
      <c r="R50" s="124"/>
      <c r="S50" s="124"/>
      <c r="T50" s="125"/>
      <c r="U50" s="126"/>
      <c r="W50" s="576"/>
      <c r="X50" s="577"/>
      <c r="Y50" s="127"/>
      <c r="Z50" s="127"/>
      <c r="AA50" s="127"/>
      <c r="AB50" s="104"/>
      <c r="AC50" s="104"/>
      <c r="AD50" s="104"/>
      <c r="AE50" s="104"/>
      <c r="AF50" s="96"/>
      <c r="AG50" s="104"/>
      <c r="AH50" s="104"/>
      <c r="AI50" s="176"/>
    </row>
    <row r="51" spans="1:35" s="116" customFormat="1" ht="15" hidden="1" customHeight="1" x14ac:dyDescent="0.2">
      <c r="A51" s="778"/>
      <c r="B51" s="848"/>
      <c r="C51" s="849"/>
      <c r="D51" s="849"/>
      <c r="E51" s="849"/>
      <c r="F51" s="849"/>
      <c r="G51" s="850"/>
      <c r="H51" s="886"/>
      <c r="I51" s="886"/>
      <c r="J51" s="886"/>
      <c r="K51" s="887"/>
      <c r="L51" s="459"/>
      <c r="M51" s="434"/>
      <c r="N51" s="448"/>
      <c r="O51" s="448"/>
      <c r="P51" s="108"/>
      <c r="Q51" s="108"/>
      <c r="R51" s="108"/>
      <c r="S51" s="108"/>
      <c r="T51" s="109"/>
      <c r="U51" s="110"/>
      <c r="W51" s="576"/>
      <c r="X51" s="577"/>
      <c r="Y51" s="127"/>
      <c r="Z51" s="127"/>
      <c r="AA51" s="127"/>
      <c r="AB51" s="104"/>
      <c r="AC51" s="104"/>
      <c r="AD51" s="104"/>
      <c r="AE51" s="104"/>
      <c r="AF51" s="96"/>
      <c r="AG51" s="104"/>
      <c r="AH51" s="104"/>
      <c r="AI51" s="176"/>
    </row>
    <row r="52" spans="1:35" s="69" customFormat="1" ht="15" hidden="1" customHeight="1" x14ac:dyDescent="0.2">
      <c r="A52" s="778"/>
      <c r="B52" s="655"/>
      <c r="C52" s="656"/>
      <c r="D52" s="656"/>
      <c r="E52" s="656"/>
      <c r="F52" s="656"/>
      <c r="G52" s="657"/>
      <c r="H52" s="91"/>
      <c r="I52" s="118"/>
      <c r="J52" s="291"/>
      <c r="K52" s="292"/>
      <c r="L52" s="580"/>
      <c r="M52" s="581"/>
      <c r="N52" s="582"/>
      <c r="O52" s="583"/>
      <c r="P52" s="554"/>
      <c r="Q52" s="584"/>
      <c r="R52" s="554"/>
      <c r="S52" s="584"/>
      <c r="T52" s="554"/>
      <c r="U52" s="555"/>
      <c r="W52" s="576"/>
      <c r="X52" s="577"/>
      <c r="Y52" s="127"/>
      <c r="Z52" s="127"/>
      <c r="AA52" s="127"/>
      <c r="AB52" s="104"/>
      <c r="AC52" s="104"/>
      <c r="AD52" s="104"/>
      <c r="AE52" s="104"/>
      <c r="AF52" s="96"/>
      <c r="AG52" s="104"/>
      <c r="AH52" s="104"/>
      <c r="AI52" s="176"/>
    </row>
    <row r="53" spans="1:35" s="69" customFormat="1" ht="15" hidden="1" customHeight="1" x14ac:dyDescent="0.2">
      <c r="A53" s="778"/>
      <c r="B53" s="934"/>
      <c r="C53" s="935"/>
      <c r="D53" s="935"/>
      <c r="E53" s="935"/>
      <c r="F53" s="935"/>
      <c r="G53" s="936"/>
      <c r="H53" s="112"/>
      <c r="I53" s="120"/>
      <c r="J53" s="293"/>
      <c r="K53" s="284"/>
      <c r="L53" s="457"/>
      <c r="M53" s="432"/>
      <c r="N53" s="446"/>
      <c r="O53" s="446"/>
      <c r="P53" s="122"/>
      <c r="Q53" s="122"/>
      <c r="R53" s="122"/>
      <c r="S53" s="122"/>
      <c r="T53" s="122"/>
      <c r="U53" s="123"/>
      <c r="W53" s="576"/>
      <c r="X53" s="577"/>
      <c r="Y53" s="104"/>
      <c r="Z53" s="104"/>
      <c r="AA53" s="104"/>
      <c r="AB53" s="104"/>
      <c r="AC53" s="104"/>
      <c r="AD53" s="104"/>
      <c r="AE53" s="104"/>
      <c r="AF53" s="96"/>
      <c r="AG53" s="104"/>
      <c r="AH53" s="104"/>
      <c r="AI53" s="176"/>
    </row>
    <row r="54" spans="1:35" s="69" customFormat="1" ht="15" hidden="1" customHeight="1" x14ac:dyDescent="0.2">
      <c r="A54" s="778"/>
      <c r="B54" s="928"/>
      <c r="C54" s="686"/>
      <c r="D54" s="686"/>
      <c r="E54" s="686"/>
      <c r="F54" s="686"/>
      <c r="G54" s="687"/>
      <c r="H54" s="891"/>
      <c r="I54" s="891"/>
      <c r="J54" s="891"/>
      <c r="K54" s="892"/>
      <c r="L54" s="458"/>
      <c r="M54" s="433"/>
      <c r="N54" s="447"/>
      <c r="O54" s="447"/>
      <c r="P54" s="124"/>
      <c r="Q54" s="124"/>
      <c r="R54" s="124"/>
      <c r="S54" s="124"/>
      <c r="T54" s="125"/>
      <c r="U54" s="126"/>
      <c r="W54" s="576"/>
      <c r="X54" s="577"/>
      <c r="AF54" s="71"/>
      <c r="AI54" s="175"/>
    </row>
    <row r="55" spans="1:35" s="116" customFormat="1" ht="15" hidden="1" customHeight="1" thickBot="1" x14ac:dyDescent="0.25">
      <c r="A55" s="778"/>
      <c r="B55" s="848"/>
      <c r="C55" s="849"/>
      <c r="D55" s="849"/>
      <c r="E55" s="849"/>
      <c r="F55" s="849"/>
      <c r="G55" s="850"/>
      <c r="H55" s="886"/>
      <c r="I55" s="886"/>
      <c r="J55" s="886"/>
      <c r="K55" s="887"/>
      <c r="L55" s="460"/>
      <c r="M55" s="435"/>
      <c r="N55" s="449"/>
      <c r="O55" s="449"/>
      <c r="P55" s="128"/>
      <c r="Q55" s="128"/>
      <c r="R55" s="128"/>
      <c r="S55" s="128"/>
      <c r="T55" s="129"/>
      <c r="U55" s="130"/>
      <c r="W55" s="578"/>
      <c r="X55" s="579"/>
      <c r="AF55" s="71"/>
      <c r="AI55" s="175"/>
    </row>
    <row r="56" spans="1:35" s="69" customFormat="1" ht="15" customHeight="1" thickTop="1" x14ac:dyDescent="0.2">
      <c r="A56" s="778"/>
      <c r="B56" s="888"/>
      <c r="C56" s="889"/>
      <c r="D56" s="889"/>
      <c r="E56" s="889"/>
      <c r="F56" s="889"/>
      <c r="G56" s="890"/>
      <c r="H56" s="131"/>
      <c r="I56" s="132"/>
      <c r="J56" s="917"/>
      <c r="K56" s="920"/>
      <c r="L56" s="558"/>
      <c r="M56" s="559"/>
      <c r="N56" s="570"/>
      <c r="O56" s="571"/>
      <c r="P56" s="623"/>
      <c r="Q56" s="624"/>
      <c r="R56" s="623"/>
      <c r="S56" s="624"/>
      <c r="T56" s="615"/>
      <c r="U56" s="616"/>
      <c r="W56" s="591" t="s">
        <v>132</v>
      </c>
      <c r="X56" s="592"/>
      <c r="AF56" s="71"/>
      <c r="AI56" s="175"/>
    </row>
    <row r="57" spans="1:35" s="69" customFormat="1" ht="15" customHeight="1" x14ac:dyDescent="0.2">
      <c r="A57" s="778"/>
      <c r="B57" s="832"/>
      <c r="C57" s="833"/>
      <c r="D57" s="833"/>
      <c r="E57" s="833"/>
      <c r="F57" s="833"/>
      <c r="G57" s="834"/>
      <c r="H57" s="133"/>
      <c r="I57" s="134"/>
      <c r="J57" s="918"/>
      <c r="K57" s="921"/>
      <c r="L57" s="561"/>
      <c r="M57" s="562"/>
      <c r="N57" s="680"/>
      <c r="O57" s="681"/>
      <c r="P57" s="609"/>
      <c r="Q57" s="610"/>
      <c r="R57" s="609"/>
      <c r="S57" s="610"/>
      <c r="T57" s="617"/>
      <c r="U57" s="618"/>
      <c r="W57" s="593"/>
      <c r="X57" s="594"/>
      <c r="AF57" s="71"/>
      <c r="AI57" s="175"/>
    </row>
    <row r="58" spans="1:35" s="69" customFormat="1" ht="15" customHeight="1" x14ac:dyDescent="0.2">
      <c r="A58" s="778"/>
      <c r="B58" s="832"/>
      <c r="C58" s="833"/>
      <c r="D58" s="833"/>
      <c r="E58" s="833"/>
      <c r="F58" s="833"/>
      <c r="G58" s="834"/>
      <c r="H58" s="133"/>
      <c r="I58" s="134"/>
      <c r="J58" s="918"/>
      <c r="K58" s="921"/>
      <c r="L58" s="552"/>
      <c r="M58" s="553"/>
      <c r="N58" s="566"/>
      <c r="O58" s="567"/>
      <c r="P58" s="613"/>
      <c r="Q58" s="614"/>
      <c r="R58" s="613"/>
      <c r="S58" s="614"/>
      <c r="T58" s="607"/>
      <c r="U58" s="608"/>
      <c r="W58" s="593"/>
      <c r="X58" s="594"/>
      <c r="AF58" s="71"/>
      <c r="AI58" s="175"/>
    </row>
    <row r="59" spans="1:35" s="69" customFormat="1" ht="15" customHeight="1" x14ac:dyDescent="0.2">
      <c r="A59" s="778"/>
      <c r="B59" s="914"/>
      <c r="C59" s="915"/>
      <c r="D59" s="915"/>
      <c r="E59" s="915"/>
      <c r="F59" s="915"/>
      <c r="G59" s="916"/>
      <c r="H59" s="133"/>
      <c r="I59" s="134"/>
      <c r="J59" s="918"/>
      <c r="K59" s="921"/>
      <c r="L59" s="932"/>
      <c r="M59" s="933"/>
      <c r="N59" s="881"/>
      <c r="O59" s="882"/>
      <c r="P59" s="611"/>
      <c r="Q59" s="612"/>
      <c r="R59" s="611"/>
      <c r="S59" s="612"/>
      <c r="T59" s="595"/>
      <c r="U59" s="596"/>
      <c r="W59" s="593"/>
      <c r="X59" s="594"/>
      <c r="AF59" s="71"/>
      <c r="AI59" s="175"/>
    </row>
    <row r="60" spans="1:35" s="69" customFormat="1" ht="15" customHeight="1" x14ac:dyDescent="0.2">
      <c r="A60" s="778"/>
      <c r="B60" s="909"/>
      <c r="C60" s="910"/>
      <c r="D60" s="910"/>
      <c r="E60" s="910"/>
      <c r="F60" s="910"/>
      <c r="G60" s="911"/>
      <c r="H60" s="133"/>
      <c r="I60" s="134"/>
      <c r="J60" s="918"/>
      <c r="K60" s="921"/>
      <c r="L60" s="895"/>
      <c r="M60" s="896"/>
      <c r="N60" s="897"/>
      <c r="O60" s="898"/>
      <c r="P60" s="601"/>
      <c r="Q60" s="602"/>
      <c r="R60" s="601"/>
      <c r="S60" s="602"/>
      <c r="T60" s="603"/>
      <c r="U60" s="604"/>
      <c r="W60" s="593"/>
      <c r="X60" s="594"/>
      <c r="AF60" s="71"/>
      <c r="AI60" s="175"/>
    </row>
    <row r="61" spans="1:35" s="69" customFormat="1" ht="15" customHeight="1" x14ac:dyDescent="0.2">
      <c r="A61" s="778"/>
      <c r="B61" s="899"/>
      <c r="C61" s="900"/>
      <c r="D61" s="900"/>
      <c r="E61" s="900"/>
      <c r="F61" s="900"/>
      <c r="G61" s="901"/>
      <c r="H61" s="135"/>
      <c r="I61" s="134"/>
      <c r="J61" s="918"/>
      <c r="K61" s="921"/>
      <c r="L61" s="893"/>
      <c r="M61" s="894"/>
      <c r="N61" s="923"/>
      <c r="O61" s="924"/>
      <c r="P61" s="619"/>
      <c r="Q61" s="620"/>
      <c r="R61" s="619"/>
      <c r="S61" s="620"/>
      <c r="T61" s="621"/>
      <c r="U61" s="622"/>
      <c r="W61" s="593"/>
      <c r="X61" s="594"/>
      <c r="AF61" s="71"/>
      <c r="AI61" s="175"/>
    </row>
    <row r="62" spans="1:35" s="95" customFormat="1" ht="15" customHeight="1" x14ac:dyDescent="0.2">
      <c r="A62" s="778"/>
      <c r="B62" s="899"/>
      <c r="C62" s="900"/>
      <c r="D62" s="900"/>
      <c r="E62" s="900"/>
      <c r="F62" s="900"/>
      <c r="G62" s="901"/>
      <c r="H62" s="135"/>
      <c r="I62" s="134"/>
      <c r="J62" s="918"/>
      <c r="K62" s="921"/>
      <c r="L62" s="457"/>
      <c r="M62" s="432"/>
      <c r="N62" s="446"/>
      <c r="O62" s="446"/>
      <c r="P62" s="122"/>
      <c r="Q62" s="122"/>
      <c r="R62" s="122"/>
      <c r="S62" s="122"/>
      <c r="T62" s="122"/>
      <c r="U62" s="136"/>
      <c r="V62" s="137"/>
      <c r="W62" s="593"/>
      <c r="X62" s="594"/>
      <c r="AF62" s="96"/>
      <c r="AI62" s="176"/>
    </row>
    <row r="63" spans="1:35" s="69" customFormat="1" ht="15" customHeight="1" x14ac:dyDescent="0.2">
      <c r="A63" s="778"/>
      <c r="B63" s="883"/>
      <c r="C63" s="884"/>
      <c r="D63" s="884"/>
      <c r="E63" s="884"/>
      <c r="F63" s="884"/>
      <c r="G63" s="885"/>
      <c r="H63" s="135"/>
      <c r="I63" s="134"/>
      <c r="J63" s="918"/>
      <c r="K63" s="921"/>
      <c r="L63" s="560"/>
      <c r="M63" s="966"/>
      <c r="N63" s="879"/>
      <c r="O63" s="879"/>
      <c r="P63" s="605"/>
      <c r="Q63" s="605"/>
      <c r="R63" s="605"/>
      <c r="S63" s="605"/>
      <c r="T63" s="605"/>
      <c r="U63" s="636"/>
      <c r="W63" s="593"/>
      <c r="X63" s="594"/>
      <c r="AF63" s="71"/>
      <c r="AI63" s="175"/>
    </row>
    <row r="64" spans="1:35" s="69" customFormat="1" ht="15" customHeight="1" thickBot="1" x14ac:dyDescent="0.25">
      <c r="A64" s="778"/>
      <c r="B64" s="929"/>
      <c r="C64" s="930"/>
      <c r="D64" s="930"/>
      <c r="E64" s="930"/>
      <c r="F64" s="930"/>
      <c r="G64" s="931"/>
      <c r="H64" s="138"/>
      <c r="I64" s="139"/>
      <c r="J64" s="919"/>
      <c r="K64" s="922"/>
      <c r="L64" s="549"/>
      <c r="M64" s="551"/>
      <c r="N64" s="880"/>
      <c r="O64" s="880"/>
      <c r="P64" s="606"/>
      <c r="Q64" s="606"/>
      <c r="R64" s="606"/>
      <c r="S64" s="606"/>
      <c r="T64" s="606"/>
      <c r="U64" s="637"/>
      <c r="W64" s="593"/>
      <c r="X64" s="594"/>
      <c r="Z64" s="69" t="s">
        <v>635</v>
      </c>
      <c r="AF64" s="71"/>
      <c r="AI64" s="175"/>
    </row>
    <row r="65" spans="1:35" s="69" customFormat="1" ht="15" hidden="1" customHeight="1" thickTop="1" x14ac:dyDescent="0.2">
      <c r="A65" s="778"/>
      <c r="B65" s="888"/>
      <c r="C65" s="889"/>
      <c r="D65" s="889"/>
      <c r="E65" s="889"/>
      <c r="F65" s="889"/>
      <c r="G65" s="890"/>
      <c r="H65" s="131"/>
      <c r="I65" s="132"/>
      <c r="J65" s="937"/>
      <c r="K65" s="940"/>
      <c r="L65" s="558"/>
      <c r="M65" s="559"/>
      <c r="N65" s="570"/>
      <c r="O65" s="571"/>
      <c r="P65" s="572"/>
      <c r="Q65" s="573"/>
      <c r="R65" s="572"/>
      <c r="S65" s="573"/>
      <c r="T65" s="599"/>
      <c r="U65" s="600"/>
      <c r="W65" s="647" t="s">
        <v>133</v>
      </c>
      <c r="X65" s="648"/>
      <c r="AF65" s="71"/>
      <c r="AI65" s="175"/>
    </row>
    <row r="66" spans="1:35" s="69" customFormat="1" ht="15" hidden="1" customHeight="1" x14ac:dyDescent="0.2">
      <c r="A66" s="778"/>
      <c r="B66" s="832"/>
      <c r="C66" s="833"/>
      <c r="D66" s="833"/>
      <c r="E66" s="833"/>
      <c r="F66" s="833"/>
      <c r="G66" s="834"/>
      <c r="H66" s="133"/>
      <c r="I66" s="134"/>
      <c r="J66" s="938"/>
      <c r="K66" s="941"/>
      <c r="L66" s="561"/>
      <c r="M66" s="562"/>
      <c r="N66" s="680"/>
      <c r="O66" s="681"/>
      <c r="P66" s="639"/>
      <c r="Q66" s="640"/>
      <c r="R66" s="639"/>
      <c r="S66" s="640"/>
      <c r="T66" s="651"/>
      <c r="U66" s="652"/>
      <c r="W66" s="649"/>
      <c r="X66" s="650"/>
      <c r="AF66" s="71"/>
      <c r="AI66" s="175"/>
    </row>
    <row r="67" spans="1:35" s="69" customFormat="1" ht="15" hidden="1" customHeight="1" x14ac:dyDescent="0.2">
      <c r="A67" s="778"/>
      <c r="B67" s="832"/>
      <c r="C67" s="833"/>
      <c r="D67" s="833"/>
      <c r="E67" s="833"/>
      <c r="F67" s="833"/>
      <c r="G67" s="834"/>
      <c r="H67" s="133"/>
      <c r="I67" s="134"/>
      <c r="J67" s="938"/>
      <c r="K67" s="941"/>
      <c r="L67" s="552"/>
      <c r="M67" s="553"/>
      <c r="N67" s="566"/>
      <c r="O67" s="567"/>
      <c r="P67" s="754"/>
      <c r="Q67" s="755"/>
      <c r="R67" s="754"/>
      <c r="S67" s="755"/>
      <c r="T67" s="568"/>
      <c r="U67" s="569"/>
      <c r="W67" s="649"/>
      <c r="X67" s="650"/>
      <c r="AF67" s="71"/>
      <c r="AI67" s="175"/>
    </row>
    <row r="68" spans="1:35" s="69" customFormat="1" ht="15" hidden="1" customHeight="1" x14ac:dyDescent="0.2">
      <c r="A68" s="778"/>
      <c r="B68" s="914"/>
      <c r="C68" s="915"/>
      <c r="D68" s="915"/>
      <c r="E68" s="915"/>
      <c r="F68" s="915"/>
      <c r="G68" s="916"/>
      <c r="H68" s="133"/>
      <c r="I68" s="134"/>
      <c r="J68" s="938"/>
      <c r="K68" s="941"/>
      <c r="L68" s="972"/>
      <c r="M68" s="973"/>
      <c r="N68" s="974"/>
      <c r="O68" s="975"/>
      <c r="P68" s="597"/>
      <c r="Q68" s="598"/>
      <c r="R68" s="597"/>
      <c r="S68" s="598"/>
      <c r="T68" s="642"/>
      <c r="U68" s="643"/>
      <c r="W68" s="649"/>
      <c r="X68" s="650"/>
      <c r="AF68" s="71"/>
      <c r="AI68" s="175"/>
    </row>
    <row r="69" spans="1:35" s="69" customFormat="1" ht="15" hidden="1" customHeight="1" x14ac:dyDescent="0.2">
      <c r="A69" s="778"/>
      <c r="B69" s="909"/>
      <c r="C69" s="910"/>
      <c r="D69" s="910"/>
      <c r="E69" s="910"/>
      <c r="F69" s="910"/>
      <c r="G69" s="911"/>
      <c r="H69" s="133"/>
      <c r="I69" s="134"/>
      <c r="J69" s="938"/>
      <c r="K69" s="941"/>
      <c r="L69" s="895"/>
      <c r="M69" s="896"/>
      <c r="N69" s="897"/>
      <c r="O69" s="898"/>
      <c r="P69" s="943"/>
      <c r="Q69" s="944"/>
      <c r="R69" s="943"/>
      <c r="S69" s="944"/>
      <c r="T69" s="983"/>
      <c r="U69" s="984"/>
      <c r="W69" s="649"/>
      <c r="X69" s="650"/>
      <c r="AF69" s="71"/>
      <c r="AI69" s="175"/>
    </row>
    <row r="70" spans="1:35" s="69" customFormat="1" ht="15" hidden="1" customHeight="1" x14ac:dyDescent="0.2">
      <c r="A70" s="778"/>
      <c r="B70" s="899"/>
      <c r="C70" s="900"/>
      <c r="D70" s="900"/>
      <c r="E70" s="900"/>
      <c r="F70" s="900"/>
      <c r="G70" s="901"/>
      <c r="H70" s="135"/>
      <c r="I70" s="134"/>
      <c r="J70" s="938"/>
      <c r="K70" s="941"/>
      <c r="L70" s="912"/>
      <c r="M70" s="913"/>
      <c r="N70" s="945"/>
      <c r="O70" s="946"/>
      <c r="P70" s="947"/>
      <c r="Q70" s="948"/>
      <c r="R70" s="947"/>
      <c r="S70" s="948"/>
      <c r="T70" s="568"/>
      <c r="U70" s="569"/>
      <c r="W70" s="649"/>
      <c r="X70" s="650"/>
      <c r="AF70" s="71"/>
      <c r="AI70" s="175"/>
    </row>
    <row r="71" spans="1:35" s="69" customFormat="1" ht="15" hidden="1" customHeight="1" x14ac:dyDescent="0.2">
      <c r="A71" s="778"/>
      <c r="B71" s="906"/>
      <c r="C71" s="907"/>
      <c r="D71" s="907"/>
      <c r="E71" s="907"/>
      <c r="F71" s="907"/>
      <c r="G71" s="908"/>
      <c r="H71" s="135"/>
      <c r="I71" s="134"/>
      <c r="J71" s="938"/>
      <c r="K71" s="941"/>
      <c r="L71" s="457"/>
      <c r="M71" s="432"/>
      <c r="N71" s="446"/>
      <c r="O71" s="446"/>
      <c r="P71" s="122"/>
      <c r="Q71" s="122"/>
      <c r="R71" s="122"/>
      <c r="S71" s="122"/>
      <c r="T71" s="122"/>
      <c r="U71" s="136"/>
      <c r="W71" s="649"/>
      <c r="X71" s="650"/>
      <c r="AF71" s="71"/>
      <c r="AI71" s="175"/>
    </row>
    <row r="72" spans="1:35" s="69" customFormat="1" ht="15" hidden="1" customHeight="1" x14ac:dyDescent="0.2">
      <c r="A72" s="778"/>
      <c r="B72" s="883"/>
      <c r="C72" s="884"/>
      <c r="D72" s="884"/>
      <c r="E72" s="884"/>
      <c r="F72" s="884"/>
      <c r="G72" s="885"/>
      <c r="H72" s="135"/>
      <c r="I72" s="134"/>
      <c r="J72" s="938"/>
      <c r="K72" s="941"/>
      <c r="L72" s="548"/>
      <c r="M72" s="550"/>
      <c r="N72" s="902"/>
      <c r="O72" s="902"/>
      <c r="P72" s="641"/>
      <c r="Q72" s="641"/>
      <c r="R72" s="641"/>
      <c r="S72" s="641"/>
      <c r="T72" s="641"/>
      <c r="U72" s="638"/>
      <c r="W72" s="649"/>
      <c r="X72" s="650"/>
      <c r="AF72" s="71"/>
      <c r="AI72" s="175"/>
    </row>
    <row r="73" spans="1:35" s="69" customFormat="1" ht="15" hidden="1" customHeight="1" thickBot="1" x14ac:dyDescent="0.25">
      <c r="A73" s="778"/>
      <c r="B73" s="929"/>
      <c r="C73" s="930"/>
      <c r="D73" s="930"/>
      <c r="E73" s="930"/>
      <c r="F73" s="930"/>
      <c r="G73" s="931"/>
      <c r="H73" s="138"/>
      <c r="I73" s="139"/>
      <c r="J73" s="939"/>
      <c r="K73" s="942"/>
      <c r="L73" s="549"/>
      <c r="M73" s="551"/>
      <c r="N73" s="880"/>
      <c r="O73" s="880"/>
      <c r="P73" s="606"/>
      <c r="Q73" s="606"/>
      <c r="R73" s="606"/>
      <c r="S73" s="606"/>
      <c r="T73" s="606"/>
      <c r="U73" s="637"/>
      <c r="W73" s="649"/>
      <c r="X73" s="650"/>
      <c r="AF73" s="71"/>
      <c r="AI73" s="175"/>
    </row>
    <row r="74" spans="1:35" s="95" customFormat="1" ht="15" customHeight="1" x14ac:dyDescent="0.2">
      <c r="A74" s="778"/>
      <c r="B74" s="832" t="s">
        <v>5</v>
      </c>
      <c r="C74" s="833"/>
      <c r="D74" s="833"/>
      <c r="E74" s="833"/>
      <c r="F74" s="833"/>
      <c r="G74" s="834"/>
      <c r="H74" s="73"/>
      <c r="I74" s="97"/>
      <c r="J74" s="828"/>
      <c r="K74" s="829"/>
      <c r="L74" s="561"/>
      <c r="M74" s="562"/>
      <c r="N74" s="680"/>
      <c r="O74" s="681"/>
      <c r="P74" s="609"/>
      <c r="Q74" s="610"/>
      <c r="R74" s="609"/>
      <c r="S74" s="610"/>
      <c r="T74" s="609"/>
      <c r="U74" s="700"/>
      <c r="AF74" s="96"/>
      <c r="AI74" s="176"/>
    </row>
    <row r="75" spans="1:35" s="95" customFormat="1" ht="15" customHeight="1" x14ac:dyDescent="0.2">
      <c r="A75" s="778"/>
      <c r="B75" s="842" t="s">
        <v>1256</v>
      </c>
      <c r="C75" s="843"/>
      <c r="D75" s="843"/>
      <c r="E75" s="843"/>
      <c r="F75" s="843"/>
      <c r="G75" s="844"/>
      <c r="H75" s="79"/>
      <c r="I75" s="140"/>
      <c r="J75" s="830"/>
      <c r="K75" s="831"/>
      <c r="L75" s="552"/>
      <c r="M75" s="553"/>
      <c r="N75" s="566"/>
      <c r="O75" s="567"/>
      <c r="P75" s="613"/>
      <c r="Q75" s="614"/>
      <c r="R75" s="613"/>
      <c r="S75" s="614"/>
      <c r="T75" s="613"/>
      <c r="U75" s="644"/>
      <c r="AF75" s="96"/>
      <c r="AI75" s="176"/>
    </row>
    <row r="76" spans="1:35" s="69" customFormat="1" ht="17.25" customHeight="1" thickBot="1" x14ac:dyDescent="0.25">
      <c r="A76" s="778"/>
      <c r="B76" s="845" t="s">
        <v>0</v>
      </c>
      <c r="C76" s="846"/>
      <c r="D76" s="846"/>
      <c r="E76" s="846"/>
      <c r="F76" s="846"/>
      <c r="G76" s="847"/>
      <c r="H76" s="141"/>
      <c r="I76" s="94"/>
      <c r="J76" s="826"/>
      <c r="K76" s="827"/>
      <c r="L76" s="732"/>
      <c r="M76" s="733"/>
      <c r="N76" s="733"/>
      <c r="O76" s="733"/>
      <c r="P76" s="733"/>
      <c r="Q76" s="733"/>
      <c r="R76" s="733"/>
      <c r="S76" s="733"/>
      <c r="T76" s="733"/>
      <c r="U76" s="734"/>
      <c r="AF76" s="71"/>
      <c r="AI76" s="175"/>
    </row>
    <row r="77" spans="1:35" s="69" customFormat="1" ht="15.95" customHeight="1" x14ac:dyDescent="0.2">
      <c r="A77" s="535" t="s">
        <v>1</v>
      </c>
      <c r="B77" s="976"/>
      <c r="C77" s="977"/>
      <c r="D77" s="977"/>
      <c r="E77" s="977"/>
      <c r="F77" s="977"/>
      <c r="G77" s="978"/>
      <c r="H77" s="67"/>
      <c r="I77" s="68" t="str">
        <f>IF(B77&lt;&gt;0,"XPL000 ","")</f>
        <v/>
      </c>
      <c r="J77" s="860"/>
      <c r="K77" s="861"/>
      <c r="L77" s="747"/>
      <c r="M77" s="748"/>
      <c r="N77" s="742"/>
      <c r="O77" s="743"/>
      <c r="P77" s="738"/>
      <c r="Q77" s="744"/>
      <c r="R77" s="738"/>
      <c r="S77" s="744"/>
      <c r="T77" s="738"/>
      <c r="U77" s="739"/>
      <c r="AF77" s="71"/>
      <c r="AI77" s="175"/>
    </row>
    <row r="78" spans="1:35" s="69" customFormat="1" ht="15.95" customHeight="1" thickBot="1" x14ac:dyDescent="0.25">
      <c r="A78" s="537"/>
      <c r="B78" s="841"/>
      <c r="C78" s="653"/>
      <c r="D78" s="653"/>
      <c r="E78" s="653"/>
      <c r="F78" s="653"/>
      <c r="G78" s="654"/>
      <c r="H78" s="141"/>
      <c r="I78" s="94"/>
      <c r="J78" s="862"/>
      <c r="K78" s="863"/>
      <c r="L78" s="745"/>
      <c r="M78" s="746"/>
      <c r="N78" s="645"/>
      <c r="O78" s="646"/>
      <c r="P78" s="740"/>
      <c r="Q78" s="741"/>
      <c r="R78" s="740"/>
      <c r="S78" s="741"/>
      <c r="T78" s="740"/>
      <c r="U78" s="979"/>
      <c r="AF78" s="71"/>
      <c r="AI78" s="175"/>
    </row>
    <row r="79" spans="1:35" s="69" customFormat="1" ht="15.95" customHeight="1" x14ac:dyDescent="0.2">
      <c r="A79" s="535" t="s">
        <v>713</v>
      </c>
      <c r="B79" s="976"/>
      <c r="C79" s="977"/>
      <c r="D79" s="977"/>
      <c r="E79" s="977"/>
      <c r="F79" s="977"/>
      <c r="G79" s="978"/>
      <c r="H79" s="67"/>
      <c r="I79" s="142"/>
      <c r="J79" s="281"/>
      <c r="K79" s="282"/>
      <c r="L79" s="747"/>
      <c r="M79" s="748"/>
      <c r="N79" s="742"/>
      <c r="O79" s="743"/>
      <c r="P79" s="738"/>
      <c r="Q79" s="744"/>
      <c r="R79" s="738"/>
      <c r="S79" s="744"/>
      <c r="T79" s="738"/>
      <c r="U79" s="739"/>
      <c r="W79" s="985" t="s">
        <v>719</v>
      </c>
      <c r="X79" s="986"/>
      <c r="AF79" s="71"/>
      <c r="AI79" s="175"/>
    </row>
    <row r="80" spans="1:35" s="69" customFormat="1" ht="15.95" customHeight="1" thickBot="1" x14ac:dyDescent="0.25">
      <c r="A80" s="536"/>
      <c r="B80" s="802"/>
      <c r="C80" s="672"/>
      <c r="D80" s="672"/>
      <c r="E80" s="672"/>
      <c r="F80" s="672"/>
      <c r="G80" s="673"/>
      <c r="H80" s="79"/>
      <c r="I80" s="140"/>
      <c r="J80" s="294"/>
      <c r="K80" s="295"/>
      <c r="L80" s="552"/>
      <c r="M80" s="553"/>
      <c r="N80" s="566"/>
      <c r="O80" s="567"/>
      <c r="P80" s="613"/>
      <c r="Q80" s="614"/>
      <c r="R80" s="613"/>
      <c r="S80" s="614"/>
      <c r="T80" s="613"/>
      <c r="U80" s="644"/>
      <c r="W80" s="987"/>
      <c r="X80" s="988"/>
      <c r="AF80" s="71"/>
      <c r="AI80" s="175"/>
    </row>
    <row r="81" spans="1:35" s="69" customFormat="1" ht="15.95" customHeight="1" x14ac:dyDescent="0.2">
      <c r="A81" s="536"/>
      <c r="B81" s="806"/>
      <c r="C81" s="807"/>
      <c r="D81" s="807"/>
      <c r="E81" s="807"/>
      <c r="F81" s="807"/>
      <c r="G81" s="808"/>
      <c r="H81" s="98"/>
      <c r="I81" s="202"/>
      <c r="J81" s="291"/>
      <c r="K81" s="292"/>
      <c r="L81" s="556"/>
      <c r="M81" s="557"/>
      <c r="N81" s="634"/>
      <c r="O81" s="635"/>
      <c r="P81" s="588"/>
      <c r="Q81" s="589"/>
      <c r="R81" s="588"/>
      <c r="S81" s="589"/>
      <c r="T81" s="588"/>
      <c r="U81" s="590"/>
      <c r="W81" s="625" t="s">
        <v>636</v>
      </c>
      <c r="X81" s="625"/>
      <c r="AF81" s="71"/>
      <c r="AI81" s="175"/>
    </row>
    <row r="82" spans="1:35" s="69" customFormat="1" ht="15" customHeight="1" x14ac:dyDescent="0.2">
      <c r="A82" s="536"/>
      <c r="B82" s="854"/>
      <c r="C82" s="855"/>
      <c r="D82" s="855"/>
      <c r="E82" s="855"/>
      <c r="F82" s="855"/>
      <c r="G82" s="856"/>
      <c r="H82" s="119"/>
      <c r="I82" s="203"/>
      <c r="J82" s="293"/>
      <c r="K82" s="284"/>
      <c r="L82" s="429"/>
      <c r="M82" s="429"/>
      <c r="N82" s="443"/>
      <c r="O82" s="443"/>
      <c r="P82" s="211"/>
      <c r="Q82" s="211"/>
      <c r="R82" s="211"/>
      <c r="S82" s="211"/>
      <c r="T82" s="211"/>
      <c r="U82" s="192"/>
      <c r="W82" s="625"/>
      <c r="X82" s="625"/>
      <c r="AF82" s="71"/>
      <c r="AI82" s="175"/>
    </row>
    <row r="83" spans="1:35" s="69" customFormat="1" ht="15" customHeight="1" thickBot="1" x14ac:dyDescent="0.25">
      <c r="A83" s="536"/>
      <c r="B83" s="851"/>
      <c r="C83" s="852"/>
      <c r="D83" s="852"/>
      <c r="E83" s="852"/>
      <c r="F83" s="852"/>
      <c r="G83" s="853"/>
      <c r="H83" s="967"/>
      <c r="I83" s="967"/>
      <c r="J83" s="967"/>
      <c r="K83" s="968"/>
      <c r="L83" s="436"/>
      <c r="M83" s="437"/>
      <c r="N83" s="450"/>
      <c r="O83" s="451"/>
      <c r="P83" s="204"/>
      <c r="Q83" s="205"/>
      <c r="R83" s="204"/>
      <c r="S83" s="206"/>
      <c r="T83" s="204"/>
      <c r="U83" s="237"/>
      <c r="W83" s="625"/>
      <c r="X83" s="625"/>
      <c r="Z83" s="69" t="s">
        <v>733</v>
      </c>
      <c r="AF83" s="71"/>
      <c r="AI83" s="175"/>
    </row>
    <row r="84" spans="1:35" s="69" customFormat="1" ht="15" hidden="1" customHeight="1" thickBot="1" x14ac:dyDescent="0.25">
      <c r="A84" s="536"/>
      <c r="B84" s="848"/>
      <c r="C84" s="849"/>
      <c r="D84" s="849"/>
      <c r="E84" s="849"/>
      <c r="F84" s="849"/>
      <c r="G84" s="850"/>
      <c r="H84" s="886" t="s">
        <v>32</v>
      </c>
      <c r="I84" s="886"/>
      <c r="J84" s="886"/>
      <c r="K84" s="887"/>
      <c r="L84" s="438"/>
      <c r="M84" s="431" t="str">
        <f t="shared" ref="M84" si="1">IF(M83="","",CONVERT(M83,"cm","m"))</f>
        <v/>
      </c>
      <c r="N84" s="452"/>
      <c r="O84" s="445" t="str">
        <f t="shared" ref="O84" si="2">IF(O83="","",CONVERT(O83,"cm","m"))</f>
        <v/>
      </c>
      <c r="P84" s="225"/>
      <c r="Q84" s="406" t="str">
        <f t="shared" ref="Q84" si="3">IF(Q83="","",CONVERT(Q83,"cm","m"))</f>
        <v/>
      </c>
      <c r="R84" s="225"/>
      <c r="S84" s="406" t="str">
        <f t="shared" ref="S84" si="4">IF(S83="","",CONVERT(S83,"cm","m"))</f>
        <v/>
      </c>
      <c r="T84" s="225"/>
      <c r="U84" s="238" t="s">
        <v>19</v>
      </c>
      <c r="W84" s="625"/>
      <c r="X84" s="625"/>
      <c r="AF84" s="71"/>
      <c r="AI84" s="175"/>
    </row>
    <row r="85" spans="1:35" s="69" customFormat="1" ht="15" hidden="1" customHeight="1" x14ac:dyDescent="0.2">
      <c r="A85" s="536"/>
      <c r="B85" s="793"/>
      <c r="C85" s="794"/>
      <c r="D85" s="794"/>
      <c r="E85" s="794"/>
      <c r="F85" s="794"/>
      <c r="G85" s="795"/>
      <c r="H85" s="145"/>
      <c r="I85" s="146"/>
      <c r="J85" s="283"/>
      <c r="K85" s="284"/>
      <c r="L85" s="461" t="s">
        <v>20</v>
      </c>
      <c r="M85" s="439" t="s">
        <v>16</v>
      </c>
      <c r="N85" s="453" t="s">
        <v>21</v>
      </c>
      <c r="O85" s="453" t="s">
        <v>22</v>
      </c>
      <c r="P85" s="147" t="s">
        <v>23</v>
      </c>
      <c r="Q85" s="147" t="s">
        <v>24</v>
      </c>
      <c r="R85" s="147" t="s">
        <v>25</v>
      </c>
      <c r="S85" s="147" t="s">
        <v>26</v>
      </c>
      <c r="T85" s="147" t="s">
        <v>27</v>
      </c>
      <c r="U85" s="148" t="s">
        <v>17</v>
      </c>
      <c r="W85" s="625"/>
      <c r="X85" s="625"/>
      <c r="AF85" s="71"/>
      <c r="AI85" s="175"/>
    </row>
    <row r="86" spans="1:35" s="69" customFormat="1" ht="15" hidden="1" customHeight="1" thickBot="1" x14ac:dyDescent="0.25">
      <c r="A86" s="536"/>
      <c r="B86" s="957"/>
      <c r="C86" s="958"/>
      <c r="D86" s="958"/>
      <c r="E86" s="958"/>
      <c r="F86" s="958"/>
      <c r="G86" s="959"/>
      <c r="H86" s="149"/>
      <c r="I86" s="150"/>
      <c r="J86" s="294"/>
      <c r="K86" s="295"/>
      <c r="L86" s="462"/>
      <c r="M86" s="440"/>
      <c r="N86" s="454"/>
      <c r="O86" s="454"/>
      <c r="P86" s="152"/>
      <c r="Q86" s="152"/>
      <c r="R86" s="152"/>
      <c r="S86" s="152"/>
      <c r="T86" s="152"/>
      <c r="U86" s="153" t="s">
        <v>114</v>
      </c>
      <c r="W86" s="625"/>
      <c r="X86" s="625"/>
      <c r="AF86" s="71"/>
      <c r="AI86" s="175"/>
    </row>
    <row r="87" spans="1:35" s="69" customFormat="1" ht="15" hidden="1" customHeight="1" thickBot="1" x14ac:dyDescent="0.25">
      <c r="A87" s="536"/>
      <c r="B87" s="790"/>
      <c r="C87" s="791"/>
      <c r="D87" s="791"/>
      <c r="E87" s="791"/>
      <c r="F87" s="791"/>
      <c r="G87" s="792"/>
      <c r="H87" s="143"/>
      <c r="I87" s="144"/>
      <c r="J87" s="283"/>
      <c r="K87" s="284"/>
      <c r="L87" s="541"/>
      <c r="M87" s="542"/>
      <c r="N87" s="543"/>
      <c r="O87" s="544"/>
      <c r="P87" s="545"/>
      <c r="Q87" s="546"/>
      <c r="R87" s="545"/>
      <c r="S87" s="546"/>
      <c r="T87" s="545"/>
      <c r="U87" s="547"/>
      <c r="W87" s="625"/>
      <c r="X87" s="625"/>
      <c r="AF87" s="71"/>
      <c r="AI87" s="175"/>
    </row>
    <row r="88" spans="1:35" s="69" customFormat="1" ht="15" hidden="1" customHeight="1" x14ac:dyDescent="0.2">
      <c r="A88" s="536"/>
      <c r="B88" s="793"/>
      <c r="C88" s="794"/>
      <c r="D88" s="794"/>
      <c r="E88" s="794"/>
      <c r="F88" s="794"/>
      <c r="G88" s="795"/>
      <c r="H88" s="145"/>
      <c r="I88" s="146"/>
      <c r="J88" s="283"/>
      <c r="K88" s="284"/>
      <c r="L88" s="461" t="s">
        <v>20</v>
      </c>
      <c r="M88" s="439" t="s">
        <v>16</v>
      </c>
      <c r="N88" s="453" t="s">
        <v>21</v>
      </c>
      <c r="O88" s="453" t="s">
        <v>22</v>
      </c>
      <c r="P88" s="147" t="s">
        <v>23</v>
      </c>
      <c r="Q88" s="147" t="s">
        <v>24</v>
      </c>
      <c r="R88" s="147" t="s">
        <v>25</v>
      </c>
      <c r="S88" s="147" t="s">
        <v>26</v>
      </c>
      <c r="T88" s="147" t="s">
        <v>27</v>
      </c>
      <c r="U88" s="148" t="s">
        <v>17</v>
      </c>
      <c r="W88" s="625"/>
      <c r="X88" s="625"/>
      <c r="AF88" s="71"/>
      <c r="AI88" s="175"/>
    </row>
    <row r="89" spans="1:35" s="69" customFormat="1" ht="15" hidden="1" customHeight="1" thickBot="1" x14ac:dyDescent="0.25">
      <c r="A89" s="536"/>
      <c r="B89" s="857"/>
      <c r="C89" s="858"/>
      <c r="D89" s="858"/>
      <c r="E89" s="858"/>
      <c r="F89" s="858"/>
      <c r="G89" s="859"/>
      <c r="H89" s="145"/>
      <c r="I89" s="146"/>
      <c r="J89" s="283"/>
      <c r="K89" s="284"/>
      <c r="L89" s="462"/>
      <c r="M89" s="440"/>
      <c r="N89" s="454"/>
      <c r="O89" s="454"/>
      <c r="P89" s="152"/>
      <c r="Q89" s="152"/>
      <c r="R89" s="152"/>
      <c r="S89" s="152"/>
      <c r="T89" s="152"/>
      <c r="U89" s="153" t="s">
        <v>114</v>
      </c>
      <c r="W89" s="625"/>
      <c r="X89" s="625"/>
      <c r="AF89" s="71"/>
      <c r="AI89" s="175"/>
    </row>
    <row r="90" spans="1:35" s="69" customFormat="1" ht="15" customHeight="1" x14ac:dyDescent="0.2">
      <c r="A90" s="536"/>
      <c r="B90" s="835"/>
      <c r="C90" s="836"/>
      <c r="D90" s="836"/>
      <c r="E90" s="836"/>
      <c r="F90" s="836"/>
      <c r="G90" s="837"/>
      <c r="H90" s="154"/>
      <c r="I90" s="155"/>
      <c r="J90" s="296"/>
      <c r="K90" s="297"/>
      <c r="L90" s="626"/>
      <c r="M90" s="627"/>
      <c r="N90" s="627"/>
      <c r="O90" s="627"/>
      <c r="P90" s="627"/>
      <c r="Q90" s="627"/>
      <c r="R90" s="627"/>
      <c r="S90" s="627"/>
      <c r="T90" s="627"/>
      <c r="U90" s="628"/>
      <c r="W90" s="625"/>
      <c r="X90" s="625"/>
      <c r="AF90" s="71"/>
      <c r="AI90" s="175"/>
    </row>
    <row r="91" spans="1:35" s="69" customFormat="1" ht="15" customHeight="1" x14ac:dyDescent="0.2">
      <c r="A91" s="536"/>
      <c r="B91" s="838"/>
      <c r="C91" s="839"/>
      <c r="D91" s="839"/>
      <c r="E91" s="839"/>
      <c r="F91" s="839"/>
      <c r="G91" s="840"/>
      <c r="H91" s="79"/>
      <c r="I91" s="156"/>
      <c r="J91" s="298"/>
      <c r="K91" s="299"/>
      <c r="L91" s="629"/>
      <c r="M91" s="630"/>
      <c r="N91" s="630"/>
      <c r="O91" s="630"/>
      <c r="P91" s="630"/>
      <c r="Q91" s="630"/>
      <c r="R91" s="630"/>
      <c r="S91" s="630"/>
      <c r="T91" s="630"/>
      <c r="U91" s="555"/>
      <c r="W91" s="625"/>
      <c r="X91" s="625"/>
      <c r="AF91" s="71"/>
      <c r="AI91" s="175"/>
    </row>
    <row r="92" spans="1:35" s="69" customFormat="1" ht="15" customHeight="1" x14ac:dyDescent="0.2">
      <c r="A92" s="536"/>
      <c r="B92" s="781"/>
      <c r="C92" s="782"/>
      <c r="D92" s="782"/>
      <c r="E92" s="782"/>
      <c r="F92" s="782"/>
      <c r="G92" s="783"/>
      <c r="H92" s="157"/>
      <c r="I92" s="158"/>
      <c r="J92" s="298"/>
      <c r="K92" s="299"/>
      <c r="L92" s="629"/>
      <c r="M92" s="630"/>
      <c r="N92" s="630"/>
      <c r="O92" s="630"/>
      <c r="P92" s="630"/>
      <c r="Q92" s="630"/>
      <c r="R92" s="630"/>
      <c r="S92" s="630"/>
      <c r="T92" s="630"/>
      <c r="U92" s="555"/>
      <c r="W92" s="625"/>
      <c r="X92" s="625"/>
      <c r="AF92" s="71"/>
      <c r="AI92" s="175"/>
    </row>
    <row r="93" spans="1:35" s="69" customFormat="1" ht="15" customHeight="1" thickBot="1" x14ac:dyDescent="0.25">
      <c r="A93" s="537"/>
      <c r="B93" s="980"/>
      <c r="C93" s="981"/>
      <c r="D93" s="981"/>
      <c r="E93" s="981"/>
      <c r="F93" s="981"/>
      <c r="G93" s="982"/>
      <c r="H93" s="141"/>
      <c r="I93" s="94"/>
      <c r="J93" s="300"/>
      <c r="K93" s="301"/>
      <c r="L93" s="631"/>
      <c r="M93" s="632"/>
      <c r="N93" s="632"/>
      <c r="O93" s="632"/>
      <c r="P93" s="632"/>
      <c r="Q93" s="632"/>
      <c r="R93" s="632"/>
      <c r="S93" s="632"/>
      <c r="T93" s="632"/>
      <c r="U93" s="633"/>
      <c r="W93" s="625"/>
      <c r="X93" s="625"/>
      <c r="AF93" s="71"/>
      <c r="AI93" s="175"/>
    </row>
    <row r="94" spans="1:35" s="69" customFormat="1" ht="15" customHeight="1" x14ac:dyDescent="0.2">
      <c r="A94" s="535" t="s">
        <v>1357</v>
      </c>
      <c r="B94" s="784" t="s">
        <v>1245</v>
      </c>
      <c r="C94" s="785"/>
      <c r="D94" s="785"/>
      <c r="E94" s="785"/>
      <c r="F94" s="785"/>
      <c r="G94" s="786"/>
      <c r="H94" s="79"/>
      <c r="I94" s="410" t="s">
        <v>1246</v>
      </c>
      <c r="J94" s="302" t="s">
        <v>14</v>
      </c>
      <c r="K94" s="303"/>
      <c r="L94" s="735"/>
      <c r="M94" s="736"/>
      <c r="N94" s="736"/>
      <c r="O94" s="736"/>
      <c r="P94" s="736"/>
      <c r="Q94" s="736"/>
      <c r="R94" s="736"/>
      <c r="S94" s="736"/>
      <c r="T94" s="736"/>
      <c r="U94" s="737"/>
      <c r="W94" s="346" t="s">
        <v>727</v>
      </c>
      <c r="X94" s="344"/>
      <c r="AF94" s="71"/>
      <c r="AI94" s="175"/>
    </row>
    <row r="95" spans="1:35" s="69" customFormat="1" ht="15" customHeight="1" x14ac:dyDescent="0.25">
      <c r="A95" s="780"/>
      <c r="B95" s="784" t="s">
        <v>1254</v>
      </c>
      <c r="C95" s="785"/>
      <c r="D95" s="785"/>
      <c r="E95" s="785"/>
      <c r="F95" s="785"/>
      <c r="G95" s="786"/>
      <c r="H95" s="159"/>
      <c r="I95" s="416" t="s">
        <v>1297</v>
      </c>
      <c r="J95" s="304" t="s">
        <v>14</v>
      </c>
      <c r="K95" s="305"/>
      <c r="L95" s="726"/>
      <c r="M95" s="727"/>
      <c r="N95" s="727"/>
      <c r="O95" s="727"/>
      <c r="P95" s="727"/>
      <c r="Q95" s="727"/>
      <c r="R95" s="727"/>
      <c r="S95" s="727"/>
      <c r="T95" s="727"/>
      <c r="U95" s="728"/>
      <c r="W95" s="347" t="s">
        <v>728</v>
      </c>
      <c r="X95" s="344"/>
      <c r="AF95" s="71"/>
      <c r="AI95" s="175"/>
    </row>
    <row r="96" spans="1:35" s="69" customFormat="1" ht="15" customHeight="1" x14ac:dyDescent="0.25">
      <c r="A96" s="780"/>
      <c r="B96" s="784" t="s">
        <v>1298</v>
      </c>
      <c r="C96" s="785"/>
      <c r="D96" s="785"/>
      <c r="E96" s="785"/>
      <c r="F96" s="785"/>
      <c r="G96" s="786"/>
      <c r="I96" s="416" t="s">
        <v>1299</v>
      </c>
      <c r="J96" s="304" t="s">
        <v>14</v>
      </c>
      <c r="K96" s="305"/>
      <c r="L96" s="749"/>
      <c r="M96" s="750"/>
      <c r="N96" s="750"/>
      <c r="O96" s="750"/>
      <c r="P96" s="750"/>
      <c r="Q96" s="750"/>
      <c r="R96" s="750"/>
      <c r="S96" s="750"/>
      <c r="T96" s="750"/>
      <c r="U96" s="751"/>
      <c r="W96" s="348" t="s">
        <v>729</v>
      </c>
      <c r="X96" s="344"/>
      <c r="AF96" s="71"/>
      <c r="AI96" s="175"/>
    </row>
    <row r="97" spans="1:35" s="69" customFormat="1" ht="15" customHeight="1" x14ac:dyDescent="0.2">
      <c r="A97" s="780"/>
      <c r="B97" s="787" t="s">
        <v>1258</v>
      </c>
      <c r="C97" s="788"/>
      <c r="D97" s="788"/>
      <c r="E97" s="788"/>
      <c r="F97" s="788"/>
      <c r="G97" s="789"/>
      <c r="H97" s="159"/>
      <c r="I97" s="160"/>
      <c r="J97" s="304" t="s">
        <v>14</v>
      </c>
      <c r="K97" s="305"/>
      <c r="L97" s="749"/>
      <c r="M97" s="750"/>
      <c r="N97" s="750"/>
      <c r="O97" s="750"/>
      <c r="P97" s="750"/>
      <c r="Q97" s="750"/>
      <c r="R97" s="750"/>
      <c r="S97" s="750"/>
      <c r="T97" s="750"/>
      <c r="U97" s="751"/>
      <c r="W97" s="349"/>
      <c r="X97" s="344"/>
      <c r="AF97" s="71"/>
      <c r="AI97" s="175"/>
    </row>
    <row r="98" spans="1:35" s="69" customFormat="1" ht="15" customHeight="1" x14ac:dyDescent="0.2">
      <c r="A98" s="780"/>
      <c r="B98" s="787" t="s">
        <v>1158</v>
      </c>
      <c r="C98" s="788"/>
      <c r="D98" s="788"/>
      <c r="E98" s="788"/>
      <c r="F98" s="788"/>
      <c r="G98" s="789"/>
      <c r="H98" s="159"/>
      <c r="I98" s="160" t="s">
        <v>1159</v>
      </c>
      <c r="J98" s="304" t="s">
        <v>14</v>
      </c>
      <c r="K98" s="305"/>
      <c r="L98" s="726"/>
      <c r="M98" s="727"/>
      <c r="N98" s="727"/>
      <c r="O98" s="727"/>
      <c r="P98" s="727"/>
      <c r="Q98" s="727"/>
      <c r="R98" s="727"/>
      <c r="S98" s="727"/>
      <c r="T98" s="727"/>
      <c r="U98" s="728"/>
      <c r="W98" s="350"/>
      <c r="X98" s="344"/>
      <c r="AF98" s="71"/>
      <c r="AI98" s="175"/>
    </row>
    <row r="99" spans="1:35" s="69" customFormat="1" ht="15" customHeight="1" x14ac:dyDescent="0.2">
      <c r="A99" s="780"/>
      <c r="B99" s="787"/>
      <c r="C99" s="788"/>
      <c r="D99" s="788"/>
      <c r="E99" s="788"/>
      <c r="F99" s="788"/>
      <c r="G99" s="789"/>
      <c r="H99" s="159"/>
      <c r="K99" s="65"/>
      <c r="L99" s="726"/>
      <c r="M99" s="727"/>
      <c r="N99" s="727"/>
      <c r="O99" s="727"/>
      <c r="P99" s="727"/>
      <c r="Q99" s="727"/>
      <c r="R99" s="727"/>
      <c r="S99" s="727"/>
      <c r="T99" s="727"/>
      <c r="U99" s="728"/>
      <c r="W99" s="352" t="s">
        <v>726</v>
      </c>
      <c r="X99" s="344"/>
      <c r="AF99" s="71"/>
      <c r="AI99" s="175"/>
    </row>
    <row r="100" spans="1:35" s="69" customFormat="1" ht="15" customHeight="1" x14ac:dyDescent="0.2">
      <c r="A100" s="780"/>
      <c r="B100" s="787" t="s">
        <v>1291</v>
      </c>
      <c r="C100" s="788"/>
      <c r="D100" s="788"/>
      <c r="E100" s="788"/>
      <c r="F100" s="788"/>
      <c r="G100" s="789"/>
      <c r="H100" s="159"/>
      <c r="I100" s="419" t="s">
        <v>1293</v>
      </c>
      <c r="J100" s="183" t="s">
        <v>14</v>
      </c>
      <c r="K100" s="286"/>
      <c r="L100" s="726"/>
      <c r="M100" s="727"/>
      <c r="N100" s="727"/>
      <c r="O100" s="727"/>
      <c r="P100" s="727"/>
      <c r="Q100" s="727"/>
      <c r="R100" s="727"/>
      <c r="S100" s="727"/>
      <c r="T100" s="727"/>
      <c r="U100" s="728"/>
      <c r="W100" s="351" t="s">
        <v>1259</v>
      </c>
      <c r="X100" s="344"/>
      <c r="AF100" s="71"/>
      <c r="AI100" s="175"/>
    </row>
    <row r="101" spans="1:35" s="69" customFormat="1" ht="15" customHeight="1" x14ac:dyDescent="0.2">
      <c r="A101" s="780"/>
      <c r="B101" s="787" t="s">
        <v>1247</v>
      </c>
      <c r="C101" s="788"/>
      <c r="D101" s="788"/>
      <c r="E101" s="788"/>
      <c r="F101" s="788"/>
      <c r="G101" s="789"/>
      <c r="H101" s="159"/>
      <c r="I101" s="419" t="s">
        <v>1248</v>
      </c>
      <c r="J101" s="285" t="s">
        <v>14</v>
      </c>
      <c r="K101" s="286"/>
      <c r="L101" s="749"/>
      <c r="M101" s="750"/>
      <c r="N101" s="750"/>
      <c r="O101" s="750"/>
      <c r="P101" s="750"/>
      <c r="Q101" s="750"/>
      <c r="R101" s="750"/>
      <c r="S101" s="750"/>
      <c r="T101" s="750"/>
      <c r="U101" s="751"/>
      <c r="W101" s="353" t="s">
        <v>725</v>
      </c>
      <c r="X101" s="344"/>
      <c r="AF101" s="71"/>
      <c r="AI101" s="175"/>
    </row>
    <row r="102" spans="1:35" s="69" customFormat="1" ht="15" customHeight="1" x14ac:dyDescent="0.2">
      <c r="A102" s="780"/>
      <c r="B102" s="787" t="s">
        <v>1249</v>
      </c>
      <c r="C102" s="788"/>
      <c r="D102" s="788"/>
      <c r="E102" s="788"/>
      <c r="F102" s="788"/>
      <c r="G102" s="789"/>
      <c r="H102" s="159"/>
      <c r="I102" s="160" t="str">
        <f>IFERROR(VLOOKUP(B102,AUX!E66:F81,2,0),"")</f>
        <v>XEV021</v>
      </c>
      <c r="J102" s="285" t="s">
        <v>14</v>
      </c>
      <c r="K102" s="286"/>
      <c r="L102" s="726"/>
      <c r="M102" s="727"/>
      <c r="N102" s="727"/>
      <c r="O102" s="727"/>
      <c r="P102" s="727"/>
      <c r="Q102" s="727"/>
      <c r="R102" s="727"/>
      <c r="S102" s="727"/>
      <c r="T102" s="727"/>
      <c r="U102" s="728"/>
      <c r="W102" s="971" t="s">
        <v>723</v>
      </c>
      <c r="X102" s="971"/>
      <c r="Y102" s="971"/>
      <c r="Z102" s="971"/>
      <c r="AA102" s="971"/>
      <c r="AB102" s="971"/>
      <c r="AF102" s="71"/>
      <c r="AI102" s="175"/>
    </row>
    <row r="103" spans="1:35" s="69" customFormat="1" ht="15" customHeight="1" thickBot="1" x14ac:dyDescent="0.25">
      <c r="A103" s="780"/>
      <c r="B103" s="787"/>
      <c r="C103" s="788"/>
      <c r="D103" s="788"/>
      <c r="E103" s="788"/>
      <c r="F103" s="788"/>
      <c r="G103" s="789"/>
      <c r="H103" s="76"/>
      <c r="I103" s="82"/>
      <c r="J103" s="285"/>
      <c r="K103" s="286"/>
      <c r="L103" s="723"/>
      <c r="M103" s="724"/>
      <c r="N103" s="724"/>
      <c r="O103" s="724"/>
      <c r="P103" s="724"/>
      <c r="Q103" s="724"/>
      <c r="R103" s="724"/>
      <c r="S103" s="724"/>
      <c r="T103" s="724"/>
      <c r="U103" s="725"/>
      <c r="W103" s="970" t="s">
        <v>724</v>
      </c>
      <c r="X103" s="970"/>
      <c r="Y103" s="970"/>
      <c r="Z103" s="970"/>
      <c r="AA103" s="970"/>
      <c r="AB103" s="970"/>
      <c r="AF103" s="71"/>
      <c r="AI103" s="175"/>
    </row>
    <row r="104" spans="1:35" ht="53.45" customHeight="1" x14ac:dyDescent="0.2">
      <c r="A104" s="774" t="s">
        <v>1355</v>
      </c>
      <c r="B104" s="818" t="str">
        <f>IFERROR(IF(B22="ESTAMPA","ILUSTRADOR",IF(B22="BORDADO","ILUSTRADOR","")),"")</f>
        <v>ILUSTRADOR</v>
      </c>
      <c r="C104" s="819"/>
      <c r="D104" s="819"/>
      <c r="E104" s="819"/>
      <c r="F104" s="819"/>
      <c r="G104" s="820"/>
      <c r="H104" s="154"/>
      <c r="I104" s="161" t="str">
        <f>IF(B104="ILUSTRADOR","XPE700","")</f>
        <v>XPE700</v>
      </c>
      <c r="J104" s="306" t="s">
        <v>14</v>
      </c>
      <c r="K104" s="307"/>
      <c r="L104" s="729"/>
      <c r="M104" s="730"/>
      <c r="N104" s="730"/>
      <c r="O104" s="730"/>
      <c r="P104" s="730"/>
      <c r="Q104" s="730"/>
      <c r="R104" s="730"/>
      <c r="S104" s="730"/>
      <c r="T104" s="730"/>
      <c r="U104" s="731"/>
      <c r="W104" s="969" t="s">
        <v>730</v>
      </c>
      <c r="X104" s="969"/>
      <c r="Y104" s="969"/>
      <c r="Z104" s="969"/>
      <c r="AA104" s="969"/>
      <c r="AB104" s="969"/>
    </row>
    <row r="105" spans="1:35" ht="58.15" customHeight="1" thickBot="1" x14ac:dyDescent="0.25">
      <c r="A105" s="775"/>
      <c r="B105" s="821" t="str">
        <f>IF(J105=1,"FICHA FINAL","")</f>
        <v/>
      </c>
      <c r="C105" s="822"/>
      <c r="D105" s="822"/>
      <c r="E105" s="822"/>
      <c r="F105" s="822"/>
      <c r="G105" s="823"/>
      <c r="H105" s="162"/>
      <c r="I105" s="163"/>
      <c r="J105" s="824"/>
      <c r="K105" s="825"/>
      <c r="L105" s="723"/>
      <c r="M105" s="724"/>
      <c r="N105" s="724"/>
      <c r="O105" s="724"/>
      <c r="P105" s="724"/>
      <c r="Q105" s="724"/>
      <c r="R105" s="724"/>
      <c r="S105" s="724"/>
      <c r="T105" s="724"/>
      <c r="U105" s="725"/>
      <c r="W105" s="991" t="s">
        <v>720</v>
      </c>
      <c r="X105" s="991"/>
      <c r="Y105" s="991"/>
      <c r="Z105" s="991"/>
      <c r="AA105" s="991"/>
      <c r="AB105" s="991"/>
    </row>
    <row r="106" spans="1:35" ht="15" customHeight="1" x14ac:dyDescent="0.2">
      <c r="A106" s="137"/>
      <c r="B106" s="137"/>
      <c r="C106" s="137"/>
      <c r="D106" s="137"/>
      <c r="E106" s="137"/>
      <c r="F106" s="137"/>
      <c r="G106" s="164"/>
      <c r="W106" s="345" t="s">
        <v>721</v>
      </c>
    </row>
    <row r="107" spans="1:35" x14ac:dyDescent="0.2">
      <c r="A107" s="137"/>
      <c r="B107" s="137"/>
      <c r="C107" s="989" t="s">
        <v>1358</v>
      </c>
      <c r="D107" s="990"/>
      <c r="E107" s="990"/>
      <c r="F107" s="990"/>
      <c r="G107" s="990"/>
      <c r="H107" s="990"/>
      <c r="I107" s="990"/>
      <c r="J107" s="990"/>
      <c r="K107" s="990"/>
      <c r="L107" s="990"/>
      <c r="M107" s="990"/>
      <c r="N107" s="990"/>
      <c r="O107" s="990"/>
      <c r="P107" s="990"/>
      <c r="Q107" s="990"/>
      <c r="R107" s="990"/>
      <c r="S107" s="990"/>
      <c r="W107" s="345" t="s">
        <v>722</v>
      </c>
    </row>
    <row r="108" spans="1:35" x14ac:dyDescent="0.2">
      <c r="A108" s="137"/>
      <c r="B108" s="137"/>
      <c r="C108" s="990"/>
      <c r="D108" s="990"/>
      <c r="E108" s="990"/>
      <c r="F108" s="990"/>
      <c r="G108" s="990"/>
      <c r="H108" s="990"/>
      <c r="I108" s="990"/>
      <c r="J108" s="990"/>
      <c r="K108" s="990"/>
      <c r="L108" s="990"/>
      <c r="M108" s="990"/>
      <c r="N108" s="990"/>
      <c r="O108" s="990"/>
      <c r="P108" s="990"/>
      <c r="Q108" s="990"/>
      <c r="R108" s="990"/>
      <c r="S108" s="990"/>
    </row>
    <row r="109" spans="1:35" ht="43.15" customHeight="1" x14ac:dyDescent="0.2">
      <c r="C109" s="990"/>
      <c r="D109" s="990"/>
      <c r="E109" s="990"/>
      <c r="F109" s="990"/>
      <c r="G109" s="990"/>
      <c r="H109" s="990"/>
      <c r="I109" s="990"/>
      <c r="J109" s="990"/>
      <c r="K109" s="990"/>
      <c r="L109" s="990"/>
      <c r="M109" s="990"/>
      <c r="N109" s="990"/>
      <c r="O109" s="990"/>
      <c r="P109" s="990"/>
      <c r="Q109" s="990"/>
      <c r="R109" s="990"/>
      <c r="S109" s="990"/>
    </row>
  </sheetData>
  <dataConsolidate/>
  <mergeCells count="479">
    <mergeCell ref="C107:S109"/>
    <mergeCell ref="AA11:AC11"/>
    <mergeCell ref="B16:G16"/>
    <mergeCell ref="L16:M16"/>
    <mergeCell ref="N16:O16"/>
    <mergeCell ref="P16:Q16"/>
    <mergeCell ref="R16:S16"/>
    <mergeCell ref="T16:U16"/>
    <mergeCell ref="C17:G17"/>
    <mergeCell ref="L17:M17"/>
    <mergeCell ref="N17:O17"/>
    <mergeCell ref="P17:Q17"/>
    <mergeCell ref="R17:S17"/>
    <mergeCell ref="T17:U17"/>
    <mergeCell ref="P14:Q14"/>
    <mergeCell ref="R14:S14"/>
    <mergeCell ref="T14:U14"/>
    <mergeCell ref="T13:U13"/>
    <mergeCell ref="R13:S13"/>
    <mergeCell ref="P13:Q13"/>
    <mergeCell ref="N13:O13"/>
    <mergeCell ref="L13:M13"/>
    <mergeCell ref="T15:U15"/>
    <mergeCell ref="W105:AB105"/>
    <mergeCell ref="W104:AB104"/>
    <mergeCell ref="W103:AB103"/>
    <mergeCell ref="W102:AB102"/>
    <mergeCell ref="L68:M68"/>
    <mergeCell ref="N68:O68"/>
    <mergeCell ref="B79:G79"/>
    <mergeCell ref="L79:M79"/>
    <mergeCell ref="N79:O79"/>
    <mergeCell ref="P79:Q79"/>
    <mergeCell ref="R79:S79"/>
    <mergeCell ref="T79:U79"/>
    <mergeCell ref="P68:Q68"/>
    <mergeCell ref="T78:U78"/>
    <mergeCell ref="B77:G77"/>
    <mergeCell ref="T74:U74"/>
    <mergeCell ref="P74:Q74"/>
    <mergeCell ref="B93:G93"/>
    <mergeCell ref="B73:G73"/>
    <mergeCell ref="B68:G68"/>
    <mergeCell ref="N69:O69"/>
    <mergeCell ref="P69:Q69"/>
    <mergeCell ref="T69:U69"/>
    <mergeCell ref="W79:X80"/>
    <mergeCell ref="B80:G80"/>
    <mergeCell ref="W22:X23"/>
    <mergeCell ref="W24:X25"/>
    <mergeCell ref="B86:G86"/>
    <mergeCell ref="R31:S31"/>
    <mergeCell ref="T31:U31"/>
    <mergeCell ref="H39:K39"/>
    <mergeCell ref="N36:O36"/>
    <mergeCell ref="B39:G39"/>
    <mergeCell ref="B42:G42"/>
    <mergeCell ref="N35:O35"/>
    <mergeCell ref="P35:Q35"/>
    <mergeCell ref="N32:O32"/>
    <mergeCell ref="R32:S32"/>
    <mergeCell ref="T32:U32"/>
    <mergeCell ref="L33:M33"/>
    <mergeCell ref="N33:O33"/>
    <mergeCell ref="R33:S33"/>
    <mergeCell ref="T33:U33"/>
    <mergeCell ref="M63:M64"/>
    <mergeCell ref="H83:K83"/>
    <mergeCell ref="H84:K84"/>
    <mergeCell ref="L80:M80"/>
    <mergeCell ref="N80:O80"/>
    <mergeCell ref="P80:Q80"/>
    <mergeCell ref="N74:O74"/>
    <mergeCell ref="R72:R73"/>
    <mergeCell ref="S72:S73"/>
    <mergeCell ref="R75:S75"/>
    <mergeCell ref="J65:J73"/>
    <mergeCell ref="K65:K73"/>
    <mergeCell ref="L65:M65"/>
    <mergeCell ref="L67:M67"/>
    <mergeCell ref="N67:O67"/>
    <mergeCell ref="P67:Q67"/>
    <mergeCell ref="R67:S67"/>
    <mergeCell ref="R69:S69"/>
    <mergeCell ref="N70:O70"/>
    <mergeCell ref="P70:Q70"/>
    <mergeCell ref="R70:S70"/>
    <mergeCell ref="P72:P73"/>
    <mergeCell ref="Q72:Q73"/>
    <mergeCell ref="B45:G45"/>
    <mergeCell ref="B48:G48"/>
    <mergeCell ref="B49:G49"/>
    <mergeCell ref="B52:G52"/>
    <mergeCell ref="B46:G46"/>
    <mergeCell ref="B47:G47"/>
    <mergeCell ref="B50:G50"/>
    <mergeCell ref="B40:G40"/>
    <mergeCell ref="R74:S74"/>
    <mergeCell ref="B67:G67"/>
    <mergeCell ref="B64:G64"/>
    <mergeCell ref="B51:G51"/>
    <mergeCell ref="B54:G54"/>
    <mergeCell ref="B55:G55"/>
    <mergeCell ref="H43:K43"/>
    <mergeCell ref="H46:K46"/>
    <mergeCell ref="H47:K47"/>
    <mergeCell ref="H50:K50"/>
    <mergeCell ref="L59:M59"/>
    <mergeCell ref="B58:G58"/>
    <mergeCell ref="B53:G53"/>
    <mergeCell ref="B60:G60"/>
    <mergeCell ref="B61:G61"/>
    <mergeCell ref="B62:G62"/>
    <mergeCell ref="B38:G38"/>
    <mergeCell ref="B71:G71"/>
    <mergeCell ref="B69:G69"/>
    <mergeCell ref="L70:M70"/>
    <mergeCell ref="B59:G59"/>
    <mergeCell ref="L57:M57"/>
    <mergeCell ref="L40:M40"/>
    <mergeCell ref="B33:G33"/>
    <mergeCell ref="N52:O52"/>
    <mergeCell ref="B63:G63"/>
    <mergeCell ref="B43:G43"/>
    <mergeCell ref="B37:G37"/>
    <mergeCell ref="J56:J64"/>
    <mergeCell ref="K56:K64"/>
    <mergeCell ref="N66:O66"/>
    <mergeCell ref="N57:O57"/>
    <mergeCell ref="N61:O61"/>
    <mergeCell ref="N58:O58"/>
    <mergeCell ref="B65:G65"/>
    <mergeCell ref="B66:G66"/>
    <mergeCell ref="H38:K38"/>
    <mergeCell ref="H42:K42"/>
    <mergeCell ref="L58:M58"/>
    <mergeCell ref="B44:G44"/>
    <mergeCell ref="B72:G72"/>
    <mergeCell ref="H55:K55"/>
    <mergeCell ref="B56:G56"/>
    <mergeCell ref="B57:G57"/>
    <mergeCell ref="H54:K54"/>
    <mergeCell ref="L61:M61"/>
    <mergeCell ref="L60:M60"/>
    <mergeCell ref="N60:O60"/>
    <mergeCell ref="H51:K51"/>
    <mergeCell ref="L69:M69"/>
    <mergeCell ref="B70:G70"/>
    <mergeCell ref="N72:N73"/>
    <mergeCell ref="O72:O73"/>
    <mergeCell ref="P56:Q56"/>
    <mergeCell ref="N63:N64"/>
    <mergeCell ref="O63:O64"/>
    <mergeCell ref="P63:P64"/>
    <mergeCell ref="N59:O59"/>
    <mergeCell ref="P59:Q59"/>
    <mergeCell ref="P58:Q58"/>
    <mergeCell ref="P60:Q60"/>
    <mergeCell ref="N56:O56"/>
    <mergeCell ref="P61:Q61"/>
    <mergeCell ref="B83:G83"/>
    <mergeCell ref="B82:G82"/>
    <mergeCell ref="B89:G89"/>
    <mergeCell ref="J77:K78"/>
    <mergeCell ref="N24:O24"/>
    <mergeCell ref="L25:M25"/>
    <mergeCell ref="L23:M23"/>
    <mergeCell ref="L27:U27"/>
    <mergeCell ref="N30:O30"/>
    <mergeCell ref="P34:Q34"/>
    <mergeCell ref="R34:S34"/>
    <mergeCell ref="T34:U34"/>
    <mergeCell ref="N28:O28"/>
    <mergeCell ref="P28:Q28"/>
    <mergeCell ref="P31:Q31"/>
    <mergeCell ref="L29:M29"/>
    <mergeCell ref="L31:M31"/>
    <mergeCell ref="R25:S25"/>
    <mergeCell ref="L35:M35"/>
    <mergeCell ref="T35:U35"/>
    <mergeCell ref="L34:M34"/>
    <mergeCell ref="N34:O34"/>
    <mergeCell ref="N25:O25"/>
    <mergeCell ref="P25:Q25"/>
    <mergeCell ref="W26:X35"/>
    <mergeCell ref="T28:U28"/>
    <mergeCell ref="N12:O12"/>
    <mergeCell ref="P57:Q57"/>
    <mergeCell ref="P15:Q15"/>
    <mergeCell ref="R15:S15"/>
    <mergeCell ref="B104:G104"/>
    <mergeCell ref="B105:G105"/>
    <mergeCell ref="J105:K105"/>
    <mergeCell ref="J76:K76"/>
    <mergeCell ref="J74:K74"/>
    <mergeCell ref="J75:K75"/>
    <mergeCell ref="B95:G95"/>
    <mergeCell ref="B96:G96"/>
    <mergeCell ref="B103:G103"/>
    <mergeCell ref="B74:G74"/>
    <mergeCell ref="B90:G90"/>
    <mergeCell ref="B91:G91"/>
    <mergeCell ref="B78:G78"/>
    <mergeCell ref="B75:G75"/>
    <mergeCell ref="B76:G76"/>
    <mergeCell ref="B100:G100"/>
    <mergeCell ref="B84:G84"/>
    <mergeCell ref="B85:G85"/>
    <mergeCell ref="AA6:AC6"/>
    <mergeCell ref="AA7:AC7"/>
    <mergeCell ref="W6:X7"/>
    <mergeCell ref="W9:X10"/>
    <mergeCell ref="P9:Q9"/>
    <mergeCell ref="R9:S9"/>
    <mergeCell ref="T9:U9"/>
    <mergeCell ref="P7:Q7"/>
    <mergeCell ref="AA10:AC10"/>
    <mergeCell ref="A104:A105"/>
    <mergeCell ref="A6:A21"/>
    <mergeCell ref="A22:A25"/>
    <mergeCell ref="A26:A76"/>
    <mergeCell ref="A77:A78"/>
    <mergeCell ref="A94:A103"/>
    <mergeCell ref="B92:G92"/>
    <mergeCell ref="B94:G94"/>
    <mergeCell ref="B97:G97"/>
    <mergeCell ref="B98:G98"/>
    <mergeCell ref="B99:G99"/>
    <mergeCell ref="B87:G87"/>
    <mergeCell ref="B88:G88"/>
    <mergeCell ref="B34:G34"/>
    <mergeCell ref="B35:G35"/>
    <mergeCell ref="B31:G31"/>
    <mergeCell ref="B28:G28"/>
    <mergeCell ref="B26:G26"/>
    <mergeCell ref="B29:G29"/>
    <mergeCell ref="B41:G41"/>
    <mergeCell ref="B36:G36"/>
    <mergeCell ref="B101:G101"/>
    <mergeCell ref="B102:G102"/>
    <mergeCell ref="B81:G81"/>
    <mergeCell ref="B1:F1"/>
    <mergeCell ref="R28:S28"/>
    <mergeCell ref="R11:S11"/>
    <mergeCell ref="G1:H1"/>
    <mergeCell ref="J4:K4"/>
    <mergeCell ref="R12:S12"/>
    <mergeCell ref="T11:U11"/>
    <mergeCell ref="L10:M10"/>
    <mergeCell ref="N10:O10"/>
    <mergeCell ref="L6:M6"/>
    <mergeCell ref="L7:M7"/>
    <mergeCell ref="L28:M28"/>
    <mergeCell ref="T1:U1"/>
    <mergeCell ref="T7:U7"/>
    <mergeCell ref="N7:O7"/>
    <mergeCell ref="L11:M11"/>
    <mergeCell ref="N1:O1"/>
    <mergeCell ref="G3:M3"/>
    <mergeCell ref="P10:Q10"/>
    <mergeCell ref="R10:S10"/>
    <mergeCell ref="T10:U10"/>
    <mergeCell ref="T4:U4"/>
    <mergeCell ref="T5:U5"/>
    <mergeCell ref="P6:Q6"/>
    <mergeCell ref="R6:S6"/>
    <mergeCell ref="T6:U6"/>
    <mergeCell ref="P4:Q4"/>
    <mergeCell ref="P5:Q5"/>
    <mergeCell ref="R7:S7"/>
    <mergeCell ref="L18:M18"/>
    <mergeCell ref="C19:G19"/>
    <mergeCell ref="L19:M19"/>
    <mergeCell ref="L15:M15"/>
    <mergeCell ref="L14:M14"/>
    <mergeCell ref="C15:G15"/>
    <mergeCell ref="N23:O23"/>
    <mergeCell ref="N31:O31"/>
    <mergeCell ref="R35:S35"/>
    <mergeCell ref="P11:Q11"/>
    <mergeCell ref="R20:S20"/>
    <mergeCell ref="T20:U20"/>
    <mergeCell ref="T25:U25"/>
    <mergeCell ref="N29:O29"/>
    <mergeCell ref="P29:Q29"/>
    <mergeCell ref="T29:U29"/>
    <mergeCell ref="R29:S29"/>
    <mergeCell ref="P30:Q30"/>
    <mergeCell ref="R30:S30"/>
    <mergeCell ref="T30:U30"/>
    <mergeCell ref="P23:Q23"/>
    <mergeCell ref="R23:S23"/>
    <mergeCell ref="T23:U23"/>
    <mergeCell ref="N19:O19"/>
    <mergeCell ref="N21:O21"/>
    <mergeCell ref="P21:Q21"/>
    <mergeCell ref="R21:S21"/>
    <mergeCell ref="N11:O11"/>
    <mergeCell ref="N14:O14"/>
    <mergeCell ref="T21:U21"/>
    <mergeCell ref="L105:U105"/>
    <mergeCell ref="L100:U100"/>
    <mergeCell ref="L102:U102"/>
    <mergeCell ref="L103:U103"/>
    <mergeCell ref="L104:U104"/>
    <mergeCell ref="L76:U76"/>
    <mergeCell ref="L94:U94"/>
    <mergeCell ref="L95:U95"/>
    <mergeCell ref="L98:U98"/>
    <mergeCell ref="L99:U99"/>
    <mergeCell ref="T77:U77"/>
    <mergeCell ref="P78:Q78"/>
    <mergeCell ref="R78:S78"/>
    <mergeCell ref="N77:O77"/>
    <mergeCell ref="P77:Q77"/>
    <mergeCell ref="R77:S77"/>
    <mergeCell ref="L78:M78"/>
    <mergeCell ref="L77:M77"/>
    <mergeCell ref="R81:S81"/>
    <mergeCell ref="L101:U101"/>
    <mergeCell ref="T81:U81"/>
    <mergeCell ref="L96:U96"/>
    <mergeCell ref="L97:U97"/>
    <mergeCell ref="R80:S80"/>
    <mergeCell ref="P3:S3"/>
    <mergeCell ref="N2:O2"/>
    <mergeCell ref="G2:M2"/>
    <mergeCell ref="P1:S1"/>
    <mergeCell ref="N3:O3"/>
    <mergeCell ref="R4:S4"/>
    <mergeCell ref="R5:S5"/>
    <mergeCell ref="L9:M9"/>
    <mergeCell ref="P8:Q8"/>
    <mergeCell ref="P2:S2"/>
    <mergeCell ref="L8:M8"/>
    <mergeCell ref="N8:O8"/>
    <mergeCell ref="L22:M22"/>
    <mergeCell ref="R8:S8"/>
    <mergeCell ref="T8:U8"/>
    <mergeCell ref="T12:U12"/>
    <mergeCell ref="L21:M21"/>
    <mergeCell ref="L20:M20"/>
    <mergeCell ref="P19:Q19"/>
    <mergeCell ref="R19:S19"/>
    <mergeCell ref="T19:U19"/>
    <mergeCell ref="P20:Q20"/>
    <mergeCell ref="P12:Q12"/>
    <mergeCell ref="T22:U22"/>
    <mergeCell ref="P18:Q18"/>
    <mergeCell ref="R18:S18"/>
    <mergeCell ref="T18:U18"/>
    <mergeCell ref="N22:O22"/>
    <mergeCell ref="P22:Q22"/>
    <mergeCell ref="R22:S22"/>
    <mergeCell ref="N18:O18"/>
    <mergeCell ref="N20:O20"/>
    <mergeCell ref="B32:G32"/>
    <mergeCell ref="B27:G27"/>
    <mergeCell ref="A2:A3"/>
    <mergeCell ref="C13:G13"/>
    <mergeCell ref="N4:O4"/>
    <mergeCell ref="N5:O5"/>
    <mergeCell ref="L4:M4"/>
    <mergeCell ref="L5:M5"/>
    <mergeCell ref="C7:G7"/>
    <mergeCell ref="C9:G9"/>
    <mergeCell ref="C11:G11"/>
    <mergeCell ref="B10:G10"/>
    <mergeCell ref="N6:O6"/>
    <mergeCell ref="A4:A5"/>
    <mergeCell ref="B6:G6"/>
    <mergeCell ref="B8:G8"/>
    <mergeCell ref="B5:G5"/>
    <mergeCell ref="B4:G4"/>
    <mergeCell ref="B12:G12"/>
    <mergeCell ref="L12:M12"/>
    <mergeCell ref="L24:M24"/>
    <mergeCell ref="N15:O15"/>
    <mergeCell ref="B2:F2"/>
    <mergeCell ref="B3:F3"/>
    <mergeCell ref="C21:G21"/>
    <mergeCell ref="B30:G30"/>
    <mergeCell ref="B14:G14"/>
    <mergeCell ref="B20:G20"/>
    <mergeCell ref="B22:G22"/>
    <mergeCell ref="B23:G23"/>
    <mergeCell ref="B24:G24"/>
    <mergeCell ref="B25:G25"/>
    <mergeCell ref="B18:G18"/>
    <mergeCell ref="W81:X93"/>
    <mergeCell ref="L90:U90"/>
    <mergeCell ref="L91:U91"/>
    <mergeCell ref="L92:U92"/>
    <mergeCell ref="L93:U93"/>
    <mergeCell ref="L81:M81"/>
    <mergeCell ref="N81:O81"/>
    <mergeCell ref="P81:Q81"/>
    <mergeCell ref="R63:R64"/>
    <mergeCell ref="U63:U64"/>
    <mergeCell ref="U72:U73"/>
    <mergeCell ref="Q63:Q64"/>
    <mergeCell ref="R66:S66"/>
    <mergeCell ref="T72:T73"/>
    <mergeCell ref="T68:U68"/>
    <mergeCell ref="T80:U80"/>
    <mergeCell ref="N78:O78"/>
    <mergeCell ref="P75:Q75"/>
    <mergeCell ref="T75:U75"/>
    <mergeCell ref="T67:U67"/>
    <mergeCell ref="L66:M66"/>
    <mergeCell ref="P66:Q66"/>
    <mergeCell ref="W65:X73"/>
    <mergeCell ref="T66:U66"/>
    <mergeCell ref="W56:X64"/>
    <mergeCell ref="T59:U59"/>
    <mergeCell ref="R68:S68"/>
    <mergeCell ref="R65:S65"/>
    <mergeCell ref="T65:U65"/>
    <mergeCell ref="R60:S60"/>
    <mergeCell ref="T60:U60"/>
    <mergeCell ref="T63:T64"/>
    <mergeCell ref="T58:U58"/>
    <mergeCell ref="R57:S57"/>
    <mergeCell ref="R59:S59"/>
    <mergeCell ref="R58:S58"/>
    <mergeCell ref="T56:U56"/>
    <mergeCell ref="T57:U57"/>
    <mergeCell ref="R61:S61"/>
    <mergeCell ref="T61:U61"/>
    <mergeCell ref="R56:S56"/>
    <mergeCell ref="S63:S64"/>
    <mergeCell ref="W36:X55"/>
    <mergeCell ref="T48:U48"/>
    <mergeCell ref="L48:M48"/>
    <mergeCell ref="N48:O48"/>
    <mergeCell ref="P48:Q48"/>
    <mergeCell ref="R48:S48"/>
    <mergeCell ref="L44:M44"/>
    <mergeCell ref="N44:O44"/>
    <mergeCell ref="P44:Q44"/>
    <mergeCell ref="R44:S44"/>
    <mergeCell ref="T44:U44"/>
    <mergeCell ref="N40:O40"/>
    <mergeCell ref="R40:S40"/>
    <mergeCell ref="P40:Q40"/>
    <mergeCell ref="T52:U52"/>
    <mergeCell ref="L52:M52"/>
    <mergeCell ref="P52:Q52"/>
    <mergeCell ref="R52:S52"/>
    <mergeCell ref="V26:V47"/>
    <mergeCell ref="L32:M32"/>
    <mergeCell ref="L30:M30"/>
    <mergeCell ref="P36:Q36"/>
    <mergeCell ref="R36:S36"/>
    <mergeCell ref="T36:U36"/>
    <mergeCell ref="A79:A93"/>
    <mergeCell ref="T3:U3"/>
    <mergeCell ref="K1:L1"/>
    <mergeCell ref="L87:M87"/>
    <mergeCell ref="N87:O87"/>
    <mergeCell ref="P87:Q87"/>
    <mergeCell ref="R87:S87"/>
    <mergeCell ref="T87:U87"/>
    <mergeCell ref="L72:L73"/>
    <mergeCell ref="M72:M73"/>
    <mergeCell ref="L75:M75"/>
    <mergeCell ref="T40:U40"/>
    <mergeCell ref="L36:M36"/>
    <mergeCell ref="L56:M56"/>
    <mergeCell ref="L63:L64"/>
    <mergeCell ref="L74:M74"/>
    <mergeCell ref="P24:Q24"/>
    <mergeCell ref="R24:S24"/>
    <mergeCell ref="T24:U24"/>
    <mergeCell ref="N75:O75"/>
    <mergeCell ref="N9:O9"/>
    <mergeCell ref="T70:U70"/>
    <mergeCell ref="N65:O65"/>
    <mergeCell ref="P65:Q65"/>
  </mergeCells>
  <phoneticPr fontId="29" type="noConversion"/>
  <conditionalFormatting sqref="K20">
    <cfRule type="notContainsBlanks" dxfId="485" priority="258">
      <formula>LEN(TRIM(K20))&gt;0</formula>
    </cfRule>
  </conditionalFormatting>
  <conditionalFormatting sqref="J6 J8 J14 J20">
    <cfRule type="notContainsBlanks" dxfId="484" priority="231">
      <formula>LEN(TRIM(J6))&gt;0</formula>
    </cfRule>
  </conditionalFormatting>
  <conditionalFormatting sqref="J10">
    <cfRule type="expression" dxfId="483" priority="124">
      <formula>$AF$10="m"</formula>
    </cfRule>
    <cfRule type="expression" dxfId="482" priority="125">
      <formula>$AF$10="kg"</formula>
    </cfRule>
    <cfRule type="notContainsBlanks" dxfId="481" priority="155">
      <formula>LEN(TRIM(J10))&gt;0</formula>
    </cfRule>
  </conditionalFormatting>
  <conditionalFormatting sqref="J12">
    <cfRule type="expression" dxfId="477" priority="120">
      <formula>$AF$12="m"</formula>
    </cfRule>
    <cfRule type="expression" dxfId="476" priority="121">
      <formula>$AF$12="kg"</formula>
    </cfRule>
    <cfRule type="notContainsBlanks" dxfId="475" priority="151">
      <formula>LEN(TRIM(J12))&gt;0</formula>
    </cfRule>
  </conditionalFormatting>
  <conditionalFormatting sqref="J6">
    <cfRule type="expression" dxfId="474" priority="132">
      <formula>$AF$6="m"</formula>
    </cfRule>
    <cfRule type="expression" dxfId="473" priority="133">
      <formula>$AF$6="kg"</formula>
    </cfRule>
  </conditionalFormatting>
  <conditionalFormatting sqref="J8">
    <cfRule type="expression" dxfId="472" priority="128">
      <formula>$AF$8="m"</formula>
    </cfRule>
    <cfRule type="expression" dxfId="471" priority="129">
      <formula>$AF$8="kg"</formula>
    </cfRule>
  </conditionalFormatting>
  <conditionalFormatting sqref="J14">
    <cfRule type="expression" dxfId="468" priority="116">
      <formula>$AF$14="m"</formula>
    </cfRule>
    <cfRule type="expression" dxfId="467" priority="117">
      <formula>$AF$14="kg"</formula>
    </cfRule>
  </conditionalFormatting>
  <conditionalFormatting sqref="J20">
    <cfRule type="expression" dxfId="464" priority="112">
      <formula>$AF$20="m"</formula>
    </cfRule>
    <cfRule type="expression" dxfId="463" priority="113">
      <formula>$AF$20="kg"</formula>
    </cfRule>
  </conditionalFormatting>
  <conditionalFormatting sqref="T2:T3">
    <cfRule type="expression" dxfId="462" priority="101">
      <formula>$T$2=""</formula>
    </cfRule>
    <cfRule type="containsText" dxfId="461" priority="104" operator="containsText" text="#">
      <formula>NOT(ISERROR(SEARCH("#",T2)))</formula>
    </cfRule>
  </conditionalFormatting>
  <conditionalFormatting sqref="U2">
    <cfRule type="expression" dxfId="460" priority="102">
      <formula>$T$2=""</formula>
    </cfRule>
    <cfRule type="expression" dxfId="459" priority="103">
      <formula>$T$2="#"</formula>
    </cfRule>
  </conditionalFormatting>
  <conditionalFormatting sqref="L22:M22">
    <cfRule type="expression" dxfId="458" priority="99">
      <formula>$L$22&lt;&gt;""</formula>
    </cfRule>
    <cfRule type="expression" dxfId="457" priority="100">
      <formula>$L$22=""</formula>
    </cfRule>
  </conditionalFormatting>
  <conditionalFormatting sqref="L24:M24">
    <cfRule type="expression" dxfId="456" priority="95">
      <formula>$L$24&lt;&gt;""</formula>
    </cfRule>
    <cfRule type="expression" dxfId="455" priority="96">
      <formula>$L$24=""</formula>
    </cfRule>
  </conditionalFormatting>
  <conditionalFormatting sqref="J76:K76">
    <cfRule type="expression" dxfId="454" priority="91">
      <formula>$J$76&lt;&gt;""</formula>
    </cfRule>
    <cfRule type="expression" dxfId="453" priority="92">
      <formula>$J$76=""</formula>
    </cfRule>
  </conditionalFormatting>
  <conditionalFormatting sqref="J77:K78">
    <cfRule type="expression" dxfId="452" priority="89">
      <formula>$J$77&lt;&gt;""</formula>
    </cfRule>
    <cfRule type="expression" dxfId="451" priority="90">
      <formula>$J$77=""</formula>
    </cfRule>
  </conditionalFormatting>
  <conditionalFormatting sqref="K20">
    <cfRule type="expression" dxfId="447" priority="82">
      <formula>$AF$8="kg"</formula>
    </cfRule>
    <cfRule type="expression" dxfId="446" priority="83">
      <formula>$AF$8="m"</formula>
    </cfRule>
  </conditionalFormatting>
  <conditionalFormatting sqref="K16">
    <cfRule type="notContainsBlanks" dxfId="442" priority="74">
      <formula>LEN(TRIM(K16))&gt;0</formula>
    </cfRule>
  </conditionalFormatting>
  <conditionalFormatting sqref="J16">
    <cfRule type="notContainsBlanks" dxfId="441" priority="73">
      <formula>LEN(TRIM(J16))&gt;0</formula>
    </cfRule>
  </conditionalFormatting>
  <conditionalFormatting sqref="J16">
    <cfRule type="expression" dxfId="440" priority="71">
      <formula>$AF$14="m"</formula>
    </cfRule>
    <cfRule type="expression" dxfId="439" priority="72">
      <formula>$AF$14="kg"</formula>
    </cfRule>
  </conditionalFormatting>
  <conditionalFormatting sqref="K16">
    <cfRule type="expression" dxfId="438" priority="69">
      <formula>$AF$14="m"</formula>
    </cfRule>
    <cfRule type="expression" dxfId="437" priority="70">
      <formula>$AF$14="kg"</formula>
    </cfRule>
  </conditionalFormatting>
  <conditionalFormatting sqref="K18">
    <cfRule type="notContainsBlanks" dxfId="436" priority="68">
      <formula>LEN(TRIM(K18))&gt;0</formula>
    </cfRule>
  </conditionalFormatting>
  <conditionalFormatting sqref="J18">
    <cfRule type="notContainsBlanks" dxfId="435" priority="67">
      <formula>LEN(TRIM(J18))&gt;0</formula>
    </cfRule>
  </conditionalFormatting>
  <conditionalFormatting sqref="J18">
    <cfRule type="expression" dxfId="434" priority="65">
      <formula>$AF$14="m"</formula>
    </cfRule>
    <cfRule type="expression" dxfId="433" priority="66">
      <formula>$AF$14="kg"</formula>
    </cfRule>
  </conditionalFormatting>
  <conditionalFormatting sqref="K18">
    <cfRule type="expression" dxfId="432" priority="63">
      <formula>$AF$14="m"</formula>
    </cfRule>
    <cfRule type="expression" dxfId="431" priority="64">
      <formula>$AF$14="kg"</formula>
    </cfRule>
  </conditionalFormatting>
  <conditionalFormatting sqref="G1:H1">
    <cfRule type="notContainsBlanks" dxfId="430" priority="38">
      <formula>LEN(TRIM(G1))&gt;0</formula>
    </cfRule>
  </conditionalFormatting>
  <conditionalFormatting sqref="B28:F28">
    <cfRule type="cellIs" dxfId="429" priority="33" operator="between">
      <formula>0</formula>
      <formula>0.0000000001</formula>
    </cfRule>
  </conditionalFormatting>
  <conditionalFormatting sqref="B29:F29">
    <cfRule type="cellIs" dxfId="428" priority="32" operator="between">
      <formula>0</formula>
      <formula>0.0000000001</formula>
    </cfRule>
  </conditionalFormatting>
  <conditionalFormatting sqref="I28">
    <cfRule type="cellIs" dxfId="427" priority="31" operator="between">
      <formula>0</formula>
      <formula>0.0000000001</formula>
    </cfRule>
  </conditionalFormatting>
  <conditionalFormatting sqref="L38">
    <cfRule type="notContainsBlanks" dxfId="426" priority="30">
      <formula>LEN(TRIM(L38))&gt;0</formula>
    </cfRule>
  </conditionalFormatting>
  <conditionalFormatting sqref="M38">
    <cfRule type="notContainsBlanks" dxfId="425" priority="29">
      <formula>LEN(TRIM(M38))&gt;0</formula>
    </cfRule>
  </conditionalFormatting>
  <conditionalFormatting sqref="N38">
    <cfRule type="notContainsBlanks" dxfId="424" priority="28">
      <formula>LEN(TRIM(N38))&gt;0</formula>
    </cfRule>
  </conditionalFormatting>
  <conditionalFormatting sqref="N38:P38">
    <cfRule type="notContainsBlanks" dxfId="423" priority="27">
      <formula>LEN(TRIM(N38))&gt;0</formula>
    </cfRule>
  </conditionalFormatting>
  <conditionalFormatting sqref="Q38">
    <cfRule type="notContainsBlanks" dxfId="422" priority="26">
      <formula>LEN(TRIM(Q38))&gt;0</formula>
    </cfRule>
  </conditionalFormatting>
  <conditionalFormatting sqref="R38">
    <cfRule type="notContainsBlanks" dxfId="421" priority="25">
      <formula>LEN(TRIM(R38))&gt;0</formula>
    </cfRule>
  </conditionalFormatting>
  <conditionalFormatting sqref="S38">
    <cfRule type="notContainsBlanks" dxfId="420" priority="24">
      <formula>LEN(TRIM(S38))&gt;0</formula>
    </cfRule>
  </conditionalFormatting>
  <conditionalFormatting sqref="T38">
    <cfRule type="notContainsBlanks" dxfId="419" priority="23">
      <formula>LEN(TRIM(T38))&gt;0</formula>
    </cfRule>
  </conditionalFormatting>
  <conditionalFormatting sqref="S38">
    <cfRule type="notContainsBlanks" dxfId="418" priority="17">
      <formula>LEN(TRIM(S38))&gt;0</formula>
    </cfRule>
  </conditionalFormatting>
  <conditionalFormatting sqref="L38">
    <cfRule type="notContainsBlanks" dxfId="417" priority="22">
      <formula>LEN(TRIM(L38))&gt;0</formula>
    </cfRule>
  </conditionalFormatting>
  <conditionalFormatting sqref="M38">
    <cfRule type="notContainsBlanks" dxfId="416" priority="21">
      <formula>LEN(TRIM(M38))&gt;0</formula>
    </cfRule>
  </conditionalFormatting>
  <conditionalFormatting sqref="P38">
    <cfRule type="notContainsBlanks" dxfId="415" priority="20">
      <formula>LEN(TRIM(P38))&gt;0</formula>
    </cfRule>
  </conditionalFormatting>
  <conditionalFormatting sqref="Q38">
    <cfRule type="notContainsBlanks" dxfId="414" priority="19">
      <formula>LEN(TRIM(Q38))&gt;0</formula>
    </cfRule>
  </conditionalFormatting>
  <conditionalFormatting sqref="R38">
    <cfRule type="notContainsBlanks" dxfId="413" priority="18">
      <formula>LEN(TRIM(R38))&gt;0</formula>
    </cfRule>
  </conditionalFormatting>
  <conditionalFormatting sqref="O38">
    <cfRule type="notContainsBlanks" dxfId="412" priority="16">
      <formula>LEN(TRIM(O38))&gt;0</formula>
    </cfRule>
  </conditionalFormatting>
  <conditionalFormatting sqref="K6">
    <cfRule type="notContainsBlanks" dxfId="29" priority="15">
      <formula>LEN(TRIM(K6))&gt;0</formula>
    </cfRule>
  </conditionalFormatting>
  <conditionalFormatting sqref="K6">
    <cfRule type="expression" dxfId="27" priority="13">
      <formula>$AF$6="m"</formula>
    </cfRule>
    <cfRule type="expression" dxfId="26" priority="14">
      <formula>$AF$6="kg"</formula>
    </cfRule>
  </conditionalFormatting>
  <conditionalFormatting sqref="K8">
    <cfRule type="notContainsBlanks" dxfId="23" priority="12">
      <formula>LEN(TRIM(K8))&gt;0</formula>
    </cfRule>
  </conditionalFormatting>
  <conditionalFormatting sqref="K8">
    <cfRule type="expression" dxfId="21" priority="10">
      <formula>$AF$8="m"</formula>
    </cfRule>
    <cfRule type="expression" dxfId="20" priority="11">
      <formula>$AF$8="kg"</formula>
    </cfRule>
  </conditionalFormatting>
  <conditionalFormatting sqref="K10">
    <cfRule type="expression" dxfId="17" priority="7">
      <formula>$AF$10="m"</formula>
    </cfRule>
    <cfRule type="expression" dxfId="16" priority="8">
      <formula>$AF$10="kg"</formula>
    </cfRule>
    <cfRule type="notContainsBlanks" dxfId="15" priority="9">
      <formula>LEN(TRIM(K10))&gt;0</formula>
    </cfRule>
  </conditionalFormatting>
  <conditionalFormatting sqref="K12">
    <cfRule type="expression" dxfId="11" priority="4">
      <formula>$AF$12="m"</formula>
    </cfRule>
    <cfRule type="expression" dxfId="10" priority="5">
      <formula>$AF$12="kg"</formula>
    </cfRule>
    <cfRule type="notContainsBlanks" dxfId="9" priority="6">
      <formula>LEN(TRIM(K12))&gt;0</formula>
    </cfRule>
  </conditionalFormatting>
  <conditionalFormatting sqref="K14">
    <cfRule type="notContainsBlanks" dxfId="5" priority="3">
      <formula>LEN(TRIM(K14))&gt;0</formula>
    </cfRule>
  </conditionalFormatting>
  <conditionalFormatting sqref="K14">
    <cfRule type="expression" dxfId="3" priority="1">
      <formula>$AF$14="m"</formula>
    </cfRule>
    <cfRule type="expression" dxfId="2" priority="2">
      <formula>$AF$14="kg"</formula>
    </cfRule>
  </conditionalFormatting>
  <printOptions horizontalCentered="1" verticalCentered="1"/>
  <pageMargins left="0" right="0" top="0" bottom="0" header="0" footer="0"/>
  <pageSetup paperSize="5" scale="72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AUX!$E$11:$E$14</xm:f>
          </x14:formula1>
          <xm:sqref>P3:S3</xm:sqref>
        </x14:dataValidation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  <x14:dataValidation type="list" allowBlank="1" showInputMessage="1" showErrorMessage="1">
          <x14:formula1>
            <xm:f>AUX!$E$19:$E$22</xm:f>
          </x14:formula1>
          <xm:sqref>B22:G22 B24:G24</xm:sqref>
        </x14:dataValidation>
        <x14:dataValidation type="list" allowBlank="1" showInputMessage="1" showErrorMessage="1">
          <x14:formula1>
            <xm:f>TELAS!$C$1:$C$251</xm:f>
          </x14:formula1>
          <xm:sqref>B20:G20 B6:G6 B8:G8 B10:G10 B12:G12 B14:G14 B16:G16 B18:G18</xm:sqref>
        </x14:dataValidation>
        <x14:dataValidation type="list" allowBlank="1" showInputMessage="1" showErrorMessage="1">
          <x14:formula1>
            <xm:f>AUX!$E$3:$E$7</xm:f>
          </x14:formula1>
          <xm:sqref>P2:S2</xm:sqref>
        </x14:dataValidation>
        <x14:dataValidation type="list" allowBlank="1" showInputMessage="1" showErrorMessage="1">
          <x14:formula1>
            <xm:f>AUX!$E$66:$E$81</xm:f>
          </x14:formula1>
          <xm:sqref>B101:G102</xm:sqref>
        </x14:dataValidation>
        <x14:dataValidation type="list" allowBlank="1" showInputMessage="1" showErrorMessage="1">
          <x14:formula1>
            <xm:f>AUX!$E$51:$E$65</xm:f>
          </x14:formula1>
          <xm:sqref>B99:G100 B97:G97</xm:sqref>
        </x14:dataValidation>
        <x14:dataValidation type="list" allowBlank="1" showInputMessage="1" showErrorMessage="1">
          <x14:formula1>
            <xm:f>AUX!$E$23:$E$39</xm:f>
          </x14:formula1>
          <xm:sqref>B26:G26</xm:sqref>
        </x14:dataValidation>
        <x14:dataValidation type="list" allowBlank="1" showInputMessage="1" showErrorMessage="1">
          <x14:formula1>
            <xm:f>AUX!$E$23:$E$50</xm:f>
          </x14:formula1>
          <xm:sqref>B94:G97</xm:sqref>
        </x14:dataValidation>
        <x14:dataValidation type="list" allowBlank="1" showInputMessage="1" showErrorMessage="1">
          <x14:formula1>
            <xm:f>AUX!$E$82:$E$98</xm:f>
          </x14:formula1>
          <xm:sqref>B103:G103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E47"/>
  <sheetViews>
    <sheetView topLeftCell="A28" workbookViewId="0">
      <selection activeCell="D42" sqref="D42"/>
    </sheetView>
  </sheetViews>
  <sheetFormatPr baseColWidth="10" defaultRowHeight="12.75" x14ac:dyDescent="0.2"/>
  <cols>
    <col min="2" max="2" width="24.7109375" bestFit="1" customWidth="1"/>
    <col min="3" max="3" width="51.7109375" bestFit="1" customWidth="1"/>
    <col min="4" max="4" width="7.5703125" bestFit="1" customWidth="1"/>
  </cols>
  <sheetData>
    <row r="1" spans="1:5" ht="15" x14ac:dyDescent="0.25">
      <c r="A1" s="27" t="s">
        <v>535</v>
      </c>
      <c r="B1" s="27" t="s">
        <v>593</v>
      </c>
      <c r="C1" s="49" t="s">
        <v>562</v>
      </c>
      <c r="D1" s="50" t="s">
        <v>561</v>
      </c>
      <c r="E1" s="32" t="s">
        <v>605</v>
      </c>
    </row>
    <row r="2" spans="1:5" ht="15" x14ac:dyDescent="0.25">
      <c r="A2" s="27"/>
      <c r="B2" s="27"/>
      <c r="C2" s="49" t="s">
        <v>565</v>
      </c>
      <c r="D2" s="50" t="s">
        <v>564</v>
      </c>
      <c r="E2" s="32" t="s">
        <v>605</v>
      </c>
    </row>
    <row r="3" spans="1:5" ht="15" x14ac:dyDescent="0.25">
      <c r="C3" s="49" t="s">
        <v>537</v>
      </c>
      <c r="D3" s="49" t="s">
        <v>536</v>
      </c>
      <c r="E3" s="32" t="s">
        <v>605</v>
      </c>
    </row>
    <row r="4" spans="1:5" ht="15" x14ac:dyDescent="0.25">
      <c r="C4" s="49" t="s">
        <v>570</v>
      </c>
      <c r="D4" s="49" t="s">
        <v>569</v>
      </c>
      <c r="E4" s="32" t="s">
        <v>605</v>
      </c>
    </row>
    <row r="5" spans="1:5" ht="15" x14ac:dyDescent="0.25">
      <c r="C5" s="49" t="s">
        <v>575</v>
      </c>
      <c r="D5" s="49" t="s">
        <v>574</v>
      </c>
      <c r="E5" s="32" t="s">
        <v>605</v>
      </c>
    </row>
    <row r="6" spans="1:5" ht="15" x14ac:dyDescent="0.25">
      <c r="C6" s="49" t="s">
        <v>591</v>
      </c>
      <c r="D6" s="50" t="s">
        <v>590</v>
      </c>
      <c r="E6" s="32" t="s">
        <v>605</v>
      </c>
    </row>
    <row r="7" spans="1:5" ht="15" x14ac:dyDescent="0.25">
      <c r="C7" s="49" t="s">
        <v>539</v>
      </c>
      <c r="D7" s="50" t="s">
        <v>538</v>
      </c>
      <c r="E7" s="32" t="s">
        <v>605</v>
      </c>
    </row>
    <row r="8" spans="1:5" ht="15" x14ac:dyDescent="0.25">
      <c r="C8" s="49" t="s">
        <v>542</v>
      </c>
      <c r="D8" s="50" t="s">
        <v>543</v>
      </c>
      <c r="E8" s="32" t="s">
        <v>605</v>
      </c>
    </row>
    <row r="9" spans="1:5" ht="15" x14ac:dyDescent="0.25">
      <c r="C9" s="49" t="s">
        <v>551</v>
      </c>
      <c r="D9" s="50" t="s">
        <v>550</v>
      </c>
      <c r="E9" s="32" t="s">
        <v>605</v>
      </c>
    </row>
    <row r="10" spans="1:5" ht="15" x14ac:dyDescent="0.25">
      <c r="C10" s="49" t="s">
        <v>541</v>
      </c>
      <c r="D10" s="50" t="s">
        <v>540</v>
      </c>
      <c r="E10" s="32" t="s">
        <v>605</v>
      </c>
    </row>
    <row r="11" spans="1:5" ht="15" x14ac:dyDescent="0.25">
      <c r="C11" s="49" t="s">
        <v>545</v>
      </c>
      <c r="D11" s="49" t="s">
        <v>544</v>
      </c>
      <c r="E11" s="32" t="s">
        <v>605</v>
      </c>
    </row>
    <row r="12" spans="1:5" ht="15" x14ac:dyDescent="0.25">
      <c r="C12" s="49" t="s">
        <v>589</v>
      </c>
      <c r="D12" s="49" t="s">
        <v>588</v>
      </c>
      <c r="E12" s="32" t="s">
        <v>604</v>
      </c>
    </row>
    <row r="13" spans="1:5" ht="15" x14ac:dyDescent="0.25">
      <c r="C13" s="49" t="s">
        <v>554</v>
      </c>
      <c r="D13" s="50" t="s">
        <v>553</v>
      </c>
      <c r="E13" s="32" t="s">
        <v>605</v>
      </c>
    </row>
    <row r="14" spans="1:5" ht="15" x14ac:dyDescent="0.25">
      <c r="C14" s="49" t="s">
        <v>717</v>
      </c>
      <c r="D14" s="50" t="s">
        <v>576</v>
      </c>
      <c r="E14" s="32" t="s">
        <v>605</v>
      </c>
    </row>
    <row r="15" spans="1:5" ht="15" x14ac:dyDescent="0.25">
      <c r="C15" s="49" t="s">
        <v>718</v>
      </c>
      <c r="D15" s="50" t="s">
        <v>577</v>
      </c>
      <c r="E15" s="32" t="s">
        <v>605</v>
      </c>
    </row>
    <row r="16" spans="1:5" ht="15" x14ac:dyDescent="0.25">
      <c r="A16" s="31"/>
      <c r="B16" s="33"/>
      <c r="C16" s="49" t="s">
        <v>583</v>
      </c>
      <c r="D16" s="49" t="s">
        <v>582</v>
      </c>
      <c r="E16" s="32" t="s">
        <v>604</v>
      </c>
    </row>
    <row r="17" spans="1:5" ht="15" x14ac:dyDescent="0.25">
      <c r="A17" s="31"/>
      <c r="B17" s="33"/>
      <c r="C17" s="49" t="s">
        <v>585</v>
      </c>
      <c r="D17" s="49" t="s">
        <v>584</v>
      </c>
      <c r="E17" s="32" t="s">
        <v>604</v>
      </c>
    </row>
    <row r="18" spans="1:5" ht="15" x14ac:dyDescent="0.25">
      <c r="A18" s="31"/>
      <c r="B18" s="33"/>
      <c r="C18" s="49" t="s">
        <v>581</v>
      </c>
      <c r="D18" s="50" t="s">
        <v>580</v>
      </c>
      <c r="E18" s="32" t="s">
        <v>605</v>
      </c>
    </row>
    <row r="19" spans="1:5" ht="15" x14ac:dyDescent="0.25">
      <c r="A19" s="31"/>
      <c r="B19" s="33"/>
      <c r="C19" s="49" t="s">
        <v>587</v>
      </c>
      <c r="D19" s="50" t="s">
        <v>586</v>
      </c>
      <c r="E19" s="32" t="s">
        <v>604</v>
      </c>
    </row>
    <row r="20" spans="1:5" ht="15" x14ac:dyDescent="0.25">
      <c r="A20" s="31"/>
      <c r="B20" s="33"/>
      <c r="C20" s="49" t="s">
        <v>611</v>
      </c>
      <c r="D20" s="50" t="s">
        <v>552</v>
      </c>
      <c r="E20" s="32" t="s">
        <v>605</v>
      </c>
    </row>
    <row r="21" spans="1:5" ht="15" x14ac:dyDescent="0.25">
      <c r="A21" s="31"/>
      <c r="B21" s="33"/>
      <c r="C21" s="49" t="s">
        <v>556</v>
      </c>
      <c r="D21" s="50" t="s">
        <v>555</v>
      </c>
      <c r="E21" s="32" t="s">
        <v>605</v>
      </c>
    </row>
    <row r="22" spans="1:5" ht="15" x14ac:dyDescent="0.25">
      <c r="A22" s="31"/>
      <c r="B22" s="33"/>
      <c r="C22" s="49" t="s">
        <v>558</v>
      </c>
      <c r="D22" s="49" t="s">
        <v>557</v>
      </c>
      <c r="E22" s="32" t="s">
        <v>605</v>
      </c>
    </row>
    <row r="23" spans="1:5" ht="15" x14ac:dyDescent="0.25">
      <c r="A23" s="31"/>
      <c r="B23" s="33"/>
      <c r="C23" s="49" t="s">
        <v>560</v>
      </c>
      <c r="D23" s="50" t="s">
        <v>559</v>
      </c>
      <c r="E23" s="32" t="s">
        <v>605</v>
      </c>
    </row>
    <row r="24" spans="1:5" ht="15" x14ac:dyDescent="0.25">
      <c r="A24" s="31"/>
      <c r="B24" s="33"/>
      <c r="C24" s="49" t="s">
        <v>599</v>
      </c>
      <c r="D24" s="50" t="s">
        <v>563</v>
      </c>
      <c r="E24" s="32" t="s">
        <v>605</v>
      </c>
    </row>
    <row r="25" spans="1:5" ht="15" x14ac:dyDescent="0.25">
      <c r="A25" s="31"/>
      <c r="B25" s="33"/>
      <c r="C25" s="49" t="s">
        <v>600</v>
      </c>
      <c r="D25" s="50" t="s">
        <v>566</v>
      </c>
      <c r="E25" s="32" t="s">
        <v>605</v>
      </c>
    </row>
    <row r="26" spans="1:5" ht="15" x14ac:dyDescent="0.25">
      <c r="A26" s="31"/>
      <c r="B26" s="33"/>
      <c r="C26" s="49" t="s">
        <v>572</v>
      </c>
      <c r="D26" s="49" t="s">
        <v>571</v>
      </c>
      <c r="E26" s="32" t="s">
        <v>605</v>
      </c>
    </row>
    <row r="27" spans="1:5" ht="15" x14ac:dyDescent="0.25">
      <c r="A27" s="31"/>
      <c r="B27" s="33"/>
      <c r="C27" s="49" t="s">
        <v>568</v>
      </c>
      <c r="D27" s="49" t="s">
        <v>567</v>
      </c>
      <c r="E27" s="32" t="s">
        <v>605</v>
      </c>
    </row>
    <row r="28" spans="1:5" ht="15" x14ac:dyDescent="0.25">
      <c r="A28" s="31"/>
      <c r="B28" s="33"/>
      <c r="C28" s="49" t="s">
        <v>601</v>
      </c>
      <c r="D28" s="49" t="s">
        <v>573</v>
      </c>
      <c r="E28" s="32" t="s">
        <v>605</v>
      </c>
    </row>
    <row r="29" spans="1:5" ht="15" x14ac:dyDescent="0.25">
      <c r="A29" s="31"/>
      <c r="B29" s="33"/>
      <c r="C29" s="49" t="s">
        <v>579</v>
      </c>
      <c r="D29" s="50" t="s">
        <v>578</v>
      </c>
      <c r="E29" s="32" t="s">
        <v>605</v>
      </c>
    </row>
    <row r="30" spans="1:5" ht="15" x14ac:dyDescent="0.25">
      <c r="C30" s="49" t="s">
        <v>547</v>
      </c>
      <c r="D30" s="49" t="s">
        <v>546</v>
      </c>
      <c r="E30" s="32" t="s">
        <v>605</v>
      </c>
    </row>
    <row r="31" spans="1:5" ht="15" x14ac:dyDescent="0.25">
      <c r="C31" s="49" t="s">
        <v>549</v>
      </c>
      <c r="D31" s="49" t="s">
        <v>548</v>
      </c>
      <c r="E31" s="32" t="s">
        <v>605</v>
      </c>
    </row>
    <row r="32" spans="1:5" ht="15" x14ac:dyDescent="0.25">
      <c r="C32" s="49" t="s">
        <v>1168</v>
      </c>
      <c r="D32" s="49" t="s">
        <v>1169</v>
      </c>
      <c r="E32" s="32" t="s">
        <v>605</v>
      </c>
    </row>
    <row r="33" spans="3:5" ht="15" x14ac:dyDescent="0.25">
      <c r="C33" s="49" t="s">
        <v>1173</v>
      </c>
      <c r="D33" s="49" t="s">
        <v>1174</v>
      </c>
      <c r="E33" s="32" t="s">
        <v>604</v>
      </c>
    </row>
    <row r="34" spans="3:5" ht="15" x14ac:dyDescent="0.25">
      <c r="C34" s="49" t="s">
        <v>1175</v>
      </c>
      <c r="D34" s="49" t="s">
        <v>1179</v>
      </c>
      <c r="E34" s="32" t="s">
        <v>604</v>
      </c>
    </row>
    <row r="35" spans="3:5" ht="15" x14ac:dyDescent="0.25">
      <c r="C35" s="49" t="s">
        <v>1176</v>
      </c>
      <c r="D35" s="49" t="s">
        <v>1180</v>
      </c>
      <c r="E35" s="32" t="s">
        <v>604</v>
      </c>
    </row>
    <row r="36" spans="3:5" ht="15" x14ac:dyDescent="0.25">
      <c r="C36" s="49" t="s">
        <v>1177</v>
      </c>
      <c r="D36" s="49" t="s">
        <v>1181</v>
      </c>
      <c r="E36" s="32" t="s">
        <v>604</v>
      </c>
    </row>
    <row r="37" spans="3:5" ht="15" x14ac:dyDescent="0.25">
      <c r="C37" s="49" t="s">
        <v>1178</v>
      </c>
      <c r="D37" s="49" t="s">
        <v>1182</v>
      </c>
      <c r="E37" s="32" t="s">
        <v>604</v>
      </c>
    </row>
    <row r="38" spans="3:5" ht="15" x14ac:dyDescent="0.25">
      <c r="C38" s="49" t="s">
        <v>267</v>
      </c>
    </row>
    <row r="39" spans="3:5" ht="15" x14ac:dyDescent="0.25">
      <c r="C39" s="49" t="s">
        <v>1261</v>
      </c>
    </row>
    <row r="40" spans="3:5" ht="15" x14ac:dyDescent="0.25">
      <c r="C40" s="49" t="s">
        <v>1264</v>
      </c>
      <c r="D40" s="49" t="s">
        <v>1265</v>
      </c>
      <c r="E40" s="32" t="s">
        <v>1266</v>
      </c>
    </row>
    <row r="41" spans="3:5" ht="15" x14ac:dyDescent="0.25">
      <c r="C41" s="49" t="s">
        <v>1332</v>
      </c>
      <c r="D41" s="49" t="s">
        <v>1331</v>
      </c>
      <c r="E41" s="32" t="s">
        <v>1266</v>
      </c>
    </row>
    <row r="42" spans="3:5" ht="15" x14ac:dyDescent="0.25">
      <c r="C42" s="49" t="s">
        <v>1333</v>
      </c>
      <c r="D42" s="49" t="s">
        <v>1334</v>
      </c>
      <c r="E42" s="32" t="s">
        <v>1266</v>
      </c>
    </row>
    <row r="43" spans="3:5" ht="15" x14ac:dyDescent="0.25">
      <c r="C43" s="29"/>
      <c r="D43" s="29"/>
      <c r="E43" s="32"/>
    </row>
    <row r="44" spans="3:5" ht="15" x14ac:dyDescent="0.25">
      <c r="C44" s="29"/>
      <c r="D44" s="29"/>
      <c r="E44" s="32"/>
    </row>
    <row r="45" spans="3:5" ht="15" x14ac:dyDescent="0.25">
      <c r="C45" s="44"/>
      <c r="D45" s="44"/>
      <c r="E45" s="32"/>
    </row>
    <row r="46" spans="3:5" ht="15" x14ac:dyDescent="0.25">
      <c r="C46" s="44"/>
      <c r="D46" s="44"/>
      <c r="E46" s="32"/>
    </row>
    <row r="47" spans="3:5" ht="15" x14ac:dyDescent="0.25">
      <c r="C47" s="44"/>
      <c r="D47" s="44"/>
      <c r="E47" s="3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185"/>
  <sheetViews>
    <sheetView topLeftCell="C43" workbookViewId="0">
      <selection activeCell="F52" sqref="F52"/>
    </sheetView>
  </sheetViews>
  <sheetFormatPr baseColWidth="10" defaultRowHeight="12.75" x14ac:dyDescent="0.2"/>
  <cols>
    <col min="2" max="2" width="11.42578125" customWidth="1"/>
    <col min="3" max="3" width="23.7109375" customWidth="1"/>
    <col min="4" max="4" width="28.7109375" customWidth="1"/>
    <col min="5" max="5" width="41.42578125" bestFit="1" customWidth="1"/>
    <col min="6" max="6" width="28.28515625" bestFit="1" customWidth="1"/>
    <col min="7" max="7" width="54.28515625" style="32" bestFit="1" customWidth="1"/>
    <col min="8" max="8" width="7.7109375" customWidth="1"/>
    <col min="9" max="9" width="36.42578125" customWidth="1"/>
  </cols>
  <sheetData>
    <row r="1" spans="1:8" x14ac:dyDescent="0.2">
      <c r="A1" s="992"/>
      <c r="B1" s="992"/>
      <c r="C1" s="992"/>
      <c r="D1" s="25"/>
      <c r="E1" s="994" t="s">
        <v>143</v>
      </c>
      <c r="F1" s="993" t="s">
        <v>142</v>
      </c>
      <c r="H1" s="28"/>
    </row>
    <row r="2" spans="1:8" ht="24.6" customHeight="1" x14ac:dyDescent="0.2">
      <c r="A2" s="992"/>
      <c r="B2" s="992"/>
      <c r="C2" s="992"/>
      <c r="D2" s="25"/>
      <c r="E2" s="994"/>
      <c r="F2" s="993"/>
      <c r="H2" s="28"/>
    </row>
    <row r="3" spans="1:8" ht="15" customHeight="1" x14ac:dyDescent="0.2">
      <c r="A3" s="25"/>
      <c r="B3" s="25"/>
      <c r="C3" s="24" t="s">
        <v>192</v>
      </c>
      <c r="D3" s="24"/>
      <c r="E3" s="34" t="s">
        <v>1239</v>
      </c>
      <c r="F3" s="39" t="s">
        <v>1236</v>
      </c>
      <c r="H3" s="28"/>
    </row>
    <row r="4" spans="1:8" ht="15" customHeight="1" x14ac:dyDescent="0.2">
      <c r="A4" s="25"/>
      <c r="B4" s="25"/>
      <c r="C4" s="27" t="s">
        <v>187</v>
      </c>
      <c r="D4" s="27"/>
      <c r="E4" s="34"/>
      <c r="F4" s="39"/>
      <c r="H4" s="28"/>
    </row>
    <row r="5" spans="1:8" ht="15" customHeight="1" x14ac:dyDescent="0.2">
      <c r="A5" s="25"/>
      <c r="B5" s="25"/>
      <c r="C5" s="27" t="s">
        <v>190</v>
      </c>
      <c r="D5" s="27"/>
      <c r="E5" s="34" t="s">
        <v>183</v>
      </c>
      <c r="F5" s="39" t="s">
        <v>302</v>
      </c>
      <c r="H5" s="28"/>
    </row>
    <row r="6" spans="1:8" ht="14.45" customHeight="1" x14ac:dyDescent="0.2">
      <c r="C6" s="24" t="s">
        <v>602</v>
      </c>
      <c r="D6" s="24"/>
      <c r="E6" s="405" t="s">
        <v>1244</v>
      </c>
      <c r="F6" s="32"/>
      <c r="G6" s="32" t="s">
        <v>1183</v>
      </c>
      <c r="H6" s="24"/>
    </row>
    <row r="7" spans="1:8" ht="15" x14ac:dyDescent="0.2">
      <c r="C7" s="27" t="s">
        <v>187</v>
      </c>
      <c r="D7" s="27"/>
      <c r="E7" s="34" t="s">
        <v>1237</v>
      </c>
      <c r="F7" s="32" t="s">
        <v>1235</v>
      </c>
      <c r="H7" s="24"/>
    </row>
    <row r="8" spans="1:8" ht="14.45" customHeight="1" x14ac:dyDescent="0.2">
      <c r="C8" s="27" t="s">
        <v>189</v>
      </c>
      <c r="D8" s="27"/>
      <c r="E8" s="34" t="s">
        <v>183</v>
      </c>
      <c r="F8" s="32" t="s">
        <v>1234</v>
      </c>
      <c r="H8" s="24"/>
    </row>
    <row r="9" spans="1:8" ht="14.45" customHeight="1" x14ac:dyDescent="0.2">
      <c r="C9" s="27"/>
      <c r="D9" s="27"/>
      <c r="H9" s="24"/>
    </row>
    <row r="10" spans="1:8" x14ac:dyDescent="0.2">
      <c r="C10" s="27"/>
      <c r="D10" s="27"/>
      <c r="E10" s="35"/>
      <c r="F10" s="32"/>
      <c r="H10" s="21"/>
    </row>
    <row r="11" spans="1:8" ht="14.45" customHeight="1" x14ac:dyDescent="0.2">
      <c r="C11" s="23" t="s">
        <v>603</v>
      </c>
      <c r="D11" s="23"/>
      <c r="E11" s="36" t="s">
        <v>1229</v>
      </c>
      <c r="F11" s="32" t="s">
        <v>141</v>
      </c>
      <c r="H11" s="23"/>
    </row>
    <row r="12" spans="1:8" ht="14.45" customHeight="1" x14ac:dyDescent="0.2">
      <c r="C12" s="27" t="s">
        <v>188</v>
      </c>
      <c r="D12" s="27"/>
      <c r="E12" s="36" t="s">
        <v>1230</v>
      </c>
      <c r="F12" s="32" t="s">
        <v>147</v>
      </c>
      <c r="G12" s="32" t="s">
        <v>1183</v>
      </c>
      <c r="H12" s="23"/>
    </row>
    <row r="13" spans="1:8" ht="14.45" customHeight="1" x14ac:dyDescent="0.2">
      <c r="C13" s="27" t="s">
        <v>191</v>
      </c>
      <c r="D13" s="27"/>
      <c r="E13" s="36" t="s">
        <v>140</v>
      </c>
      <c r="F13" s="32" t="s">
        <v>1235</v>
      </c>
      <c r="H13" s="23"/>
    </row>
    <row r="14" spans="1:8" ht="14.45" customHeight="1" x14ac:dyDescent="0.2">
      <c r="C14" s="27"/>
      <c r="D14" s="27"/>
      <c r="E14" s="36" t="s">
        <v>183</v>
      </c>
      <c r="F14" s="32" t="s">
        <v>184</v>
      </c>
      <c r="H14" s="23"/>
    </row>
    <row r="15" spans="1:8" ht="14.45" customHeight="1" x14ac:dyDescent="0.2">
      <c r="C15" s="27"/>
      <c r="D15" s="27"/>
      <c r="H15" s="23"/>
    </row>
    <row r="16" spans="1:8" x14ac:dyDescent="0.2">
      <c r="C16" s="27"/>
      <c r="D16" s="27"/>
      <c r="E16" s="22"/>
      <c r="F16" s="22"/>
      <c r="G16" s="54"/>
      <c r="H16" s="22"/>
    </row>
    <row r="17" spans="3:9" x14ac:dyDescent="0.2">
      <c r="C17" s="27" t="s">
        <v>193</v>
      </c>
      <c r="D17" s="27" t="s">
        <v>592</v>
      </c>
      <c r="E17" s="37" t="s">
        <v>194</v>
      </c>
      <c r="F17" s="38" t="s">
        <v>181</v>
      </c>
      <c r="G17" s="54"/>
      <c r="H17" s="22"/>
    </row>
    <row r="18" spans="3:9" x14ac:dyDescent="0.2">
      <c r="C18" s="27"/>
      <c r="D18" s="27"/>
      <c r="E18" s="22"/>
      <c r="F18" s="38" t="s">
        <v>186</v>
      </c>
      <c r="G18" s="54"/>
      <c r="H18" s="22"/>
    </row>
    <row r="19" spans="3:9" ht="15" x14ac:dyDescent="0.25">
      <c r="C19" s="27" t="s">
        <v>151</v>
      </c>
      <c r="D19" s="27" t="s">
        <v>195</v>
      </c>
      <c r="E19" s="29" t="s">
        <v>178</v>
      </c>
      <c r="F19" s="29" t="s">
        <v>177</v>
      </c>
    </row>
    <row r="20" spans="3:9" ht="15" x14ac:dyDescent="0.25">
      <c r="C20" s="27" t="s">
        <v>152</v>
      </c>
      <c r="D20" s="27" t="s">
        <v>195</v>
      </c>
      <c r="E20" s="29" t="s">
        <v>179</v>
      </c>
      <c r="F20" s="29" t="s">
        <v>180</v>
      </c>
    </row>
    <row r="21" spans="3:9" ht="15" x14ac:dyDescent="0.25">
      <c r="C21" s="27"/>
      <c r="D21" s="27"/>
      <c r="E21" s="29"/>
      <c r="F21" s="29"/>
    </row>
    <row r="22" spans="3:9" ht="14.45" customHeight="1" x14ac:dyDescent="0.2">
      <c r="C22" s="27"/>
      <c r="D22" s="27"/>
      <c r="F22" s="24"/>
      <c r="G22" s="52"/>
      <c r="H22" s="24"/>
      <c r="I22" s="24"/>
    </row>
    <row r="23" spans="3:9" ht="15" x14ac:dyDescent="0.25">
      <c r="C23" s="27" t="s">
        <v>153</v>
      </c>
      <c r="D23" s="27" t="s">
        <v>1253</v>
      </c>
      <c r="E23" s="49" t="s">
        <v>1304</v>
      </c>
      <c r="F23" s="49" t="s">
        <v>1305</v>
      </c>
      <c r="G23" s="49" t="s">
        <v>778</v>
      </c>
      <c r="I23" s="49"/>
    </row>
    <row r="24" spans="3:9" ht="15" x14ac:dyDescent="0.25">
      <c r="C24" s="27"/>
      <c r="D24" s="27" t="s">
        <v>1253</v>
      </c>
      <c r="E24" s="49" t="s">
        <v>1306</v>
      </c>
      <c r="F24" s="49" t="s">
        <v>1241</v>
      </c>
      <c r="G24" s="49" t="s">
        <v>982</v>
      </c>
      <c r="I24" s="49"/>
    </row>
    <row r="25" spans="3:9" ht="15" x14ac:dyDescent="0.25">
      <c r="C25" s="27"/>
      <c r="D25" s="27" t="s">
        <v>1253</v>
      </c>
      <c r="E25" s="49" t="s">
        <v>1242</v>
      </c>
      <c r="F25" s="49" t="s">
        <v>1243</v>
      </c>
      <c r="G25" s="49" t="s">
        <v>778</v>
      </c>
      <c r="I25" s="49"/>
    </row>
    <row r="26" spans="3:9" ht="15" x14ac:dyDescent="0.25">
      <c r="C26" s="27"/>
      <c r="D26" s="27" t="s">
        <v>1253</v>
      </c>
      <c r="E26" s="49" t="s">
        <v>1308</v>
      </c>
      <c r="F26" s="49" t="s">
        <v>1307</v>
      </c>
      <c r="G26" s="29" t="s">
        <v>982</v>
      </c>
      <c r="I26" s="29"/>
    </row>
    <row r="27" spans="3:9" ht="15" x14ac:dyDescent="0.25">
      <c r="C27" s="27"/>
      <c r="D27" s="27" t="s">
        <v>1253</v>
      </c>
      <c r="E27" s="29" t="s">
        <v>1309</v>
      </c>
      <c r="F27" s="49" t="s">
        <v>1240</v>
      </c>
      <c r="G27" s="29" t="s">
        <v>770</v>
      </c>
      <c r="I27" s="29"/>
    </row>
    <row r="28" spans="3:9" ht="15" x14ac:dyDescent="0.25">
      <c r="C28" s="27"/>
      <c r="D28" s="27" t="s">
        <v>1253</v>
      </c>
      <c r="E28" s="49" t="s">
        <v>1311</v>
      </c>
      <c r="F28" s="49" t="s">
        <v>1310</v>
      </c>
      <c r="G28" s="29" t="s">
        <v>770</v>
      </c>
      <c r="I28" s="29"/>
    </row>
    <row r="29" spans="3:9" ht="15" x14ac:dyDescent="0.25">
      <c r="C29" s="27"/>
      <c r="D29" s="27" t="s">
        <v>1253</v>
      </c>
      <c r="E29" s="29" t="s">
        <v>1313</v>
      </c>
      <c r="F29" s="417" t="s">
        <v>1312</v>
      </c>
      <c r="G29" s="29" t="s">
        <v>1314</v>
      </c>
    </row>
    <row r="30" spans="3:9" ht="15" x14ac:dyDescent="0.25">
      <c r="C30" s="27"/>
      <c r="D30" s="27" t="s">
        <v>1253</v>
      </c>
      <c r="E30" s="29" t="s">
        <v>1316</v>
      </c>
      <c r="F30" s="29" t="s">
        <v>1315</v>
      </c>
      <c r="G30" s="29" t="s">
        <v>778</v>
      </c>
    </row>
    <row r="31" spans="3:9" ht="15" x14ac:dyDescent="0.25">
      <c r="C31" s="27"/>
      <c r="D31" s="27" t="s">
        <v>1253</v>
      </c>
      <c r="E31" s="29" t="s">
        <v>1318</v>
      </c>
      <c r="F31" s="29" t="s">
        <v>1317</v>
      </c>
      <c r="G31" s="29" t="s">
        <v>778</v>
      </c>
    </row>
    <row r="32" spans="3:9" ht="15" x14ac:dyDescent="0.25">
      <c r="C32" s="27"/>
      <c r="D32" s="27"/>
      <c r="E32" s="31"/>
      <c r="F32" s="29"/>
    </row>
    <row r="33" spans="3:10" ht="15" x14ac:dyDescent="0.25">
      <c r="C33" s="27"/>
      <c r="D33" s="27"/>
      <c r="E33" s="31"/>
      <c r="F33" s="29"/>
    </row>
    <row r="34" spans="3:10" ht="15" x14ac:dyDescent="0.25">
      <c r="C34" s="27"/>
      <c r="D34" s="27"/>
      <c r="E34" s="31"/>
      <c r="F34" s="29"/>
    </row>
    <row r="35" spans="3:10" ht="15" x14ac:dyDescent="0.25">
      <c r="C35" s="27"/>
      <c r="D35" s="27"/>
      <c r="E35" s="31"/>
      <c r="F35" s="29"/>
    </row>
    <row r="36" spans="3:10" ht="15" x14ac:dyDescent="0.25">
      <c r="C36" s="27"/>
      <c r="D36" s="27"/>
      <c r="E36" s="31"/>
      <c r="F36" s="29"/>
    </row>
    <row r="37" spans="3:10" ht="15" x14ac:dyDescent="0.25">
      <c r="C37" s="27"/>
      <c r="D37" s="27"/>
      <c r="E37" s="31"/>
      <c r="F37" s="29"/>
    </row>
    <row r="38" spans="3:10" ht="15" x14ac:dyDescent="0.25">
      <c r="C38" s="27"/>
      <c r="D38" s="27"/>
      <c r="E38" s="31"/>
      <c r="F38" s="29"/>
    </row>
    <row r="39" spans="3:10" ht="15.75" customHeight="1" x14ac:dyDescent="0.25">
      <c r="C39" s="27"/>
      <c r="D39" s="27"/>
      <c r="E39" s="31"/>
      <c r="F39" s="29"/>
      <c r="G39" s="409"/>
    </row>
    <row r="40" spans="3:10" ht="15" x14ac:dyDescent="0.25">
      <c r="C40" s="27" t="s">
        <v>144</v>
      </c>
      <c r="D40" s="27" t="s">
        <v>1255</v>
      </c>
      <c r="E40" s="29" t="s">
        <v>1294</v>
      </c>
      <c r="F40" s="29" t="s">
        <v>1246</v>
      </c>
      <c r="H40" s="29"/>
    </row>
    <row r="41" spans="3:10" ht="15" x14ac:dyDescent="0.25">
      <c r="C41" s="27"/>
      <c r="D41" s="27" t="s">
        <v>1255</v>
      </c>
      <c r="E41" s="29" t="s">
        <v>1295</v>
      </c>
      <c r="F41" s="29" t="s">
        <v>1296</v>
      </c>
      <c r="G41" s="409"/>
      <c r="H41" s="29"/>
    </row>
    <row r="42" spans="3:10" ht="15" x14ac:dyDescent="0.25">
      <c r="C42" s="27"/>
      <c r="D42" s="27" t="s">
        <v>1255</v>
      </c>
      <c r="E42" s="29" t="s">
        <v>1260</v>
      </c>
      <c r="F42" s="29" t="s">
        <v>1297</v>
      </c>
      <c r="G42" s="413"/>
      <c r="H42" s="413"/>
      <c r="I42" s="413"/>
      <c r="J42" s="414"/>
    </row>
    <row r="43" spans="3:10" ht="15" x14ac:dyDescent="0.25">
      <c r="C43" s="27"/>
      <c r="D43" s="27" t="s">
        <v>1255</v>
      </c>
      <c r="E43" s="29" t="s">
        <v>1298</v>
      </c>
      <c r="F43" s="29" t="s">
        <v>1299</v>
      </c>
      <c r="G43" s="409"/>
      <c r="H43" s="29"/>
    </row>
    <row r="44" spans="3:10" ht="15" x14ac:dyDescent="0.25">
      <c r="C44" s="27"/>
      <c r="D44" s="27"/>
      <c r="E44" s="31"/>
      <c r="F44" s="31"/>
      <c r="G44" s="409"/>
      <c r="H44" s="29"/>
    </row>
    <row r="45" spans="3:10" ht="15" x14ac:dyDescent="0.25">
      <c r="C45" s="27"/>
      <c r="D45" s="27"/>
      <c r="E45" s="31"/>
      <c r="F45" s="31"/>
      <c r="G45" s="409"/>
      <c r="H45" s="29"/>
    </row>
    <row r="46" spans="3:10" ht="15" x14ac:dyDescent="0.25">
      <c r="C46" s="27"/>
      <c r="D46" s="27"/>
      <c r="E46" s="31"/>
      <c r="F46" s="31"/>
      <c r="H46" s="29"/>
    </row>
    <row r="47" spans="3:10" ht="15" x14ac:dyDescent="0.25">
      <c r="C47" s="27"/>
      <c r="D47" s="27"/>
      <c r="E47" s="31"/>
      <c r="F47" s="31"/>
      <c r="H47" s="29"/>
    </row>
    <row r="48" spans="3:10" ht="15" x14ac:dyDescent="0.25">
      <c r="C48" s="27"/>
      <c r="D48" s="27"/>
      <c r="E48" s="31"/>
      <c r="F48" s="31"/>
      <c r="H48" s="29"/>
    </row>
    <row r="49" spans="3:8" ht="15" x14ac:dyDescent="0.25">
      <c r="C49" s="27"/>
      <c r="D49" s="27"/>
      <c r="E49" s="31"/>
      <c r="F49" s="31"/>
      <c r="H49" s="29"/>
    </row>
    <row r="50" spans="3:8" ht="15" x14ac:dyDescent="0.25">
      <c r="C50" s="27"/>
      <c r="D50" s="27"/>
      <c r="E50" s="31"/>
      <c r="F50" s="31"/>
      <c r="H50" s="29"/>
    </row>
    <row r="51" spans="3:8" ht="15" x14ac:dyDescent="0.2">
      <c r="C51" s="27" t="s">
        <v>145</v>
      </c>
      <c r="D51" s="27" t="s">
        <v>199</v>
      </c>
      <c r="E51" s="417" t="s">
        <v>1291</v>
      </c>
      <c r="F51" s="417" t="s">
        <v>1251</v>
      </c>
      <c r="G51" s="32" t="s">
        <v>1252</v>
      </c>
    </row>
    <row r="52" spans="3:8" ht="15" x14ac:dyDescent="0.2">
      <c r="C52" s="27"/>
      <c r="D52" s="27" t="s">
        <v>199</v>
      </c>
      <c r="E52" s="417" t="s">
        <v>1292</v>
      </c>
      <c r="F52" s="417" t="s">
        <v>1293</v>
      </c>
    </row>
    <row r="53" spans="3:8" x14ac:dyDescent="0.2">
      <c r="C53" s="27"/>
      <c r="D53" s="27" t="s">
        <v>199</v>
      </c>
    </row>
    <row r="54" spans="3:8" ht="15" x14ac:dyDescent="0.25">
      <c r="D54" s="27" t="s">
        <v>199</v>
      </c>
      <c r="E54" s="29"/>
      <c r="F54" s="29"/>
    </row>
    <row r="55" spans="3:8" ht="15" x14ac:dyDescent="0.25">
      <c r="D55" s="27" t="s">
        <v>199</v>
      </c>
      <c r="E55" s="29"/>
      <c r="F55" s="29"/>
    </row>
    <row r="56" spans="3:8" ht="15" x14ac:dyDescent="0.25">
      <c r="D56" s="27"/>
      <c r="E56" s="29"/>
      <c r="F56" s="29"/>
    </row>
    <row r="57" spans="3:8" ht="15" x14ac:dyDescent="0.25">
      <c r="D57" s="27"/>
      <c r="E57" s="29"/>
      <c r="F57" s="29"/>
    </row>
    <row r="58" spans="3:8" ht="15" x14ac:dyDescent="0.25">
      <c r="D58" s="27"/>
      <c r="E58" s="29"/>
      <c r="F58" s="29"/>
    </row>
    <row r="59" spans="3:8" ht="15" x14ac:dyDescent="0.25">
      <c r="D59" s="27"/>
      <c r="E59" s="29"/>
      <c r="F59" s="29"/>
    </row>
    <row r="60" spans="3:8" ht="15" x14ac:dyDescent="0.25">
      <c r="D60" s="27"/>
      <c r="E60" s="29"/>
      <c r="F60" s="29"/>
    </row>
    <row r="61" spans="3:8" ht="15" x14ac:dyDescent="0.25">
      <c r="D61" s="27"/>
      <c r="E61" s="29"/>
      <c r="F61" s="29"/>
    </row>
    <row r="62" spans="3:8" ht="15" x14ac:dyDescent="0.25">
      <c r="D62" s="27"/>
      <c r="E62" s="29"/>
      <c r="F62" s="29"/>
    </row>
    <row r="63" spans="3:8" ht="15" x14ac:dyDescent="0.25">
      <c r="D63" s="27"/>
      <c r="E63" s="29"/>
      <c r="F63" s="29"/>
    </row>
    <row r="64" spans="3:8" ht="15" x14ac:dyDescent="0.25">
      <c r="D64" s="27"/>
      <c r="E64" s="29"/>
      <c r="F64" s="29"/>
    </row>
    <row r="66" spans="3:6" ht="15" x14ac:dyDescent="0.2">
      <c r="C66" s="27" t="s">
        <v>182</v>
      </c>
      <c r="D66" s="27" t="s">
        <v>200</v>
      </c>
      <c r="E66" s="417" t="s">
        <v>1247</v>
      </c>
      <c r="F66" s="417" t="s">
        <v>1248</v>
      </c>
    </row>
    <row r="67" spans="3:6" ht="15" x14ac:dyDescent="0.2">
      <c r="D67" s="27" t="s">
        <v>200</v>
      </c>
      <c r="E67" s="417" t="s">
        <v>1300</v>
      </c>
      <c r="F67" s="417" t="s">
        <v>1301</v>
      </c>
    </row>
    <row r="68" spans="3:6" ht="15" x14ac:dyDescent="0.2">
      <c r="D68" s="27" t="s">
        <v>200</v>
      </c>
      <c r="E68" s="417" t="s">
        <v>1249</v>
      </c>
      <c r="F68" s="417" t="s">
        <v>1250</v>
      </c>
    </row>
    <row r="69" spans="3:6" ht="15" x14ac:dyDescent="0.25">
      <c r="D69" s="27" t="s">
        <v>200</v>
      </c>
      <c r="E69" s="29"/>
      <c r="F69" s="29"/>
    </row>
    <row r="70" spans="3:6" ht="15" x14ac:dyDescent="0.25">
      <c r="D70" s="27" t="s">
        <v>200</v>
      </c>
      <c r="E70" s="29"/>
      <c r="F70" s="29"/>
    </row>
    <row r="71" spans="3:6" ht="15" x14ac:dyDescent="0.25">
      <c r="D71" s="27" t="s">
        <v>200</v>
      </c>
      <c r="E71" s="29"/>
      <c r="F71" s="29"/>
    </row>
    <row r="72" spans="3:6" ht="15" x14ac:dyDescent="0.25">
      <c r="D72" s="27"/>
      <c r="E72" s="29"/>
      <c r="F72" s="29"/>
    </row>
    <row r="73" spans="3:6" ht="15" x14ac:dyDescent="0.25">
      <c r="D73" s="27"/>
      <c r="E73" s="29"/>
      <c r="F73" s="29"/>
    </row>
    <row r="74" spans="3:6" ht="15" x14ac:dyDescent="0.25">
      <c r="D74" s="27"/>
      <c r="E74" s="29"/>
      <c r="F74" s="29"/>
    </row>
    <row r="75" spans="3:6" ht="15" x14ac:dyDescent="0.25">
      <c r="D75" s="27"/>
      <c r="E75" s="29"/>
      <c r="F75" s="29"/>
    </row>
    <row r="76" spans="3:6" ht="15" x14ac:dyDescent="0.25">
      <c r="D76" s="27"/>
      <c r="E76" s="29"/>
      <c r="F76" s="29"/>
    </row>
    <row r="77" spans="3:6" ht="15" x14ac:dyDescent="0.25">
      <c r="D77" s="27"/>
      <c r="E77" s="29"/>
      <c r="F77" s="29"/>
    </row>
    <row r="78" spans="3:6" ht="15" x14ac:dyDescent="0.25">
      <c r="D78" s="27"/>
      <c r="E78" s="29"/>
      <c r="F78" s="29"/>
    </row>
    <row r="79" spans="3:6" ht="15" x14ac:dyDescent="0.25">
      <c r="D79" s="27"/>
      <c r="E79" s="29"/>
      <c r="F79" s="29"/>
    </row>
    <row r="80" spans="3:6" ht="15" x14ac:dyDescent="0.25">
      <c r="D80" s="27"/>
      <c r="E80" s="29"/>
      <c r="F80" s="29"/>
    </row>
    <row r="82" spans="3:7" ht="15" x14ac:dyDescent="0.25">
      <c r="C82" s="27" t="s">
        <v>146</v>
      </c>
      <c r="D82" s="27" t="s">
        <v>201</v>
      </c>
      <c r="E82" s="29" t="s">
        <v>161</v>
      </c>
      <c r="F82" s="29" t="s">
        <v>10</v>
      </c>
      <c r="G82" s="32" t="s">
        <v>169</v>
      </c>
    </row>
    <row r="83" spans="3:7" ht="15" x14ac:dyDescent="0.25">
      <c r="D83" s="27" t="s">
        <v>201</v>
      </c>
      <c r="E83" s="29" t="s">
        <v>162</v>
      </c>
      <c r="F83" s="29" t="s">
        <v>154</v>
      </c>
      <c r="G83" s="32" t="s">
        <v>170</v>
      </c>
    </row>
    <row r="84" spans="3:7" ht="15" x14ac:dyDescent="0.25">
      <c r="D84" s="27" t="s">
        <v>201</v>
      </c>
      <c r="E84" s="29" t="s">
        <v>163</v>
      </c>
      <c r="F84" s="29" t="s">
        <v>155</v>
      </c>
      <c r="G84" s="32" t="s">
        <v>171</v>
      </c>
    </row>
    <row r="85" spans="3:7" ht="15" x14ac:dyDescent="0.25">
      <c r="D85" s="27" t="s">
        <v>201</v>
      </c>
      <c r="E85" s="29" t="s">
        <v>164</v>
      </c>
      <c r="F85" s="29" t="s">
        <v>156</v>
      </c>
      <c r="G85" s="32" t="s">
        <v>172</v>
      </c>
    </row>
    <row r="86" spans="3:7" ht="15" x14ac:dyDescent="0.25">
      <c r="D86" s="27" t="s">
        <v>201</v>
      </c>
      <c r="E86" s="29" t="s">
        <v>165</v>
      </c>
      <c r="F86" s="29" t="s">
        <v>157</v>
      </c>
      <c r="G86" s="32" t="s">
        <v>173</v>
      </c>
    </row>
    <row r="87" spans="3:7" ht="15" x14ac:dyDescent="0.25">
      <c r="D87" s="27" t="s">
        <v>201</v>
      </c>
      <c r="E87" s="29" t="s">
        <v>166</v>
      </c>
      <c r="F87" s="29" t="s">
        <v>158</v>
      </c>
      <c r="G87" s="32" t="s">
        <v>174</v>
      </c>
    </row>
    <row r="88" spans="3:7" ht="15" x14ac:dyDescent="0.25">
      <c r="D88" s="27" t="s">
        <v>201</v>
      </c>
      <c r="E88" s="29" t="s">
        <v>167</v>
      </c>
      <c r="F88" s="29" t="s">
        <v>159</v>
      </c>
      <c r="G88" s="32" t="s">
        <v>175</v>
      </c>
    </row>
    <row r="89" spans="3:7" ht="15" x14ac:dyDescent="0.25">
      <c r="D89" s="27" t="s">
        <v>201</v>
      </c>
      <c r="E89" s="30" t="s">
        <v>168</v>
      </c>
      <c r="F89" s="29" t="s">
        <v>160</v>
      </c>
      <c r="G89" s="53" t="s">
        <v>176</v>
      </c>
    </row>
    <row r="90" spans="3:7" ht="15" x14ac:dyDescent="0.25">
      <c r="D90" s="27"/>
      <c r="E90" s="30"/>
      <c r="F90" s="29"/>
      <c r="G90" s="53"/>
    </row>
    <row r="91" spans="3:7" ht="15" x14ac:dyDescent="0.25">
      <c r="D91" s="27"/>
      <c r="E91" s="30"/>
      <c r="F91" s="29"/>
      <c r="G91" s="53"/>
    </row>
    <row r="92" spans="3:7" ht="15" x14ac:dyDescent="0.25">
      <c r="C92" t="s">
        <v>669</v>
      </c>
      <c r="D92" s="27"/>
      <c r="E92" s="30"/>
      <c r="F92" s="29"/>
      <c r="G92" s="53"/>
    </row>
    <row r="93" spans="3:7" ht="15" x14ac:dyDescent="0.25">
      <c r="D93" s="27"/>
      <c r="E93" s="29" t="s">
        <v>1287</v>
      </c>
      <c r="F93" s="29" t="s">
        <v>1288</v>
      </c>
      <c r="G93" s="29" t="s">
        <v>986</v>
      </c>
    </row>
    <row r="94" spans="3:7" ht="15" x14ac:dyDescent="0.25">
      <c r="D94" s="27"/>
      <c r="E94" s="29" t="s">
        <v>1320</v>
      </c>
      <c r="F94" s="29" t="s">
        <v>1319</v>
      </c>
      <c r="G94" s="29" t="s">
        <v>982</v>
      </c>
    </row>
    <row r="95" spans="3:7" ht="15" x14ac:dyDescent="0.25">
      <c r="D95" s="27"/>
      <c r="E95" s="29" t="s">
        <v>1302</v>
      </c>
      <c r="F95" s="418" t="s">
        <v>1303</v>
      </c>
      <c r="G95" s="29" t="s">
        <v>982</v>
      </c>
    </row>
    <row r="96" spans="3:7" ht="15" x14ac:dyDescent="0.25">
      <c r="D96" s="27"/>
      <c r="E96" s="29" t="s">
        <v>1289</v>
      </c>
      <c r="F96" s="29" t="s">
        <v>1290</v>
      </c>
      <c r="G96" s="29" t="s">
        <v>982</v>
      </c>
    </row>
    <row r="97" spans="3:7" ht="15" x14ac:dyDescent="0.25">
      <c r="D97" s="27"/>
      <c r="E97" s="30"/>
      <c r="F97" s="29"/>
      <c r="G97" s="53"/>
    </row>
    <row r="98" spans="3:7" x14ac:dyDescent="0.2">
      <c r="C98" t="s">
        <v>1329</v>
      </c>
    </row>
    <row r="99" spans="3:7" ht="15" x14ac:dyDescent="0.25">
      <c r="E99" s="29" t="s">
        <v>1322</v>
      </c>
      <c r="F99" s="29" t="s">
        <v>1321</v>
      </c>
      <c r="G99" s="29" t="s">
        <v>1091</v>
      </c>
    </row>
    <row r="100" spans="3:7" ht="15" x14ac:dyDescent="0.25">
      <c r="C100" s="27"/>
      <c r="D100" s="27"/>
      <c r="E100" s="29" t="s">
        <v>1324</v>
      </c>
      <c r="F100" s="29" t="s">
        <v>1323</v>
      </c>
      <c r="G100" s="29" t="s">
        <v>1325</v>
      </c>
    </row>
    <row r="101" spans="3:7" ht="15" x14ac:dyDescent="0.25">
      <c r="C101" s="27"/>
      <c r="D101" s="27"/>
      <c r="E101" s="29" t="s">
        <v>1327</v>
      </c>
      <c r="F101" s="29" t="s">
        <v>1326</v>
      </c>
      <c r="G101" s="29" t="s">
        <v>1328</v>
      </c>
    </row>
    <row r="102" spans="3:7" ht="15" x14ac:dyDescent="0.25">
      <c r="E102" s="49"/>
      <c r="F102" s="49"/>
    </row>
    <row r="103" spans="3:7" ht="15" x14ac:dyDescent="0.25">
      <c r="C103" t="s">
        <v>1336</v>
      </c>
      <c r="E103" s="29" t="s">
        <v>1337</v>
      </c>
      <c r="F103" s="29" t="s">
        <v>1338</v>
      </c>
      <c r="G103" s="32" t="s">
        <v>1339</v>
      </c>
    </row>
    <row r="104" spans="3:7" ht="15" x14ac:dyDescent="0.25">
      <c r="E104" s="49"/>
      <c r="F104" s="49"/>
    </row>
    <row r="105" spans="3:7" ht="15" x14ac:dyDescent="0.25">
      <c r="E105" s="49"/>
      <c r="F105" s="50"/>
    </row>
    <row r="106" spans="3:7" ht="15" x14ac:dyDescent="0.25">
      <c r="E106" s="49"/>
      <c r="F106" s="50"/>
    </row>
    <row r="107" spans="3:7" ht="15" x14ac:dyDescent="0.25">
      <c r="E107" s="49"/>
      <c r="F107" s="50"/>
    </row>
    <row r="108" spans="3:7" ht="15" x14ac:dyDescent="0.25">
      <c r="E108" s="49"/>
      <c r="F108" s="49"/>
    </row>
    <row r="109" spans="3:7" ht="15" x14ac:dyDescent="0.25">
      <c r="E109" s="49"/>
      <c r="F109" s="49"/>
    </row>
    <row r="110" spans="3:7" ht="15" x14ac:dyDescent="0.25">
      <c r="E110" s="49"/>
      <c r="F110" s="50"/>
    </row>
    <row r="111" spans="3:7" ht="15" x14ac:dyDescent="0.25">
      <c r="E111" s="49"/>
      <c r="F111" s="49"/>
    </row>
    <row r="112" spans="3:7" ht="15" x14ac:dyDescent="0.25">
      <c r="E112" s="49"/>
      <c r="F112" s="50"/>
    </row>
    <row r="113" spans="3:8" ht="15" x14ac:dyDescent="0.25">
      <c r="E113" s="49"/>
      <c r="F113" s="49"/>
    </row>
    <row r="114" spans="3:8" ht="15" x14ac:dyDescent="0.25">
      <c r="E114" s="49"/>
      <c r="F114" s="49"/>
    </row>
    <row r="115" spans="3:8" s="33" customFormat="1" ht="15" x14ac:dyDescent="0.25">
      <c r="C115" s="31"/>
      <c r="E115" s="49"/>
      <c r="F115" s="50"/>
      <c r="G115" s="32"/>
      <c r="H115"/>
    </row>
    <row r="116" spans="3:8" s="33" customFormat="1" ht="15" x14ac:dyDescent="0.25">
      <c r="C116" s="31"/>
      <c r="E116" s="49"/>
      <c r="F116" s="50"/>
      <c r="G116" s="32"/>
      <c r="H116"/>
    </row>
    <row r="117" spans="3:8" s="33" customFormat="1" ht="15" x14ac:dyDescent="0.25">
      <c r="C117" s="31"/>
      <c r="E117" s="49"/>
      <c r="F117" s="50"/>
      <c r="G117" s="32"/>
      <c r="H117"/>
    </row>
    <row r="118" spans="3:8" s="33" customFormat="1" ht="15" x14ac:dyDescent="0.25">
      <c r="C118" s="31"/>
      <c r="E118" s="49"/>
      <c r="F118" s="49"/>
      <c r="G118" s="32"/>
      <c r="H118"/>
    </row>
    <row r="119" spans="3:8" s="33" customFormat="1" ht="15" x14ac:dyDescent="0.25">
      <c r="C119" s="31"/>
      <c r="E119" s="49"/>
      <c r="F119" s="49"/>
      <c r="G119" s="32"/>
      <c r="H119"/>
    </row>
    <row r="120" spans="3:8" s="33" customFormat="1" ht="15" x14ac:dyDescent="0.25">
      <c r="C120" s="31"/>
      <c r="E120" s="49"/>
      <c r="F120" s="50"/>
      <c r="G120" s="32"/>
      <c r="H120"/>
    </row>
    <row r="121" spans="3:8" s="33" customFormat="1" ht="15" x14ac:dyDescent="0.25">
      <c r="C121" s="31"/>
      <c r="E121" s="49"/>
      <c r="F121" s="50"/>
      <c r="G121" s="32"/>
      <c r="H121"/>
    </row>
    <row r="122" spans="3:8" s="33" customFormat="1" ht="15" x14ac:dyDescent="0.25">
      <c r="C122" s="31"/>
      <c r="E122" s="49"/>
      <c r="F122" s="50"/>
      <c r="G122" s="32"/>
      <c r="H122"/>
    </row>
    <row r="123" spans="3:8" s="33" customFormat="1" ht="15" x14ac:dyDescent="0.25">
      <c r="C123" s="31"/>
      <c r="E123" s="49"/>
      <c r="F123" s="50"/>
      <c r="G123" s="32"/>
      <c r="H123"/>
    </row>
    <row r="124" spans="3:8" s="33" customFormat="1" ht="15" x14ac:dyDescent="0.25">
      <c r="C124" s="31"/>
      <c r="E124" s="49"/>
      <c r="F124" s="49"/>
      <c r="G124" s="32"/>
      <c r="H124"/>
    </row>
    <row r="125" spans="3:8" s="33" customFormat="1" ht="15" x14ac:dyDescent="0.25">
      <c r="C125" s="31"/>
      <c r="E125" s="49"/>
      <c r="F125" s="50"/>
      <c r="G125" s="32"/>
      <c r="H125"/>
    </row>
    <row r="126" spans="3:8" s="33" customFormat="1" ht="15" x14ac:dyDescent="0.25">
      <c r="C126" s="31"/>
      <c r="E126" s="49"/>
      <c r="F126" s="50"/>
      <c r="G126" s="32"/>
      <c r="H126"/>
    </row>
    <row r="127" spans="3:8" s="33" customFormat="1" ht="15" x14ac:dyDescent="0.25">
      <c r="C127" s="31"/>
      <c r="E127" s="49"/>
      <c r="F127" s="49"/>
      <c r="G127" s="32"/>
    </row>
    <row r="128" spans="3:8" s="33" customFormat="1" ht="15" x14ac:dyDescent="0.25">
      <c r="C128" s="31"/>
      <c r="E128" s="49"/>
      <c r="F128" s="50"/>
      <c r="G128" s="32"/>
    </row>
    <row r="129" spans="5:8" ht="15" x14ac:dyDescent="0.25">
      <c r="E129" s="49"/>
      <c r="F129" s="49"/>
      <c r="H129" s="33"/>
    </row>
    <row r="130" spans="5:8" ht="15" x14ac:dyDescent="0.25">
      <c r="E130" s="49"/>
      <c r="F130" s="49"/>
    </row>
    <row r="131" spans="5:8" ht="15" x14ac:dyDescent="0.25">
      <c r="E131" s="49"/>
      <c r="F131" s="49"/>
    </row>
    <row r="132" spans="5:8" ht="15" x14ac:dyDescent="0.25">
      <c r="E132" s="49"/>
      <c r="F132" s="49"/>
    </row>
    <row r="133" spans="5:8" ht="15" x14ac:dyDescent="0.25">
      <c r="E133" s="49"/>
      <c r="F133" s="50"/>
    </row>
    <row r="134" spans="5:8" ht="15" x14ac:dyDescent="0.25">
      <c r="E134" s="49"/>
      <c r="F134" s="49"/>
    </row>
    <row r="135" spans="5:8" ht="15" x14ac:dyDescent="0.25">
      <c r="E135" s="49"/>
      <c r="F135" s="49"/>
    </row>
    <row r="136" spans="5:8" ht="15" x14ac:dyDescent="0.25">
      <c r="E136" s="49"/>
      <c r="F136" s="49"/>
    </row>
    <row r="137" spans="5:8" ht="15" x14ac:dyDescent="0.25">
      <c r="E137" s="49"/>
      <c r="F137" s="49"/>
    </row>
    <row r="138" spans="5:8" ht="15" x14ac:dyDescent="0.25">
      <c r="E138" s="49"/>
      <c r="F138" s="49"/>
    </row>
    <row r="139" spans="5:8" ht="15" x14ac:dyDescent="0.25">
      <c r="E139" s="49"/>
      <c r="F139" s="49"/>
    </row>
    <row r="140" spans="5:8" ht="15" x14ac:dyDescent="0.25">
      <c r="E140" s="49"/>
      <c r="F140" s="49"/>
    </row>
    <row r="141" spans="5:8" ht="15" x14ac:dyDescent="0.25">
      <c r="E141" s="49"/>
      <c r="F141" s="49"/>
    </row>
    <row r="142" spans="5:8" ht="15" x14ac:dyDescent="0.25">
      <c r="E142" s="29"/>
      <c r="F142" s="29"/>
    </row>
    <row r="143" spans="5:8" ht="15" x14ac:dyDescent="0.25">
      <c r="E143" s="29"/>
      <c r="F143" s="29"/>
    </row>
    <row r="144" spans="5:8" ht="15" x14ac:dyDescent="0.25">
      <c r="E144" s="44"/>
      <c r="F144" s="44"/>
    </row>
    <row r="145" spans="5:6" ht="15" x14ac:dyDescent="0.25">
      <c r="E145" s="44"/>
      <c r="F145" s="44"/>
    </row>
    <row r="146" spans="5:6" ht="15" x14ac:dyDescent="0.25">
      <c r="E146" s="44"/>
      <c r="F146" s="44"/>
    </row>
    <row r="147" spans="5:6" ht="15" x14ac:dyDescent="0.25">
      <c r="E147" s="49"/>
      <c r="F147" s="49"/>
    </row>
    <row r="148" spans="5:6" ht="15" x14ac:dyDescent="0.25">
      <c r="E148" s="49"/>
      <c r="F148" s="49"/>
    </row>
    <row r="149" spans="5:6" ht="15" x14ac:dyDescent="0.25">
      <c r="E149" s="49"/>
      <c r="F149" s="49"/>
    </row>
    <row r="150" spans="5:6" ht="15" x14ac:dyDescent="0.25">
      <c r="E150" s="49"/>
      <c r="F150" s="49"/>
    </row>
    <row r="151" spans="5:6" ht="15" x14ac:dyDescent="0.25">
      <c r="E151" s="49"/>
      <c r="F151" s="49"/>
    </row>
    <row r="152" spans="5:6" ht="15" x14ac:dyDescent="0.25">
      <c r="E152" s="49"/>
      <c r="F152" s="49"/>
    </row>
    <row r="153" spans="5:6" ht="15" x14ac:dyDescent="0.25">
      <c r="E153" s="49"/>
      <c r="F153" s="49"/>
    </row>
    <row r="154" spans="5:6" ht="15" x14ac:dyDescent="0.25">
      <c r="E154" s="49"/>
      <c r="F154" s="49"/>
    </row>
    <row r="155" spans="5:6" ht="15" x14ac:dyDescent="0.25">
      <c r="E155" s="49"/>
      <c r="F155" s="49"/>
    </row>
    <row r="156" spans="5:6" ht="15" x14ac:dyDescent="0.25">
      <c r="E156" s="49"/>
      <c r="F156" s="49"/>
    </row>
    <row r="157" spans="5:6" ht="15" x14ac:dyDescent="0.25">
      <c r="E157" s="49"/>
      <c r="F157" s="49"/>
    </row>
    <row r="158" spans="5:6" ht="15" x14ac:dyDescent="0.25">
      <c r="E158" s="49"/>
      <c r="F158" s="49"/>
    </row>
    <row r="159" spans="5:6" ht="15" x14ac:dyDescent="0.25">
      <c r="E159" s="49"/>
      <c r="F159" s="49"/>
    </row>
    <row r="160" spans="5:6" ht="15" x14ac:dyDescent="0.25">
      <c r="E160" s="49"/>
      <c r="F160" s="49"/>
    </row>
    <row r="161" spans="5:6" ht="15" x14ac:dyDescent="0.25">
      <c r="E161" s="49"/>
      <c r="F161" s="49"/>
    </row>
    <row r="162" spans="5:6" ht="15" x14ac:dyDescent="0.25">
      <c r="E162" s="49"/>
      <c r="F162" s="49"/>
    </row>
    <row r="163" spans="5:6" ht="15" x14ac:dyDescent="0.25">
      <c r="E163" s="49"/>
      <c r="F163" s="49"/>
    </row>
    <row r="164" spans="5:6" ht="15" x14ac:dyDescent="0.25">
      <c r="E164" s="49"/>
      <c r="F164" s="49"/>
    </row>
    <row r="165" spans="5:6" ht="15" x14ac:dyDescent="0.25">
      <c r="E165" s="49"/>
      <c r="F165" s="49"/>
    </row>
    <row r="166" spans="5:6" ht="15" x14ac:dyDescent="0.25">
      <c r="E166" s="49"/>
      <c r="F166" s="49"/>
    </row>
    <row r="167" spans="5:6" ht="15" x14ac:dyDescent="0.25">
      <c r="E167" s="49"/>
      <c r="F167" s="49"/>
    </row>
    <row r="168" spans="5:6" ht="15" x14ac:dyDescent="0.25">
      <c r="E168" s="49"/>
      <c r="F168" s="49"/>
    </row>
    <row r="169" spans="5:6" ht="15" x14ac:dyDescent="0.25">
      <c r="E169" s="49"/>
      <c r="F169" s="49"/>
    </row>
    <row r="170" spans="5:6" ht="15" x14ac:dyDescent="0.25">
      <c r="E170" s="49"/>
      <c r="F170" s="49"/>
    </row>
    <row r="171" spans="5:6" ht="15" x14ac:dyDescent="0.25">
      <c r="E171" s="49"/>
      <c r="F171" s="49"/>
    </row>
    <row r="172" spans="5:6" ht="15" x14ac:dyDescent="0.25">
      <c r="E172" s="49"/>
      <c r="F172" s="49"/>
    </row>
    <row r="173" spans="5:6" ht="15" x14ac:dyDescent="0.25">
      <c r="E173" s="49"/>
      <c r="F173" s="49"/>
    </row>
    <row r="174" spans="5:6" ht="15" x14ac:dyDescent="0.25">
      <c r="E174" s="49"/>
      <c r="F174" s="49"/>
    </row>
    <row r="175" spans="5:6" ht="15" x14ac:dyDescent="0.25">
      <c r="E175" s="49"/>
      <c r="F175" s="49"/>
    </row>
    <row r="176" spans="5:6" ht="15" x14ac:dyDescent="0.25">
      <c r="E176" s="49"/>
      <c r="F176" s="49"/>
    </row>
    <row r="177" spans="5:6" ht="15" x14ac:dyDescent="0.25">
      <c r="E177" s="49"/>
      <c r="F177" s="49"/>
    </row>
    <row r="178" spans="5:6" ht="15" x14ac:dyDescent="0.25">
      <c r="E178" s="49"/>
      <c r="F178" s="49"/>
    </row>
    <row r="179" spans="5:6" ht="15" x14ac:dyDescent="0.25">
      <c r="E179" s="49"/>
      <c r="F179" s="49"/>
    </row>
    <row r="180" spans="5:6" ht="15" x14ac:dyDescent="0.25">
      <c r="E180" s="49"/>
      <c r="F180" s="49"/>
    </row>
    <row r="181" spans="5:6" ht="15" x14ac:dyDescent="0.25">
      <c r="E181" s="49"/>
      <c r="F181" s="49"/>
    </row>
    <row r="182" spans="5:6" ht="15" x14ac:dyDescent="0.25">
      <c r="E182" s="49"/>
      <c r="F182" s="49"/>
    </row>
    <row r="183" spans="5:6" ht="15" x14ac:dyDescent="0.25">
      <c r="E183" s="49"/>
      <c r="F183" s="49"/>
    </row>
    <row r="184" spans="5:6" ht="15" x14ac:dyDescent="0.25">
      <c r="E184" s="49"/>
      <c r="F184" s="50"/>
    </row>
    <row r="185" spans="5:6" ht="89.25" x14ac:dyDescent="0.2">
      <c r="E185" s="51" t="s">
        <v>594</v>
      </c>
    </row>
  </sheetData>
  <mergeCells count="4">
    <mergeCell ref="A1:B2"/>
    <mergeCell ref="C1:C2"/>
    <mergeCell ref="F1:F2"/>
    <mergeCell ref="E1:E2"/>
  </mergeCells>
  <phoneticPr fontId="55" type="noConversion"/>
  <dataValidations count="1">
    <dataValidation type="list" allowBlank="1" showInputMessage="1" showErrorMessage="1" sqref="F42:J42">
      <formula1>$E$23:$E$50</formula1>
    </dataValidation>
  </dataValidations>
  <pageMargins left="0.7" right="0.7" top="0.75" bottom="0.75" header="0.3" footer="0.3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pageSetUpPr fitToPage="1"/>
  </sheetPr>
  <dimension ref="A1:AF165"/>
  <sheetViews>
    <sheetView topLeftCell="A16" workbookViewId="0">
      <selection activeCell="B34" sqref="B34:J35"/>
    </sheetView>
  </sheetViews>
  <sheetFormatPr baseColWidth="10" defaultColWidth="11.42578125" defaultRowHeight="12.75" x14ac:dyDescent="0.2"/>
  <cols>
    <col min="1" max="1" width="5" style="5" customWidth="1"/>
    <col min="2" max="6" width="4.7109375" style="5" customWidth="1"/>
    <col min="7" max="7" width="4.7109375" style="18" customWidth="1"/>
    <col min="8" max="8" width="11.28515625" style="7" customWidth="1"/>
    <col min="9" max="9" width="11.28515625" style="8" customWidth="1"/>
    <col min="10" max="10" width="7.7109375" style="15" customWidth="1"/>
    <col min="11" max="11" width="7.7109375" style="11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4.140625" style="2" customWidth="1"/>
    <col min="27" max="29" width="10.7109375" style="2" customWidth="1"/>
    <col min="30" max="16384" width="11.42578125" style="2"/>
  </cols>
  <sheetData>
    <row r="1" spans="1:31" s="1" customFormat="1" ht="15" customHeight="1" thickBot="1" x14ac:dyDescent="0.35">
      <c r="A1" s="55"/>
      <c r="B1" s="762" t="s">
        <v>1238</v>
      </c>
      <c r="C1" s="763"/>
      <c r="D1" s="763"/>
      <c r="E1" s="763"/>
      <c r="F1" s="763"/>
      <c r="G1" s="1216" t="s">
        <v>628</v>
      </c>
      <c r="H1" s="1216"/>
      <c r="I1" s="180"/>
      <c r="J1" s="180"/>
      <c r="K1" s="540" t="s">
        <v>629</v>
      </c>
      <c r="L1" s="540"/>
      <c r="M1" s="181" t="s">
        <v>629</v>
      </c>
      <c r="N1" s="714" t="s">
        <v>2</v>
      </c>
      <c r="O1" s="714"/>
      <c r="P1" s="714" t="s">
        <v>632</v>
      </c>
      <c r="Q1" s="714"/>
      <c r="R1" s="714"/>
      <c r="S1" s="714"/>
      <c r="T1" s="767" t="s">
        <v>15</v>
      </c>
      <c r="U1" s="768"/>
    </row>
    <row r="2" spans="1:31" s="1" customFormat="1" ht="15" customHeight="1" x14ac:dyDescent="0.3">
      <c r="A2" s="670"/>
      <c r="B2" s="1197" t="s">
        <v>634</v>
      </c>
      <c r="C2" s="1198"/>
      <c r="D2" s="1198"/>
      <c r="E2" s="1198"/>
      <c r="F2" s="1199"/>
      <c r="G2" s="1200" t="s">
        <v>628</v>
      </c>
      <c r="H2" s="1201"/>
      <c r="I2" s="1201"/>
      <c r="J2" s="1201"/>
      <c r="K2" s="1201"/>
      <c r="L2" s="1201"/>
      <c r="M2" s="1202"/>
      <c r="N2" s="1203" t="s">
        <v>632</v>
      </c>
      <c r="O2" s="1204"/>
      <c r="P2" s="1204"/>
      <c r="Q2" s="1204"/>
      <c r="R2" s="1204"/>
      <c r="S2" s="1205"/>
      <c r="T2" s="230" t="str">
        <f>IF(ISNUMBER(LEFT(U2,1)*1),"","#")</f>
        <v>#</v>
      </c>
      <c r="U2" s="229" t="s">
        <v>630</v>
      </c>
    </row>
    <row r="3" spans="1:31" s="1" customFormat="1" ht="15" customHeight="1" thickBot="1" x14ac:dyDescent="0.35">
      <c r="A3" s="671"/>
      <c r="B3" s="1206" t="s">
        <v>631</v>
      </c>
      <c r="C3" s="1207"/>
      <c r="D3" s="1207"/>
      <c r="E3" s="1207"/>
      <c r="F3" s="1208"/>
      <c r="G3" s="1209" t="s">
        <v>631</v>
      </c>
      <c r="H3" s="1210"/>
      <c r="I3" s="1210"/>
      <c r="J3" s="1210"/>
      <c r="K3" s="1210"/>
      <c r="L3" s="1210"/>
      <c r="M3" s="1211"/>
      <c r="N3" s="1212" t="s">
        <v>632</v>
      </c>
      <c r="O3" s="1213"/>
      <c r="P3" s="1213"/>
      <c r="Q3" s="1213"/>
      <c r="R3" s="1213"/>
      <c r="S3" s="1214"/>
      <c r="T3" s="1238" t="s">
        <v>630</v>
      </c>
      <c r="U3" s="1239"/>
    </row>
    <row r="4" spans="1:31" ht="15" customHeight="1" x14ac:dyDescent="0.25">
      <c r="A4" s="682"/>
      <c r="B4" s="1240"/>
      <c r="C4" s="1240"/>
      <c r="D4" s="1240"/>
      <c r="E4" s="1240"/>
      <c r="F4" s="1240"/>
      <c r="G4" s="1241"/>
      <c r="H4" s="59"/>
      <c r="I4" s="60"/>
      <c r="J4" s="1242" t="s">
        <v>8</v>
      </c>
      <c r="K4" s="1243"/>
      <c r="L4" s="1193" t="s">
        <v>626</v>
      </c>
      <c r="M4" s="718"/>
      <c r="N4" s="717"/>
      <c r="O4" s="718"/>
      <c r="P4" s="717"/>
      <c r="Q4" s="718"/>
      <c r="R4" s="717"/>
      <c r="S4" s="718"/>
      <c r="T4" s="717"/>
      <c r="U4" s="773"/>
      <c r="Z4" s="26" t="s">
        <v>615</v>
      </c>
    </row>
    <row r="5" spans="1:31" ht="15" customHeight="1" thickBot="1" x14ac:dyDescent="0.25">
      <c r="A5" s="683"/>
      <c r="B5" s="684"/>
      <c r="C5" s="684"/>
      <c r="D5" s="684"/>
      <c r="E5" s="684"/>
      <c r="F5" s="684"/>
      <c r="G5" s="685"/>
      <c r="H5" s="63"/>
      <c r="I5" s="60"/>
      <c r="J5" s="183" t="s">
        <v>631</v>
      </c>
      <c r="K5" s="65" t="s">
        <v>633</v>
      </c>
      <c r="L5" s="1215" t="s">
        <v>627</v>
      </c>
      <c r="M5" s="720"/>
      <c r="N5" s="719"/>
      <c r="O5" s="720"/>
      <c r="P5" s="719"/>
      <c r="Q5" s="720"/>
      <c r="R5" s="719"/>
      <c r="S5" s="720"/>
      <c r="T5" s="719"/>
      <c r="U5" s="756"/>
    </row>
    <row r="6" spans="1:31" s="3" customFormat="1" ht="15" customHeight="1" x14ac:dyDescent="0.3">
      <c r="A6" s="776"/>
      <c r="B6" s="1235" t="s">
        <v>632</v>
      </c>
      <c r="C6" s="1236"/>
      <c r="D6" s="1236"/>
      <c r="E6" s="1236"/>
      <c r="F6" s="1236"/>
      <c r="G6" s="1237"/>
      <c r="H6" s="247" t="s">
        <v>634</v>
      </c>
      <c r="I6" s="142" t="s">
        <v>631</v>
      </c>
      <c r="J6" s="337"/>
      <c r="K6" s="338"/>
      <c r="L6" s="1193"/>
      <c r="M6" s="718"/>
      <c r="N6" s="717"/>
      <c r="O6" s="718"/>
      <c r="P6" s="717"/>
      <c r="Q6" s="718"/>
      <c r="R6" s="717"/>
      <c r="S6" s="718"/>
      <c r="T6" s="717"/>
      <c r="U6" s="773"/>
      <c r="W6" s="19"/>
      <c r="X6" s="19"/>
      <c r="Y6" s="19"/>
      <c r="Z6" s="19"/>
      <c r="AA6" s="16"/>
      <c r="AB6" s="17"/>
      <c r="AC6" s="17"/>
      <c r="AD6" s="4"/>
      <c r="AE6" s="4"/>
    </row>
    <row r="7" spans="1:31" s="3" customFormat="1" ht="15" customHeight="1" x14ac:dyDescent="0.2">
      <c r="A7" s="670"/>
      <c r="B7" s="226"/>
      <c r="C7" s="665"/>
      <c r="D7" s="665"/>
      <c r="E7" s="665"/>
      <c r="F7" s="665"/>
      <c r="G7" s="666"/>
      <c r="H7" s="73"/>
      <c r="I7" s="97"/>
      <c r="J7" s="274"/>
      <c r="K7" s="339"/>
      <c r="L7" s="1141"/>
      <c r="M7" s="760"/>
      <c r="N7" s="759"/>
      <c r="O7" s="760"/>
      <c r="P7" s="759"/>
      <c r="Q7" s="760"/>
      <c r="R7" s="759"/>
      <c r="S7" s="760"/>
      <c r="T7" s="759"/>
      <c r="U7" s="761"/>
      <c r="W7" s="19"/>
      <c r="X7" s="19"/>
      <c r="Y7" s="19"/>
      <c r="Z7" s="19"/>
      <c r="AA7" s="16"/>
      <c r="AB7" s="16"/>
      <c r="AC7" s="16"/>
      <c r="AD7" s="4"/>
      <c r="AE7" s="4"/>
    </row>
    <row r="8" spans="1:31" s="3" customFormat="1" ht="15" customHeight="1" x14ac:dyDescent="0.2">
      <c r="A8" s="670"/>
      <c r="B8" s="1194"/>
      <c r="C8" s="1195"/>
      <c r="D8" s="1195"/>
      <c r="E8" s="1195"/>
      <c r="F8" s="1195"/>
      <c r="G8" s="1196"/>
      <c r="H8" s="76"/>
      <c r="I8" s="184"/>
      <c r="J8" s="340"/>
      <c r="K8" s="341"/>
      <c r="L8" s="1193"/>
      <c r="M8" s="718"/>
      <c r="N8" s="717"/>
      <c r="O8" s="718"/>
      <c r="P8" s="717"/>
      <c r="Q8" s="718"/>
      <c r="R8" s="717"/>
      <c r="S8" s="718"/>
      <c r="T8" s="717"/>
      <c r="U8" s="773"/>
      <c r="W8" s="19"/>
      <c r="X8" s="19"/>
      <c r="Y8" s="19"/>
      <c r="Z8" s="19"/>
    </row>
    <row r="9" spans="1:31" s="3" customFormat="1" ht="15" customHeight="1" x14ac:dyDescent="0.2">
      <c r="A9" s="670"/>
      <c r="B9" s="226"/>
      <c r="C9" s="665"/>
      <c r="D9" s="665"/>
      <c r="E9" s="665"/>
      <c r="F9" s="665"/>
      <c r="G9" s="666"/>
      <c r="H9" s="79"/>
      <c r="I9" s="140"/>
      <c r="J9" s="278"/>
      <c r="K9" s="335"/>
      <c r="L9" s="1141"/>
      <c r="M9" s="760"/>
      <c r="N9" s="759"/>
      <c r="O9" s="760"/>
      <c r="P9" s="759"/>
      <c r="Q9" s="760"/>
      <c r="R9" s="759"/>
      <c r="S9" s="760"/>
      <c r="T9" s="759"/>
      <c r="U9" s="761"/>
      <c r="W9" s="19"/>
      <c r="X9" s="19"/>
      <c r="Y9" s="19"/>
      <c r="Z9" s="19"/>
    </row>
    <row r="10" spans="1:31" s="3" customFormat="1" ht="15" customHeight="1" x14ac:dyDescent="0.2">
      <c r="A10" s="670"/>
      <c r="B10" s="1194"/>
      <c r="C10" s="1195"/>
      <c r="D10" s="1195"/>
      <c r="E10" s="1195"/>
      <c r="F10" s="1195"/>
      <c r="G10" s="1196"/>
      <c r="H10" s="76"/>
      <c r="I10" s="184"/>
      <c r="J10" s="333"/>
      <c r="K10" s="334"/>
      <c r="L10" s="1193"/>
      <c r="M10" s="718"/>
      <c r="N10" s="717"/>
      <c r="O10" s="718"/>
      <c r="P10" s="717"/>
      <c r="Q10" s="718"/>
      <c r="R10" s="717"/>
      <c r="S10" s="718"/>
      <c r="T10" s="717"/>
      <c r="U10" s="773"/>
      <c r="W10" s="20"/>
      <c r="X10" s="20"/>
    </row>
    <row r="11" spans="1:31" s="3" customFormat="1" ht="15" customHeight="1" x14ac:dyDescent="0.2">
      <c r="A11" s="670"/>
      <c r="B11" s="226"/>
      <c r="C11" s="665"/>
      <c r="D11" s="665"/>
      <c r="E11" s="665"/>
      <c r="F11" s="665"/>
      <c r="G11" s="666"/>
      <c r="H11" s="79"/>
      <c r="I11" s="140"/>
      <c r="J11" s="278"/>
      <c r="K11" s="335"/>
      <c r="L11" s="1141"/>
      <c r="M11" s="760"/>
      <c r="N11" s="759"/>
      <c r="O11" s="760"/>
      <c r="P11" s="759"/>
      <c r="Q11" s="760"/>
      <c r="R11" s="759"/>
      <c r="S11" s="760"/>
      <c r="T11" s="759"/>
      <c r="U11" s="761"/>
      <c r="W11" s="9"/>
      <c r="X11" s="9"/>
    </row>
    <row r="12" spans="1:31" s="3" customFormat="1" ht="15" customHeight="1" x14ac:dyDescent="0.2">
      <c r="A12" s="670"/>
      <c r="B12" s="1194"/>
      <c r="C12" s="1195"/>
      <c r="D12" s="1195"/>
      <c r="E12" s="1195"/>
      <c r="F12" s="1195"/>
      <c r="G12" s="1196"/>
      <c r="H12" s="76"/>
      <c r="I12" s="184"/>
      <c r="J12" s="333"/>
      <c r="K12" s="334"/>
      <c r="L12" s="875"/>
      <c r="M12" s="564"/>
      <c r="N12" s="563"/>
      <c r="O12" s="564"/>
      <c r="P12" s="563"/>
      <c r="Q12" s="564"/>
      <c r="R12" s="563"/>
      <c r="S12" s="564"/>
      <c r="T12" s="563"/>
      <c r="U12" s="565"/>
      <c r="W12" s="9"/>
      <c r="X12" s="9"/>
    </row>
    <row r="13" spans="1:31" s="3" customFormat="1" ht="15" customHeight="1" x14ac:dyDescent="0.2">
      <c r="A13" s="670"/>
      <c r="B13" s="226"/>
      <c r="C13" s="665"/>
      <c r="D13" s="665"/>
      <c r="E13" s="665"/>
      <c r="F13" s="665"/>
      <c r="G13" s="666"/>
      <c r="H13" s="79"/>
      <c r="I13" s="140"/>
      <c r="J13" s="278"/>
      <c r="K13" s="335"/>
      <c r="L13" s="1141"/>
      <c r="M13" s="760"/>
      <c r="N13" s="759"/>
      <c r="O13" s="760"/>
      <c r="P13" s="759"/>
      <c r="Q13" s="760"/>
      <c r="R13" s="759"/>
      <c r="S13" s="760"/>
      <c r="T13" s="759"/>
      <c r="U13" s="761"/>
      <c r="W13" s="9"/>
      <c r="X13" s="9"/>
    </row>
    <row r="14" spans="1:31" s="3" customFormat="1" ht="15" customHeight="1" x14ac:dyDescent="0.2">
      <c r="A14" s="670"/>
      <c r="B14" s="1194"/>
      <c r="C14" s="1195"/>
      <c r="D14" s="1195"/>
      <c r="E14" s="1195"/>
      <c r="F14" s="1195"/>
      <c r="G14" s="1196"/>
      <c r="H14" s="76"/>
      <c r="I14" s="92"/>
      <c r="J14" s="333"/>
      <c r="K14" s="334"/>
      <c r="L14" s="875"/>
      <c r="M14" s="564"/>
      <c r="N14" s="563"/>
      <c r="O14" s="564"/>
      <c r="P14" s="563"/>
      <c r="Q14" s="564"/>
      <c r="R14" s="563"/>
      <c r="S14" s="564"/>
      <c r="T14" s="563"/>
      <c r="U14" s="565"/>
      <c r="W14" s="20"/>
      <c r="X14" s="20"/>
    </row>
    <row r="15" spans="1:31" s="3" customFormat="1" ht="15" customHeight="1" x14ac:dyDescent="0.2">
      <c r="A15" s="670"/>
      <c r="B15" s="226"/>
      <c r="C15" s="665"/>
      <c r="D15" s="665"/>
      <c r="E15" s="665"/>
      <c r="F15" s="665"/>
      <c r="G15" s="666"/>
      <c r="H15" s="79"/>
      <c r="I15" s="140"/>
      <c r="J15" s="278"/>
      <c r="K15" s="335"/>
      <c r="L15" s="1141"/>
      <c r="M15" s="760"/>
      <c r="N15" s="759"/>
      <c r="O15" s="760"/>
      <c r="P15" s="759"/>
      <c r="Q15" s="760"/>
      <c r="R15" s="759"/>
      <c r="S15" s="760"/>
      <c r="T15" s="759"/>
      <c r="U15" s="761"/>
      <c r="W15" s="20"/>
      <c r="X15" s="20"/>
    </row>
    <row r="16" spans="1:31" s="3" customFormat="1" ht="15" customHeight="1" x14ac:dyDescent="0.2">
      <c r="A16" s="670"/>
      <c r="B16" s="1194"/>
      <c r="C16" s="1195"/>
      <c r="D16" s="1195"/>
      <c r="E16" s="1195"/>
      <c r="F16" s="1195"/>
      <c r="G16" s="1196"/>
      <c r="H16" s="76"/>
      <c r="I16" s="92"/>
      <c r="J16" s="333"/>
      <c r="K16" s="334"/>
      <c r="L16" s="1193"/>
      <c r="M16" s="718"/>
      <c r="N16" s="717"/>
      <c r="O16" s="718"/>
      <c r="P16" s="717"/>
      <c r="Q16" s="718"/>
      <c r="R16" s="717"/>
      <c r="S16" s="718"/>
      <c r="T16" s="717"/>
      <c r="U16" s="773"/>
    </row>
    <row r="17" spans="1:24" s="3" customFormat="1" ht="15" customHeight="1" thickBot="1" x14ac:dyDescent="0.25">
      <c r="A17" s="670"/>
      <c r="B17" s="227"/>
      <c r="C17" s="668"/>
      <c r="D17" s="668"/>
      <c r="E17" s="668"/>
      <c r="F17" s="668"/>
      <c r="G17" s="669"/>
      <c r="H17" s="73"/>
      <c r="I17" s="97"/>
      <c r="J17" s="183"/>
      <c r="K17" s="336"/>
      <c r="L17" s="1193"/>
      <c r="M17" s="718"/>
      <c r="N17" s="717"/>
      <c r="O17" s="718"/>
      <c r="P17" s="717"/>
      <c r="Q17" s="718"/>
      <c r="R17" s="717"/>
      <c r="S17" s="718"/>
      <c r="T17" s="717"/>
      <c r="U17" s="773"/>
      <c r="W17" s="20"/>
      <c r="X17" s="20"/>
    </row>
    <row r="18" spans="1:24" ht="15" customHeight="1" x14ac:dyDescent="0.2">
      <c r="A18" s="777"/>
      <c r="B18" s="1183"/>
      <c r="C18" s="1184"/>
      <c r="D18" s="1184"/>
      <c r="E18" s="1184"/>
      <c r="F18" s="1184"/>
      <c r="G18" s="1185"/>
      <c r="H18" s="86"/>
      <c r="I18" s="185"/>
      <c r="J18" s="281"/>
      <c r="K18" s="282"/>
      <c r="L18" s="1186"/>
      <c r="M18" s="1187"/>
      <c r="N18" s="623"/>
      <c r="O18" s="624"/>
      <c r="P18" s="623"/>
      <c r="Q18" s="624"/>
      <c r="R18" s="623"/>
      <c r="S18" s="624"/>
      <c r="T18" s="623"/>
      <c r="U18" s="704"/>
      <c r="W18" s="20"/>
      <c r="X18" s="20"/>
    </row>
    <row r="19" spans="1:24" ht="15" customHeight="1" x14ac:dyDescent="0.2">
      <c r="A19" s="778"/>
      <c r="B19" s="1178"/>
      <c r="C19" s="1179"/>
      <c r="D19" s="1179"/>
      <c r="E19" s="1179"/>
      <c r="F19" s="1179"/>
      <c r="G19" s="1180"/>
      <c r="H19" s="88"/>
      <c r="I19" s="186"/>
      <c r="J19" s="283"/>
      <c r="K19" s="284"/>
      <c r="L19" s="1181"/>
      <c r="M19" s="1182"/>
      <c r="N19" s="759"/>
      <c r="O19" s="760"/>
      <c r="P19" s="759"/>
      <c r="Q19" s="760"/>
      <c r="R19" s="759"/>
      <c r="S19" s="760"/>
      <c r="T19" s="759"/>
      <c r="U19" s="761"/>
    </row>
    <row r="20" spans="1:24" s="3" customFormat="1" ht="15" customHeight="1" x14ac:dyDescent="0.2">
      <c r="A20" s="778"/>
      <c r="B20" s="1188"/>
      <c r="C20" s="1189"/>
      <c r="D20" s="1189"/>
      <c r="E20" s="1189"/>
      <c r="F20" s="1189"/>
      <c r="G20" s="1190"/>
      <c r="H20" s="91"/>
      <c r="I20" s="92"/>
      <c r="J20" s="285"/>
      <c r="K20" s="286"/>
      <c r="L20" s="1191"/>
      <c r="M20" s="1192"/>
      <c r="N20" s="563"/>
      <c r="O20" s="564"/>
      <c r="P20" s="563"/>
      <c r="Q20" s="564"/>
      <c r="R20" s="563"/>
      <c r="S20" s="564"/>
      <c r="T20" s="563"/>
      <c r="U20" s="565"/>
    </row>
    <row r="21" spans="1:24" s="3" customFormat="1" ht="15" customHeight="1" thickBot="1" x14ac:dyDescent="0.25">
      <c r="A21" s="779"/>
      <c r="B21" s="1173"/>
      <c r="C21" s="1174"/>
      <c r="D21" s="1174"/>
      <c r="E21" s="1174"/>
      <c r="F21" s="1174"/>
      <c r="G21" s="1175"/>
      <c r="H21" s="93"/>
      <c r="I21" s="94"/>
      <c r="J21" s="287"/>
      <c r="K21" s="288"/>
      <c r="L21" s="1176"/>
      <c r="M21" s="1177"/>
      <c r="N21" s="719"/>
      <c r="O21" s="720"/>
      <c r="P21" s="719"/>
      <c r="Q21" s="720"/>
      <c r="R21" s="719"/>
      <c r="S21" s="720"/>
      <c r="T21" s="719"/>
      <c r="U21" s="756"/>
    </row>
    <row r="22" spans="1:24" s="4" customFormat="1" ht="15" customHeight="1" x14ac:dyDescent="0.2">
      <c r="A22" s="777" t="s">
        <v>0</v>
      </c>
      <c r="B22" s="661"/>
      <c r="C22" s="662"/>
      <c r="D22" s="662"/>
      <c r="E22" s="662"/>
      <c r="F22" s="662"/>
      <c r="G22" s="663"/>
      <c r="H22" s="67"/>
      <c r="I22" s="142"/>
      <c r="J22" s="289"/>
      <c r="K22" s="290"/>
      <c r="L22" s="1166"/>
      <c r="M22" s="1167"/>
      <c r="N22" s="1167"/>
      <c r="O22" s="1167"/>
      <c r="P22" s="1167"/>
      <c r="Q22" s="1167"/>
      <c r="R22" s="1167"/>
      <c r="S22" s="1167"/>
      <c r="T22" s="1167"/>
      <c r="U22" s="1168"/>
    </row>
    <row r="23" spans="1:24" s="3" customFormat="1" ht="15" customHeight="1" thickBot="1" x14ac:dyDescent="0.25">
      <c r="A23" s="778"/>
      <c r="B23" s="664"/>
      <c r="C23" s="665"/>
      <c r="D23" s="665"/>
      <c r="E23" s="665"/>
      <c r="F23" s="665"/>
      <c r="G23" s="666"/>
      <c r="H23" s="73"/>
      <c r="I23" s="187"/>
      <c r="J23" s="183"/>
      <c r="K23" s="65"/>
      <c r="L23" s="870"/>
      <c r="M23" s="871"/>
      <c r="N23" s="871"/>
      <c r="O23" s="871"/>
      <c r="P23" s="871"/>
      <c r="Q23" s="871"/>
      <c r="R23" s="871"/>
      <c r="S23" s="871"/>
      <c r="T23" s="871"/>
      <c r="U23" s="872"/>
    </row>
    <row r="24" spans="1:24" s="3" customFormat="1" ht="15" customHeight="1" thickTop="1" x14ac:dyDescent="0.25">
      <c r="A24" s="778"/>
      <c r="B24" s="658" t="s">
        <v>1270</v>
      </c>
      <c r="C24" s="659"/>
      <c r="D24" s="659"/>
      <c r="E24" s="659"/>
      <c r="F24" s="659"/>
      <c r="G24" s="660"/>
      <c r="H24" s="76" t="s">
        <v>1269</v>
      </c>
      <c r="I24" s="416" t="s">
        <v>1267</v>
      </c>
      <c r="J24" s="285" t="s">
        <v>14</v>
      </c>
      <c r="K24" s="286">
        <v>1</v>
      </c>
      <c r="L24" s="875"/>
      <c r="M24" s="564"/>
      <c r="N24" s="563"/>
      <c r="O24" s="564"/>
      <c r="P24" s="563"/>
      <c r="Q24" s="564"/>
      <c r="R24" s="563"/>
      <c r="S24" s="564"/>
      <c r="T24" s="563"/>
      <c r="U24" s="565"/>
      <c r="W24" s="1162" t="s">
        <v>109</v>
      </c>
      <c r="X24" s="1163"/>
    </row>
    <row r="25" spans="1:24" s="3" customFormat="1" ht="15" customHeight="1" thickBot="1" x14ac:dyDescent="0.25">
      <c r="A25" s="778"/>
      <c r="B25" s="802" t="s">
        <v>105</v>
      </c>
      <c r="C25" s="672"/>
      <c r="D25" s="672"/>
      <c r="E25" s="672"/>
      <c r="F25" s="672"/>
      <c r="G25" s="673"/>
      <c r="H25" s="73"/>
      <c r="I25" s="97"/>
      <c r="J25" s="183"/>
      <c r="K25" s="65"/>
      <c r="L25" s="1141"/>
      <c r="M25" s="760"/>
      <c r="N25" s="759"/>
      <c r="O25" s="760"/>
      <c r="P25" s="759"/>
      <c r="Q25" s="760"/>
      <c r="R25" s="759"/>
      <c r="S25" s="760"/>
      <c r="T25" s="759"/>
      <c r="U25" s="761"/>
      <c r="W25" s="1164"/>
      <c r="X25" s="1165"/>
    </row>
    <row r="26" spans="1:24" s="3" customFormat="1" ht="15" customHeight="1" thickTop="1" x14ac:dyDescent="0.25">
      <c r="A26" s="778"/>
      <c r="B26" s="658" t="s">
        <v>1275</v>
      </c>
      <c r="C26" s="659"/>
      <c r="D26" s="659"/>
      <c r="E26" s="659"/>
      <c r="F26" s="659"/>
      <c r="G26" s="660"/>
      <c r="H26" s="76" t="s">
        <v>1269</v>
      </c>
      <c r="I26" s="416" t="s">
        <v>1280</v>
      </c>
      <c r="J26" s="285" t="s">
        <v>14</v>
      </c>
      <c r="K26" s="286">
        <v>1</v>
      </c>
      <c r="L26" s="875"/>
      <c r="M26" s="564"/>
      <c r="N26" s="563"/>
      <c r="O26" s="564"/>
      <c r="P26" s="563"/>
      <c r="Q26" s="564"/>
      <c r="R26" s="563"/>
      <c r="S26" s="564"/>
      <c r="T26" s="563"/>
      <c r="U26" s="565"/>
      <c r="W26" s="1169" t="s">
        <v>116</v>
      </c>
      <c r="X26" s="1170"/>
    </row>
    <row r="27" spans="1:24" s="3" customFormat="1" ht="15" customHeight="1" thickBot="1" x14ac:dyDescent="0.25">
      <c r="A27" s="778"/>
      <c r="B27" s="664" t="s">
        <v>1281</v>
      </c>
      <c r="C27" s="665"/>
      <c r="D27" s="665"/>
      <c r="E27" s="665"/>
      <c r="F27" s="665"/>
      <c r="G27" s="666"/>
      <c r="H27" s="73"/>
      <c r="I27" s="97"/>
      <c r="J27" s="183"/>
      <c r="K27" s="65"/>
      <c r="L27" s="1141"/>
      <c r="M27" s="760"/>
      <c r="N27" s="759"/>
      <c r="O27" s="760"/>
      <c r="P27" s="759"/>
      <c r="Q27" s="760"/>
      <c r="R27" s="759"/>
      <c r="S27" s="760"/>
      <c r="T27" s="759"/>
      <c r="U27" s="761"/>
      <c r="W27" s="1171"/>
      <c r="X27" s="1172"/>
    </row>
    <row r="28" spans="1:24" s="3" customFormat="1" ht="15" customHeight="1" thickTop="1" x14ac:dyDescent="0.25">
      <c r="A28" s="778"/>
      <c r="B28" s="799" t="s">
        <v>1275</v>
      </c>
      <c r="C28" s="800"/>
      <c r="D28" s="800"/>
      <c r="E28" s="800"/>
      <c r="F28" s="800"/>
      <c r="G28" s="801"/>
      <c r="H28" s="76" t="s">
        <v>1269</v>
      </c>
      <c r="I28" s="416" t="s">
        <v>1268</v>
      </c>
      <c r="J28" s="285" t="s">
        <v>14</v>
      </c>
      <c r="K28" s="286">
        <v>1</v>
      </c>
      <c r="L28" s="875"/>
      <c r="M28" s="564"/>
      <c r="N28" s="563"/>
      <c r="O28" s="564"/>
      <c r="P28" s="563"/>
      <c r="Q28" s="564"/>
      <c r="R28" s="563"/>
      <c r="S28" s="564"/>
      <c r="T28" s="563"/>
      <c r="U28" s="565"/>
      <c r="W28" s="1158" t="s">
        <v>533</v>
      </c>
      <c r="X28" s="1159"/>
    </row>
    <row r="29" spans="1:24" s="3" customFormat="1" ht="15" customHeight="1" thickBot="1" x14ac:dyDescent="0.25">
      <c r="A29" s="778"/>
      <c r="B29" s="664" t="s">
        <v>1276</v>
      </c>
      <c r="C29" s="665"/>
      <c r="D29" s="665"/>
      <c r="E29" s="665"/>
      <c r="F29" s="665"/>
      <c r="G29" s="666"/>
      <c r="H29" s="79"/>
      <c r="I29" s="140"/>
      <c r="J29" s="302"/>
      <c r="K29" s="303"/>
      <c r="L29" s="1141"/>
      <c r="M29" s="760"/>
      <c r="N29" s="759"/>
      <c r="O29" s="760"/>
      <c r="P29" s="759"/>
      <c r="Q29" s="760"/>
      <c r="R29" s="759"/>
      <c r="S29" s="760"/>
      <c r="T29" s="759"/>
      <c r="U29" s="761"/>
      <c r="W29" s="1160"/>
      <c r="X29" s="1161"/>
    </row>
    <row r="30" spans="1:24" s="3" customFormat="1" ht="15" customHeight="1" thickTop="1" x14ac:dyDescent="0.25">
      <c r="A30" s="778"/>
      <c r="B30" s="658" t="s">
        <v>1275</v>
      </c>
      <c r="C30" s="659"/>
      <c r="D30" s="659"/>
      <c r="E30" s="659"/>
      <c r="F30" s="659"/>
      <c r="G30" s="660"/>
      <c r="H30" s="76" t="s">
        <v>1269</v>
      </c>
      <c r="I30" s="416" t="s">
        <v>1283</v>
      </c>
      <c r="J30" s="285" t="s">
        <v>14</v>
      </c>
      <c r="K30" s="286">
        <v>1</v>
      </c>
      <c r="L30" s="875"/>
      <c r="M30" s="564"/>
      <c r="N30" s="563"/>
      <c r="O30" s="564"/>
      <c r="P30" s="563"/>
      <c r="Q30" s="564"/>
      <c r="R30" s="563"/>
      <c r="S30" s="564"/>
      <c r="T30" s="563"/>
      <c r="U30" s="565"/>
      <c r="W30" s="1154" t="s">
        <v>115</v>
      </c>
      <c r="X30" s="1155"/>
    </row>
    <row r="31" spans="1:24" s="3" customFormat="1" ht="15" customHeight="1" thickBot="1" x14ac:dyDescent="0.25">
      <c r="A31" s="778"/>
      <c r="B31" s="664" t="s">
        <v>1282</v>
      </c>
      <c r="C31" s="665"/>
      <c r="D31" s="665"/>
      <c r="E31" s="665"/>
      <c r="F31" s="665"/>
      <c r="G31" s="666"/>
      <c r="H31" s="79"/>
      <c r="I31" s="140"/>
      <c r="J31" s="302"/>
      <c r="K31" s="303"/>
      <c r="L31" s="1141"/>
      <c r="M31" s="760"/>
      <c r="N31" s="759"/>
      <c r="O31" s="760"/>
      <c r="P31" s="759"/>
      <c r="Q31" s="760"/>
      <c r="R31" s="759"/>
      <c r="S31" s="760"/>
      <c r="T31" s="759"/>
      <c r="U31" s="761"/>
      <c r="W31" s="1156"/>
      <c r="X31" s="1157"/>
    </row>
    <row r="32" spans="1:24" s="3" customFormat="1" ht="15" customHeight="1" thickTop="1" x14ac:dyDescent="0.25">
      <c r="A32" s="778"/>
      <c r="B32" s="658" t="s">
        <v>1270</v>
      </c>
      <c r="C32" s="659"/>
      <c r="D32" s="659"/>
      <c r="E32" s="659"/>
      <c r="F32" s="659"/>
      <c r="G32" s="660"/>
      <c r="H32" s="76" t="s">
        <v>1269</v>
      </c>
      <c r="I32" s="416" t="s">
        <v>1272</v>
      </c>
      <c r="J32" s="329">
        <v>1</v>
      </c>
      <c r="K32" s="330">
        <v>1</v>
      </c>
      <c r="L32" s="875"/>
      <c r="M32" s="564"/>
      <c r="N32" s="563"/>
      <c r="O32" s="564"/>
      <c r="P32" s="563"/>
      <c r="Q32" s="564"/>
      <c r="R32" s="563"/>
      <c r="S32" s="564"/>
      <c r="T32" s="563"/>
      <c r="U32" s="565"/>
      <c r="W32" s="1154" t="s">
        <v>621</v>
      </c>
      <c r="X32" s="1155"/>
    </row>
    <row r="33" spans="1:24" s="3" customFormat="1" ht="15" customHeight="1" thickBot="1" x14ac:dyDescent="0.25">
      <c r="A33" s="778"/>
      <c r="B33" s="802" t="s">
        <v>1284</v>
      </c>
      <c r="C33" s="672"/>
      <c r="D33" s="672"/>
      <c r="E33" s="672"/>
      <c r="F33" s="672"/>
      <c r="G33" s="673"/>
      <c r="H33" s="189"/>
      <c r="I33" s="150"/>
      <c r="J33" s="331"/>
      <c r="K33" s="332"/>
      <c r="L33" s="1141"/>
      <c r="M33" s="760"/>
      <c r="N33" s="759"/>
      <c r="O33" s="760"/>
      <c r="P33" s="759"/>
      <c r="Q33" s="760"/>
      <c r="R33" s="759"/>
      <c r="S33" s="760"/>
      <c r="T33" s="759"/>
      <c r="U33" s="761"/>
      <c r="W33" s="1156"/>
      <c r="X33" s="1157"/>
    </row>
    <row r="34" spans="1:24" s="3" customFormat="1" ht="15" customHeight="1" thickTop="1" x14ac:dyDescent="0.25">
      <c r="A34" s="778"/>
      <c r="B34" s="658" t="s">
        <v>1270</v>
      </c>
      <c r="C34" s="659"/>
      <c r="D34" s="659"/>
      <c r="E34" s="659"/>
      <c r="F34" s="659"/>
      <c r="G34" s="660"/>
      <c r="H34" s="76" t="s">
        <v>1269</v>
      </c>
      <c r="I34" s="416" t="s">
        <v>1273</v>
      </c>
      <c r="J34" s="329">
        <v>1</v>
      </c>
      <c r="K34" s="330">
        <v>1</v>
      </c>
      <c r="L34" s="875"/>
      <c r="M34" s="564"/>
      <c r="N34" s="563"/>
      <c r="O34" s="564"/>
      <c r="P34" s="563"/>
      <c r="Q34" s="564"/>
      <c r="R34" s="563"/>
      <c r="S34" s="564"/>
      <c r="T34" s="563"/>
      <c r="U34" s="565"/>
      <c r="W34" s="1150" t="s">
        <v>110</v>
      </c>
      <c r="X34" s="1151"/>
    </row>
    <row r="35" spans="1:24" s="3" customFormat="1" ht="15" customHeight="1" thickBot="1" x14ac:dyDescent="0.25">
      <c r="A35" s="778"/>
      <c r="B35" s="802" t="s">
        <v>1277</v>
      </c>
      <c r="C35" s="672"/>
      <c r="D35" s="672"/>
      <c r="E35" s="672"/>
      <c r="F35" s="672"/>
      <c r="G35" s="673"/>
      <c r="H35" s="189"/>
      <c r="I35" s="150"/>
      <c r="J35" s="331"/>
      <c r="K35" s="332"/>
      <c r="L35" s="1141"/>
      <c r="M35" s="760"/>
      <c r="N35" s="759"/>
      <c r="O35" s="760"/>
      <c r="P35" s="759"/>
      <c r="Q35" s="760"/>
      <c r="R35" s="759"/>
      <c r="S35" s="760"/>
      <c r="T35" s="759"/>
      <c r="U35" s="761"/>
      <c r="W35" s="1152"/>
      <c r="X35" s="1153"/>
    </row>
    <row r="36" spans="1:24" s="3" customFormat="1" ht="15" customHeight="1" thickTop="1" x14ac:dyDescent="0.25">
      <c r="A36" s="778"/>
      <c r="B36" s="658" t="s">
        <v>1275</v>
      </c>
      <c r="C36" s="659"/>
      <c r="D36" s="659"/>
      <c r="E36" s="659"/>
      <c r="F36" s="659"/>
      <c r="G36" s="660"/>
      <c r="H36" s="76" t="s">
        <v>1269</v>
      </c>
      <c r="I36" s="416" t="s">
        <v>1271</v>
      </c>
      <c r="J36" s="329">
        <v>1</v>
      </c>
      <c r="K36" s="330">
        <v>1</v>
      </c>
      <c r="L36" s="875"/>
      <c r="M36" s="564"/>
      <c r="N36" s="563"/>
      <c r="O36" s="564"/>
      <c r="P36" s="563"/>
      <c r="Q36" s="564"/>
      <c r="R36" s="563"/>
      <c r="S36" s="564"/>
      <c r="T36" s="563"/>
      <c r="U36" s="565"/>
      <c r="W36" s="1146" t="s">
        <v>112</v>
      </c>
      <c r="X36" s="1147"/>
    </row>
    <row r="37" spans="1:24" s="3" customFormat="1" ht="15" customHeight="1" thickBot="1" x14ac:dyDescent="0.25">
      <c r="A37" s="778"/>
      <c r="B37" s="802" t="s">
        <v>1278</v>
      </c>
      <c r="C37" s="672"/>
      <c r="D37" s="672"/>
      <c r="E37" s="672"/>
      <c r="F37" s="672"/>
      <c r="G37" s="673"/>
      <c r="H37" s="189"/>
      <c r="I37" s="150"/>
      <c r="J37" s="331"/>
      <c r="K37" s="303"/>
      <c r="L37" s="1141"/>
      <c r="M37" s="760"/>
      <c r="N37" s="759"/>
      <c r="O37" s="760"/>
      <c r="P37" s="759"/>
      <c r="Q37" s="760"/>
      <c r="R37" s="759"/>
      <c r="S37" s="760"/>
      <c r="T37" s="759"/>
      <c r="U37" s="761"/>
      <c r="W37" s="1148"/>
      <c r="X37" s="1149"/>
    </row>
    <row r="38" spans="1:24" s="3" customFormat="1" ht="15" customHeight="1" thickTop="1" x14ac:dyDescent="0.25">
      <c r="A38" s="778"/>
      <c r="B38" s="799" t="s">
        <v>1270</v>
      </c>
      <c r="C38" s="800"/>
      <c r="D38" s="800"/>
      <c r="E38" s="800"/>
      <c r="F38" s="800"/>
      <c r="G38" s="801"/>
      <c r="H38" s="76" t="s">
        <v>1269</v>
      </c>
      <c r="I38" s="416" t="s">
        <v>1274</v>
      </c>
      <c r="J38" s="329">
        <v>1</v>
      </c>
      <c r="K38" s="330">
        <v>1</v>
      </c>
      <c r="L38" s="875"/>
      <c r="M38" s="564"/>
      <c r="N38" s="563"/>
      <c r="O38" s="564"/>
      <c r="P38" s="563"/>
      <c r="Q38" s="564"/>
      <c r="R38" s="563"/>
      <c r="S38" s="564"/>
      <c r="T38" s="563"/>
      <c r="U38" s="565"/>
      <c r="W38" s="1142" t="s">
        <v>117</v>
      </c>
      <c r="X38" s="1143"/>
    </row>
    <row r="39" spans="1:24" s="3" customFormat="1" ht="15" customHeight="1" thickBot="1" x14ac:dyDescent="0.25">
      <c r="A39" s="778"/>
      <c r="B39" s="664" t="s">
        <v>1279</v>
      </c>
      <c r="C39" s="665"/>
      <c r="D39" s="665"/>
      <c r="E39" s="665"/>
      <c r="F39" s="665"/>
      <c r="G39" s="666"/>
      <c r="H39" s="189"/>
      <c r="I39" s="150"/>
      <c r="J39" s="331"/>
      <c r="K39" s="332"/>
      <c r="L39" s="1141"/>
      <c r="M39" s="760"/>
      <c r="N39" s="759"/>
      <c r="O39" s="760"/>
      <c r="P39" s="759"/>
      <c r="Q39" s="760"/>
      <c r="R39" s="759"/>
      <c r="S39" s="760"/>
      <c r="T39" s="759"/>
      <c r="U39" s="761"/>
      <c r="W39" s="1144"/>
      <c r="X39" s="1145"/>
    </row>
    <row r="40" spans="1:24" s="3" customFormat="1" ht="15" customHeight="1" thickTop="1" x14ac:dyDescent="0.25">
      <c r="A40" s="778"/>
      <c r="B40" s="658" t="s">
        <v>1270</v>
      </c>
      <c r="C40" s="659"/>
      <c r="D40" s="659"/>
      <c r="E40" s="659"/>
      <c r="F40" s="659"/>
      <c r="G40" s="660"/>
      <c r="H40" s="76" t="s">
        <v>1269</v>
      </c>
      <c r="I40" s="416" t="s">
        <v>1286</v>
      </c>
      <c r="J40" s="329">
        <v>1</v>
      </c>
      <c r="K40" s="330">
        <v>1</v>
      </c>
      <c r="L40" s="875"/>
      <c r="M40" s="564"/>
      <c r="N40" s="563"/>
      <c r="O40" s="564"/>
      <c r="P40" s="563"/>
      <c r="Q40" s="564"/>
      <c r="R40" s="563"/>
      <c r="S40" s="564"/>
      <c r="T40" s="563"/>
      <c r="U40" s="565"/>
      <c r="W40" s="1137" t="s">
        <v>118</v>
      </c>
      <c r="X40" s="1138"/>
    </row>
    <row r="41" spans="1:24" s="3" customFormat="1" ht="15" customHeight="1" thickBot="1" x14ac:dyDescent="0.25">
      <c r="A41" s="778"/>
      <c r="B41" s="664" t="s">
        <v>1285</v>
      </c>
      <c r="C41" s="665"/>
      <c r="D41" s="665"/>
      <c r="E41" s="665"/>
      <c r="F41" s="665"/>
      <c r="G41" s="666"/>
      <c r="H41" s="189"/>
      <c r="I41" s="150"/>
      <c r="J41" s="331"/>
      <c r="K41" s="332"/>
      <c r="L41" s="1141"/>
      <c r="M41" s="760"/>
      <c r="N41" s="759"/>
      <c r="O41" s="760"/>
      <c r="P41" s="759"/>
      <c r="Q41" s="760"/>
      <c r="R41" s="759"/>
      <c r="S41" s="760"/>
      <c r="T41" s="759"/>
      <c r="U41" s="761"/>
      <c r="W41" s="1139"/>
      <c r="X41" s="1140"/>
    </row>
    <row r="42" spans="1:24" s="3" customFormat="1" ht="15" customHeight="1" thickTop="1" x14ac:dyDescent="0.2">
      <c r="A42" s="778"/>
      <c r="B42" s="806" t="s">
        <v>29</v>
      </c>
      <c r="C42" s="807"/>
      <c r="D42" s="807"/>
      <c r="E42" s="807"/>
      <c r="F42" s="807"/>
      <c r="G42" s="808"/>
      <c r="H42" s="98" t="s">
        <v>710</v>
      </c>
      <c r="I42" s="202" t="s">
        <v>149</v>
      </c>
      <c r="J42" s="323"/>
      <c r="K42" s="324"/>
      <c r="L42" s="749" t="s">
        <v>673</v>
      </c>
      <c r="M42" s="1093"/>
      <c r="N42" s="588" t="s">
        <v>673</v>
      </c>
      <c r="O42" s="589"/>
      <c r="P42" s="588" t="s">
        <v>673</v>
      </c>
      <c r="Q42" s="589"/>
      <c r="R42" s="588" t="s">
        <v>673</v>
      </c>
      <c r="S42" s="589"/>
      <c r="T42" s="588" t="s">
        <v>673</v>
      </c>
      <c r="U42" s="590"/>
      <c r="W42" s="1133" t="s">
        <v>1138</v>
      </c>
      <c r="X42" s="1134"/>
    </row>
    <row r="43" spans="1:24" s="3" customFormat="1" ht="15" customHeight="1" thickBot="1" x14ac:dyDescent="0.25">
      <c r="A43" s="778"/>
      <c r="B43" s="854" t="s">
        <v>639</v>
      </c>
      <c r="C43" s="855"/>
      <c r="D43" s="855"/>
      <c r="E43" s="855"/>
      <c r="F43" s="855"/>
      <c r="G43" s="856"/>
      <c r="H43" s="119"/>
      <c r="I43" s="203"/>
      <c r="J43" s="328"/>
      <c r="K43" s="327"/>
      <c r="L43" s="211" t="s">
        <v>14</v>
      </c>
      <c r="M43" s="211" t="s">
        <v>675</v>
      </c>
      <c r="N43" s="211" t="s">
        <v>682</v>
      </c>
      <c r="O43" s="211" t="s">
        <v>698</v>
      </c>
      <c r="P43" s="211" t="s">
        <v>689</v>
      </c>
      <c r="Q43" s="211" t="s">
        <v>684</v>
      </c>
      <c r="R43" s="211" t="s">
        <v>1231</v>
      </c>
      <c r="S43" s="211" t="s">
        <v>1232</v>
      </c>
      <c r="T43" s="211" t="s">
        <v>1233</v>
      </c>
      <c r="U43" s="192" t="s">
        <v>17</v>
      </c>
      <c r="W43" s="1135"/>
      <c r="X43" s="1136"/>
    </row>
    <row r="44" spans="1:24" s="3" customFormat="1" ht="15" customHeight="1" x14ac:dyDescent="0.2">
      <c r="A44" s="778"/>
      <c r="B44" s="903"/>
      <c r="C44" s="904"/>
      <c r="D44" s="904"/>
      <c r="E44" s="904"/>
      <c r="F44" s="904"/>
      <c r="G44" s="905"/>
      <c r="H44" s="925" t="s">
        <v>28</v>
      </c>
      <c r="I44" s="926"/>
      <c r="J44" s="926"/>
      <c r="K44" s="927"/>
      <c r="L44" s="194">
        <v>42</v>
      </c>
      <c r="M44" s="194">
        <v>43</v>
      </c>
      <c r="N44" s="194">
        <v>44</v>
      </c>
      <c r="O44" s="195"/>
      <c r="P44" s="195"/>
      <c r="Q44" s="196"/>
      <c r="R44" s="196"/>
      <c r="S44" s="196"/>
      <c r="T44" s="196"/>
      <c r="U44" s="237" t="s">
        <v>18</v>
      </c>
      <c r="W44" s="1135"/>
      <c r="X44" s="1136"/>
    </row>
    <row r="45" spans="1:24" s="3" customFormat="1" ht="15" customHeight="1" x14ac:dyDescent="0.2">
      <c r="A45" s="778"/>
      <c r="B45" s="963"/>
      <c r="C45" s="964"/>
      <c r="D45" s="964"/>
      <c r="E45" s="964"/>
      <c r="F45" s="964"/>
      <c r="G45" s="965"/>
      <c r="H45" s="960" t="s">
        <v>32</v>
      </c>
      <c r="I45" s="961"/>
      <c r="J45" s="961"/>
      <c r="K45" s="962"/>
      <c r="L45" s="223">
        <f>IF(L44="","",CONVERT(L44,"cm","m"))</f>
        <v>0.42</v>
      </c>
      <c r="M45" s="223">
        <f t="shared" ref="M45:N45" si="0">IF(M44="","",CONVERT(M44,"cm","m"))</f>
        <v>0.43</v>
      </c>
      <c r="N45" s="223">
        <f t="shared" si="0"/>
        <v>0.44</v>
      </c>
      <c r="O45" s="197"/>
      <c r="P45" s="197"/>
      <c r="Q45" s="198"/>
      <c r="R45" s="198"/>
      <c r="S45" s="198"/>
      <c r="T45" s="197"/>
      <c r="U45" s="238" t="s">
        <v>19</v>
      </c>
      <c r="W45" s="1135"/>
      <c r="X45" s="1136"/>
    </row>
    <row r="46" spans="1:24" s="3" customFormat="1" ht="15" customHeight="1" x14ac:dyDescent="0.2">
      <c r="A46" s="778"/>
      <c r="B46" s="806" t="s">
        <v>29</v>
      </c>
      <c r="C46" s="807"/>
      <c r="D46" s="807"/>
      <c r="E46" s="807"/>
      <c r="F46" s="807"/>
      <c r="G46" s="808"/>
      <c r="H46" s="76" t="s">
        <v>710</v>
      </c>
      <c r="I46" s="99" t="s">
        <v>1142</v>
      </c>
      <c r="J46" s="323"/>
      <c r="K46" s="324"/>
      <c r="L46" s="749" t="s">
        <v>673</v>
      </c>
      <c r="M46" s="1093"/>
      <c r="N46" s="588" t="s">
        <v>673</v>
      </c>
      <c r="O46" s="589"/>
      <c r="P46" s="588" t="s">
        <v>673</v>
      </c>
      <c r="Q46" s="589"/>
      <c r="R46" s="588" t="s">
        <v>673</v>
      </c>
      <c r="S46" s="589"/>
      <c r="T46" s="588" t="s">
        <v>673</v>
      </c>
      <c r="U46" s="590"/>
      <c r="W46" s="1116" t="s">
        <v>1137</v>
      </c>
      <c r="X46" s="1117"/>
    </row>
    <row r="47" spans="1:24" s="3" customFormat="1" ht="15" customHeight="1" thickBot="1" x14ac:dyDescent="0.25">
      <c r="A47" s="778"/>
      <c r="B47" s="832" t="s">
        <v>1141</v>
      </c>
      <c r="C47" s="833"/>
      <c r="D47" s="833"/>
      <c r="E47" s="833"/>
      <c r="F47" s="833"/>
      <c r="G47" s="834"/>
      <c r="H47" s="112"/>
      <c r="I47" s="95"/>
      <c r="J47" s="326"/>
      <c r="K47" s="327"/>
      <c r="L47" s="211" t="s">
        <v>14</v>
      </c>
      <c r="M47" s="211" t="s">
        <v>675</v>
      </c>
      <c r="N47" s="211" t="s">
        <v>682</v>
      </c>
      <c r="O47" s="211" t="s">
        <v>698</v>
      </c>
      <c r="P47" s="211" t="s">
        <v>689</v>
      </c>
      <c r="Q47" s="211" t="s">
        <v>684</v>
      </c>
      <c r="R47" s="211" t="s">
        <v>1231</v>
      </c>
      <c r="S47" s="211" t="s">
        <v>1232</v>
      </c>
      <c r="T47" s="211" t="s">
        <v>1233</v>
      </c>
      <c r="U47" s="192" t="s">
        <v>17</v>
      </c>
      <c r="W47" s="1116"/>
      <c r="X47" s="1117"/>
    </row>
    <row r="48" spans="1:24" s="3" customFormat="1" ht="15" customHeight="1" x14ac:dyDescent="0.2">
      <c r="A48" s="778"/>
      <c r="B48" s="903"/>
      <c r="C48" s="904"/>
      <c r="D48" s="904"/>
      <c r="E48" s="904"/>
      <c r="F48" s="904"/>
      <c r="G48" s="905"/>
      <c r="H48" s="926" t="s">
        <v>28</v>
      </c>
      <c r="I48" s="926"/>
      <c r="J48" s="926"/>
      <c r="K48" s="927"/>
      <c r="L48" s="199"/>
      <c r="M48" s="196"/>
      <c r="N48" s="196"/>
      <c r="O48" s="200">
        <v>45</v>
      </c>
      <c r="P48" s="194">
        <v>47</v>
      </c>
      <c r="Q48" s="194">
        <v>49</v>
      </c>
      <c r="R48" s="194">
        <v>51</v>
      </c>
      <c r="S48" s="194">
        <v>53</v>
      </c>
      <c r="T48" s="194">
        <v>55</v>
      </c>
      <c r="U48" s="237" t="s">
        <v>18</v>
      </c>
      <c r="W48" s="1116"/>
      <c r="X48" s="1117"/>
    </row>
    <row r="49" spans="1:24" s="3" customFormat="1" ht="15" customHeight="1" thickBot="1" x14ac:dyDescent="0.25">
      <c r="A49" s="778"/>
      <c r="B49" s="963"/>
      <c r="C49" s="964"/>
      <c r="D49" s="964"/>
      <c r="E49" s="964"/>
      <c r="F49" s="964"/>
      <c r="G49" s="965"/>
      <c r="H49" s="961" t="s">
        <v>32</v>
      </c>
      <c r="I49" s="961"/>
      <c r="J49" s="961"/>
      <c r="K49" s="962"/>
      <c r="L49" s="201"/>
      <c r="M49" s="198"/>
      <c r="N49" s="198"/>
      <c r="O49" s="406">
        <f t="shared" ref="O49" si="1">IF(O48="","",CONVERT(O48,"cm","m"))</f>
        <v>0.45</v>
      </c>
      <c r="P49" s="223">
        <f t="shared" ref="P49:S49" si="2">IF(P48="","",CONVERT(P48,"cm","m"))</f>
        <v>0.47000000000000003</v>
      </c>
      <c r="Q49" s="223">
        <f t="shared" si="2"/>
        <v>0.49</v>
      </c>
      <c r="R49" s="223">
        <f t="shared" si="2"/>
        <v>0.51</v>
      </c>
      <c r="S49" s="223">
        <f t="shared" si="2"/>
        <v>0.53</v>
      </c>
      <c r="T49" s="223">
        <f t="shared" ref="T49" si="3">IF(T48="","",CONVERT(T48,"cm","m"))</f>
        <v>0.55000000000000004</v>
      </c>
      <c r="U49" s="238" t="s">
        <v>19</v>
      </c>
      <c r="W49" s="1116"/>
      <c r="X49" s="1117"/>
    </row>
    <row r="50" spans="1:24" s="3" customFormat="1" ht="15" customHeight="1" thickTop="1" x14ac:dyDescent="0.2">
      <c r="A50" s="778"/>
      <c r="B50" s="806" t="s">
        <v>29</v>
      </c>
      <c r="C50" s="807"/>
      <c r="D50" s="807"/>
      <c r="E50" s="807"/>
      <c r="F50" s="807"/>
      <c r="G50" s="808"/>
      <c r="H50" s="98" t="s">
        <v>710</v>
      </c>
      <c r="I50" s="99" t="s">
        <v>1142</v>
      </c>
      <c r="J50" s="323"/>
      <c r="K50" s="324"/>
      <c r="L50" s="749" t="s">
        <v>673</v>
      </c>
      <c r="M50" s="1093"/>
      <c r="N50" s="588" t="s">
        <v>673</v>
      </c>
      <c r="O50" s="589"/>
      <c r="P50" s="588" t="s">
        <v>673</v>
      </c>
      <c r="Q50" s="589"/>
      <c r="R50" s="588" t="s">
        <v>673</v>
      </c>
      <c r="S50" s="589"/>
      <c r="T50" s="588" t="s">
        <v>673</v>
      </c>
      <c r="U50" s="590"/>
      <c r="W50" s="1244" t="s">
        <v>1139</v>
      </c>
      <c r="X50" s="1245"/>
    </row>
    <row r="51" spans="1:24" s="3" customFormat="1" ht="15" customHeight="1" thickBot="1" x14ac:dyDescent="0.25">
      <c r="A51" s="778"/>
      <c r="B51" s="832" t="s">
        <v>1141</v>
      </c>
      <c r="C51" s="833"/>
      <c r="D51" s="833"/>
      <c r="E51" s="833"/>
      <c r="F51" s="833"/>
      <c r="G51" s="834"/>
      <c r="H51" s="105"/>
      <c r="I51" s="95"/>
      <c r="J51" s="328"/>
      <c r="K51" s="327"/>
      <c r="L51" s="211" t="s">
        <v>14</v>
      </c>
      <c r="M51" s="211" t="s">
        <v>675</v>
      </c>
      <c r="N51" s="211" t="s">
        <v>682</v>
      </c>
      <c r="O51" s="211" t="s">
        <v>698</v>
      </c>
      <c r="P51" s="211" t="s">
        <v>689</v>
      </c>
      <c r="Q51" s="211" t="s">
        <v>684</v>
      </c>
      <c r="R51" s="211" t="s">
        <v>1231</v>
      </c>
      <c r="S51" s="211" t="s">
        <v>1232</v>
      </c>
      <c r="T51" s="211" t="s">
        <v>1233</v>
      </c>
      <c r="U51" s="192" t="s">
        <v>17</v>
      </c>
      <c r="W51" s="1246"/>
      <c r="X51" s="1247"/>
    </row>
    <row r="52" spans="1:24" s="3" customFormat="1" ht="15" customHeight="1" x14ac:dyDescent="0.2">
      <c r="A52" s="778"/>
      <c r="B52" s="903"/>
      <c r="C52" s="904"/>
      <c r="D52" s="904"/>
      <c r="E52" s="904"/>
      <c r="F52" s="904"/>
      <c r="G52" s="905"/>
      <c r="H52" s="925" t="s">
        <v>28</v>
      </c>
      <c r="I52" s="926"/>
      <c r="J52" s="926"/>
      <c r="K52" s="927"/>
      <c r="L52" s="194">
        <v>42</v>
      </c>
      <c r="M52" s="194">
        <v>43</v>
      </c>
      <c r="N52" s="194">
        <v>44</v>
      </c>
      <c r="O52" s="195"/>
      <c r="P52" s="195"/>
      <c r="Q52" s="196"/>
      <c r="R52" s="196"/>
      <c r="S52" s="196"/>
      <c r="T52" s="196"/>
      <c r="U52" s="237" t="s">
        <v>18</v>
      </c>
      <c r="W52" s="1246"/>
      <c r="X52" s="1247"/>
    </row>
    <row r="53" spans="1:24" s="3" customFormat="1" ht="15" customHeight="1" x14ac:dyDescent="0.2">
      <c r="A53" s="778"/>
      <c r="B53" s="963"/>
      <c r="C53" s="964"/>
      <c r="D53" s="964"/>
      <c r="E53" s="964"/>
      <c r="F53" s="964"/>
      <c r="G53" s="965"/>
      <c r="H53" s="960" t="s">
        <v>32</v>
      </c>
      <c r="I53" s="961"/>
      <c r="J53" s="961"/>
      <c r="K53" s="962"/>
      <c r="L53" s="223">
        <f>IF(L52="","",CONVERT(L52,"cm","m"))</f>
        <v>0.42</v>
      </c>
      <c r="M53" s="223">
        <f t="shared" ref="M53:N53" si="4">IF(M52="","",CONVERT(M52,"cm","m"))</f>
        <v>0.43</v>
      </c>
      <c r="N53" s="223">
        <f t="shared" si="4"/>
        <v>0.44</v>
      </c>
      <c r="O53" s="197"/>
      <c r="P53" s="197"/>
      <c r="Q53" s="198"/>
      <c r="R53" s="198"/>
      <c r="S53" s="198"/>
      <c r="T53" s="197"/>
      <c r="U53" s="238" t="s">
        <v>19</v>
      </c>
      <c r="W53" s="1246"/>
      <c r="X53" s="1247"/>
    </row>
    <row r="54" spans="1:24" s="3" customFormat="1" ht="15" customHeight="1" x14ac:dyDescent="0.2">
      <c r="A54" s="778"/>
      <c r="B54" s="806" t="s">
        <v>29</v>
      </c>
      <c r="C54" s="807"/>
      <c r="D54" s="807"/>
      <c r="E54" s="807"/>
      <c r="F54" s="807"/>
      <c r="G54" s="808"/>
      <c r="H54" s="76" t="s">
        <v>710</v>
      </c>
      <c r="I54" s="99" t="s">
        <v>1145</v>
      </c>
      <c r="J54" s="323"/>
      <c r="K54" s="324"/>
      <c r="L54" s="749" t="s">
        <v>673</v>
      </c>
      <c r="M54" s="1093"/>
      <c r="N54" s="588" t="s">
        <v>673</v>
      </c>
      <c r="O54" s="589"/>
      <c r="P54" s="588" t="s">
        <v>673</v>
      </c>
      <c r="Q54" s="589"/>
      <c r="R54" s="588" t="s">
        <v>673</v>
      </c>
      <c r="S54" s="589"/>
      <c r="T54" s="588" t="s">
        <v>673</v>
      </c>
      <c r="U54" s="590"/>
      <c r="W54" s="1129" t="s">
        <v>1140</v>
      </c>
      <c r="X54" s="1130"/>
    </row>
    <row r="55" spans="1:24" s="3" customFormat="1" ht="15" customHeight="1" thickBot="1" x14ac:dyDescent="0.25">
      <c r="A55" s="778"/>
      <c r="B55" s="832" t="s">
        <v>1144</v>
      </c>
      <c r="C55" s="833"/>
      <c r="D55" s="833"/>
      <c r="E55" s="833"/>
      <c r="F55" s="833"/>
      <c r="G55" s="834"/>
      <c r="H55" s="112"/>
      <c r="I55" s="95"/>
      <c r="J55" s="326"/>
      <c r="K55" s="327"/>
      <c r="L55" s="211" t="s">
        <v>14</v>
      </c>
      <c r="M55" s="211" t="s">
        <v>675</v>
      </c>
      <c r="N55" s="211" t="s">
        <v>682</v>
      </c>
      <c r="O55" s="211" t="s">
        <v>698</v>
      </c>
      <c r="P55" s="211" t="s">
        <v>689</v>
      </c>
      <c r="Q55" s="211" t="s">
        <v>684</v>
      </c>
      <c r="R55" s="211" t="s">
        <v>1231</v>
      </c>
      <c r="S55" s="211" t="s">
        <v>1232</v>
      </c>
      <c r="T55" s="211" t="s">
        <v>1233</v>
      </c>
      <c r="U55" s="192" t="s">
        <v>17</v>
      </c>
      <c r="W55" s="1129"/>
      <c r="X55" s="1130"/>
    </row>
    <row r="56" spans="1:24" s="3" customFormat="1" ht="15" customHeight="1" x14ac:dyDescent="0.2">
      <c r="A56" s="778"/>
      <c r="B56" s="903"/>
      <c r="C56" s="904"/>
      <c r="D56" s="904"/>
      <c r="E56" s="904"/>
      <c r="F56" s="904"/>
      <c r="G56" s="905"/>
      <c r="H56" s="926" t="s">
        <v>28</v>
      </c>
      <c r="I56" s="926"/>
      <c r="J56" s="926"/>
      <c r="K56" s="927"/>
      <c r="L56" s="199"/>
      <c r="M56" s="196"/>
      <c r="N56" s="196"/>
      <c r="O56" s="200">
        <v>45</v>
      </c>
      <c r="P56" s="194">
        <v>47</v>
      </c>
      <c r="Q56" s="194">
        <v>49</v>
      </c>
      <c r="R56" s="194">
        <v>51</v>
      </c>
      <c r="S56" s="194">
        <v>53</v>
      </c>
      <c r="T56" s="194">
        <v>55</v>
      </c>
      <c r="U56" s="237" t="s">
        <v>18</v>
      </c>
      <c r="W56" s="1129"/>
      <c r="X56" s="1130"/>
    </row>
    <row r="57" spans="1:24" s="3" customFormat="1" ht="15" customHeight="1" thickBot="1" x14ac:dyDescent="0.25">
      <c r="A57" s="778"/>
      <c r="B57" s="963"/>
      <c r="C57" s="964"/>
      <c r="D57" s="964"/>
      <c r="E57" s="964"/>
      <c r="F57" s="964"/>
      <c r="G57" s="965"/>
      <c r="H57" s="961" t="s">
        <v>32</v>
      </c>
      <c r="I57" s="961"/>
      <c r="J57" s="961"/>
      <c r="K57" s="962"/>
      <c r="L57" s="201"/>
      <c r="M57" s="198"/>
      <c r="N57" s="198"/>
      <c r="O57" s="223">
        <f t="shared" ref="O57" si="5">IF(O56="","",CONVERT(O56,"cm","m"))</f>
        <v>0.45</v>
      </c>
      <c r="P57" s="223">
        <f t="shared" ref="P57:T57" si="6">IF(P56="","",CONVERT(P56,"cm","m"))</f>
        <v>0.47000000000000003</v>
      </c>
      <c r="Q57" s="223">
        <f t="shared" si="6"/>
        <v>0.49</v>
      </c>
      <c r="R57" s="223">
        <f t="shared" si="6"/>
        <v>0.51</v>
      </c>
      <c r="S57" s="223">
        <f t="shared" si="6"/>
        <v>0.53</v>
      </c>
      <c r="T57" s="223">
        <f t="shared" si="6"/>
        <v>0.55000000000000004</v>
      </c>
      <c r="U57" s="238" t="s">
        <v>19</v>
      </c>
      <c r="W57" s="1129"/>
      <c r="X57" s="1130"/>
    </row>
    <row r="58" spans="1:24" s="3" customFormat="1" ht="15" customHeight="1" thickTop="1" x14ac:dyDescent="0.2">
      <c r="A58" s="778"/>
      <c r="B58" s="806" t="s">
        <v>29</v>
      </c>
      <c r="C58" s="807"/>
      <c r="D58" s="807"/>
      <c r="E58" s="807"/>
      <c r="F58" s="807"/>
      <c r="G58" s="808"/>
      <c r="H58" s="98" t="s">
        <v>710</v>
      </c>
      <c r="I58" s="99" t="s">
        <v>1145</v>
      </c>
      <c r="J58" s="323"/>
      <c r="K58" s="324"/>
      <c r="L58" s="749" t="s">
        <v>673</v>
      </c>
      <c r="M58" s="1093"/>
      <c r="N58" s="588" t="s">
        <v>673</v>
      </c>
      <c r="O58" s="589"/>
      <c r="P58" s="588" t="s">
        <v>673</v>
      </c>
      <c r="Q58" s="589"/>
      <c r="R58" s="588" t="s">
        <v>673</v>
      </c>
      <c r="S58" s="589"/>
      <c r="T58" s="588" t="s">
        <v>673</v>
      </c>
      <c r="U58" s="590"/>
      <c r="W58" s="1248" t="s">
        <v>1143</v>
      </c>
      <c r="X58" s="1249"/>
    </row>
    <row r="59" spans="1:24" s="3" customFormat="1" ht="15" customHeight="1" thickBot="1" x14ac:dyDescent="0.25">
      <c r="A59" s="778"/>
      <c r="B59" s="832" t="s">
        <v>1144</v>
      </c>
      <c r="C59" s="833"/>
      <c r="D59" s="833"/>
      <c r="E59" s="833"/>
      <c r="F59" s="833"/>
      <c r="G59" s="834"/>
      <c r="H59" s="105"/>
      <c r="I59" s="95"/>
      <c r="J59" s="328"/>
      <c r="K59" s="327"/>
      <c r="L59" s="211" t="s">
        <v>14</v>
      </c>
      <c r="M59" s="211" t="s">
        <v>675</v>
      </c>
      <c r="N59" s="211" t="s">
        <v>682</v>
      </c>
      <c r="O59" s="211" t="s">
        <v>698</v>
      </c>
      <c r="P59" s="211" t="s">
        <v>689</v>
      </c>
      <c r="Q59" s="211" t="s">
        <v>684</v>
      </c>
      <c r="R59" s="211" t="s">
        <v>1231</v>
      </c>
      <c r="S59" s="211" t="s">
        <v>1232</v>
      </c>
      <c r="T59" s="211" t="s">
        <v>1233</v>
      </c>
      <c r="U59" s="192" t="s">
        <v>17</v>
      </c>
      <c r="W59" s="1250"/>
      <c r="X59" s="1251"/>
    </row>
    <row r="60" spans="1:24" s="3" customFormat="1" ht="15" customHeight="1" x14ac:dyDescent="0.2">
      <c r="A60" s="778"/>
      <c r="B60" s="903"/>
      <c r="C60" s="904"/>
      <c r="D60" s="904"/>
      <c r="E60" s="904"/>
      <c r="F60" s="904"/>
      <c r="G60" s="905"/>
      <c r="H60" s="925" t="s">
        <v>28</v>
      </c>
      <c r="I60" s="926"/>
      <c r="J60" s="926"/>
      <c r="K60" s="927"/>
      <c r="L60" s="194">
        <v>42</v>
      </c>
      <c r="M60" s="194">
        <v>43</v>
      </c>
      <c r="N60" s="194">
        <v>44</v>
      </c>
      <c r="O60" s="248">
        <v>45</v>
      </c>
      <c r="P60" s="355">
        <v>47</v>
      </c>
      <c r="Q60" s="355">
        <v>49</v>
      </c>
      <c r="R60" s="355">
        <v>51</v>
      </c>
      <c r="S60" s="355">
        <v>53</v>
      </c>
      <c r="T60" s="355">
        <v>55</v>
      </c>
      <c r="U60" s="237" t="s">
        <v>18</v>
      </c>
      <c r="W60" s="1250"/>
      <c r="X60" s="1251"/>
    </row>
    <row r="61" spans="1:24" s="3" customFormat="1" ht="15" customHeight="1" x14ac:dyDescent="0.2">
      <c r="A61" s="778"/>
      <c r="B61" s="963"/>
      <c r="C61" s="964"/>
      <c r="D61" s="964"/>
      <c r="E61" s="964"/>
      <c r="F61" s="964"/>
      <c r="G61" s="965"/>
      <c r="H61" s="960" t="s">
        <v>32</v>
      </c>
      <c r="I61" s="961"/>
      <c r="J61" s="961"/>
      <c r="K61" s="962"/>
      <c r="L61" s="223">
        <f>IF(L60="","",CONVERT(L60,"cm","m"))</f>
        <v>0.42</v>
      </c>
      <c r="M61" s="223">
        <f t="shared" ref="M61:S61" si="7">IF(M60="","",CONVERT(M60,"cm","m"))</f>
        <v>0.43</v>
      </c>
      <c r="N61" s="223">
        <f t="shared" si="7"/>
        <v>0.44</v>
      </c>
      <c r="O61" s="223">
        <f t="shared" si="7"/>
        <v>0.45</v>
      </c>
      <c r="P61" s="223">
        <f t="shared" si="7"/>
        <v>0.47000000000000003</v>
      </c>
      <c r="Q61" s="223">
        <f t="shared" si="7"/>
        <v>0.49</v>
      </c>
      <c r="R61" s="223">
        <f t="shared" si="7"/>
        <v>0.51</v>
      </c>
      <c r="S61" s="223">
        <f t="shared" si="7"/>
        <v>0.53</v>
      </c>
      <c r="T61" s="223">
        <f t="shared" ref="T61" si="8">IF(T60="","",CONVERT(T60,"cm","m"))</f>
        <v>0.55000000000000004</v>
      </c>
      <c r="U61" s="238" t="s">
        <v>19</v>
      </c>
      <c r="W61" s="1250"/>
      <c r="X61" s="1251"/>
    </row>
    <row r="62" spans="1:24" s="3" customFormat="1" ht="15" customHeight="1" x14ac:dyDescent="0.2">
      <c r="A62" s="778"/>
      <c r="B62" s="806" t="s">
        <v>29</v>
      </c>
      <c r="C62" s="807"/>
      <c r="D62" s="807"/>
      <c r="E62" s="807"/>
      <c r="F62" s="807"/>
      <c r="G62" s="808"/>
      <c r="H62" s="98" t="s">
        <v>710</v>
      </c>
      <c r="I62" s="202" t="s">
        <v>1148</v>
      </c>
      <c r="J62" s="323"/>
      <c r="K62" s="324"/>
      <c r="L62" s="749" t="s">
        <v>673</v>
      </c>
      <c r="M62" s="1093"/>
      <c r="N62" s="588" t="s">
        <v>673</v>
      </c>
      <c r="O62" s="589"/>
      <c r="P62" s="588" t="s">
        <v>673</v>
      </c>
      <c r="Q62" s="589"/>
      <c r="R62" s="588" t="s">
        <v>673</v>
      </c>
      <c r="S62" s="589"/>
      <c r="T62" s="588" t="s">
        <v>673</v>
      </c>
      <c r="U62" s="590"/>
      <c r="W62" s="1131" t="s">
        <v>1146</v>
      </c>
      <c r="X62" s="1132"/>
    </row>
    <row r="63" spans="1:24" s="3" customFormat="1" ht="15" customHeight="1" x14ac:dyDescent="0.2">
      <c r="A63" s="778"/>
      <c r="B63" s="854" t="s">
        <v>1147</v>
      </c>
      <c r="C63" s="855"/>
      <c r="D63" s="855"/>
      <c r="E63" s="855"/>
      <c r="F63" s="855"/>
      <c r="G63" s="856"/>
      <c r="H63" s="119"/>
      <c r="I63" s="203"/>
      <c r="J63" s="325"/>
      <c r="K63" s="311"/>
      <c r="L63" s="211" t="s">
        <v>14</v>
      </c>
      <c r="M63" s="211" t="s">
        <v>675</v>
      </c>
      <c r="N63" s="211" t="s">
        <v>682</v>
      </c>
      <c r="O63" s="211" t="s">
        <v>698</v>
      </c>
      <c r="P63" s="211" t="s">
        <v>689</v>
      </c>
      <c r="Q63" s="211" t="s">
        <v>684</v>
      </c>
      <c r="R63" s="211" t="s">
        <v>1231</v>
      </c>
      <c r="S63" s="211" t="s">
        <v>1232</v>
      </c>
      <c r="T63" s="211" t="s">
        <v>1233</v>
      </c>
      <c r="U63" s="192" t="s">
        <v>17</v>
      </c>
      <c r="W63" s="1131"/>
      <c r="X63" s="1132"/>
    </row>
    <row r="64" spans="1:24" s="3" customFormat="1" ht="15" customHeight="1" x14ac:dyDescent="0.2">
      <c r="A64" s="778"/>
      <c r="B64" s="851"/>
      <c r="C64" s="852"/>
      <c r="D64" s="852"/>
      <c r="E64" s="852"/>
      <c r="F64" s="852"/>
      <c r="G64" s="853"/>
      <c r="H64" s="967" t="s">
        <v>150</v>
      </c>
      <c r="I64" s="967"/>
      <c r="J64" s="967"/>
      <c r="K64" s="968"/>
      <c r="L64" s="204"/>
      <c r="M64" s="205">
        <v>39</v>
      </c>
      <c r="N64" s="204"/>
      <c r="O64" s="205">
        <v>40</v>
      </c>
      <c r="P64" s="204"/>
      <c r="Q64" s="205">
        <v>41</v>
      </c>
      <c r="R64" s="204"/>
      <c r="S64" s="206">
        <v>42</v>
      </c>
      <c r="T64" s="204"/>
      <c r="U64" s="237" t="s">
        <v>18</v>
      </c>
      <c r="W64" s="1131"/>
      <c r="X64" s="1132"/>
    </row>
    <row r="65" spans="1:32" s="3" customFormat="1" ht="15" customHeight="1" x14ac:dyDescent="0.2">
      <c r="A65" s="778"/>
      <c r="B65" s="848"/>
      <c r="C65" s="849"/>
      <c r="D65" s="849"/>
      <c r="E65" s="849"/>
      <c r="F65" s="849"/>
      <c r="G65" s="850"/>
      <c r="H65" s="886" t="s">
        <v>32</v>
      </c>
      <c r="I65" s="886"/>
      <c r="J65" s="886"/>
      <c r="K65" s="887"/>
      <c r="L65" s="225"/>
      <c r="M65" s="223">
        <f t="shared" ref="M65" si="9">IF(M64="","",CONVERT(M64,"cm","m"))</f>
        <v>0.39</v>
      </c>
      <c r="N65" s="225"/>
      <c r="O65" s="223">
        <f t="shared" ref="O65" si="10">IF(O64="","",CONVERT(O64,"cm","m"))</f>
        <v>0.4</v>
      </c>
      <c r="P65" s="225"/>
      <c r="Q65" s="223">
        <f t="shared" ref="Q65" si="11">IF(Q64="","",CONVERT(Q64,"cm","m"))</f>
        <v>0.41000000000000003</v>
      </c>
      <c r="R65" s="225"/>
      <c r="S65" s="223">
        <f t="shared" ref="S65" si="12">IF(S64="","",CONVERT(S64,"cm","m"))</f>
        <v>0.42</v>
      </c>
      <c r="T65" s="225"/>
      <c r="U65" s="238" t="s">
        <v>19</v>
      </c>
      <c r="W65" s="1131"/>
      <c r="X65" s="1132"/>
    </row>
    <row r="66" spans="1:32" s="3" customFormat="1" ht="15" customHeight="1" x14ac:dyDescent="0.2">
      <c r="A66" s="778"/>
      <c r="B66" s="806" t="s">
        <v>29</v>
      </c>
      <c r="C66" s="807"/>
      <c r="D66" s="807"/>
      <c r="E66" s="807"/>
      <c r="F66" s="807"/>
      <c r="G66" s="808"/>
      <c r="H66" s="98" t="s">
        <v>710</v>
      </c>
      <c r="I66" s="118" t="s">
        <v>7</v>
      </c>
      <c r="J66" s="323"/>
      <c r="K66" s="324"/>
      <c r="L66" s="749" t="s">
        <v>673</v>
      </c>
      <c r="M66" s="1093"/>
      <c r="N66" s="588" t="s">
        <v>673</v>
      </c>
      <c r="O66" s="589"/>
      <c r="P66" s="588" t="s">
        <v>673</v>
      </c>
      <c r="Q66" s="589"/>
      <c r="R66" s="588" t="s">
        <v>673</v>
      </c>
      <c r="S66" s="589"/>
      <c r="T66" s="588" t="s">
        <v>673</v>
      </c>
      <c r="U66" s="590"/>
      <c r="W66" s="1129" t="s">
        <v>74</v>
      </c>
      <c r="X66" s="1130"/>
      <c r="Y66" s="12"/>
      <c r="Z66" s="12"/>
      <c r="AA66" s="12"/>
      <c r="AB66" s="13"/>
      <c r="AC66" s="12"/>
      <c r="AD66" s="12"/>
      <c r="AE66" s="12"/>
      <c r="AF66" s="12"/>
    </row>
    <row r="67" spans="1:32" s="3" customFormat="1" ht="15" customHeight="1" x14ac:dyDescent="0.2">
      <c r="A67" s="778"/>
      <c r="B67" s="1126" t="s">
        <v>33</v>
      </c>
      <c r="C67" s="1127"/>
      <c r="D67" s="1127"/>
      <c r="E67" s="1127"/>
      <c r="F67" s="1127"/>
      <c r="G67" s="1128"/>
      <c r="H67" s="119"/>
      <c r="I67" s="203"/>
      <c r="J67" s="325"/>
      <c r="K67" s="311"/>
      <c r="L67" s="211" t="s">
        <v>14</v>
      </c>
      <c r="M67" s="211" t="s">
        <v>675</v>
      </c>
      <c r="N67" s="211" t="s">
        <v>682</v>
      </c>
      <c r="O67" s="211" t="s">
        <v>698</v>
      </c>
      <c r="P67" s="211" t="s">
        <v>689</v>
      </c>
      <c r="Q67" s="211" t="s">
        <v>684</v>
      </c>
      <c r="R67" s="211" t="s">
        <v>1231</v>
      </c>
      <c r="S67" s="211" t="s">
        <v>1232</v>
      </c>
      <c r="T67" s="211" t="s">
        <v>1233</v>
      </c>
      <c r="U67" s="192" t="s">
        <v>17</v>
      </c>
      <c r="W67" s="1129"/>
      <c r="X67" s="1130"/>
      <c r="Y67" s="12"/>
      <c r="Z67" s="12"/>
      <c r="AA67" s="12"/>
      <c r="AB67" s="13"/>
      <c r="AC67" s="12"/>
      <c r="AD67" s="12"/>
      <c r="AE67" s="12"/>
      <c r="AF67" s="12"/>
    </row>
    <row r="68" spans="1:32" s="4" customFormat="1" ht="15" customHeight="1" x14ac:dyDescent="0.2">
      <c r="A68" s="778"/>
      <c r="B68" s="851"/>
      <c r="C68" s="852"/>
      <c r="D68" s="852"/>
      <c r="E68" s="852"/>
      <c r="F68" s="852"/>
      <c r="G68" s="853"/>
      <c r="H68" s="967" t="s">
        <v>59</v>
      </c>
      <c r="I68" s="967"/>
      <c r="J68" s="967"/>
      <c r="K68" s="968"/>
      <c r="L68" s="358"/>
      <c r="M68" s="359"/>
      <c r="N68" s="359"/>
      <c r="O68" s="359"/>
      <c r="P68" s="359"/>
      <c r="Q68" s="359"/>
      <c r="R68" s="359"/>
      <c r="S68" s="359"/>
      <c r="T68" s="360"/>
      <c r="U68" s="239" t="s">
        <v>18</v>
      </c>
      <c r="W68" s="1129"/>
      <c r="X68" s="1130"/>
      <c r="Y68" s="12"/>
      <c r="Z68" s="3"/>
      <c r="AA68" s="12"/>
      <c r="AB68" s="12"/>
      <c r="AC68" s="12"/>
      <c r="AD68" s="12"/>
      <c r="AE68" s="12"/>
      <c r="AF68" s="12"/>
    </row>
    <row r="69" spans="1:32" s="10" customFormat="1" ht="15" customHeight="1" thickBot="1" x14ac:dyDescent="0.25">
      <c r="A69" s="778"/>
      <c r="B69" s="848"/>
      <c r="C69" s="849"/>
      <c r="D69" s="849"/>
      <c r="E69" s="849"/>
      <c r="F69" s="849"/>
      <c r="G69" s="850"/>
      <c r="H69" s="886" t="s">
        <v>32</v>
      </c>
      <c r="I69" s="886"/>
      <c r="J69" s="886"/>
      <c r="K69" s="887"/>
      <c r="L69" s="222" t="str">
        <f>IF(L68="","",CONVERT(L68,"cm","m"))</f>
        <v/>
      </c>
      <c r="M69" s="223" t="str">
        <f>IF(M68="","",CONVERT(M68,"cm","m"))</f>
        <v/>
      </c>
      <c r="N69" s="223" t="str">
        <f t="shared" ref="N69:T69" si="13">IF(N68="","",CONVERT(N68,"cm","m"))</f>
        <v/>
      </c>
      <c r="O69" s="223" t="str">
        <f t="shared" si="13"/>
        <v/>
      </c>
      <c r="P69" s="223" t="str">
        <f t="shared" si="13"/>
        <v/>
      </c>
      <c r="Q69" s="223" t="str">
        <f t="shared" si="13"/>
        <v/>
      </c>
      <c r="R69" s="223" t="str">
        <f t="shared" si="13"/>
        <v/>
      </c>
      <c r="S69" s="223" t="str">
        <f t="shared" si="13"/>
        <v/>
      </c>
      <c r="T69" s="223" t="str">
        <f t="shared" si="13"/>
        <v/>
      </c>
      <c r="U69" s="240" t="s">
        <v>19</v>
      </c>
      <c r="W69" s="1129"/>
      <c r="X69" s="1130"/>
      <c r="Y69" s="12"/>
      <c r="Z69" s="3"/>
      <c r="AA69" s="12"/>
      <c r="AB69" s="12"/>
      <c r="AC69" s="12"/>
      <c r="AD69" s="12"/>
      <c r="AE69" s="12"/>
      <c r="AF69" s="12"/>
    </row>
    <row r="70" spans="1:32" s="10" customFormat="1" ht="15" customHeight="1" thickTop="1" x14ac:dyDescent="0.2">
      <c r="A70" s="778"/>
      <c r="B70" s="806" t="s">
        <v>29</v>
      </c>
      <c r="C70" s="807"/>
      <c r="D70" s="807"/>
      <c r="E70" s="807"/>
      <c r="F70" s="807"/>
      <c r="G70" s="808"/>
      <c r="H70" s="98" t="s">
        <v>710</v>
      </c>
      <c r="I70" s="118" t="s">
        <v>7</v>
      </c>
      <c r="J70" s="323"/>
      <c r="K70" s="324"/>
      <c r="L70" s="749" t="s">
        <v>673</v>
      </c>
      <c r="M70" s="1093"/>
      <c r="N70" s="588" t="s">
        <v>673</v>
      </c>
      <c r="O70" s="589"/>
      <c r="P70" s="588" t="s">
        <v>673</v>
      </c>
      <c r="Q70" s="589"/>
      <c r="R70" s="588" t="s">
        <v>673</v>
      </c>
      <c r="S70" s="589"/>
      <c r="T70" s="588" t="s">
        <v>673</v>
      </c>
      <c r="U70" s="590"/>
      <c r="W70" s="1120" t="s">
        <v>75</v>
      </c>
      <c r="X70" s="1121"/>
      <c r="Y70" s="12"/>
      <c r="Z70" s="12"/>
      <c r="AA70" s="12"/>
      <c r="AB70" s="12"/>
      <c r="AC70" s="12"/>
      <c r="AD70" s="12"/>
      <c r="AE70" s="12"/>
      <c r="AF70" s="12"/>
    </row>
    <row r="71" spans="1:32" s="10" customFormat="1" ht="15" customHeight="1" x14ac:dyDescent="0.2">
      <c r="A71" s="778"/>
      <c r="B71" s="1126" t="s">
        <v>33</v>
      </c>
      <c r="C71" s="1127"/>
      <c r="D71" s="1127"/>
      <c r="E71" s="1127"/>
      <c r="F71" s="1127"/>
      <c r="G71" s="1128"/>
      <c r="H71" s="119"/>
      <c r="I71" s="203"/>
      <c r="J71" s="325"/>
      <c r="K71" s="311"/>
      <c r="L71" s="211" t="s">
        <v>14</v>
      </c>
      <c r="M71" s="211" t="s">
        <v>675</v>
      </c>
      <c r="N71" s="211" t="s">
        <v>682</v>
      </c>
      <c r="O71" s="211" t="s">
        <v>698</v>
      </c>
      <c r="P71" s="211" t="s">
        <v>689</v>
      </c>
      <c r="Q71" s="211" t="s">
        <v>684</v>
      </c>
      <c r="R71" s="211" t="s">
        <v>1231</v>
      </c>
      <c r="S71" s="211" t="s">
        <v>1232</v>
      </c>
      <c r="T71" s="211" t="s">
        <v>1233</v>
      </c>
      <c r="U71" s="192" t="s">
        <v>17</v>
      </c>
      <c r="W71" s="1122"/>
      <c r="X71" s="1123"/>
      <c r="Y71" s="12"/>
      <c r="Z71" s="12"/>
      <c r="AA71" s="12"/>
      <c r="AB71" s="12"/>
      <c r="AC71" s="12"/>
      <c r="AD71" s="12"/>
      <c r="AE71" s="12"/>
      <c r="AF71" s="12"/>
    </row>
    <row r="72" spans="1:32" s="10" customFormat="1" ht="15" customHeight="1" x14ac:dyDescent="0.2">
      <c r="A72" s="778"/>
      <c r="B72" s="851"/>
      <c r="C72" s="852"/>
      <c r="D72" s="852"/>
      <c r="E72" s="852"/>
      <c r="F72" s="852"/>
      <c r="G72" s="853"/>
      <c r="H72" s="967" t="s">
        <v>708</v>
      </c>
      <c r="I72" s="967"/>
      <c r="J72" s="967"/>
      <c r="K72" s="968"/>
      <c r="L72" s="356"/>
      <c r="M72" s="357"/>
      <c r="N72" s="357"/>
      <c r="O72" s="357"/>
      <c r="P72" s="357"/>
      <c r="Q72" s="357"/>
      <c r="R72" s="357"/>
      <c r="S72" s="357"/>
      <c r="T72" s="360"/>
      <c r="U72" s="239" t="s">
        <v>18</v>
      </c>
      <c r="W72" s="1122"/>
      <c r="X72" s="1123"/>
      <c r="Y72" s="12"/>
      <c r="Z72" s="3"/>
      <c r="AA72" s="12"/>
      <c r="AB72" s="12"/>
      <c r="AC72" s="12"/>
      <c r="AD72" s="12"/>
      <c r="AE72" s="12"/>
      <c r="AF72" s="12"/>
    </row>
    <row r="73" spans="1:32" s="10" customFormat="1" ht="15" customHeight="1" thickBot="1" x14ac:dyDescent="0.25">
      <c r="A73" s="778"/>
      <c r="B73" s="848"/>
      <c r="C73" s="849"/>
      <c r="D73" s="849"/>
      <c r="E73" s="849"/>
      <c r="F73" s="849"/>
      <c r="G73" s="850"/>
      <c r="H73" s="886" t="s">
        <v>32</v>
      </c>
      <c r="I73" s="886"/>
      <c r="J73" s="886"/>
      <c r="K73" s="887"/>
      <c r="L73" s="222" t="str">
        <f>IF(L72="","",CONVERT(L72,"cm","m")*2)</f>
        <v/>
      </c>
      <c r="M73" s="223" t="str">
        <f>IF(M72="","",CONVERT(M72,"cm","m")*2)</f>
        <v/>
      </c>
      <c r="N73" s="223" t="str">
        <f t="shared" ref="N73:T73" si="14">IF(N72="","",CONVERT(N72,"cm","m")*2)</f>
        <v/>
      </c>
      <c r="O73" s="223" t="str">
        <f t="shared" si="14"/>
        <v/>
      </c>
      <c r="P73" s="223" t="str">
        <f t="shared" si="14"/>
        <v/>
      </c>
      <c r="Q73" s="223" t="str">
        <f t="shared" si="14"/>
        <v/>
      </c>
      <c r="R73" s="223" t="str">
        <f t="shared" si="14"/>
        <v/>
      </c>
      <c r="S73" s="223" t="str">
        <f t="shared" si="14"/>
        <v/>
      </c>
      <c r="T73" s="223" t="str">
        <f t="shared" si="14"/>
        <v/>
      </c>
      <c r="U73" s="240" t="s">
        <v>19</v>
      </c>
      <c r="W73" s="1124"/>
      <c r="X73" s="1125"/>
      <c r="Y73" s="12"/>
      <c r="Z73" s="3"/>
      <c r="AA73" s="12"/>
      <c r="AB73" s="12"/>
      <c r="AC73" s="12"/>
      <c r="AD73" s="12"/>
      <c r="AE73" s="12"/>
      <c r="AF73" s="12"/>
    </row>
    <row r="74" spans="1:32" s="3" customFormat="1" ht="15" customHeight="1" thickTop="1" x14ac:dyDescent="0.2">
      <c r="A74" s="778"/>
      <c r="B74" s="806" t="s">
        <v>37</v>
      </c>
      <c r="C74" s="807"/>
      <c r="D74" s="807"/>
      <c r="E74" s="807"/>
      <c r="F74" s="807"/>
      <c r="G74" s="808"/>
      <c r="H74" s="76" t="s">
        <v>711</v>
      </c>
      <c r="I74" s="118" t="s">
        <v>7</v>
      </c>
      <c r="J74" s="323"/>
      <c r="K74" s="324"/>
      <c r="L74" s="1091" t="s">
        <v>672</v>
      </c>
      <c r="M74" s="589"/>
      <c r="N74" s="1092"/>
      <c r="O74" s="1093"/>
      <c r="P74" s="1092"/>
      <c r="Q74" s="1093"/>
      <c r="R74" s="1092"/>
      <c r="S74" s="1093"/>
      <c r="T74" s="1092"/>
      <c r="U74" s="751"/>
      <c r="W74" s="1114" t="s">
        <v>76</v>
      </c>
      <c r="X74" s="1115"/>
      <c r="Y74" s="14"/>
      <c r="Z74" s="14"/>
      <c r="AA74" s="14"/>
      <c r="AB74" s="12"/>
      <c r="AC74" s="12"/>
      <c r="AD74" s="12"/>
      <c r="AE74" s="12"/>
      <c r="AF74" s="12"/>
    </row>
    <row r="75" spans="1:32" s="3" customFormat="1" ht="15" customHeight="1" x14ac:dyDescent="0.2">
      <c r="A75" s="778"/>
      <c r="B75" s="1083" t="s">
        <v>33</v>
      </c>
      <c r="C75" s="1084"/>
      <c r="D75" s="1084"/>
      <c r="E75" s="1084"/>
      <c r="F75" s="1084"/>
      <c r="G75" s="1085"/>
      <c r="H75" s="112"/>
      <c r="I75" s="203"/>
      <c r="J75" s="325"/>
      <c r="K75" s="311"/>
      <c r="L75" s="211" t="s">
        <v>14</v>
      </c>
      <c r="M75" s="211" t="s">
        <v>675</v>
      </c>
      <c r="N75" s="211" t="s">
        <v>682</v>
      </c>
      <c r="O75" s="211" t="s">
        <v>698</v>
      </c>
      <c r="P75" s="211" t="s">
        <v>689</v>
      </c>
      <c r="Q75" s="211" t="s">
        <v>684</v>
      </c>
      <c r="R75" s="211" t="s">
        <v>1231</v>
      </c>
      <c r="S75" s="211" t="s">
        <v>1232</v>
      </c>
      <c r="T75" s="211" t="s">
        <v>1233</v>
      </c>
      <c r="U75" s="192" t="s">
        <v>17</v>
      </c>
      <c r="W75" s="1116"/>
      <c r="X75" s="1117"/>
      <c r="Y75" s="14"/>
      <c r="Z75" s="14"/>
      <c r="AA75" s="14"/>
      <c r="AB75" s="12"/>
      <c r="AC75" s="12"/>
      <c r="AD75" s="12"/>
      <c r="AE75" s="12"/>
      <c r="AF75" s="12"/>
    </row>
    <row r="76" spans="1:32" s="3" customFormat="1" ht="15" customHeight="1" x14ac:dyDescent="0.2">
      <c r="A76" s="778"/>
      <c r="B76" s="851"/>
      <c r="C76" s="852"/>
      <c r="D76" s="852"/>
      <c r="E76" s="852"/>
      <c r="F76" s="852"/>
      <c r="G76" s="853"/>
      <c r="H76" s="967" t="s">
        <v>59</v>
      </c>
      <c r="I76" s="967"/>
      <c r="J76" s="967"/>
      <c r="K76" s="968"/>
      <c r="L76" s="356"/>
      <c r="M76" s="357"/>
      <c r="N76" s="357"/>
      <c r="O76" s="357"/>
      <c r="P76" s="357"/>
      <c r="Q76" s="357"/>
      <c r="R76" s="357"/>
      <c r="S76" s="357"/>
      <c r="T76" s="361"/>
      <c r="U76" s="239" t="s">
        <v>18</v>
      </c>
      <c r="W76" s="1116"/>
      <c r="X76" s="1117"/>
      <c r="Y76" s="14"/>
      <c r="AA76" s="14"/>
      <c r="AB76" s="12"/>
      <c r="AC76" s="12"/>
      <c r="AD76" s="12"/>
      <c r="AE76" s="12"/>
      <c r="AF76" s="12"/>
    </row>
    <row r="77" spans="1:32" s="10" customFormat="1" ht="15" customHeight="1" thickBot="1" x14ac:dyDescent="0.25">
      <c r="A77" s="778"/>
      <c r="B77" s="848"/>
      <c r="C77" s="849"/>
      <c r="D77" s="849"/>
      <c r="E77" s="849"/>
      <c r="F77" s="849"/>
      <c r="G77" s="850"/>
      <c r="H77" s="886" t="s">
        <v>32</v>
      </c>
      <c r="I77" s="886"/>
      <c r="J77" s="886"/>
      <c r="K77" s="887"/>
      <c r="L77" s="224" t="str">
        <f>IF(L76="","",CONVERT(L76,"cm","m"))</f>
        <v/>
      </c>
      <c r="M77" s="223" t="str">
        <f>IF(M76="","",CONVERT(M76,"cm","m"))</f>
        <v/>
      </c>
      <c r="N77" s="223" t="str">
        <f t="shared" ref="N77:T77" si="15">IF(N76="","",CONVERT(N76,"cm","m"))</f>
        <v/>
      </c>
      <c r="O77" s="223" t="str">
        <f t="shared" si="15"/>
        <v/>
      </c>
      <c r="P77" s="223" t="str">
        <f t="shared" si="15"/>
        <v/>
      </c>
      <c r="Q77" s="223" t="str">
        <f t="shared" si="15"/>
        <v/>
      </c>
      <c r="R77" s="223" t="str">
        <f t="shared" si="15"/>
        <v/>
      </c>
      <c r="S77" s="223" t="str">
        <f t="shared" si="15"/>
        <v/>
      </c>
      <c r="T77" s="223" t="str">
        <f t="shared" si="15"/>
        <v/>
      </c>
      <c r="U77" s="240" t="s">
        <v>19</v>
      </c>
      <c r="W77" s="1118"/>
      <c r="X77" s="1119"/>
      <c r="Y77" s="14"/>
      <c r="Z77" s="3"/>
      <c r="AA77" s="14"/>
      <c r="AB77" s="12"/>
      <c r="AC77" s="12"/>
      <c r="AD77" s="12"/>
      <c r="AE77" s="12"/>
      <c r="AF77" s="12"/>
    </row>
    <row r="78" spans="1:32" s="10" customFormat="1" ht="15" customHeight="1" thickTop="1" x14ac:dyDescent="0.2">
      <c r="A78" s="778"/>
      <c r="B78" s="806" t="s">
        <v>37</v>
      </c>
      <c r="C78" s="807"/>
      <c r="D78" s="807"/>
      <c r="E78" s="807"/>
      <c r="F78" s="807"/>
      <c r="G78" s="808"/>
      <c r="H78" s="76" t="s">
        <v>711</v>
      </c>
      <c r="I78" s="118" t="s">
        <v>7</v>
      </c>
      <c r="J78" s="323"/>
      <c r="K78" s="324"/>
      <c r="L78" s="1091" t="s">
        <v>672</v>
      </c>
      <c r="M78" s="589"/>
      <c r="N78" s="1092"/>
      <c r="O78" s="1093"/>
      <c r="P78" s="1092"/>
      <c r="Q78" s="1093"/>
      <c r="R78" s="1092"/>
      <c r="S78" s="1093"/>
      <c r="T78" s="1092"/>
      <c r="U78" s="751"/>
      <c r="W78" s="1108" t="s">
        <v>77</v>
      </c>
      <c r="X78" s="1109"/>
      <c r="Y78" s="14"/>
      <c r="Z78" s="14"/>
      <c r="AA78" s="14"/>
      <c r="AB78" s="12"/>
      <c r="AC78" s="12"/>
      <c r="AD78" s="12"/>
      <c r="AE78" s="12"/>
      <c r="AF78" s="12"/>
    </row>
    <row r="79" spans="1:32" s="10" customFormat="1" ht="15" customHeight="1" x14ac:dyDescent="0.2">
      <c r="A79" s="778"/>
      <c r="B79" s="1083" t="s">
        <v>33</v>
      </c>
      <c r="C79" s="1084"/>
      <c r="D79" s="1084"/>
      <c r="E79" s="1084"/>
      <c r="F79" s="1084"/>
      <c r="G79" s="1085"/>
      <c r="H79" s="112"/>
      <c r="I79" s="203"/>
      <c r="J79" s="325"/>
      <c r="K79" s="311"/>
      <c r="L79" s="211" t="s">
        <v>14</v>
      </c>
      <c r="M79" s="211" t="s">
        <v>675</v>
      </c>
      <c r="N79" s="211" t="s">
        <v>682</v>
      </c>
      <c r="O79" s="211" t="s">
        <v>698</v>
      </c>
      <c r="P79" s="211" t="s">
        <v>689</v>
      </c>
      <c r="Q79" s="211" t="s">
        <v>684</v>
      </c>
      <c r="R79" s="211" t="s">
        <v>1231</v>
      </c>
      <c r="S79" s="211" t="s">
        <v>1232</v>
      </c>
      <c r="T79" s="211" t="s">
        <v>1233</v>
      </c>
      <c r="U79" s="192" t="s">
        <v>17</v>
      </c>
      <c r="W79" s="1110"/>
      <c r="X79" s="1111"/>
      <c r="Y79" s="14"/>
      <c r="Z79" s="14"/>
      <c r="AA79" s="14"/>
      <c r="AB79" s="12"/>
      <c r="AC79" s="12"/>
      <c r="AD79" s="12"/>
      <c r="AE79" s="12"/>
      <c r="AF79" s="12"/>
    </row>
    <row r="80" spans="1:32" s="10" customFormat="1" ht="15" customHeight="1" x14ac:dyDescent="0.2">
      <c r="A80" s="778"/>
      <c r="B80" s="851"/>
      <c r="C80" s="852"/>
      <c r="D80" s="852"/>
      <c r="E80" s="852"/>
      <c r="F80" s="852"/>
      <c r="G80" s="853"/>
      <c r="H80" s="967" t="s">
        <v>708</v>
      </c>
      <c r="I80" s="967"/>
      <c r="J80" s="967"/>
      <c r="K80" s="968"/>
      <c r="L80" s="356"/>
      <c r="M80" s="357"/>
      <c r="N80" s="357"/>
      <c r="O80" s="357"/>
      <c r="P80" s="357"/>
      <c r="Q80" s="357"/>
      <c r="R80" s="357"/>
      <c r="S80" s="357"/>
      <c r="T80" s="361"/>
      <c r="U80" s="239" t="s">
        <v>18</v>
      </c>
      <c r="W80" s="1110"/>
      <c r="X80" s="1111"/>
      <c r="Y80" s="14"/>
      <c r="Z80" s="3"/>
      <c r="AA80" s="14"/>
      <c r="AB80" s="12"/>
      <c r="AC80" s="12"/>
      <c r="AD80" s="12"/>
      <c r="AE80" s="12"/>
      <c r="AF80" s="12"/>
    </row>
    <row r="81" spans="1:32" s="10" customFormat="1" ht="15" customHeight="1" thickBot="1" x14ac:dyDescent="0.25">
      <c r="A81" s="778"/>
      <c r="B81" s="848"/>
      <c r="C81" s="849"/>
      <c r="D81" s="849"/>
      <c r="E81" s="849"/>
      <c r="F81" s="849"/>
      <c r="G81" s="850"/>
      <c r="H81" s="886" t="s">
        <v>32</v>
      </c>
      <c r="I81" s="886"/>
      <c r="J81" s="886"/>
      <c r="K81" s="887"/>
      <c r="L81" s="224" t="str">
        <f>IF(L80="","",CONVERT(L80,"cm","m")*2)</f>
        <v/>
      </c>
      <c r="M81" s="223" t="str">
        <f>IF(M80="","",CONVERT(M80,"cm","m")*2)</f>
        <v/>
      </c>
      <c r="N81" s="223" t="str">
        <f t="shared" ref="N81:T81" si="16">IF(N80="","",CONVERT(N80,"cm","m")*2)</f>
        <v/>
      </c>
      <c r="O81" s="223" t="str">
        <f t="shared" si="16"/>
        <v/>
      </c>
      <c r="P81" s="223" t="str">
        <f t="shared" si="16"/>
        <v/>
      </c>
      <c r="Q81" s="223" t="str">
        <f t="shared" si="16"/>
        <v/>
      </c>
      <c r="R81" s="223" t="str">
        <f t="shared" si="16"/>
        <v/>
      </c>
      <c r="S81" s="223" t="str">
        <f t="shared" si="16"/>
        <v/>
      </c>
      <c r="T81" s="223" t="str">
        <f t="shared" si="16"/>
        <v/>
      </c>
      <c r="U81" s="240" t="s">
        <v>19</v>
      </c>
      <c r="W81" s="1112"/>
      <c r="X81" s="1113"/>
      <c r="Y81" s="14"/>
      <c r="Z81" s="3"/>
      <c r="AA81" s="14"/>
      <c r="AB81" s="12"/>
      <c r="AC81" s="12"/>
      <c r="AD81" s="12"/>
      <c r="AE81" s="12"/>
      <c r="AF81" s="12"/>
    </row>
    <row r="82" spans="1:32" s="3" customFormat="1" ht="15" customHeight="1" thickTop="1" x14ac:dyDescent="0.2">
      <c r="A82" s="778"/>
      <c r="B82" s="806" t="s">
        <v>40</v>
      </c>
      <c r="C82" s="807"/>
      <c r="D82" s="807"/>
      <c r="E82" s="807"/>
      <c r="F82" s="807"/>
      <c r="G82" s="808"/>
      <c r="H82" s="76" t="s">
        <v>709</v>
      </c>
      <c r="I82" s="118" t="s">
        <v>7</v>
      </c>
      <c r="J82" s="323"/>
      <c r="K82" s="324"/>
      <c r="L82" s="1091" t="s">
        <v>672</v>
      </c>
      <c r="M82" s="589"/>
      <c r="N82" s="1092"/>
      <c r="O82" s="1093"/>
      <c r="P82" s="1092"/>
      <c r="Q82" s="1093"/>
      <c r="R82" s="1092"/>
      <c r="S82" s="1093"/>
      <c r="T82" s="1092"/>
      <c r="U82" s="751"/>
      <c r="W82" s="1094" t="s">
        <v>78</v>
      </c>
      <c r="X82" s="1095"/>
      <c r="Y82" s="14"/>
      <c r="Z82" s="14"/>
      <c r="AA82" s="14"/>
      <c r="AB82" s="12"/>
      <c r="AC82" s="12"/>
      <c r="AD82" s="12"/>
      <c r="AE82" s="12"/>
      <c r="AF82" s="12"/>
    </row>
    <row r="83" spans="1:32" s="3" customFormat="1" ht="15" customHeight="1" x14ac:dyDescent="0.2">
      <c r="A83" s="778"/>
      <c r="B83" s="1083" t="s">
        <v>35</v>
      </c>
      <c r="C83" s="1084"/>
      <c r="D83" s="1084"/>
      <c r="E83" s="1084"/>
      <c r="F83" s="1084"/>
      <c r="G83" s="1085"/>
      <c r="H83" s="112"/>
      <c r="I83" s="203"/>
      <c r="J83" s="325"/>
      <c r="K83" s="311"/>
      <c r="L83" s="211" t="s">
        <v>14</v>
      </c>
      <c r="M83" s="211" t="s">
        <v>675</v>
      </c>
      <c r="N83" s="211" t="s">
        <v>682</v>
      </c>
      <c r="O83" s="211" t="s">
        <v>698</v>
      </c>
      <c r="P83" s="211" t="s">
        <v>689</v>
      </c>
      <c r="Q83" s="211" t="s">
        <v>684</v>
      </c>
      <c r="R83" s="211" t="s">
        <v>1231</v>
      </c>
      <c r="S83" s="211" t="s">
        <v>1232</v>
      </c>
      <c r="T83" s="211" t="s">
        <v>1233</v>
      </c>
      <c r="U83" s="192" t="s">
        <v>17</v>
      </c>
      <c r="W83" s="1096"/>
      <c r="X83" s="1097"/>
      <c r="Y83" s="12"/>
      <c r="Z83" s="12"/>
      <c r="AA83" s="12"/>
      <c r="AB83" s="12"/>
      <c r="AC83" s="12"/>
      <c r="AD83" s="12"/>
      <c r="AE83" s="12"/>
      <c r="AF83" s="12"/>
    </row>
    <row r="84" spans="1:32" s="3" customFormat="1" ht="15" customHeight="1" x14ac:dyDescent="0.2">
      <c r="A84" s="778"/>
      <c r="B84" s="1100"/>
      <c r="C84" s="1101"/>
      <c r="D84" s="1101"/>
      <c r="E84" s="1101"/>
      <c r="F84" s="1101"/>
      <c r="G84" s="1102"/>
      <c r="H84" s="967" t="s">
        <v>59</v>
      </c>
      <c r="I84" s="967"/>
      <c r="J84" s="967"/>
      <c r="K84" s="968"/>
      <c r="L84" s="356"/>
      <c r="M84" s="357"/>
      <c r="N84" s="357"/>
      <c r="O84" s="357"/>
      <c r="P84" s="357"/>
      <c r="Q84" s="357"/>
      <c r="R84" s="357"/>
      <c r="S84" s="357"/>
      <c r="T84" s="361"/>
      <c r="U84" s="239" t="s">
        <v>18</v>
      </c>
      <c r="W84" s="1096"/>
      <c r="X84" s="1097"/>
    </row>
    <row r="85" spans="1:32" s="10" customFormat="1" ht="15" customHeight="1" thickBot="1" x14ac:dyDescent="0.25">
      <c r="A85" s="778"/>
      <c r="B85" s="1103"/>
      <c r="C85" s="1104"/>
      <c r="D85" s="1104"/>
      <c r="E85" s="1104"/>
      <c r="F85" s="1104"/>
      <c r="G85" s="1105"/>
      <c r="H85" s="1106" t="s">
        <v>32</v>
      </c>
      <c r="I85" s="1106"/>
      <c r="J85" s="1106"/>
      <c r="K85" s="1107"/>
      <c r="L85" s="220" t="str">
        <f>IF(L84="","",CONVERT(L84,"cm","m"))</f>
        <v/>
      </c>
      <c r="M85" s="221" t="str">
        <f>IF(M84="","",CONVERT(M84,"cm","m"))</f>
        <v/>
      </c>
      <c r="N85" s="221" t="str">
        <f t="shared" ref="N85:T85" si="17">IF(N84="","",CONVERT(N84,"cm","m"))</f>
        <v/>
      </c>
      <c r="O85" s="221" t="str">
        <f t="shared" si="17"/>
        <v/>
      </c>
      <c r="P85" s="221" t="str">
        <f t="shared" si="17"/>
        <v/>
      </c>
      <c r="Q85" s="221" t="str">
        <f t="shared" si="17"/>
        <v/>
      </c>
      <c r="R85" s="221" t="str">
        <f t="shared" si="17"/>
        <v/>
      </c>
      <c r="S85" s="221" t="str">
        <f t="shared" si="17"/>
        <v/>
      </c>
      <c r="T85" s="221" t="str">
        <f t="shared" si="17"/>
        <v/>
      </c>
      <c r="U85" s="241" t="s">
        <v>19</v>
      </c>
      <c r="W85" s="1098"/>
      <c r="X85" s="1099"/>
      <c r="Z85" s="3"/>
    </row>
    <row r="86" spans="1:32" s="10" customFormat="1" ht="15" customHeight="1" thickTop="1" x14ac:dyDescent="0.2">
      <c r="A86" s="778"/>
      <c r="B86" s="806" t="s">
        <v>40</v>
      </c>
      <c r="C86" s="807"/>
      <c r="D86" s="807"/>
      <c r="E86" s="807"/>
      <c r="F86" s="807"/>
      <c r="G86" s="808"/>
      <c r="H86" s="76" t="s">
        <v>709</v>
      </c>
      <c r="I86" s="118" t="s">
        <v>7</v>
      </c>
      <c r="J86" s="323"/>
      <c r="K86" s="324"/>
      <c r="L86" s="1091" t="s">
        <v>672</v>
      </c>
      <c r="M86" s="589"/>
      <c r="N86" s="1092"/>
      <c r="O86" s="1093"/>
      <c r="P86" s="1092"/>
      <c r="Q86" s="1093"/>
      <c r="R86" s="1092"/>
      <c r="S86" s="1093"/>
      <c r="T86" s="1092"/>
      <c r="U86" s="751"/>
      <c r="W86" s="1077" t="s">
        <v>79</v>
      </c>
      <c r="X86" s="1078"/>
    </row>
    <row r="87" spans="1:32" s="10" customFormat="1" ht="15" customHeight="1" x14ac:dyDescent="0.2">
      <c r="A87" s="778"/>
      <c r="B87" s="1083" t="s">
        <v>35</v>
      </c>
      <c r="C87" s="1084"/>
      <c r="D87" s="1084"/>
      <c r="E87" s="1084"/>
      <c r="F87" s="1084"/>
      <c r="G87" s="1085"/>
      <c r="H87" s="112"/>
      <c r="I87" s="203"/>
      <c r="J87" s="325"/>
      <c r="K87" s="311"/>
      <c r="L87" s="211" t="s">
        <v>14</v>
      </c>
      <c r="M87" s="211" t="s">
        <v>675</v>
      </c>
      <c r="N87" s="211" t="s">
        <v>682</v>
      </c>
      <c r="O87" s="211" t="s">
        <v>698</v>
      </c>
      <c r="P87" s="211" t="s">
        <v>689</v>
      </c>
      <c r="Q87" s="211" t="s">
        <v>684</v>
      </c>
      <c r="R87" s="211" t="s">
        <v>1231</v>
      </c>
      <c r="S87" s="211" t="s">
        <v>1232</v>
      </c>
      <c r="T87" s="211" t="s">
        <v>1233</v>
      </c>
      <c r="U87" s="192" t="s">
        <v>17</v>
      </c>
      <c r="W87" s="1079"/>
      <c r="X87" s="1080"/>
    </row>
    <row r="88" spans="1:32" s="10" customFormat="1" ht="15" customHeight="1" x14ac:dyDescent="0.2">
      <c r="A88" s="778"/>
      <c r="B88" s="851"/>
      <c r="C88" s="852"/>
      <c r="D88" s="852"/>
      <c r="E88" s="852"/>
      <c r="F88" s="852"/>
      <c r="G88" s="853"/>
      <c r="H88" s="967" t="s">
        <v>708</v>
      </c>
      <c r="I88" s="967"/>
      <c r="J88" s="967"/>
      <c r="K88" s="968"/>
      <c r="L88" s="356"/>
      <c r="M88" s="357"/>
      <c r="N88" s="357"/>
      <c r="O88" s="357"/>
      <c r="P88" s="357"/>
      <c r="Q88" s="357"/>
      <c r="R88" s="357"/>
      <c r="S88" s="357"/>
      <c r="T88" s="361"/>
      <c r="U88" s="239" t="s">
        <v>18</v>
      </c>
      <c r="W88" s="1079"/>
      <c r="X88" s="1080"/>
      <c r="Z88" s="3"/>
    </row>
    <row r="89" spans="1:32" s="10" customFormat="1" ht="15" customHeight="1" thickBot="1" x14ac:dyDescent="0.25">
      <c r="A89" s="778"/>
      <c r="B89" s="1086"/>
      <c r="C89" s="1087"/>
      <c r="D89" s="1087"/>
      <c r="E89" s="1087"/>
      <c r="F89" s="1087"/>
      <c r="G89" s="1088"/>
      <c r="H89" s="1089" t="s">
        <v>32</v>
      </c>
      <c r="I89" s="1089"/>
      <c r="J89" s="1089"/>
      <c r="K89" s="1090"/>
      <c r="L89" s="366" t="str">
        <f>IF(L88="","",CONVERT(L88,"cm","m")*2)</f>
        <v/>
      </c>
      <c r="M89" s="367" t="str">
        <f>IF(M88="","",CONVERT(M88,"cm","m")*2)</f>
        <v/>
      </c>
      <c r="N89" s="367" t="str">
        <f t="shared" ref="N89:T89" si="18">IF(N88="","",CONVERT(N88,"cm","m")*2)</f>
        <v/>
      </c>
      <c r="O89" s="367" t="str">
        <f t="shared" si="18"/>
        <v/>
      </c>
      <c r="P89" s="367" t="str">
        <f t="shared" si="18"/>
        <v/>
      </c>
      <c r="Q89" s="367" t="str">
        <f t="shared" si="18"/>
        <v/>
      </c>
      <c r="R89" s="367" t="str">
        <f t="shared" si="18"/>
        <v/>
      </c>
      <c r="S89" s="367" t="str">
        <f t="shared" si="18"/>
        <v/>
      </c>
      <c r="T89" s="367" t="str">
        <f t="shared" si="18"/>
        <v/>
      </c>
      <c r="U89" s="368" t="s">
        <v>19</v>
      </c>
      <c r="W89" s="1081"/>
      <c r="X89" s="1082"/>
      <c r="Z89" s="3"/>
    </row>
    <row r="90" spans="1:32" s="10" customFormat="1" ht="15" customHeight="1" thickTop="1" x14ac:dyDescent="0.2">
      <c r="A90" s="778"/>
      <c r="B90" s="1073" t="s">
        <v>42</v>
      </c>
      <c r="C90" s="1074"/>
      <c r="D90" s="1074"/>
      <c r="E90" s="1074"/>
      <c r="F90" s="1074"/>
      <c r="G90" s="1075"/>
      <c r="H90" s="145" t="s">
        <v>712</v>
      </c>
      <c r="I90" s="134" t="s">
        <v>48</v>
      </c>
      <c r="J90" s="918">
        <v>1</v>
      </c>
      <c r="K90" s="921">
        <v>1</v>
      </c>
      <c r="L90" s="1076"/>
      <c r="M90" s="1070"/>
      <c r="N90" s="1069"/>
      <c r="O90" s="1070"/>
      <c r="P90" s="1069"/>
      <c r="Q90" s="1070"/>
      <c r="R90" s="1069"/>
      <c r="S90" s="1070"/>
      <c r="T90" s="1044" t="s">
        <v>53</v>
      </c>
      <c r="U90" s="1045"/>
      <c r="W90" s="1061" t="s">
        <v>129</v>
      </c>
      <c r="X90" s="1071"/>
    </row>
    <row r="91" spans="1:32" s="10" customFormat="1" ht="15" customHeight="1" x14ac:dyDescent="0.2">
      <c r="A91" s="778"/>
      <c r="B91" s="832" t="s">
        <v>64</v>
      </c>
      <c r="C91" s="833"/>
      <c r="D91" s="833"/>
      <c r="E91" s="833"/>
      <c r="F91" s="833"/>
      <c r="G91" s="834"/>
      <c r="H91" s="133"/>
      <c r="I91" s="134" t="s">
        <v>1149</v>
      </c>
      <c r="J91" s="918"/>
      <c r="K91" s="921"/>
      <c r="L91" s="1029"/>
      <c r="M91" s="1030"/>
      <c r="N91" s="1031"/>
      <c r="O91" s="1030"/>
      <c r="P91" s="1031"/>
      <c r="Q91" s="1030"/>
      <c r="R91" s="1031"/>
      <c r="S91" s="1030"/>
      <c r="T91" s="617" t="s">
        <v>52</v>
      </c>
      <c r="U91" s="618"/>
      <c r="W91" s="1063"/>
      <c r="X91" s="1072"/>
    </row>
    <row r="92" spans="1:32" s="10" customFormat="1" ht="15" customHeight="1" x14ac:dyDescent="0.2">
      <c r="A92" s="778"/>
      <c r="B92" s="832" t="s">
        <v>716</v>
      </c>
      <c r="C92" s="833"/>
      <c r="D92" s="833"/>
      <c r="E92" s="833"/>
      <c r="F92" s="833"/>
      <c r="G92" s="834"/>
      <c r="H92" s="133"/>
      <c r="I92" s="134" t="s">
        <v>49</v>
      </c>
      <c r="J92" s="918"/>
      <c r="K92" s="921"/>
      <c r="L92" s="1032"/>
      <c r="M92" s="1033"/>
      <c r="N92" s="1034"/>
      <c r="O92" s="1033"/>
      <c r="P92" s="1034"/>
      <c r="Q92" s="1033"/>
      <c r="R92" s="1034"/>
      <c r="S92" s="1033"/>
      <c r="T92" s="607" t="s">
        <v>41</v>
      </c>
      <c r="U92" s="608"/>
      <c r="W92" s="1063"/>
      <c r="X92" s="1072"/>
    </row>
    <row r="93" spans="1:32" s="10" customFormat="1" ht="15" customHeight="1" x14ac:dyDescent="0.2">
      <c r="A93" s="778"/>
      <c r="B93" s="914" t="s">
        <v>57</v>
      </c>
      <c r="C93" s="915"/>
      <c r="D93" s="915"/>
      <c r="E93" s="915"/>
      <c r="F93" s="915"/>
      <c r="G93" s="916"/>
      <c r="H93" s="133"/>
      <c r="I93" s="134" t="s">
        <v>50</v>
      </c>
      <c r="J93" s="918"/>
      <c r="K93" s="921"/>
      <c r="L93" s="1035"/>
      <c r="M93" s="1036"/>
      <c r="N93" s="1037"/>
      <c r="O93" s="1036"/>
      <c r="P93" s="1037"/>
      <c r="Q93" s="1036"/>
      <c r="R93" s="1037"/>
      <c r="S93" s="1036"/>
      <c r="T93" s="1044" t="s">
        <v>54</v>
      </c>
      <c r="U93" s="1045"/>
      <c r="W93" s="1063"/>
      <c r="X93" s="1072"/>
    </row>
    <row r="94" spans="1:32" s="10" customFormat="1" ht="15" customHeight="1" x14ac:dyDescent="0.2">
      <c r="A94" s="778"/>
      <c r="B94" s="909"/>
      <c r="C94" s="910"/>
      <c r="D94" s="910"/>
      <c r="E94" s="910"/>
      <c r="F94" s="910"/>
      <c r="G94" s="911"/>
      <c r="H94" s="133"/>
      <c r="I94" s="134" t="s">
        <v>43</v>
      </c>
      <c r="J94" s="918"/>
      <c r="K94" s="921"/>
      <c r="L94" s="1046"/>
      <c r="M94" s="602"/>
      <c r="N94" s="601"/>
      <c r="O94" s="602"/>
      <c r="P94" s="601"/>
      <c r="Q94" s="602"/>
      <c r="R94" s="601"/>
      <c r="S94" s="602"/>
      <c r="T94" s="603" t="s">
        <v>55</v>
      </c>
      <c r="U94" s="604"/>
      <c r="W94" s="1063"/>
      <c r="X94" s="1072"/>
    </row>
    <row r="95" spans="1:32" s="10" customFormat="1" ht="15" customHeight="1" x14ac:dyDescent="0.2">
      <c r="A95" s="778"/>
      <c r="B95" s="899"/>
      <c r="C95" s="900"/>
      <c r="D95" s="900"/>
      <c r="E95" s="900"/>
      <c r="F95" s="900"/>
      <c r="G95" s="901"/>
      <c r="H95" s="135"/>
      <c r="I95" s="134" t="s">
        <v>45</v>
      </c>
      <c r="J95" s="918"/>
      <c r="K95" s="921"/>
      <c r="L95" s="1038"/>
      <c r="M95" s="1039"/>
      <c r="N95" s="1040"/>
      <c r="O95" s="1039"/>
      <c r="P95" s="1040"/>
      <c r="Q95" s="1039"/>
      <c r="R95" s="1040"/>
      <c r="S95" s="1039"/>
      <c r="T95" s="607" t="s">
        <v>56</v>
      </c>
      <c r="U95" s="608"/>
      <c r="W95" s="1063"/>
      <c r="X95" s="1072"/>
    </row>
    <row r="96" spans="1:32" s="10" customFormat="1" ht="15" customHeight="1" x14ac:dyDescent="0.2">
      <c r="A96" s="778"/>
      <c r="B96" s="899"/>
      <c r="C96" s="900"/>
      <c r="D96" s="900"/>
      <c r="E96" s="900"/>
      <c r="F96" s="900"/>
      <c r="G96" s="901"/>
      <c r="H96" s="135"/>
      <c r="I96" s="134" t="s">
        <v>1150</v>
      </c>
      <c r="J96" s="918"/>
      <c r="K96" s="921"/>
      <c r="L96" s="211" t="s">
        <v>14</v>
      </c>
      <c r="M96" s="211" t="s">
        <v>675</v>
      </c>
      <c r="N96" s="211" t="s">
        <v>682</v>
      </c>
      <c r="O96" s="211" t="s">
        <v>698</v>
      </c>
      <c r="P96" s="211" t="s">
        <v>689</v>
      </c>
      <c r="Q96" s="211" t="s">
        <v>684</v>
      </c>
      <c r="R96" s="211" t="s">
        <v>1231</v>
      </c>
      <c r="S96" s="211" t="s">
        <v>1232</v>
      </c>
      <c r="T96" s="211" t="s">
        <v>1233</v>
      </c>
      <c r="U96" s="192" t="s">
        <v>17</v>
      </c>
      <c r="W96" s="1063"/>
      <c r="X96" s="1072"/>
    </row>
    <row r="97" spans="1:24" s="10" customFormat="1" ht="15" customHeight="1" x14ac:dyDescent="0.2">
      <c r="A97" s="778"/>
      <c r="B97" s="883"/>
      <c r="C97" s="884"/>
      <c r="D97" s="884"/>
      <c r="E97" s="884"/>
      <c r="F97" s="884"/>
      <c r="G97" s="885"/>
      <c r="H97" s="135"/>
      <c r="I97" s="259" t="s">
        <v>1151</v>
      </c>
      <c r="J97" s="918"/>
      <c r="K97" s="921"/>
      <c r="L97" s="1065">
        <v>30</v>
      </c>
      <c r="M97" s="1066">
        <v>32</v>
      </c>
      <c r="N97" s="1066">
        <v>34</v>
      </c>
      <c r="O97" s="1066">
        <v>36</v>
      </c>
      <c r="P97" s="1066">
        <v>40</v>
      </c>
      <c r="Q97" s="1066" t="s">
        <v>98</v>
      </c>
      <c r="R97" s="1066">
        <v>46</v>
      </c>
      <c r="S97" s="1049">
        <v>50</v>
      </c>
      <c r="T97" s="1049">
        <v>54</v>
      </c>
      <c r="U97" s="638" t="s">
        <v>36</v>
      </c>
      <c r="W97" s="1063"/>
      <c r="X97" s="1072"/>
    </row>
    <row r="98" spans="1:24" s="10" customFormat="1" ht="15" customHeight="1" thickBot="1" x14ac:dyDescent="0.25">
      <c r="A98" s="778"/>
      <c r="B98" s="929"/>
      <c r="C98" s="930"/>
      <c r="D98" s="930"/>
      <c r="E98" s="930"/>
      <c r="F98" s="930"/>
      <c r="G98" s="931"/>
      <c r="H98" s="138"/>
      <c r="I98" s="139" t="s">
        <v>47</v>
      </c>
      <c r="J98" s="919"/>
      <c r="K98" s="922"/>
      <c r="L98" s="1048"/>
      <c r="M98" s="1050"/>
      <c r="N98" s="1050"/>
      <c r="O98" s="1050"/>
      <c r="P98" s="1050"/>
      <c r="Q98" s="1050"/>
      <c r="R98" s="1050"/>
      <c r="S98" s="1050"/>
      <c r="T98" s="1050"/>
      <c r="U98" s="637"/>
      <c r="W98" s="1063"/>
      <c r="X98" s="1072"/>
    </row>
    <row r="99" spans="1:24" s="3" customFormat="1" ht="15" customHeight="1" thickTop="1" x14ac:dyDescent="0.25">
      <c r="A99" s="778"/>
      <c r="B99" s="888" t="s">
        <v>42</v>
      </c>
      <c r="C99" s="889"/>
      <c r="D99" s="889"/>
      <c r="E99" s="889"/>
      <c r="F99" s="889"/>
      <c r="G99" s="890"/>
      <c r="H99" s="131" t="s">
        <v>712</v>
      </c>
      <c r="I99" s="207" t="s">
        <v>70</v>
      </c>
      <c r="J99" s="917">
        <v>1</v>
      </c>
      <c r="K99" s="920">
        <v>1</v>
      </c>
      <c r="L99" s="1041"/>
      <c r="M99" s="1042"/>
      <c r="N99" s="1043"/>
      <c r="O99" s="1042"/>
      <c r="P99" s="1043"/>
      <c r="Q99" s="1042"/>
      <c r="R99" s="1043"/>
      <c r="S99" s="1042"/>
      <c r="T99" s="615" t="s">
        <v>53</v>
      </c>
      <c r="U99" s="616"/>
      <c r="W99" s="1051" t="s">
        <v>80</v>
      </c>
      <c r="X99" s="1067"/>
    </row>
    <row r="100" spans="1:24" s="3" customFormat="1" ht="15" customHeight="1" x14ac:dyDescent="0.25">
      <c r="A100" s="778"/>
      <c r="B100" s="832" t="s">
        <v>62</v>
      </c>
      <c r="C100" s="833"/>
      <c r="D100" s="833"/>
      <c r="E100" s="833"/>
      <c r="F100" s="833"/>
      <c r="G100" s="834"/>
      <c r="H100" s="133"/>
      <c r="I100" s="207" t="s">
        <v>1152</v>
      </c>
      <c r="J100" s="918"/>
      <c r="K100" s="921"/>
      <c r="L100" s="1029"/>
      <c r="M100" s="1030"/>
      <c r="N100" s="1031"/>
      <c r="O100" s="1030"/>
      <c r="P100" s="1031"/>
      <c r="Q100" s="1030"/>
      <c r="R100" s="1031"/>
      <c r="S100" s="1030"/>
      <c r="T100" s="617" t="s">
        <v>52</v>
      </c>
      <c r="U100" s="618"/>
      <c r="W100" s="1053"/>
      <c r="X100" s="1068"/>
    </row>
    <row r="101" spans="1:24" s="3" customFormat="1" ht="15" customHeight="1" x14ac:dyDescent="0.25">
      <c r="A101" s="778"/>
      <c r="B101" s="832" t="s">
        <v>716</v>
      </c>
      <c r="C101" s="833"/>
      <c r="D101" s="833"/>
      <c r="E101" s="833"/>
      <c r="F101" s="833"/>
      <c r="G101" s="834"/>
      <c r="H101" s="133"/>
      <c r="I101" s="207" t="s">
        <v>71</v>
      </c>
      <c r="J101" s="918"/>
      <c r="K101" s="921"/>
      <c r="L101" s="1032"/>
      <c r="M101" s="1033"/>
      <c r="N101" s="1034"/>
      <c r="O101" s="1033"/>
      <c r="P101" s="1034"/>
      <c r="Q101" s="1033"/>
      <c r="R101" s="1034"/>
      <c r="S101" s="1033"/>
      <c r="T101" s="607" t="s">
        <v>41</v>
      </c>
      <c r="U101" s="608"/>
      <c r="W101" s="1053"/>
      <c r="X101" s="1068"/>
    </row>
    <row r="102" spans="1:24" s="3" customFormat="1" ht="15" customHeight="1" x14ac:dyDescent="0.25">
      <c r="A102" s="778"/>
      <c r="B102" s="914" t="s">
        <v>57</v>
      </c>
      <c r="C102" s="915"/>
      <c r="D102" s="915"/>
      <c r="E102" s="915"/>
      <c r="F102" s="915"/>
      <c r="G102" s="916"/>
      <c r="H102" s="133"/>
      <c r="I102" s="207" t="s">
        <v>72</v>
      </c>
      <c r="J102" s="918"/>
      <c r="K102" s="921"/>
      <c r="L102" s="1035"/>
      <c r="M102" s="1036"/>
      <c r="N102" s="1037"/>
      <c r="O102" s="1036"/>
      <c r="P102" s="1037"/>
      <c r="Q102" s="1036"/>
      <c r="R102" s="1037"/>
      <c r="S102" s="1036"/>
      <c r="T102" s="1044" t="s">
        <v>54</v>
      </c>
      <c r="U102" s="1045"/>
      <c r="W102" s="1053"/>
      <c r="X102" s="1068"/>
    </row>
    <row r="103" spans="1:24" s="3" customFormat="1" ht="15" customHeight="1" x14ac:dyDescent="0.25">
      <c r="A103" s="778"/>
      <c r="B103" s="909"/>
      <c r="C103" s="910"/>
      <c r="D103" s="910"/>
      <c r="E103" s="910"/>
      <c r="F103" s="910"/>
      <c r="G103" s="911"/>
      <c r="H103" s="133"/>
      <c r="I103" s="207" t="s">
        <v>65</v>
      </c>
      <c r="J103" s="918"/>
      <c r="K103" s="921"/>
      <c r="L103" s="1046"/>
      <c r="M103" s="602"/>
      <c r="N103" s="601"/>
      <c r="O103" s="602"/>
      <c r="P103" s="601"/>
      <c r="Q103" s="602"/>
      <c r="R103" s="601"/>
      <c r="S103" s="602"/>
      <c r="T103" s="603" t="s">
        <v>55</v>
      </c>
      <c r="U103" s="604"/>
      <c r="W103" s="1053"/>
      <c r="X103" s="1068"/>
    </row>
    <row r="104" spans="1:24" s="3" customFormat="1" ht="15" customHeight="1" x14ac:dyDescent="0.25">
      <c r="A104" s="778"/>
      <c r="B104" s="899"/>
      <c r="C104" s="900"/>
      <c r="D104" s="900"/>
      <c r="E104" s="900"/>
      <c r="F104" s="900"/>
      <c r="G104" s="901"/>
      <c r="H104" s="135"/>
      <c r="I104" s="207" t="s">
        <v>67</v>
      </c>
      <c r="J104" s="918"/>
      <c r="K104" s="921"/>
      <c r="L104" s="1038"/>
      <c r="M104" s="1039"/>
      <c r="N104" s="1040"/>
      <c r="O104" s="1039"/>
      <c r="P104" s="1040"/>
      <c r="Q104" s="1039"/>
      <c r="R104" s="1040"/>
      <c r="S104" s="1039"/>
      <c r="T104" s="607" t="s">
        <v>56</v>
      </c>
      <c r="U104" s="608"/>
      <c r="W104" s="1053"/>
      <c r="X104" s="1068"/>
    </row>
    <row r="105" spans="1:24" s="4" customFormat="1" ht="15" customHeight="1" x14ac:dyDescent="0.25">
      <c r="A105" s="778"/>
      <c r="B105" s="899"/>
      <c r="C105" s="900"/>
      <c r="D105" s="900"/>
      <c r="E105" s="900"/>
      <c r="F105" s="900"/>
      <c r="G105" s="901"/>
      <c r="H105" s="135"/>
      <c r="I105" s="207" t="s">
        <v>1153</v>
      </c>
      <c r="J105" s="918"/>
      <c r="K105" s="921"/>
      <c r="L105" s="211" t="s">
        <v>14</v>
      </c>
      <c r="M105" s="211" t="s">
        <v>675</v>
      </c>
      <c r="N105" s="211" t="s">
        <v>682</v>
      </c>
      <c r="O105" s="211" t="s">
        <v>698</v>
      </c>
      <c r="P105" s="211" t="s">
        <v>689</v>
      </c>
      <c r="Q105" s="211" t="s">
        <v>684</v>
      </c>
      <c r="R105" s="211" t="s">
        <v>1231</v>
      </c>
      <c r="S105" s="211" t="s">
        <v>1232</v>
      </c>
      <c r="T105" s="211" t="s">
        <v>1233</v>
      </c>
      <c r="U105" s="192" t="s">
        <v>17</v>
      </c>
      <c r="V105" s="6"/>
      <c r="W105" s="1053"/>
      <c r="X105" s="1068"/>
    </row>
    <row r="106" spans="1:24" s="3" customFormat="1" ht="15" customHeight="1" x14ac:dyDescent="0.25">
      <c r="A106" s="778"/>
      <c r="B106" s="883"/>
      <c r="C106" s="884"/>
      <c r="D106" s="884"/>
      <c r="E106" s="884"/>
      <c r="F106" s="884"/>
      <c r="G106" s="885"/>
      <c r="H106" s="135"/>
      <c r="I106" s="365" t="s">
        <v>1154</v>
      </c>
      <c r="J106" s="918"/>
      <c r="K106" s="921"/>
      <c r="L106" s="1065">
        <v>30</v>
      </c>
      <c r="M106" s="1066">
        <v>32</v>
      </c>
      <c r="N106" s="1066">
        <v>34</v>
      </c>
      <c r="O106" s="1066">
        <v>36</v>
      </c>
      <c r="P106" s="1066">
        <v>40</v>
      </c>
      <c r="Q106" s="1066" t="s">
        <v>98</v>
      </c>
      <c r="R106" s="1066">
        <v>46</v>
      </c>
      <c r="S106" s="1049">
        <v>50</v>
      </c>
      <c r="T106" s="1049">
        <v>54</v>
      </c>
      <c r="U106" s="638" t="s">
        <v>36</v>
      </c>
      <c r="W106" s="1053"/>
      <c r="X106" s="1068"/>
    </row>
    <row r="107" spans="1:24" s="3" customFormat="1" ht="15" customHeight="1" thickBot="1" x14ac:dyDescent="0.3">
      <c r="A107" s="778"/>
      <c r="B107" s="929"/>
      <c r="C107" s="930"/>
      <c r="D107" s="930"/>
      <c r="E107" s="930"/>
      <c r="F107" s="930"/>
      <c r="G107" s="931"/>
      <c r="H107" s="138"/>
      <c r="I107" s="208" t="s">
        <v>69</v>
      </c>
      <c r="J107" s="919"/>
      <c r="K107" s="922"/>
      <c r="L107" s="1048"/>
      <c r="M107" s="1050"/>
      <c r="N107" s="1050"/>
      <c r="O107" s="1050"/>
      <c r="P107" s="1050"/>
      <c r="Q107" s="1050"/>
      <c r="R107" s="1050"/>
      <c r="S107" s="1050"/>
      <c r="T107" s="1050"/>
      <c r="U107" s="637"/>
      <c r="W107" s="1053"/>
      <c r="X107" s="1068"/>
    </row>
    <row r="108" spans="1:24" s="3" customFormat="1" ht="15" customHeight="1" thickTop="1" x14ac:dyDescent="0.2">
      <c r="A108" s="778"/>
      <c r="B108" s="888" t="s">
        <v>42</v>
      </c>
      <c r="C108" s="889"/>
      <c r="D108" s="889"/>
      <c r="E108" s="889"/>
      <c r="F108" s="889"/>
      <c r="G108" s="890"/>
      <c r="H108" s="131" t="s">
        <v>712</v>
      </c>
      <c r="I108" s="209" t="s">
        <v>88</v>
      </c>
      <c r="J108" s="917">
        <v>1</v>
      </c>
      <c r="K108" s="920">
        <v>1</v>
      </c>
      <c r="L108" s="1041"/>
      <c r="M108" s="1042"/>
      <c r="N108" s="1043"/>
      <c r="O108" s="1042"/>
      <c r="P108" s="1043"/>
      <c r="Q108" s="1042"/>
      <c r="R108" s="1043"/>
      <c r="S108" s="1042"/>
      <c r="T108" s="615" t="s">
        <v>53</v>
      </c>
      <c r="U108" s="616"/>
      <c r="W108" s="1025" t="s">
        <v>81</v>
      </c>
      <c r="X108" s="1026"/>
    </row>
    <row r="109" spans="1:24" s="3" customFormat="1" ht="15" customHeight="1" x14ac:dyDescent="0.2">
      <c r="A109" s="778"/>
      <c r="B109" s="832" t="s">
        <v>82</v>
      </c>
      <c r="C109" s="833"/>
      <c r="D109" s="833"/>
      <c r="E109" s="833"/>
      <c r="F109" s="833"/>
      <c r="G109" s="834"/>
      <c r="H109" s="133"/>
      <c r="I109" s="209" t="s">
        <v>1155</v>
      </c>
      <c r="J109" s="918"/>
      <c r="K109" s="921"/>
      <c r="L109" s="1029"/>
      <c r="M109" s="1030"/>
      <c r="N109" s="1031"/>
      <c r="O109" s="1030"/>
      <c r="P109" s="1031"/>
      <c r="Q109" s="1030"/>
      <c r="R109" s="1031"/>
      <c r="S109" s="1030"/>
      <c r="T109" s="617" t="s">
        <v>52</v>
      </c>
      <c r="U109" s="618"/>
      <c r="W109" s="1027"/>
      <c r="X109" s="1028"/>
    </row>
    <row r="110" spans="1:24" s="3" customFormat="1" ht="15" customHeight="1" x14ac:dyDescent="0.2">
      <c r="A110" s="778"/>
      <c r="B110" s="832" t="s">
        <v>715</v>
      </c>
      <c r="C110" s="833"/>
      <c r="D110" s="833"/>
      <c r="E110" s="833"/>
      <c r="F110" s="833"/>
      <c r="G110" s="834"/>
      <c r="H110" s="133"/>
      <c r="I110" s="209" t="s">
        <v>89</v>
      </c>
      <c r="J110" s="918"/>
      <c r="K110" s="921"/>
      <c r="L110" s="1032"/>
      <c r="M110" s="1033"/>
      <c r="N110" s="1034"/>
      <c r="O110" s="1033"/>
      <c r="P110" s="1034"/>
      <c r="Q110" s="1033"/>
      <c r="R110" s="1034"/>
      <c r="S110" s="1033"/>
      <c r="T110" s="607" t="s">
        <v>41</v>
      </c>
      <c r="U110" s="608"/>
      <c r="W110" s="1027"/>
      <c r="X110" s="1028"/>
    </row>
    <row r="111" spans="1:24" s="3" customFormat="1" ht="15" customHeight="1" x14ac:dyDescent="0.2">
      <c r="A111" s="778"/>
      <c r="B111" s="914" t="s">
        <v>57</v>
      </c>
      <c r="C111" s="915"/>
      <c r="D111" s="915"/>
      <c r="E111" s="915"/>
      <c r="F111" s="915"/>
      <c r="G111" s="916"/>
      <c r="H111" s="133"/>
      <c r="I111" s="209" t="s">
        <v>90</v>
      </c>
      <c r="J111" s="918"/>
      <c r="K111" s="921"/>
      <c r="L111" s="1035"/>
      <c r="M111" s="1036"/>
      <c r="N111" s="1037"/>
      <c r="O111" s="1036"/>
      <c r="P111" s="1037"/>
      <c r="Q111" s="1036"/>
      <c r="R111" s="1037"/>
      <c r="S111" s="1036"/>
      <c r="T111" s="1044" t="s">
        <v>54</v>
      </c>
      <c r="U111" s="1045"/>
      <c r="W111" s="1027"/>
      <c r="X111" s="1028"/>
    </row>
    <row r="112" spans="1:24" s="3" customFormat="1" ht="15" customHeight="1" x14ac:dyDescent="0.2">
      <c r="A112" s="778"/>
      <c r="B112" s="909"/>
      <c r="C112" s="910"/>
      <c r="D112" s="910"/>
      <c r="E112" s="910"/>
      <c r="F112" s="910"/>
      <c r="G112" s="911"/>
      <c r="H112" s="133"/>
      <c r="I112" s="209" t="s">
        <v>83</v>
      </c>
      <c r="J112" s="918"/>
      <c r="K112" s="921"/>
      <c r="L112" s="1046"/>
      <c r="M112" s="602"/>
      <c r="N112" s="601"/>
      <c r="O112" s="602"/>
      <c r="P112" s="601"/>
      <c r="Q112" s="602"/>
      <c r="R112" s="601"/>
      <c r="S112" s="602"/>
      <c r="T112" s="603" t="s">
        <v>55</v>
      </c>
      <c r="U112" s="604"/>
      <c r="W112" s="1027"/>
      <c r="X112" s="1028"/>
    </row>
    <row r="113" spans="1:32" s="3" customFormat="1" ht="15" customHeight="1" x14ac:dyDescent="0.2">
      <c r="A113" s="778"/>
      <c r="B113" s="899"/>
      <c r="C113" s="900"/>
      <c r="D113" s="900"/>
      <c r="E113" s="900"/>
      <c r="F113" s="900"/>
      <c r="G113" s="901"/>
      <c r="H113" s="135"/>
      <c r="I113" s="209" t="s">
        <v>85</v>
      </c>
      <c r="J113" s="918"/>
      <c r="K113" s="921"/>
      <c r="L113" s="1038"/>
      <c r="M113" s="1039"/>
      <c r="N113" s="1040"/>
      <c r="O113" s="1039"/>
      <c r="P113" s="1040"/>
      <c r="Q113" s="1039"/>
      <c r="R113" s="1040"/>
      <c r="S113" s="1039"/>
      <c r="T113" s="607" t="s">
        <v>56</v>
      </c>
      <c r="U113" s="608"/>
      <c r="W113" s="1027"/>
      <c r="X113" s="1028"/>
    </row>
    <row r="114" spans="1:32" s="3" customFormat="1" ht="15" customHeight="1" x14ac:dyDescent="0.2">
      <c r="A114" s="778"/>
      <c r="B114" s="899"/>
      <c r="C114" s="900"/>
      <c r="D114" s="900"/>
      <c r="E114" s="900"/>
      <c r="F114" s="900"/>
      <c r="G114" s="901"/>
      <c r="H114" s="135"/>
      <c r="I114" s="209" t="s">
        <v>1156</v>
      </c>
      <c r="J114" s="918"/>
      <c r="K114" s="921"/>
      <c r="L114" s="211" t="s">
        <v>14</v>
      </c>
      <c r="M114" s="211" t="s">
        <v>675</v>
      </c>
      <c r="N114" s="211" t="s">
        <v>682</v>
      </c>
      <c r="O114" s="211" t="s">
        <v>698</v>
      </c>
      <c r="P114" s="211" t="s">
        <v>689</v>
      </c>
      <c r="Q114" s="211" t="s">
        <v>684</v>
      </c>
      <c r="R114" s="211" t="s">
        <v>1231</v>
      </c>
      <c r="S114" s="211" t="s">
        <v>1232</v>
      </c>
      <c r="T114" s="211" t="s">
        <v>1233</v>
      </c>
      <c r="U114" s="192" t="s">
        <v>17</v>
      </c>
      <c r="W114" s="1027"/>
      <c r="X114" s="1028"/>
    </row>
    <row r="115" spans="1:32" s="3" customFormat="1" ht="15" customHeight="1" x14ac:dyDescent="0.2">
      <c r="A115" s="778"/>
      <c r="B115" s="883"/>
      <c r="C115" s="884"/>
      <c r="D115" s="884"/>
      <c r="E115" s="884"/>
      <c r="F115" s="884"/>
      <c r="G115" s="885"/>
      <c r="H115" s="135"/>
      <c r="I115" s="259" t="s">
        <v>1157</v>
      </c>
      <c r="J115" s="918"/>
      <c r="K115" s="921"/>
      <c r="L115" s="1065">
        <v>30</v>
      </c>
      <c r="M115" s="1066">
        <v>32</v>
      </c>
      <c r="N115" s="1066">
        <v>34</v>
      </c>
      <c r="O115" s="1066">
        <v>36</v>
      </c>
      <c r="P115" s="1066">
        <v>40</v>
      </c>
      <c r="Q115" s="1066" t="s">
        <v>98</v>
      </c>
      <c r="R115" s="1066">
        <v>46</v>
      </c>
      <c r="S115" s="1049">
        <v>50</v>
      </c>
      <c r="T115" s="1049">
        <v>54</v>
      </c>
      <c r="U115" s="638" t="s">
        <v>36</v>
      </c>
      <c r="W115" s="1027"/>
      <c r="X115" s="1028"/>
    </row>
    <row r="116" spans="1:32" s="3" customFormat="1" ht="15" customHeight="1" thickBot="1" x14ac:dyDescent="0.25">
      <c r="A116" s="778"/>
      <c r="B116" s="929"/>
      <c r="C116" s="930"/>
      <c r="D116" s="930"/>
      <c r="E116" s="930"/>
      <c r="F116" s="930"/>
      <c r="G116" s="931"/>
      <c r="H116" s="138"/>
      <c r="I116" s="210" t="s">
        <v>87</v>
      </c>
      <c r="J116" s="919"/>
      <c r="K116" s="922"/>
      <c r="L116" s="1048"/>
      <c r="M116" s="1050"/>
      <c r="N116" s="1050"/>
      <c r="O116" s="1050"/>
      <c r="P116" s="1050"/>
      <c r="Q116" s="1050"/>
      <c r="R116" s="1050"/>
      <c r="S116" s="1050"/>
      <c r="T116" s="1050"/>
      <c r="U116" s="637"/>
      <c r="W116" s="1027"/>
      <c r="X116" s="1028"/>
    </row>
    <row r="117" spans="1:32" s="3" customFormat="1" ht="15" customHeight="1" thickTop="1" x14ac:dyDescent="0.2">
      <c r="A117" s="778"/>
      <c r="B117" s="888"/>
      <c r="C117" s="889"/>
      <c r="D117" s="889"/>
      <c r="E117" s="889"/>
      <c r="F117" s="889"/>
      <c r="G117" s="890"/>
      <c r="H117" s="131"/>
      <c r="I117" s="132"/>
      <c r="J117" s="917">
        <v>2</v>
      </c>
      <c r="K117" s="920">
        <v>2</v>
      </c>
      <c r="L117" s="1041"/>
      <c r="M117" s="1042"/>
      <c r="N117" s="1043"/>
      <c r="O117" s="1042"/>
      <c r="P117" s="1043"/>
      <c r="Q117" s="1042"/>
      <c r="R117" s="1043"/>
      <c r="S117" s="1042"/>
      <c r="T117" s="615" t="s">
        <v>53</v>
      </c>
      <c r="U117" s="616"/>
      <c r="W117" s="1061" t="s">
        <v>130</v>
      </c>
      <c r="X117" s="1062"/>
      <c r="Y117" s="1055"/>
      <c r="Z117" s="1056"/>
    </row>
    <row r="118" spans="1:32" s="3" customFormat="1" ht="15" customHeight="1" x14ac:dyDescent="0.2">
      <c r="A118" s="778"/>
      <c r="B118" s="832"/>
      <c r="C118" s="833"/>
      <c r="D118" s="833"/>
      <c r="E118" s="833"/>
      <c r="F118" s="833"/>
      <c r="G118" s="834"/>
      <c r="H118" s="133"/>
      <c r="I118" s="134"/>
      <c r="J118" s="918"/>
      <c r="K118" s="921"/>
      <c r="L118" s="1029"/>
      <c r="M118" s="1030"/>
      <c r="N118" s="1031"/>
      <c r="O118" s="1030"/>
      <c r="P118" s="1031"/>
      <c r="Q118" s="1030"/>
      <c r="R118" s="1031"/>
      <c r="S118" s="1030"/>
      <c r="T118" s="617" t="s">
        <v>52</v>
      </c>
      <c r="U118" s="618"/>
      <c r="W118" s="1063"/>
      <c r="X118" s="1064"/>
      <c r="Y118" s="1057"/>
      <c r="Z118" s="1058"/>
    </row>
    <row r="119" spans="1:32" s="3" customFormat="1" ht="15" customHeight="1" x14ac:dyDescent="0.2">
      <c r="A119" s="778"/>
      <c r="B119" s="832"/>
      <c r="C119" s="833"/>
      <c r="D119" s="833"/>
      <c r="E119" s="833"/>
      <c r="F119" s="833"/>
      <c r="G119" s="834"/>
      <c r="H119" s="133"/>
      <c r="I119" s="134"/>
      <c r="J119" s="918"/>
      <c r="K119" s="921"/>
      <c r="L119" s="1032"/>
      <c r="M119" s="1033"/>
      <c r="N119" s="1034"/>
      <c r="O119" s="1033"/>
      <c r="P119" s="1034"/>
      <c r="Q119" s="1033"/>
      <c r="R119" s="1034"/>
      <c r="S119" s="1033"/>
      <c r="T119" s="607" t="s">
        <v>41</v>
      </c>
      <c r="U119" s="608"/>
      <c r="W119" s="1063"/>
      <c r="X119" s="1064"/>
      <c r="Y119" s="1057"/>
      <c r="Z119" s="1058"/>
    </row>
    <row r="120" spans="1:32" s="3" customFormat="1" ht="15" customHeight="1" x14ac:dyDescent="0.2">
      <c r="A120" s="778"/>
      <c r="B120" s="914" t="s">
        <v>58</v>
      </c>
      <c r="C120" s="915"/>
      <c r="D120" s="915"/>
      <c r="E120" s="915"/>
      <c r="F120" s="915"/>
      <c r="G120" s="916"/>
      <c r="H120" s="133"/>
      <c r="I120" s="134"/>
      <c r="J120" s="918"/>
      <c r="K120" s="921"/>
      <c r="L120" s="1035"/>
      <c r="M120" s="1036"/>
      <c r="N120" s="1037"/>
      <c r="O120" s="1036"/>
      <c r="P120" s="1037"/>
      <c r="Q120" s="1036"/>
      <c r="R120" s="1037"/>
      <c r="S120" s="1036"/>
      <c r="T120" s="1044" t="s">
        <v>54</v>
      </c>
      <c r="U120" s="1045"/>
      <c r="W120" s="1063"/>
      <c r="X120" s="1064"/>
      <c r="Y120" s="1057"/>
      <c r="Z120" s="1058"/>
    </row>
    <row r="121" spans="1:32" s="3" customFormat="1" ht="15" customHeight="1" x14ac:dyDescent="0.2">
      <c r="A121" s="778"/>
      <c r="B121" s="914" t="s">
        <v>119</v>
      </c>
      <c r="C121" s="915"/>
      <c r="D121" s="915"/>
      <c r="E121" s="915"/>
      <c r="F121" s="915"/>
      <c r="G121" s="916"/>
      <c r="H121" s="133"/>
      <c r="I121" s="134"/>
      <c r="J121" s="918"/>
      <c r="K121" s="921"/>
      <c r="L121" s="1046"/>
      <c r="M121" s="602"/>
      <c r="N121" s="601"/>
      <c r="O121" s="602"/>
      <c r="P121" s="601"/>
      <c r="Q121" s="602"/>
      <c r="R121" s="601"/>
      <c r="S121" s="602"/>
      <c r="T121" s="603" t="s">
        <v>55</v>
      </c>
      <c r="U121" s="604"/>
      <c r="W121" s="1063"/>
      <c r="X121" s="1064"/>
      <c r="Y121" s="1057"/>
      <c r="Z121" s="1058"/>
    </row>
    <row r="122" spans="1:32" s="3" customFormat="1" ht="15" customHeight="1" x14ac:dyDescent="0.2">
      <c r="A122" s="778"/>
      <c r="B122" s="899"/>
      <c r="C122" s="900"/>
      <c r="D122" s="900"/>
      <c r="E122" s="900"/>
      <c r="F122" s="900"/>
      <c r="G122" s="901"/>
      <c r="H122" s="135"/>
      <c r="I122" s="134"/>
      <c r="J122" s="918"/>
      <c r="K122" s="921"/>
      <c r="L122" s="1038"/>
      <c r="M122" s="1039"/>
      <c r="N122" s="1040"/>
      <c r="O122" s="1039"/>
      <c r="P122" s="1040"/>
      <c r="Q122" s="1039"/>
      <c r="R122" s="1040"/>
      <c r="S122" s="1039"/>
      <c r="T122" s="607" t="s">
        <v>56</v>
      </c>
      <c r="U122" s="608"/>
      <c r="W122" s="1063"/>
      <c r="X122" s="1064"/>
      <c r="Y122" s="1057"/>
      <c r="Z122" s="1058"/>
    </row>
    <row r="123" spans="1:32" s="3" customFormat="1" ht="15" customHeight="1" x14ac:dyDescent="0.2">
      <c r="A123" s="778"/>
      <c r="B123" s="906"/>
      <c r="C123" s="907"/>
      <c r="D123" s="907"/>
      <c r="E123" s="907"/>
      <c r="F123" s="907"/>
      <c r="G123" s="908"/>
      <c r="H123" s="135"/>
      <c r="I123" s="134"/>
      <c r="J123" s="918"/>
      <c r="K123" s="921"/>
      <c r="L123" s="211" t="s">
        <v>14</v>
      </c>
      <c r="M123" s="211" t="s">
        <v>675</v>
      </c>
      <c r="N123" s="211" t="s">
        <v>682</v>
      </c>
      <c r="O123" s="211" t="s">
        <v>698</v>
      </c>
      <c r="P123" s="211" t="s">
        <v>689</v>
      </c>
      <c r="Q123" s="211" t="s">
        <v>684</v>
      </c>
      <c r="R123" s="211" t="s">
        <v>1231</v>
      </c>
      <c r="S123" s="211" t="s">
        <v>1232</v>
      </c>
      <c r="T123" s="211" t="s">
        <v>1233</v>
      </c>
      <c r="U123" s="192" t="s">
        <v>17</v>
      </c>
      <c r="W123" s="1063"/>
      <c r="X123" s="1064"/>
      <c r="Y123" s="1057"/>
      <c r="Z123" s="1058"/>
    </row>
    <row r="124" spans="1:32" s="3" customFormat="1" ht="15" customHeight="1" x14ac:dyDescent="0.2">
      <c r="A124" s="778"/>
      <c r="B124" s="883"/>
      <c r="C124" s="884"/>
      <c r="D124" s="884"/>
      <c r="E124" s="884"/>
      <c r="F124" s="884"/>
      <c r="G124" s="885"/>
      <c r="H124" s="135"/>
      <c r="I124" s="134"/>
      <c r="J124" s="918"/>
      <c r="K124" s="921"/>
      <c r="L124" s="1047"/>
      <c r="M124" s="1049"/>
      <c r="N124" s="1049"/>
      <c r="O124" s="1049"/>
      <c r="P124" s="1049"/>
      <c r="Q124" s="1049"/>
      <c r="R124" s="1049"/>
      <c r="S124" s="1049"/>
      <c r="T124" s="1049"/>
      <c r="U124" s="638" t="s">
        <v>36</v>
      </c>
      <c r="W124" s="1063"/>
      <c r="X124" s="1064"/>
      <c r="Y124" s="1057"/>
      <c r="Z124" s="1058"/>
    </row>
    <row r="125" spans="1:32" s="3" customFormat="1" ht="15" customHeight="1" thickBot="1" x14ac:dyDescent="0.25">
      <c r="A125" s="778"/>
      <c r="B125" s="929"/>
      <c r="C125" s="930"/>
      <c r="D125" s="930"/>
      <c r="E125" s="930"/>
      <c r="F125" s="930"/>
      <c r="G125" s="931"/>
      <c r="H125" s="138"/>
      <c r="I125" s="139"/>
      <c r="J125" s="919"/>
      <c r="K125" s="922"/>
      <c r="L125" s="1048"/>
      <c r="M125" s="1050"/>
      <c r="N125" s="1050"/>
      <c r="O125" s="1050"/>
      <c r="P125" s="1050"/>
      <c r="Q125" s="1050"/>
      <c r="R125" s="1050"/>
      <c r="S125" s="1050"/>
      <c r="T125" s="1050"/>
      <c r="U125" s="637"/>
      <c r="W125" s="1063"/>
      <c r="X125" s="1064"/>
      <c r="Y125" s="1059"/>
      <c r="Z125" s="1060"/>
    </row>
    <row r="126" spans="1:32" ht="15" customHeight="1" thickTop="1" x14ac:dyDescent="0.2">
      <c r="A126" s="137"/>
      <c r="B126" s="888"/>
      <c r="C126" s="889"/>
      <c r="D126" s="889"/>
      <c r="E126" s="889"/>
      <c r="F126" s="889"/>
      <c r="G126" s="890"/>
      <c r="H126" s="131"/>
      <c r="I126" s="132"/>
      <c r="J126" s="917">
        <v>1</v>
      </c>
      <c r="K126" s="920">
        <v>1</v>
      </c>
      <c r="L126" s="1041"/>
      <c r="M126" s="1042"/>
      <c r="N126" s="1043"/>
      <c r="O126" s="1042"/>
      <c r="P126" s="1043"/>
      <c r="Q126" s="1042"/>
      <c r="R126" s="1043"/>
      <c r="S126" s="1042"/>
      <c r="T126" s="615" t="s">
        <v>53</v>
      </c>
      <c r="U126" s="616"/>
      <c r="V126" s="10"/>
      <c r="W126" s="1051" t="s">
        <v>131</v>
      </c>
      <c r="X126" s="1052"/>
    </row>
    <row r="127" spans="1:32" ht="15" customHeight="1" x14ac:dyDescent="0.2">
      <c r="A127" s="137"/>
      <c r="B127" s="832"/>
      <c r="C127" s="833"/>
      <c r="D127" s="833"/>
      <c r="E127" s="833"/>
      <c r="F127" s="833"/>
      <c r="G127" s="834"/>
      <c r="H127" s="133"/>
      <c r="I127" s="134"/>
      <c r="J127" s="918"/>
      <c r="K127" s="921"/>
      <c r="L127" s="1029"/>
      <c r="M127" s="1030"/>
      <c r="N127" s="1031"/>
      <c r="O127" s="1030"/>
      <c r="P127" s="1031"/>
      <c r="Q127" s="1030"/>
      <c r="R127" s="1031"/>
      <c r="S127" s="1030"/>
      <c r="T127" s="617" t="s">
        <v>52</v>
      </c>
      <c r="U127" s="618"/>
      <c r="V127" s="10"/>
      <c r="W127" s="1053"/>
      <c r="X127" s="1054"/>
    </row>
    <row r="128" spans="1:32" s="7" customFormat="1" ht="15" customHeight="1" x14ac:dyDescent="0.2">
      <c r="A128" s="137"/>
      <c r="B128" s="832"/>
      <c r="C128" s="833"/>
      <c r="D128" s="833"/>
      <c r="E128" s="833"/>
      <c r="F128" s="833"/>
      <c r="G128" s="834"/>
      <c r="H128" s="133"/>
      <c r="I128" s="134"/>
      <c r="J128" s="918"/>
      <c r="K128" s="921"/>
      <c r="L128" s="1032"/>
      <c r="M128" s="1033"/>
      <c r="N128" s="1034"/>
      <c r="O128" s="1033"/>
      <c r="P128" s="1034"/>
      <c r="Q128" s="1033"/>
      <c r="R128" s="1034"/>
      <c r="S128" s="1033"/>
      <c r="T128" s="607" t="s">
        <v>41</v>
      </c>
      <c r="U128" s="608"/>
      <c r="V128" s="10"/>
      <c r="W128" s="1053"/>
      <c r="X128" s="1054"/>
      <c r="Y128" s="2"/>
      <c r="Z128" s="2"/>
      <c r="AA128" s="2"/>
      <c r="AB128" s="2"/>
      <c r="AC128" s="2"/>
      <c r="AD128" s="2"/>
      <c r="AE128" s="2"/>
      <c r="AF128" s="2"/>
    </row>
    <row r="129" spans="1:32" s="7" customFormat="1" ht="15" customHeight="1" x14ac:dyDescent="0.2">
      <c r="A129" s="137"/>
      <c r="B129" s="914" t="s">
        <v>134</v>
      </c>
      <c r="C129" s="915"/>
      <c r="D129" s="915"/>
      <c r="E129" s="915"/>
      <c r="F129" s="915"/>
      <c r="G129" s="916"/>
      <c r="H129" s="133"/>
      <c r="I129" s="134"/>
      <c r="J129" s="918"/>
      <c r="K129" s="921"/>
      <c r="L129" s="1035"/>
      <c r="M129" s="1036"/>
      <c r="N129" s="1037"/>
      <c r="O129" s="1036"/>
      <c r="P129" s="1037"/>
      <c r="Q129" s="1036"/>
      <c r="R129" s="1037"/>
      <c r="S129" s="1036"/>
      <c r="T129" s="1044" t="s">
        <v>54</v>
      </c>
      <c r="U129" s="1045"/>
      <c r="V129" s="10"/>
      <c r="W129" s="1053"/>
      <c r="X129" s="1054"/>
      <c r="Y129" s="2"/>
      <c r="Z129" s="2"/>
      <c r="AA129" s="2"/>
      <c r="AB129" s="2"/>
      <c r="AC129" s="2"/>
      <c r="AD129" s="2"/>
      <c r="AE129" s="2"/>
      <c r="AF129" s="2"/>
    </row>
    <row r="130" spans="1:32" s="7" customFormat="1" ht="15" customHeight="1" x14ac:dyDescent="0.2">
      <c r="A130" s="137"/>
      <c r="B130" s="909"/>
      <c r="C130" s="910"/>
      <c r="D130" s="910"/>
      <c r="E130" s="910"/>
      <c r="F130" s="910"/>
      <c r="G130" s="911"/>
      <c r="H130" s="133"/>
      <c r="I130" s="134"/>
      <c r="J130" s="918"/>
      <c r="K130" s="921"/>
      <c r="L130" s="1046"/>
      <c r="M130" s="602"/>
      <c r="N130" s="601"/>
      <c r="O130" s="602"/>
      <c r="P130" s="601"/>
      <c r="Q130" s="602"/>
      <c r="R130" s="601"/>
      <c r="S130" s="602"/>
      <c r="T130" s="603" t="s">
        <v>55</v>
      </c>
      <c r="U130" s="604"/>
      <c r="V130" s="10"/>
      <c r="W130" s="1053"/>
      <c r="X130" s="1054"/>
      <c r="Y130" s="2"/>
      <c r="Z130" s="2"/>
      <c r="AA130" s="2"/>
      <c r="AB130" s="2"/>
      <c r="AC130" s="2"/>
      <c r="AD130" s="2"/>
      <c r="AE130" s="2"/>
      <c r="AF130" s="2"/>
    </row>
    <row r="131" spans="1:32" ht="15" customHeight="1" x14ac:dyDescent="0.2">
      <c r="A131" s="170"/>
      <c r="B131" s="899"/>
      <c r="C131" s="900"/>
      <c r="D131" s="900"/>
      <c r="E131" s="900"/>
      <c r="F131" s="900"/>
      <c r="G131" s="901"/>
      <c r="H131" s="135"/>
      <c r="I131" s="134"/>
      <c r="J131" s="918"/>
      <c r="K131" s="921"/>
      <c r="L131" s="1038"/>
      <c r="M131" s="1039"/>
      <c r="N131" s="1040"/>
      <c r="O131" s="1039"/>
      <c r="P131" s="1040"/>
      <c r="Q131" s="1039"/>
      <c r="R131" s="1040"/>
      <c r="S131" s="1039"/>
      <c r="T131" s="607" t="s">
        <v>56</v>
      </c>
      <c r="U131" s="608"/>
      <c r="V131" s="10"/>
      <c r="W131" s="1053"/>
      <c r="X131" s="1054"/>
    </row>
    <row r="132" spans="1:32" ht="15" customHeight="1" x14ac:dyDescent="0.2">
      <c r="A132" s="170"/>
      <c r="B132" s="906"/>
      <c r="C132" s="907"/>
      <c r="D132" s="907"/>
      <c r="E132" s="907"/>
      <c r="F132" s="907"/>
      <c r="G132" s="908"/>
      <c r="H132" s="135"/>
      <c r="I132" s="134"/>
      <c r="J132" s="918"/>
      <c r="K132" s="921"/>
      <c r="L132" s="211" t="s">
        <v>14</v>
      </c>
      <c r="M132" s="211" t="s">
        <v>675</v>
      </c>
      <c r="N132" s="211" t="s">
        <v>682</v>
      </c>
      <c r="O132" s="211" t="s">
        <v>698</v>
      </c>
      <c r="P132" s="211" t="s">
        <v>689</v>
      </c>
      <c r="Q132" s="211" t="s">
        <v>684</v>
      </c>
      <c r="R132" s="211" t="s">
        <v>1231</v>
      </c>
      <c r="S132" s="211" t="s">
        <v>1232</v>
      </c>
      <c r="T132" s="211" t="s">
        <v>1233</v>
      </c>
      <c r="U132" s="192" t="s">
        <v>17</v>
      </c>
      <c r="V132" s="10"/>
      <c r="W132" s="1053"/>
      <c r="X132" s="1054"/>
    </row>
    <row r="133" spans="1:32" ht="15" customHeight="1" x14ac:dyDescent="0.2">
      <c r="A133" s="170"/>
      <c r="B133" s="883"/>
      <c r="C133" s="884"/>
      <c r="D133" s="884"/>
      <c r="E133" s="884"/>
      <c r="F133" s="884"/>
      <c r="G133" s="885"/>
      <c r="H133" s="135"/>
      <c r="I133" s="134"/>
      <c r="J133" s="918"/>
      <c r="K133" s="921"/>
      <c r="L133" s="1023"/>
      <c r="M133" s="1021"/>
      <c r="N133" s="1021"/>
      <c r="O133" s="1021"/>
      <c r="P133" s="1021"/>
      <c r="Q133" s="1021"/>
      <c r="R133" s="1021"/>
      <c r="S133" s="1021"/>
      <c r="T133" s="1021"/>
      <c r="U133" s="638" t="s">
        <v>36</v>
      </c>
      <c r="V133" s="10"/>
      <c r="W133" s="1053"/>
      <c r="X133" s="1054"/>
    </row>
    <row r="134" spans="1:32" ht="15" customHeight="1" thickBot="1" x14ac:dyDescent="0.25">
      <c r="A134" s="170"/>
      <c r="B134" s="929"/>
      <c r="C134" s="930"/>
      <c r="D134" s="930"/>
      <c r="E134" s="930"/>
      <c r="F134" s="930"/>
      <c r="G134" s="931"/>
      <c r="H134" s="138"/>
      <c r="I134" s="139"/>
      <c r="J134" s="919"/>
      <c r="K134" s="922"/>
      <c r="L134" s="1024"/>
      <c r="M134" s="1022"/>
      <c r="N134" s="1022"/>
      <c r="O134" s="1022"/>
      <c r="P134" s="1022"/>
      <c r="Q134" s="1022"/>
      <c r="R134" s="1022"/>
      <c r="S134" s="1022"/>
      <c r="T134" s="1022"/>
      <c r="U134" s="637"/>
      <c r="V134" s="10"/>
      <c r="W134" s="1053"/>
      <c r="X134" s="1054"/>
    </row>
    <row r="135" spans="1:32" ht="15" customHeight="1" thickTop="1" x14ac:dyDescent="0.25">
      <c r="A135" s="170"/>
      <c r="B135" s="888" t="s">
        <v>1289</v>
      </c>
      <c r="C135" s="889"/>
      <c r="D135" s="889"/>
      <c r="E135" s="889"/>
      <c r="F135" s="889"/>
      <c r="G135" s="890"/>
      <c r="H135" s="131"/>
      <c r="I135" s="416" t="s">
        <v>1290</v>
      </c>
      <c r="J135" s="917">
        <v>1</v>
      </c>
      <c r="K135" s="920">
        <v>1</v>
      </c>
      <c r="L135" s="1041"/>
      <c r="M135" s="1042"/>
      <c r="N135" s="1043"/>
      <c r="O135" s="1042"/>
      <c r="P135" s="1043"/>
      <c r="Q135" s="1042"/>
      <c r="R135" s="1043"/>
      <c r="S135" s="1042"/>
      <c r="T135" s="615" t="s">
        <v>53</v>
      </c>
      <c r="U135" s="616"/>
      <c r="W135" s="1025" t="s">
        <v>135</v>
      </c>
      <c r="X135" s="1026"/>
    </row>
    <row r="136" spans="1:32" ht="15" customHeight="1" x14ac:dyDescent="0.2">
      <c r="A136" s="170"/>
      <c r="B136" s="832"/>
      <c r="C136" s="833"/>
      <c r="D136" s="833"/>
      <c r="E136" s="833"/>
      <c r="F136" s="833"/>
      <c r="G136" s="834"/>
      <c r="H136" s="133"/>
      <c r="I136" s="134"/>
      <c r="J136" s="918"/>
      <c r="K136" s="921"/>
      <c r="L136" s="1029"/>
      <c r="M136" s="1030"/>
      <c r="N136" s="1031"/>
      <c r="O136" s="1030"/>
      <c r="P136" s="1031"/>
      <c r="Q136" s="1030"/>
      <c r="R136" s="1031"/>
      <c r="S136" s="1030"/>
      <c r="T136" s="617" t="s">
        <v>52</v>
      </c>
      <c r="U136" s="618"/>
      <c r="W136" s="1027"/>
      <c r="X136" s="1028"/>
    </row>
    <row r="137" spans="1:32" ht="15" customHeight="1" x14ac:dyDescent="0.2">
      <c r="A137" s="170"/>
      <c r="B137" s="832"/>
      <c r="C137" s="833"/>
      <c r="D137" s="833"/>
      <c r="E137" s="833"/>
      <c r="F137" s="833"/>
      <c r="G137" s="834"/>
      <c r="H137" s="133"/>
      <c r="I137" s="134"/>
      <c r="J137" s="918"/>
      <c r="K137" s="921"/>
      <c r="L137" s="1032"/>
      <c r="M137" s="1033"/>
      <c r="N137" s="1034"/>
      <c r="O137" s="1033"/>
      <c r="P137" s="1034"/>
      <c r="Q137" s="1033"/>
      <c r="R137" s="1034"/>
      <c r="S137" s="1033"/>
      <c r="T137" s="607" t="s">
        <v>41</v>
      </c>
      <c r="U137" s="608"/>
      <c r="W137" s="1027"/>
      <c r="X137" s="1028"/>
    </row>
    <row r="138" spans="1:32" ht="15" customHeight="1" x14ac:dyDescent="0.2">
      <c r="A138" s="170"/>
      <c r="B138" s="914"/>
      <c r="C138" s="915"/>
      <c r="D138" s="915"/>
      <c r="E138" s="915"/>
      <c r="F138" s="915"/>
      <c r="G138" s="916"/>
      <c r="H138" s="133"/>
      <c r="I138" s="134"/>
      <c r="J138" s="918"/>
      <c r="K138" s="921"/>
      <c r="L138" s="1035"/>
      <c r="M138" s="1036"/>
      <c r="N138" s="1037"/>
      <c r="O138" s="1036"/>
      <c r="P138" s="1037"/>
      <c r="Q138" s="1036"/>
      <c r="R138" s="1037"/>
      <c r="S138" s="1036"/>
      <c r="T138" s="1044" t="s">
        <v>54</v>
      </c>
      <c r="U138" s="1045"/>
      <c r="W138" s="1027"/>
      <c r="X138" s="1028"/>
    </row>
    <row r="139" spans="1:32" ht="15" customHeight="1" x14ac:dyDescent="0.2">
      <c r="A139" s="170"/>
      <c r="B139" s="909"/>
      <c r="C139" s="910"/>
      <c r="D139" s="910"/>
      <c r="E139" s="910"/>
      <c r="F139" s="910"/>
      <c r="G139" s="911"/>
      <c r="H139" s="133"/>
      <c r="I139" s="134"/>
      <c r="J139" s="918"/>
      <c r="K139" s="921"/>
      <c r="L139" s="1046"/>
      <c r="M139" s="602"/>
      <c r="N139" s="601"/>
      <c r="O139" s="602"/>
      <c r="P139" s="601"/>
      <c r="Q139" s="602"/>
      <c r="R139" s="601"/>
      <c r="S139" s="602"/>
      <c r="T139" s="603" t="s">
        <v>55</v>
      </c>
      <c r="U139" s="604"/>
      <c r="W139" s="1027"/>
      <c r="X139" s="1028"/>
    </row>
    <row r="140" spans="1:32" ht="15" customHeight="1" x14ac:dyDescent="0.2">
      <c r="A140" s="170"/>
      <c r="B140" s="899"/>
      <c r="C140" s="900"/>
      <c r="D140" s="900"/>
      <c r="E140" s="900"/>
      <c r="F140" s="900"/>
      <c r="G140" s="901"/>
      <c r="H140" s="135"/>
      <c r="I140" s="134"/>
      <c r="J140" s="918"/>
      <c r="K140" s="921"/>
      <c r="L140" s="1038"/>
      <c r="M140" s="1039"/>
      <c r="N140" s="1040"/>
      <c r="O140" s="1039"/>
      <c r="P140" s="1040"/>
      <c r="Q140" s="1039"/>
      <c r="R140" s="1040"/>
      <c r="S140" s="1039"/>
      <c r="T140" s="607" t="s">
        <v>56</v>
      </c>
      <c r="U140" s="608"/>
      <c r="W140" s="1027"/>
      <c r="X140" s="1028"/>
    </row>
    <row r="141" spans="1:32" ht="15" customHeight="1" x14ac:dyDescent="0.2">
      <c r="A141" s="170"/>
      <c r="B141" s="906"/>
      <c r="C141" s="907"/>
      <c r="D141" s="907"/>
      <c r="E141" s="907"/>
      <c r="F141" s="907"/>
      <c r="G141" s="908"/>
      <c r="H141" s="135"/>
      <c r="I141" s="134"/>
      <c r="J141" s="918"/>
      <c r="K141" s="921"/>
      <c r="L141" s="211" t="s">
        <v>14</v>
      </c>
      <c r="M141" s="211" t="s">
        <v>675</v>
      </c>
      <c r="N141" s="211" t="s">
        <v>682</v>
      </c>
      <c r="O141" s="211" t="s">
        <v>698</v>
      </c>
      <c r="P141" s="211" t="s">
        <v>689</v>
      </c>
      <c r="Q141" s="211" t="s">
        <v>684</v>
      </c>
      <c r="R141" s="211" t="s">
        <v>1231</v>
      </c>
      <c r="S141" s="211" t="s">
        <v>1232</v>
      </c>
      <c r="T141" s="211" t="s">
        <v>1233</v>
      </c>
      <c r="U141" s="192" t="s">
        <v>17</v>
      </c>
      <c r="W141" s="1027"/>
      <c r="X141" s="1028"/>
    </row>
    <row r="142" spans="1:32" ht="15" customHeight="1" x14ac:dyDescent="0.2">
      <c r="A142" s="170"/>
      <c r="B142" s="883"/>
      <c r="C142" s="884"/>
      <c r="D142" s="884"/>
      <c r="E142" s="884"/>
      <c r="F142" s="884"/>
      <c r="G142" s="885"/>
      <c r="H142" s="135"/>
      <c r="I142" s="134"/>
      <c r="J142" s="918"/>
      <c r="K142" s="921"/>
      <c r="L142" s="1023"/>
      <c r="M142" s="1021"/>
      <c r="N142" s="1021"/>
      <c r="O142" s="1021"/>
      <c r="P142" s="1021"/>
      <c r="Q142" s="1021"/>
      <c r="R142" s="1021"/>
      <c r="S142" s="1021"/>
      <c r="T142" s="1021"/>
      <c r="U142" s="638" t="s">
        <v>36</v>
      </c>
      <c r="W142" s="1027"/>
      <c r="X142" s="1028"/>
    </row>
    <row r="143" spans="1:32" ht="15" customHeight="1" thickBot="1" x14ac:dyDescent="0.25">
      <c r="A143" s="170"/>
      <c r="B143" s="929"/>
      <c r="C143" s="930"/>
      <c r="D143" s="930"/>
      <c r="E143" s="930"/>
      <c r="F143" s="930"/>
      <c r="G143" s="931"/>
      <c r="H143" s="138"/>
      <c r="I143" s="139"/>
      <c r="J143" s="919"/>
      <c r="K143" s="922"/>
      <c r="L143" s="1024"/>
      <c r="M143" s="1022"/>
      <c r="N143" s="1022"/>
      <c r="O143" s="1022"/>
      <c r="P143" s="1022"/>
      <c r="Q143" s="1022"/>
      <c r="R143" s="1022"/>
      <c r="S143" s="1022"/>
      <c r="T143" s="1022"/>
      <c r="U143" s="637"/>
      <c r="W143" s="1027"/>
      <c r="X143" s="1028"/>
    </row>
    <row r="144" spans="1:32" ht="15" customHeight="1" x14ac:dyDescent="0.2">
      <c r="A144" s="170"/>
      <c r="B144" s="1017" t="s">
        <v>668</v>
      </c>
      <c r="C144" s="1018"/>
      <c r="D144" s="1018"/>
      <c r="E144" s="1018"/>
      <c r="F144" s="1018"/>
      <c r="G144" s="1019"/>
      <c r="H144" s="261" t="s">
        <v>667</v>
      </c>
      <c r="I144" s="262" t="s">
        <v>596</v>
      </c>
      <c r="J144" s="308"/>
      <c r="K144" s="309"/>
      <c r="L144" s="1020" t="s">
        <v>597</v>
      </c>
      <c r="M144" s="996"/>
      <c r="N144" s="995"/>
      <c r="O144" s="996"/>
      <c r="P144" s="995"/>
      <c r="Q144" s="996"/>
      <c r="R144" s="995"/>
      <c r="S144" s="996"/>
      <c r="T144" s="995"/>
      <c r="U144" s="997"/>
      <c r="W144" s="1217" t="s">
        <v>534</v>
      </c>
      <c r="X144" s="1218"/>
      <c r="Y144" s="1218"/>
      <c r="Z144" s="1219"/>
    </row>
    <row r="145" spans="1:26" ht="15" customHeight="1" x14ac:dyDescent="0.2">
      <c r="A145" s="170"/>
      <c r="B145" s="1006" t="s">
        <v>671</v>
      </c>
      <c r="C145" s="1007"/>
      <c r="D145" s="1007"/>
      <c r="E145" s="1007"/>
      <c r="F145" s="1007"/>
      <c r="G145" s="1008"/>
      <c r="H145" s="232"/>
      <c r="I145" s="263"/>
      <c r="J145" s="310"/>
      <c r="K145" s="311"/>
      <c r="L145" s="211" t="s">
        <v>14</v>
      </c>
      <c r="M145" s="211" t="s">
        <v>675</v>
      </c>
      <c r="N145" s="211" t="s">
        <v>682</v>
      </c>
      <c r="O145" s="211" t="s">
        <v>698</v>
      </c>
      <c r="P145" s="211" t="s">
        <v>689</v>
      </c>
      <c r="Q145" s="211" t="s">
        <v>684</v>
      </c>
      <c r="R145" s="211" t="s">
        <v>1231</v>
      </c>
      <c r="S145" s="211" t="s">
        <v>1232</v>
      </c>
      <c r="T145" s="211" t="s">
        <v>1233</v>
      </c>
      <c r="U145" s="212" t="s">
        <v>17</v>
      </c>
      <c r="W145" s="1220"/>
      <c r="X145" s="1221"/>
      <c r="Y145" s="1221"/>
      <c r="Z145" s="1222"/>
    </row>
    <row r="146" spans="1:26" ht="15" customHeight="1" thickBot="1" x14ac:dyDescent="0.25">
      <c r="A146" s="170"/>
      <c r="B146" s="1009"/>
      <c r="C146" s="1010"/>
      <c r="D146" s="1010"/>
      <c r="E146" s="1010"/>
      <c r="F146" s="1010"/>
      <c r="G146" s="1011"/>
      <c r="H146" s="267"/>
      <c r="I146" s="269"/>
      <c r="J146" s="312"/>
      <c r="K146" s="313"/>
      <c r="L146" s="151"/>
      <c r="M146" s="152"/>
      <c r="N146" s="152"/>
      <c r="O146" s="152"/>
      <c r="P146" s="152"/>
      <c r="Q146" s="152"/>
      <c r="R146" s="152"/>
      <c r="S146" s="152"/>
      <c r="T146" s="152"/>
      <c r="U146" s="153" t="s">
        <v>114</v>
      </c>
      <c r="W146" s="1220"/>
      <c r="X146" s="1221"/>
      <c r="Y146" s="1221"/>
      <c r="Z146" s="1222"/>
    </row>
    <row r="147" spans="1:26" ht="15" customHeight="1" x14ac:dyDescent="0.25">
      <c r="A147" s="170"/>
      <c r="B147" s="1012" t="s">
        <v>1287</v>
      </c>
      <c r="C147" s="1013"/>
      <c r="D147" s="1013"/>
      <c r="E147" s="1013"/>
      <c r="F147" s="1013"/>
      <c r="G147" s="1014"/>
      <c r="H147" s="272" t="s">
        <v>634</v>
      </c>
      <c r="I147" s="416" t="s">
        <v>1288</v>
      </c>
      <c r="J147" s="308"/>
      <c r="K147" s="309"/>
      <c r="L147" s="1015" t="s">
        <v>672</v>
      </c>
      <c r="M147" s="1016"/>
      <c r="N147" s="995"/>
      <c r="O147" s="996"/>
      <c r="P147" s="995"/>
      <c r="Q147" s="996"/>
      <c r="R147" s="995"/>
      <c r="S147" s="996"/>
      <c r="T147" s="995"/>
      <c r="U147" s="997"/>
      <c r="W147" s="1220"/>
      <c r="X147" s="1221"/>
      <c r="Y147" s="1221"/>
      <c r="Z147" s="1222"/>
    </row>
    <row r="148" spans="1:26" ht="15" customHeight="1" x14ac:dyDescent="0.2">
      <c r="A148" s="170"/>
      <c r="B148" s="793" t="s">
        <v>128</v>
      </c>
      <c r="C148" s="794"/>
      <c r="D148" s="794"/>
      <c r="E148" s="794"/>
      <c r="F148" s="794"/>
      <c r="G148" s="795"/>
      <c r="H148" s="145"/>
      <c r="I148" s="146"/>
      <c r="J148" s="310"/>
      <c r="K148" s="311"/>
      <c r="L148" s="211" t="s">
        <v>14</v>
      </c>
      <c r="M148" s="211" t="s">
        <v>675</v>
      </c>
      <c r="N148" s="211" t="s">
        <v>682</v>
      </c>
      <c r="O148" s="211" t="s">
        <v>698</v>
      </c>
      <c r="P148" s="211" t="s">
        <v>689</v>
      </c>
      <c r="Q148" s="211" t="s">
        <v>684</v>
      </c>
      <c r="R148" s="211" t="s">
        <v>1231</v>
      </c>
      <c r="S148" s="211" t="s">
        <v>1232</v>
      </c>
      <c r="T148" s="211" t="s">
        <v>1233</v>
      </c>
      <c r="U148" s="212" t="s">
        <v>17</v>
      </c>
      <c r="W148" s="1220"/>
      <c r="X148" s="1221"/>
      <c r="Y148" s="1221"/>
      <c r="Z148" s="1222"/>
    </row>
    <row r="149" spans="1:26" ht="15" customHeight="1" thickBot="1" x14ac:dyDescent="0.25">
      <c r="A149" s="170"/>
      <c r="B149" s="957" t="s">
        <v>127</v>
      </c>
      <c r="C149" s="958"/>
      <c r="D149" s="958"/>
      <c r="E149" s="958"/>
      <c r="F149" s="958"/>
      <c r="G149" s="959"/>
      <c r="H149" s="149"/>
      <c r="I149" s="150"/>
      <c r="J149" s="312"/>
      <c r="K149" s="313"/>
      <c r="L149" s="151"/>
      <c r="M149" s="152"/>
      <c r="N149" s="152"/>
      <c r="O149" s="152"/>
      <c r="P149" s="152"/>
      <c r="Q149" s="152"/>
      <c r="R149" s="152"/>
      <c r="S149" s="152"/>
      <c r="T149" s="152"/>
      <c r="U149" s="153" t="s">
        <v>114</v>
      </c>
      <c r="W149" s="1223"/>
      <c r="X149" s="1224"/>
      <c r="Y149" s="1224"/>
      <c r="Z149" s="1225"/>
    </row>
    <row r="150" spans="1:26" ht="15" customHeight="1" x14ac:dyDescent="0.2">
      <c r="A150" s="170"/>
      <c r="B150" s="835" t="s">
        <v>598</v>
      </c>
      <c r="C150" s="836"/>
      <c r="D150" s="836"/>
      <c r="E150" s="836"/>
      <c r="F150" s="836"/>
      <c r="G150" s="837"/>
      <c r="H150" s="217"/>
      <c r="I150" s="155" t="s">
        <v>124</v>
      </c>
      <c r="J150" s="315"/>
      <c r="K150" s="316"/>
      <c r="L150" s="234"/>
      <c r="M150" s="228"/>
      <c r="N150" s="228"/>
      <c r="O150" s="228"/>
      <c r="P150" s="228"/>
      <c r="Q150" s="228"/>
      <c r="R150" s="228"/>
      <c r="S150" s="228"/>
      <c r="T150" s="228"/>
      <c r="U150" s="266" t="s">
        <v>114</v>
      </c>
      <c r="W150" s="1226" t="s">
        <v>678</v>
      </c>
      <c r="X150" s="1227"/>
      <c r="Y150" s="1227"/>
      <c r="Z150" s="1228"/>
    </row>
    <row r="151" spans="1:26" ht="15" customHeight="1" x14ac:dyDescent="0.2">
      <c r="A151" s="170"/>
      <c r="B151" s="838" t="s">
        <v>120</v>
      </c>
      <c r="C151" s="839"/>
      <c r="D151" s="839"/>
      <c r="E151" s="839"/>
      <c r="F151" s="839"/>
      <c r="G151" s="840"/>
      <c r="H151" s="79"/>
      <c r="I151" s="156" t="s">
        <v>125</v>
      </c>
      <c r="J151" s="317"/>
      <c r="K151" s="318"/>
      <c r="L151" s="235"/>
      <c r="M151" s="218"/>
      <c r="N151" s="218"/>
      <c r="O151" s="218"/>
      <c r="P151" s="218"/>
      <c r="Q151" s="218"/>
      <c r="R151" s="218"/>
      <c r="S151" s="218"/>
      <c r="T151" s="219"/>
      <c r="U151" s="240" t="s">
        <v>114</v>
      </c>
      <c r="W151" s="1229"/>
      <c r="X151" s="1230"/>
      <c r="Y151" s="1230"/>
      <c r="Z151" s="1231"/>
    </row>
    <row r="152" spans="1:26" ht="15" customHeight="1" x14ac:dyDescent="0.2">
      <c r="A152" s="170"/>
      <c r="B152" s="838" t="s">
        <v>121</v>
      </c>
      <c r="C152" s="839"/>
      <c r="D152" s="839"/>
      <c r="E152" s="839"/>
      <c r="F152" s="839"/>
      <c r="G152" s="840"/>
      <c r="H152" s="79"/>
      <c r="I152" s="156" t="s">
        <v>126</v>
      </c>
      <c r="J152" s="317"/>
      <c r="K152" s="318"/>
      <c r="L152" s="235"/>
      <c r="M152" s="218"/>
      <c r="N152" s="218"/>
      <c r="O152" s="218"/>
      <c r="P152" s="218"/>
      <c r="Q152" s="218"/>
      <c r="R152" s="218"/>
      <c r="S152" s="218"/>
      <c r="T152" s="219"/>
      <c r="U152" s="240" t="s">
        <v>114</v>
      </c>
      <c r="W152" s="1229"/>
      <c r="X152" s="1230"/>
      <c r="Y152" s="1230"/>
      <c r="Z152" s="1231"/>
    </row>
    <row r="153" spans="1:26" ht="15" customHeight="1" x14ac:dyDescent="0.2">
      <c r="A153" s="170"/>
      <c r="B153" s="781" t="s">
        <v>122</v>
      </c>
      <c r="C153" s="782"/>
      <c r="D153" s="782"/>
      <c r="E153" s="782"/>
      <c r="F153" s="782"/>
      <c r="G153" s="783"/>
      <c r="H153" s="157"/>
      <c r="I153" s="158" t="s">
        <v>124</v>
      </c>
      <c r="J153" s="317"/>
      <c r="K153" s="318"/>
      <c r="L153" s="235"/>
      <c r="M153" s="218"/>
      <c r="N153" s="218"/>
      <c r="O153" s="218"/>
      <c r="P153" s="218"/>
      <c r="Q153" s="218"/>
      <c r="R153" s="218"/>
      <c r="S153" s="218"/>
      <c r="T153" s="219"/>
      <c r="U153" s="240" t="s">
        <v>114</v>
      </c>
      <c r="W153" s="1229"/>
      <c r="X153" s="1230"/>
      <c r="Y153" s="1230"/>
      <c r="Z153" s="1231"/>
    </row>
    <row r="154" spans="1:26" ht="15" customHeight="1" thickBot="1" x14ac:dyDescent="0.25">
      <c r="A154" s="170"/>
      <c r="B154" s="998" t="s">
        <v>123</v>
      </c>
      <c r="C154" s="999"/>
      <c r="D154" s="999"/>
      <c r="E154" s="999"/>
      <c r="F154" s="999"/>
      <c r="G154" s="1000"/>
      <c r="H154" s="73"/>
      <c r="I154" s="97" t="s">
        <v>125</v>
      </c>
      <c r="J154" s="310"/>
      <c r="K154" s="319"/>
      <c r="L154" s="236"/>
      <c r="M154" s="231"/>
      <c r="N154" s="231"/>
      <c r="O154" s="231"/>
      <c r="P154" s="231"/>
      <c r="Q154" s="231"/>
      <c r="R154" s="231"/>
      <c r="S154" s="231"/>
      <c r="T154" s="232"/>
      <c r="U154" s="241" t="s">
        <v>114</v>
      </c>
      <c r="W154" s="1232"/>
      <c r="X154" s="1233"/>
      <c r="Y154" s="1233"/>
      <c r="Z154" s="1234"/>
    </row>
    <row r="155" spans="1:26" x14ac:dyDescent="0.2">
      <c r="B155" s="787" t="s">
        <v>622</v>
      </c>
      <c r="C155" s="788"/>
      <c r="D155" s="788"/>
      <c r="E155" s="788"/>
      <c r="F155" s="788"/>
      <c r="G155" s="789"/>
      <c r="H155" s="159"/>
      <c r="I155" s="160" t="s">
        <v>623</v>
      </c>
      <c r="J155" s="304" t="s">
        <v>14</v>
      </c>
      <c r="K155" s="320">
        <v>1</v>
      </c>
      <c r="L155" s="726"/>
      <c r="M155" s="727"/>
      <c r="N155" s="727"/>
      <c r="O155" s="727"/>
      <c r="P155" s="727"/>
      <c r="Q155" s="727"/>
      <c r="R155" s="727"/>
      <c r="S155" s="727"/>
      <c r="T155" s="727"/>
      <c r="U155" s="728"/>
    </row>
    <row r="156" spans="1:26" x14ac:dyDescent="0.2">
      <c r="B156" s="1001" t="s">
        <v>624</v>
      </c>
      <c r="C156" s="1002"/>
      <c r="D156" s="1002"/>
      <c r="E156" s="1002"/>
      <c r="F156" s="1002"/>
      <c r="G156" s="1002"/>
      <c r="H156" s="233"/>
      <c r="I156" s="271" t="s">
        <v>625</v>
      </c>
      <c r="J156" s="321" t="s">
        <v>14</v>
      </c>
      <c r="K156" s="322">
        <v>1</v>
      </c>
      <c r="L156" s="1003"/>
      <c r="M156" s="1004"/>
      <c r="N156" s="1004"/>
      <c r="O156" s="1004"/>
      <c r="P156" s="1004"/>
      <c r="Q156" s="1004"/>
      <c r="R156" s="1004"/>
      <c r="S156" s="1004"/>
      <c r="T156" s="1004"/>
      <c r="U156" s="1005"/>
    </row>
    <row r="159" spans="1:26" x14ac:dyDescent="0.2">
      <c r="H159" s="242"/>
      <c r="I159" s="243"/>
      <c r="J159" s="244"/>
      <c r="K159" s="245"/>
      <c r="L159" s="246"/>
      <c r="M159" s="246"/>
      <c r="N159" s="246"/>
      <c r="O159" s="246"/>
      <c r="P159" s="246"/>
      <c r="Q159" s="246"/>
      <c r="R159" s="246"/>
      <c r="S159" s="246"/>
      <c r="T159" s="246"/>
      <c r="U159" s="246"/>
      <c r="V159" s="246"/>
      <c r="W159" s="246"/>
      <c r="X159" s="246"/>
      <c r="Y159" s="246"/>
      <c r="Z159" s="246"/>
    </row>
    <row r="160" spans="1:26" x14ac:dyDescent="0.2">
      <c r="H160" s="242"/>
      <c r="I160" s="243"/>
      <c r="J160" s="244"/>
      <c r="K160" s="245"/>
      <c r="L160" s="246"/>
      <c r="M160" s="246"/>
      <c r="N160" s="246"/>
      <c r="O160" s="246"/>
      <c r="P160" s="246"/>
      <c r="Q160" s="246"/>
      <c r="R160" s="246"/>
      <c r="S160" s="246"/>
      <c r="T160" s="246"/>
      <c r="U160" s="246"/>
      <c r="V160" s="246"/>
      <c r="W160" s="246"/>
      <c r="X160" s="246"/>
      <c r="Y160" s="246"/>
      <c r="Z160" s="246"/>
    </row>
    <row r="161" spans="8:26" x14ac:dyDescent="0.2">
      <c r="H161" s="242"/>
      <c r="I161" s="243"/>
      <c r="J161" s="244"/>
      <c r="K161" s="245"/>
      <c r="L161" s="246"/>
      <c r="M161" s="246"/>
      <c r="N161" s="246"/>
      <c r="O161" s="246"/>
      <c r="P161" s="246"/>
      <c r="Q161" s="246"/>
      <c r="R161" s="246"/>
      <c r="S161" s="246"/>
      <c r="T161" s="246"/>
      <c r="U161" s="246"/>
      <c r="V161" s="246"/>
      <c r="W161" s="246"/>
      <c r="X161" s="246"/>
      <c r="Y161" s="246"/>
      <c r="Z161" s="246"/>
    </row>
    <row r="162" spans="8:26" x14ac:dyDescent="0.2">
      <c r="H162" s="242"/>
      <c r="I162" s="243"/>
      <c r="J162" s="244"/>
      <c r="K162" s="245"/>
      <c r="L162" s="246"/>
      <c r="M162" s="246"/>
      <c r="N162" s="246"/>
      <c r="O162" s="246"/>
      <c r="P162" s="246"/>
      <c r="Q162" s="246"/>
      <c r="R162" s="246"/>
      <c r="S162" s="246"/>
      <c r="T162" s="246"/>
      <c r="U162" s="246"/>
      <c r="V162" s="246"/>
      <c r="W162" s="246"/>
      <c r="X162" s="246"/>
      <c r="Y162" s="246"/>
      <c r="Z162" s="246"/>
    </row>
    <row r="163" spans="8:26" x14ac:dyDescent="0.2">
      <c r="H163" s="242"/>
      <c r="I163" s="243"/>
      <c r="J163" s="244"/>
      <c r="K163" s="245"/>
      <c r="L163" s="246"/>
      <c r="M163" s="246"/>
      <c r="N163" s="246"/>
      <c r="O163" s="246"/>
      <c r="P163" s="246"/>
      <c r="Q163" s="246"/>
      <c r="R163" s="246"/>
      <c r="S163" s="246"/>
      <c r="T163" s="246"/>
      <c r="U163" s="246"/>
      <c r="V163" s="246"/>
      <c r="W163" s="246"/>
      <c r="X163" s="246"/>
      <c r="Y163" s="246"/>
      <c r="Z163" s="246"/>
    </row>
    <row r="164" spans="8:26" x14ac:dyDescent="0.2">
      <c r="H164" s="242"/>
      <c r="I164" s="243"/>
      <c r="J164" s="244"/>
      <c r="K164" s="245"/>
      <c r="L164" s="246"/>
      <c r="M164" s="246"/>
      <c r="N164" s="246"/>
      <c r="O164" s="246"/>
      <c r="P164" s="246"/>
      <c r="Q164" s="246"/>
      <c r="R164" s="246"/>
      <c r="S164" s="246"/>
      <c r="T164" s="246"/>
      <c r="U164" s="246"/>
      <c r="V164" s="246"/>
      <c r="W164" s="246"/>
      <c r="X164" s="246"/>
      <c r="Y164" s="246"/>
      <c r="Z164" s="246"/>
    </row>
    <row r="165" spans="8:26" x14ac:dyDescent="0.2">
      <c r="H165" s="242"/>
      <c r="I165" s="243"/>
      <c r="J165" s="244"/>
      <c r="K165" s="245"/>
      <c r="L165" s="246"/>
      <c r="M165" s="246"/>
      <c r="N165" s="246"/>
      <c r="O165" s="246"/>
      <c r="P165" s="246"/>
      <c r="Q165" s="246"/>
      <c r="R165" s="246"/>
      <c r="S165" s="246"/>
      <c r="T165" s="246"/>
      <c r="U165" s="246"/>
      <c r="V165" s="246"/>
      <c r="W165" s="246"/>
      <c r="X165" s="246"/>
      <c r="Y165" s="246"/>
      <c r="Z165" s="246"/>
    </row>
  </sheetData>
  <sheetProtection algorithmName="SHA-512" hashValue="fK0pC9uY7UK12nz0o15OgE1GwvwcRb61o/RvIIsLV+pcJUz67ZsQnIu3XLaAv6hZyTSz6wfN9J2UJNo112ZXvA==" saltValue="1HpIoRGl956UXa/+J+1DKw==" spinCount="100000" sheet="1" insertHyperlinks="0" sort="0" autoFilter="0" pivotTables="0"/>
  <mergeCells count="732"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  <mergeCell ref="B54:G54"/>
    <mergeCell ref="L54:M54"/>
    <mergeCell ref="N54:O54"/>
    <mergeCell ref="P54:Q54"/>
    <mergeCell ref="R54:S54"/>
    <mergeCell ref="T54:U54"/>
    <mergeCell ref="W54:X57"/>
    <mergeCell ref="B55:G55"/>
    <mergeCell ref="B56:G56"/>
    <mergeCell ref="H56:K56"/>
    <mergeCell ref="B57:G57"/>
    <mergeCell ref="H57:K57"/>
    <mergeCell ref="B50:G50"/>
    <mergeCell ref="L50:M50"/>
    <mergeCell ref="N50:O50"/>
    <mergeCell ref="P50:Q50"/>
    <mergeCell ref="R50:S50"/>
    <mergeCell ref="T50:U50"/>
    <mergeCell ref="W50:X53"/>
    <mergeCell ref="B51:G51"/>
    <mergeCell ref="B52:G52"/>
    <mergeCell ref="H52:K52"/>
    <mergeCell ref="B53:G53"/>
    <mergeCell ref="H53:K53"/>
    <mergeCell ref="B1:F1"/>
    <mergeCell ref="G1:H1"/>
    <mergeCell ref="K1:L1"/>
    <mergeCell ref="N1:O1"/>
    <mergeCell ref="P1:S1"/>
    <mergeCell ref="T1:U1"/>
    <mergeCell ref="W144:Z149"/>
    <mergeCell ref="W150:Z154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2:F2"/>
    <mergeCell ref="G2:M2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T24:U24"/>
    <mergeCell ref="W24:X25"/>
    <mergeCell ref="B25:G25"/>
    <mergeCell ref="L25:M25"/>
    <mergeCell ref="N25:O25"/>
    <mergeCell ref="P25:Q25"/>
    <mergeCell ref="R25:S25"/>
    <mergeCell ref="T25:U25"/>
    <mergeCell ref="A22:A125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42:X45"/>
    <mergeCell ref="B43:G43"/>
    <mergeCell ref="B44:G44"/>
    <mergeCell ref="H44:K44"/>
    <mergeCell ref="B45:G45"/>
    <mergeCell ref="H45:K45"/>
    <mergeCell ref="B42:G42"/>
    <mergeCell ref="L42:M42"/>
    <mergeCell ref="N42:O42"/>
    <mergeCell ref="P42:Q42"/>
    <mergeCell ref="R42:S42"/>
    <mergeCell ref="T42:U42"/>
    <mergeCell ref="W46:X49"/>
    <mergeCell ref="B47:G47"/>
    <mergeCell ref="B48:G48"/>
    <mergeCell ref="H48:K48"/>
    <mergeCell ref="B49:G49"/>
    <mergeCell ref="H49:K49"/>
    <mergeCell ref="B46:G46"/>
    <mergeCell ref="L46:M46"/>
    <mergeCell ref="N46:O46"/>
    <mergeCell ref="P46:Q46"/>
    <mergeCell ref="R46:S46"/>
    <mergeCell ref="T46:U46"/>
    <mergeCell ref="W62:X65"/>
    <mergeCell ref="B63:G63"/>
    <mergeCell ref="B64:G64"/>
    <mergeCell ref="H64:K64"/>
    <mergeCell ref="B65:G65"/>
    <mergeCell ref="H65:K65"/>
    <mergeCell ref="B62:G62"/>
    <mergeCell ref="L62:M62"/>
    <mergeCell ref="N62:O62"/>
    <mergeCell ref="P62:Q62"/>
    <mergeCell ref="R62:S62"/>
    <mergeCell ref="T62:U62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86:X89"/>
    <mergeCell ref="B87:G87"/>
    <mergeCell ref="B88:G88"/>
    <mergeCell ref="H88:K88"/>
    <mergeCell ref="B89:G89"/>
    <mergeCell ref="H89:K89"/>
    <mergeCell ref="B86:G86"/>
    <mergeCell ref="L86:M86"/>
    <mergeCell ref="N86:O86"/>
    <mergeCell ref="P86:Q86"/>
    <mergeCell ref="R86:S86"/>
    <mergeCell ref="T86:U86"/>
    <mergeCell ref="W90:X98"/>
    <mergeCell ref="B91:G91"/>
    <mergeCell ref="L91:M91"/>
    <mergeCell ref="N91:O91"/>
    <mergeCell ref="P91:Q91"/>
    <mergeCell ref="R91:S91"/>
    <mergeCell ref="T91:U91"/>
    <mergeCell ref="B92:G92"/>
    <mergeCell ref="B90:G90"/>
    <mergeCell ref="J90:J98"/>
    <mergeCell ref="K90:K98"/>
    <mergeCell ref="L90:M90"/>
    <mergeCell ref="N90:O90"/>
    <mergeCell ref="P90:Q90"/>
    <mergeCell ref="L92:M92"/>
    <mergeCell ref="N92:O92"/>
    <mergeCell ref="P92:Q92"/>
    <mergeCell ref="B94:G94"/>
    <mergeCell ref="R92:S92"/>
    <mergeCell ref="T92:U92"/>
    <mergeCell ref="B93:G93"/>
    <mergeCell ref="L93:M93"/>
    <mergeCell ref="N93:O93"/>
    <mergeCell ref="P93:Q93"/>
    <mergeCell ref="R93:S93"/>
    <mergeCell ref="T93:U93"/>
    <mergeCell ref="R90:S90"/>
    <mergeCell ref="T90:U90"/>
    <mergeCell ref="L94:M94"/>
    <mergeCell ref="N94:O94"/>
    <mergeCell ref="P94:Q94"/>
    <mergeCell ref="R94:S94"/>
    <mergeCell ref="T94:U94"/>
    <mergeCell ref="B95:G95"/>
    <mergeCell ref="L95:M95"/>
    <mergeCell ref="N95:O95"/>
    <mergeCell ref="P95:Q95"/>
    <mergeCell ref="R95:S95"/>
    <mergeCell ref="T95:U95"/>
    <mergeCell ref="B96:G96"/>
    <mergeCell ref="B97:G97"/>
    <mergeCell ref="L97:L98"/>
    <mergeCell ref="M97:M98"/>
    <mergeCell ref="N97:N98"/>
    <mergeCell ref="O97:O98"/>
    <mergeCell ref="P97:P98"/>
    <mergeCell ref="Q97:Q98"/>
    <mergeCell ref="R97:R98"/>
    <mergeCell ref="S97:S98"/>
    <mergeCell ref="T97:T98"/>
    <mergeCell ref="U97:U98"/>
    <mergeCell ref="B98:G98"/>
    <mergeCell ref="B99:G99"/>
    <mergeCell ref="J99:J107"/>
    <mergeCell ref="K99:K107"/>
    <mergeCell ref="L99:M99"/>
    <mergeCell ref="N99:O99"/>
    <mergeCell ref="P99:Q99"/>
    <mergeCell ref="R99:S99"/>
    <mergeCell ref="T99:U99"/>
    <mergeCell ref="W99:X107"/>
    <mergeCell ref="B100:G100"/>
    <mergeCell ref="L100:M100"/>
    <mergeCell ref="N100:O100"/>
    <mergeCell ref="P100:Q100"/>
    <mergeCell ref="R100:S100"/>
    <mergeCell ref="T100:U100"/>
    <mergeCell ref="B101:G101"/>
    <mergeCell ref="L101:M101"/>
    <mergeCell ref="N101:O101"/>
    <mergeCell ref="P101:Q101"/>
    <mergeCell ref="R101:S101"/>
    <mergeCell ref="T101:U101"/>
    <mergeCell ref="B102:G102"/>
    <mergeCell ref="L102:M102"/>
    <mergeCell ref="N102:O102"/>
    <mergeCell ref="P102:Q102"/>
    <mergeCell ref="R102:S102"/>
    <mergeCell ref="B104:G104"/>
    <mergeCell ref="L104:M104"/>
    <mergeCell ref="N104:O104"/>
    <mergeCell ref="P104:Q104"/>
    <mergeCell ref="R104:S104"/>
    <mergeCell ref="T104:U104"/>
    <mergeCell ref="T102:U102"/>
    <mergeCell ref="B103:G103"/>
    <mergeCell ref="L103:M103"/>
    <mergeCell ref="N103:O103"/>
    <mergeCell ref="P103:Q103"/>
    <mergeCell ref="R103:S103"/>
    <mergeCell ref="T103:U103"/>
    <mergeCell ref="P106:P107"/>
    <mergeCell ref="Q106:Q107"/>
    <mergeCell ref="R106:R107"/>
    <mergeCell ref="S106:S107"/>
    <mergeCell ref="T106:T107"/>
    <mergeCell ref="U106:U107"/>
    <mergeCell ref="B105:G105"/>
    <mergeCell ref="B106:G106"/>
    <mergeCell ref="L106:L107"/>
    <mergeCell ref="M106:M107"/>
    <mergeCell ref="N106:N107"/>
    <mergeCell ref="O106:O107"/>
    <mergeCell ref="B107:G107"/>
    <mergeCell ref="W108:X116"/>
    <mergeCell ref="B109:G109"/>
    <mergeCell ref="L109:M109"/>
    <mergeCell ref="N109:O109"/>
    <mergeCell ref="P109:Q109"/>
    <mergeCell ref="R109:S109"/>
    <mergeCell ref="T109:U109"/>
    <mergeCell ref="B110:G110"/>
    <mergeCell ref="B108:G108"/>
    <mergeCell ref="J108:J116"/>
    <mergeCell ref="K108:K116"/>
    <mergeCell ref="L108:M108"/>
    <mergeCell ref="N108:O108"/>
    <mergeCell ref="P108:Q108"/>
    <mergeCell ref="L110:M110"/>
    <mergeCell ref="N110:O110"/>
    <mergeCell ref="P110:Q110"/>
    <mergeCell ref="B112:G112"/>
    <mergeCell ref="R110:S110"/>
    <mergeCell ref="T110:U110"/>
    <mergeCell ref="B111:G111"/>
    <mergeCell ref="L111:M111"/>
    <mergeCell ref="N111:O111"/>
    <mergeCell ref="P111:Q111"/>
    <mergeCell ref="R111:S111"/>
    <mergeCell ref="T111:U111"/>
    <mergeCell ref="R108:S108"/>
    <mergeCell ref="T108:U108"/>
    <mergeCell ref="L112:M112"/>
    <mergeCell ref="N112:O112"/>
    <mergeCell ref="P112:Q112"/>
    <mergeCell ref="R112:S112"/>
    <mergeCell ref="T112:U112"/>
    <mergeCell ref="B113:G113"/>
    <mergeCell ref="L113:M113"/>
    <mergeCell ref="N113:O113"/>
    <mergeCell ref="P113:Q113"/>
    <mergeCell ref="R113:S113"/>
    <mergeCell ref="T113:U113"/>
    <mergeCell ref="B114:G114"/>
    <mergeCell ref="B115:G115"/>
    <mergeCell ref="L115:L116"/>
    <mergeCell ref="M115:M116"/>
    <mergeCell ref="N115:N116"/>
    <mergeCell ref="O115:O116"/>
    <mergeCell ref="P115:P116"/>
    <mergeCell ref="Q115:Q116"/>
    <mergeCell ref="R115:R116"/>
    <mergeCell ref="S115:S116"/>
    <mergeCell ref="T115:T116"/>
    <mergeCell ref="U115:U116"/>
    <mergeCell ref="B116:G116"/>
    <mergeCell ref="B117:G117"/>
    <mergeCell ref="J117:J125"/>
    <mergeCell ref="K117:K125"/>
    <mergeCell ref="L117:M117"/>
    <mergeCell ref="N117:O117"/>
    <mergeCell ref="P117:Q117"/>
    <mergeCell ref="R117:S117"/>
    <mergeCell ref="T117:U117"/>
    <mergeCell ref="W117:X125"/>
    <mergeCell ref="T122:U122"/>
    <mergeCell ref="B121:G121"/>
    <mergeCell ref="L121:M121"/>
    <mergeCell ref="N121:O121"/>
    <mergeCell ref="P121:Q121"/>
    <mergeCell ref="R121:S121"/>
    <mergeCell ref="T121:U121"/>
    <mergeCell ref="P124:P125"/>
    <mergeCell ref="Q124:Q125"/>
    <mergeCell ref="R124:R125"/>
    <mergeCell ref="S124:S125"/>
    <mergeCell ref="T124:T125"/>
    <mergeCell ref="U124:U125"/>
    <mergeCell ref="B123:G123"/>
    <mergeCell ref="B124:G124"/>
    <mergeCell ref="Y117:Z125"/>
    <mergeCell ref="B118:G118"/>
    <mergeCell ref="L118:M118"/>
    <mergeCell ref="N118:O118"/>
    <mergeCell ref="P118:Q118"/>
    <mergeCell ref="R118:S118"/>
    <mergeCell ref="T118:U118"/>
    <mergeCell ref="B120:G120"/>
    <mergeCell ref="L120:M120"/>
    <mergeCell ref="N120:O120"/>
    <mergeCell ref="P120:Q120"/>
    <mergeCell ref="R120:S120"/>
    <mergeCell ref="T120:U120"/>
    <mergeCell ref="B119:G119"/>
    <mergeCell ref="L119:M119"/>
    <mergeCell ref="N119:O119"/>
    <mergeCell ref="P119:Q119"/>
    <mergeCell ref="R119:S119"/>
    <mergeCell ref="T119:U119"/>
    <mergeCell ref="B122:G122"/>
    <mergeCell ref="L122:M122"/>
    <mergeCell ref="N122:O122"/>
    <mergeCell ref="P122:Q122"/>
    <mergeCell ref="R122:S122"/>
    <mergeCell ref="L124:L125"/>
    <mergeCell ref="M124:M125"/>
    <mergeCell ref="N124:N125"/>
    <mergeCell ref="O124:O125"/>
    <mergeCell ref="B125:G125"/>
    <mergeCell ref="W126:X134"/>
    <mergeCell ref="B127:G127"/>
    <mergeCell ref="L127:M127"/>
    <mergeCell ref="N127:O127"/>
    <mergeCell ref="P127:Q127"/>
    <mergeCell ref="R127:S127"/>
    <mergeCell ref="T127:U127"/>
    <mergeCell ref="B128:G128"/>
    <mergeCell ref="B126:G126"/>
    <mergeCell ref="J126:J134"/>
    <mergeCell ref="K126:K134"/>
    <mergeCell ref="L126:M126"/>
    <mergeCell ref="N126:O126"/>
    <mergeCell ref="P126:Q126"/>
    <mergeCell ref="L128:M128"/>
    <mergeCell ref="N128:O128"/>
    <mergeCell ref="P128:Q128"/>
    <mergeCell ref="B130:G130"/>
    <mergeCell ref="R128:S128"/>
    <mergeCell ref="T128:U128"/>
    <mergeCell ref="B129:G129"/>
    <mergeCell ref="L129:M129"/>
    <mergeCell ref="N129:O129"/>
    <mergeCell ref="P129:Q129"/>
    <mergeCell ref="R129:S129"/>
    <mergeCell ref="T129:U129"/>
    <mergeCell ref="R126:S126"/>
    <mergeCell ref="T126:U126"/>
    <mergeCell ref="L130:M130"/>
    <mergeCell ref="N130:O130"/>
    <mergeCell ref="P130:Q130"/>
    <mergeCell ref="R130:S130"/>
    <mergeCell ref="T130:U130"/>
    <mergeCell ref="B131:G131"/>
    <mergeCell ref="L131:M131"/>
    <mergeCell ref="N131:O131"/>
    <mergeCell ref="P131:Q131"/>
    <mergeCell ref="R131:S131"/>
    <mergeCell ref="T131:U131"/>
    <mergeCell ref="B132:G132"/>
    <mergeCell ref="B133:G133"/>
    <mergeCell ref="L133:L134"/>
    <mergeCell ref="M133:M134"/>
    <mergeCell ref="N133:N134"/>
    <mergeCell ref="O133:O134"/>
    <mergeCell ref="P133:P134"/>
    <mergeCell ref="Q133:Q134"/>
    <mergeCell ref="R133:R134"/>
    <mergeCell ref="S133:S134"/>
    <mergeCell ref="T133:T134"/>
    <mergeCell ref="U133:U134"/>
    <mergeCell ref="B134:G134"/>
    <mergeCell ref="B135:G135"/>
    <mergeCell ref="J135:J143"/>
    <mergeCell ref="K135:K143"/>
    <mergeCell ref="L135:M135"/>
    <mergeCell ref="N135:O135"/>
    <mergeCell ref="P135:Q135"/>
    <mergeCell ref="R135:S135"/>
    <mergeCell ref="T135:U135"/>
    <mergeCell ref="T138:U138"/>
    <mergeCell ref="B139:G139"/>
    <mergeCell ref="L139:M139"/>
    <mergeCell ref="N139:O139"/>
    <mergeCell ref="P139:Q139"/>
    <mergeCell ref="R139:S139"/>
    <mergeCell ref="T139:U139"/>
    <mergeCell ref="W135:X143"/>
    <mergeCell ref="B136:G136"/>
    <mergeCell ref="L136:M136"/>
    <mergeCell ref="N136:O136"/>
    <mergeCell ref="P136:Q136"/>
    <mergeCell ref="R136:S136"/>
    <mergeCell ref="T136:U136"/>
    <mergeCell ref="B137:G137"/>
    <mergeCell ref="L137:M137"/>
    <mergeCell ref="N137:O137"/>
    <mergeCell ref="P137:Q137"/>
    <mergeCell ref="R137:S137"/>
    <mergeCell ref="T137:U137"/>
    <mergeCell ref="B138:G138"/>
    <mergeCell ref="L138:M138"/>
    <mergeCell ref="N138:O138"/>
    <mergeCell ref="P138:Q138"/>
    <mergeCell ref="R138:S138"/>
    <mergeCell ref="B140:G140"/>
    <mergeCell ref="L140:M140"/>
    <mergeCell ref="N140:O140"/>
    <mergeCell ref="P140:Q140"/>
    <mergeCell ref="R140:S140"/>
    <mergeCell ref="T140:U140"/>
    <mergeCell ref="R144:S144"/>
    <mergeCell ref="T144:U144"/>
    <mergeCell ref="P142:P143"/>
    <mergeCell ref="Q142:Q143"/>
    <mergeCell ref="R142:R143"/>
    <mergeCell ref="S142:S143"/>
    <mergeCell ref="T142:T143"/>
    <mergeCell ref="U142:U143"/>
    <mergeCell ref="B141:G141"/>
    <mergeCell ref="B142:G142"/>
    <mergeCell ref="L142:L143"/>
    <mergeCell ref="M142:M143"/>
    <mergeCell ref="N142:N143"/>
    <mergeCell ref="O142:O143"/>
    <mergeCell ref="B143:G143"/>
    <mergeCell ref="B145:G145"/>
    <mergeCell ref="B146:G146"/>
    <mergeCell ref="B147:G147"/>
    <mergeCell ref="L147:M147"/>
    <mergeCell ref="N147:O147"/>
    <mergeCell ref="P147:Q147"/>
    <mergeCell ref="B144:G144"/>
    <mergeCell ref="L144:M144"/>
    <mergeCell ref="N144:O144"/>
    <mergeCell ref="P144:Q144"/>
    <mergeCell ref="R147:S147"/>
    <mergeCell ref="T147:U147"/>
    <mergeCell ref="B148:G148"/>
    <mergeCell ref="B149:G149"/>
    <mergeCell ref="B154:G154"/>
    <mergeCell ref="B155:G155"/>
    <mergeCell ref="L155:U155"/>
    <mergeCell ref="B156:G156"/>
    <mergeCell ref="L156:U156"/>
    <mergeCell ref="B150:G150"/>
    <mergeCell ref="B151:G151"/>
    <mergeCell ref="B152:G152"/>
    <mergeCell ref="B153:G153"/>
  </mergeCells>
  <conditionalFormatting sqref="K6 K8 K14 K16">
    <cfRule type="notContainsBlanks" dxfId="411" priority="175">
      <formula>LEN(TRIM(K6))&gt;0</formula>
    </cfRule>
  </conditionalFormatting>
  <conditionalFormatting sqref="J6 J8 J14 J16">
    <cfRule type="notContainsBlanks" dxfId="410" priority="174">
      <formula>LEN(TRIM(J6))&gt;0</formula>
    </cfRule>
  </conditionalFormatting>
  <conditionalFormatting sqref="K10">
    <cfRule type="notContainsBlanks" dxfId="409" priority="173">
      <formula>LEN(TRIM(K10))&gt;0</formula>
    </cfRule>
  </conditionalFormatting>
  <conditionalFormatting sqref="J10">
    <cfRule type="notContainsBlanks" dxfId="408" priority="172">
      <formula>LEN(TRIM(J10))&gt;0</formula>
    </cfRule>
  </conditionalFormatting>
  <conditionalFormatting sqref="K12">
    <cfRule type="notContainsBlanks" dxfId="407" priority="171">
      <formula>LEN(TRIM(K12))&gt;0</formula>
    </cfRule>
  </conditionalFormatting>
  <conditionalFormatting sqref="J12">
    <cfRule type="notContainsBlanks" dxfId="406" priority="170">
      <formula>LEN(TRIM(J12))&gt;0</formula>
    </cfRule>
  </conditionalFormatting>
  <conditionalFormatting sqref="B36:F37 I36:J37">
    <cfRule type="cellIs" dxfId="405" priority="169" operator="between">
      <formula>0</formula>
      <formula>0.0000000001</formula>
    </cfRule>
  </conditionalFormatting>
  <conditionalFormatting sqref="B24:F25">
    <cfRule type="cellIs" dxfId="404" priority="168" operator="between">
      <formula>0</formula>
      <formula>0.0000000001</formula>
    </cfRule>
  </conditionalFormatting>
  <conditionalFormatting sqref="B26:F26">
    <cfRule type="cellIs" dxfId="403" priority="167" operator="between">
      <formula>0</formula>
      <formula>0.0000000001</formula>
    </cfRule>
  </conditionalFormatting>
  <conditionalFormatting sqref="B28:F28">
    <cfRule type="cellIs" dxfId="402" priority="166" operator="between">
      <formula>0</formula>
      <formula>0.0000000001</formula>
    </cfRule>
  </conditionalFormatting>
  <conditionalFormatting sqref="B34:F35 I34:J35">
    <cfRule type="cellIs" dxfId="401" priority="165" operator="between">
      <formula>0</formula>
      <formula>0.0000000001</formula>
    </cfRule>
  </conditionalFormatting>
  <conditionalFormatting sqref="B30:F30">
    <cfRule type="cellIs" dxfId="400" priority="164" operator="between">
      <formula>0</formula>
      <formula>0.0000000001</formula>
    </cfRule>
  </conditionalFormatting>
  <conditionalFormatting sqref="B38:F38 I38:J39">
    <cfRule type="cellIs" dxfId="399" priority="163" operator="between">
      <formula>0</formula>
      <formula>0.0000000001</formula>
    </cfRule>
  </conditionalFormatting>
  <conditionalFormatting sqref="B40:F40 H41:J41 I40:J40">
    <cfRule type="cellIs" dxfId="398" priority="162" operator="between">
      <formula>0</formula>
      <formula>0.0000000001</formula>
    </cfRule>
  </conditionalFormatting>
  <conditionalFormatting sqref="L44">
    <cfRule type="notContainsBlanks" dxfId="397" priority="161">
      <formula>LEN(TRIM(L44))&gt;0</formula>
    </cfRule>
  </conditionalFormatting>
  <conditionalFormatting sqref="M44">
    <cfRule type="notContainsBlanks" dxfId="396" priority="160">
      <formula>LEN(TRIM(M44))&gt;0</formula>
    </cfRule>
  </conditionalFormatting>
  <conditionalFormatting sqref="N44">
    <cfRule type="notContainsBlanks" dxfId="395" priority="159">
      <formula>LEN(TRIM(N44))&gt;0</formula>
    </cfRule>
  </conditionalFormatting>
  <conditionalFormatting sqref="T48">
    <cfRule type="notContainsBlanks" dxfId="394" priority="146">
      <formula>LEN(TRIM(T48))&gt;0</formula>
    </cfRule>
  </conditionalFormatting>
  <conditionalFormatting sqref="P44">
    <cfRule type="notContainsBlanks" dxfId="393" priority="158">
      <formula>LEN(TRIM(P44))&gt;0</formula>
    </cfRule>
  </conditionalFormatting>
  <conditionalFormatting sqref="Q44">
    <cfRule type="notContainsBlanks" dxfId="392" priority="157">
      <formula>LEN(TRIM(Q44))&gt;0</formula>
    </cfRule>
  </conditionalFormatting>
  <conditionalFormatting sqref="R44">
    <cfRule type="notContainsBlanks" dxfId="391" priority="156">
      <formula>LEN(TRIM(R44))&gt;0</formula>
    </cfRule>
  </conditionalFormatting>
  <conditionalFormatting sqref="S44">
    <cfRule type="notContainsBlanks" dxfId="390" priority="155">
      <formula>LEN(TRIM(S44))&gt;0</formula>
    </cfRule>
  </conditionalFormatting>
  <conditionalFormatting sqref="T44">
    <cfRule type="notContainsBlanks" dxfId="389" priority="154">
      <formula>LEN(TRIM(T44))&gt;0</formula>
    </cfRule>
  </conditionalFormatting>
  <conditionalFormatting sqref="L48">
    <cfRule type="notContainsBlanks" dxfId="388" priority="153">
      <formula>LEN(TRIM(L48))&gt;0</formula>
    </cfRule>
  </conditionalFormatting>
  <conditionalFormatting sqref="M48">
    <cfRule type="notContainsBlanks" dxfId="387" priority="152">
      <formula>LEN(TRIM(M48))&gt;0</formula>
    </cfRule>
  </conditionalFormatting>
  <conditionalFormatting sqref="N48">
    <cfRule type="notContainsBlanks" dxfId="386" priority="151">
      <formula>LEN(TRIM(N48))&gt;0</formula>
    </cfRule>
  </conditionalFormatting>
  <conditionalFormatting sqref="P48">
    <cfRule type="notContainsBlanks" dxfId="385" priority="150">
      <formula>LEN(TRIM(P48))&gt;0</formula>
    </cfRule>
  </conditionalFormatting>
  <conditionalFormatting sqref="Q48">
    <cfRule type="notContainsBlanks" dxfId="384" priority="149">
      <formula>LEN(TRIM(Q48))&gt;0</formula>
    </cfRule>
  </conditionalFormatting>
  <conditionalFormatting sqref="R48">
    <cfRule type="notContainsBlanks" dxfId="383" priority="148">
      <formula>LEN(TRIM(R48))&gt;0</formula>
    </cfRule>
  </conditionalFormatting>
  <conditionalFormatting sqref="S48">
    <cfRule type="notContainsBlanks" dxfId="382" priority="147">
      <formula>LEN(TRIM(S48))&gt;0</formula>
    </cfRule>
  </conditionalFormatting>
  <conditionalFormatting sqref="L68">
    <cfRule type="expression" dxfId="381" priority="145">
      <formula>$L$68=""</formula>
    </cfRule>
  </conditionalFormatting>
  <conditionalFormatting sqref="M68">
    <cfRule type="expression" dxfId="380" priority="143">
      <formula>$M$68=""</formula>
    </cfRule>
  </conditionalFormatting>
  <conditionalFormatting sqref="N68">
    <cfRule type="expression" dxfId="379" priority="144">
      <formula>$N$68=""</formula>
    </cfRule>
  </conditionalFormatting>
  <conditionalFormatting sqref="O68">
    <cfRule type="expression" dxfId="378" priority="142">
      <formula>$O$68=""</formula>
    </cfRule>
  </conditionalFormatting>
  <conditionalFormatting sqref="P68">
    <cfRule type="expression" dxfId="377" priority="141">
      <formula>$P$68=""</formula>
    </cfRule>
  </conditionalFormatting>
  <conditionalFormatting sqref="Q68">
    <cfRule type="expression" dxfId="376" priority="140">
      <formula>$Q$68=""</formula>
    </cfRule>
  </conditionalFormatting>
  <conditionalFormatting sqref="R68">
    <cfRule type="expression" dxfId="375" priority="139">
      <formula>$R$68=""</formula>
    </cfRule>
  </conditionalFormatting>
  <conditionalFormatting sqref="S68">
    <cfRule type="expression" dxfId="374" priority="138">
      <formula>$S$68=""</formula>
    </cfRule>
  </conditionalFormatting>
  <conditionalFormatting sqref="T68">
    <cfRule type="expression" dxfId="373" priority="137">
      <formula>$T$68=""</formula>
    </cfRule>
  </conditionalFormatting>
  <conditionalFormatting sqref="L72">
    <cfRule type="expression" dxfId="372" priority="136">
      <formula>$L$72=""</formula>
    </cfRule>
  </conditionalFormatting>
  <conditionalFormatting sqref="M72">
    <cfRule type="expression" dxfId="371" priority="135">
      <formula>$M$72=""</formula>
    </cfRule>
  </conditionalFormatting>
  <conditionalFormatting sqref="N72">
    <cfRule type="expression" dxfId="370" priority="134">
      <formula>$N$72=""</formula>
    </cfRule>
  </conditionalFormatting>
  <conditionalFormatting sqref="O72">
    <cfRule type="expression" dxfId="369" priority="133">
      <formula>$O$72=""</formula>
    </cfRule>
  </conditionalFormatting>
  <conditionalFormatting sqref="P72">
    <cfRule type="expression" dxfId="368" priority="132">
      <formula>$P$72=""</formula>
    </cfRule>
  </conditionalFormatting>
  <conditionalFormatting sqref="Q72">
    <cfRule type="expression" dxfId="367" priority="131">
      <formula>$Q$72=""</formula>
    </cfRule>
  </conditionalFormatting>
  <conditionalFormatting sqref="R72">
    <cfRule type="expression" dxfId="366" priority="130">
      <formula>$R$72=""</formula>
    </cfRule>
  </conditionalFormatting>
  <conditionalFormatting sqref="S72">
    <cfRule type="expression" dxfId="365" priority="129">
      <formula>$S$72=""</formula>
    </cfRule>
  </conditionalFormatting>
  <conditionalFormatting sqref="L76">
    <cfRule type="expression" dxfId="364" priority="128">
      <formula>$L$76=""</formula>
    </cfRule>
  </conditionalFormatting>
  <conditionalFormatting sqref="M76">
    <cfRule type="expression" dxfId="363" priority="127">
      <formula>$M$76=""</formula>
    </cfRule>
  </conditionalFormatting>
  <conditionalFormatting sqref="N76">
    <cfRule type="expression" dxfId="362" priority="126">
      <formula>$N$76=""</formula>
    </cfRule>
  </conditionalFormatting>
  <conditionalFormatting sqref="O76">
    <cfRule type="expression" dxfId="361" priority="125">
      <formula>$O$76=""</formula>
    </cfRule>
  </conditionalFormatting>
  <conditionalFormatting sqref="P76">
    <cfRule type="expression" dxfId="360" priority="124">
      <formula>$P$76=""</formula>
    </cfRule>
  </conditionalFormatting>
  <conditionalFormatting sqref="Q76">
    <cfRule type="expression" dxfId="359" priority="123">
      <formula>$Q$76=""</formula>
    </cfRule>
  </conditionalFormatting>
  <conditionalFormatting sqref="R76">
    <cfRule type="expression" dxfId="358" priority="122">
      <formula>$R$76=""</formula>
    </cfRule>
  </conditionalFormatting>
  <conditionalFormatting sqref="S76">
    <cfRule type="expression" dxfId="357" priority="121">
      <formula>$S$76=""</formula>
    </cfRule>
  </conditionalFormatting>
  <conditionalFormatting sqref="T76">
    <cfRule type="expression" dxfId="356" priority="120">
      <formula>$T$76=""</formula>
    </cfRule>
  </conditionalFormatting>
  <conditionalFormatting sqref="L80">
    <cfRule type="expression" dxfId="355" priority="119">
      <formula>$L$80=""</formula>
    </cfRule>
  </conditionalFormatting>
  <conditionalFormatting sqref="M80">
    <cfRule type="expression" dxfId="354" priority="118">
      <formula>$M$80=""</formula>
    </cfRule>
  </conditionalFormatting>
  <conditionalFormatting sqref="N80">
    <cfRule type="expression" dxfId="353" priority="117">
      <formula>$N$80=""</formula>
    </cfRule>
  </conditionalFormatting>
  <conditionalFormatting sqref="O80">
    <cfRule type="expression" dxfId="352" priority="116">
      <formula>$O$80=""</formula>
    </cfRule>
  </conditionalFormatting>
  <conditionalFormatting sqref="P80">
    <cfRule type="expression" dxfId="351" priority="115">
      <formula>$P$80=""</formula>
    </cfRule>
  </conditionalFormatting>
  <conditionalFormatting sqref="Q80">
    <cfRule type="expression" dxfId="350" priority="114">
      <formula>$Q$80=""</formula>
    </cfRule>
  </conditionalFormatting>
  <conditionalFormatting sqref="R80">
    <cfRule type="expression" dxfId="349" priority="113">
      <formula>$R$80=""</formula>
    </cfRule>
  </conditionalFormatting>
  <conditionalFormatting sqref="S80">
    <cfRule type="expression" dxfId="348" priority="112">
      <formula>$S$80=""</formula>
    </cfRule>
  </conditionalFormatting>
  <conditionalFormatting sqref="T80">
    <cfRule type="expression" dxfId="347" priority="111">
      <formula>$T$80=""</formula>
    </cfRule>
  </conditionalFormatting>
  <conditionalFormatting sqref="L84">
    <cfRule type="expression" dxfId="346" priority="110">
      <formula>$L$84=""</formula>
    </cfRule>
  </conditionalFormatting>
  <conditionalFormatting sqref="M84">
    <cfRule type="expression" dxfId="345" priority="109">
      <formula>$M$84=""</formula>
    </cfRule>
  </conditionalFormatting>
  <conditionalFormatting sqref="N84">
    <cfRule type="expression" dxfId="344" priority="108">
      <formula>$N$84=""</formula>
    </cfRule>
  </conditionalFormatting>
  <conditionalFormatting sqref="O84">
    <cfRule type="expression" dxfId="343" priority="107">
      <formula>$O$84=""</formula>
    </cfRule>
  </conditionalFormatting>
  <conditionalFormatting sqref="P84">
    <cfRule type="expression" dxfId="342" priority="106">
      <formula>$P$84=""</formula>
    </cfRule>
  </conditionalFormatting>
  <conditionalFormatting sqref="Q84">
    <cfRule type="expression" dxfId="341" priority="105">
      <formula>$Q$84=""</formula>
    </cfRule>
  </conditionalFormatting>
  <conditionalFormatting sqref="R84">
    <cfRule type="expression" dxfId="340" priority="104">
      <formula>$R$84=""</formula>
    </cfRule>
  </conditionalFormatting>
  <conditionalFormatting sqref="S84">
    <cfRule type="expression" dxfId="339" priority="103">
      <formula>$S$84=""</formula>
    </cfRule>
  </conditionalFormatting>
  <conditionalFormatting sqref="T84">
    <cfRule type="expression" dxfId="338" priority="102">
      <formula>$T$84=""</formula>
    </cfRule>
  </conditionalFormatting>
  <conditionalFormatting sqref="L88">
    <cfRule type="expression" dxfId="337" priority="101">
      <formula>$L$88=""</formula>
    </cfRule>
  </conditionalFormatting>
  <conditionalFormatting sqref="M88">
    <cfRule type="expression" dxfId="336" priority="100">
      <formula>$M$88=""</formula>
    </cfRule>
  </conditionalFormatting>
  <conditionalFormatting sqref="N88">
    <cfRule type="expression" dxfId="335" priority="99">
      <formula>$N$88=""</formula>
    </cfRule>
  </conditionalFormatting>
  <conditionalFormatting sqref="O88">
    <cfRule type="expression" dxfId="334" priority="98">
      <formula>$O$88=""</formula>
    </cfRule>
  </conditionalFormatting>
  <conditionalFormatting sqref="P88">
    <cfRule type="expression" dxfId="333" priority="97">
      <formula>$P$88=""</formula>
    </cfRule>
  </conditionalFormatting>
  <conditionalFormatting sqref="Q88">
    <cfRule type="expression" dxfId="332" priority="96">
      <formula>$Q$88=""</formula>
    </cfRule>
  </conditionalFormatting>
  <conditionalFormatting sqref="R88">
    <cfRule type="expression" dxfId="331" priority="95">
      <formula>$R$88=""</formula>
    </cfRule>
  </conditionalFormatting>
  <conditionalFormatting sqref="S88">
    <cfRule type="expression" dxfId="330" priority="94">
      <formula>$S$88=""</formula>
    </cfRule>
  </conditionalFormatting>
  <conditionalFormatting sqref="T88">
    <cfRule type="expression" dxfId="329" priority="93">
      <formula>$T$88=""</formula>
    </cfRule>
  </conditionalFormatting>
  <conditionalFormatting sqref="L18:M18">
    <cfRule type="expression" dxfId="328" priority="91">
      <formula>$L$18&lt;&gt;""</formula>
    </cfRule>
    <cfRule type="expression" dxfId="327" priority="92">
      <formula>$L$18=""</formula>
    </cfRule>
  </conditionalFormatting>
  <conditionalFormatting sqref="L19:M19">
    <cfRule type="expression" dxfId="326" priority="89">
      <formula>$L$19&lt;&gt;""</formula>
    </cfRule>
    <cfRule type="expression" dxfId="325" priority="90">
      <formula>$L$19=""</formula>
    </cfRule>
  </conditionalFormatting>
  <conditionalFormatting sqref="L20:M20">
    <cfRule type="expression" dxfId="324" priority="87">
      <formula>$L$20&lt;&gt;""</formula>
    </cfRule>
    <cfRule type="expression" dxfId="323" priority="88">
      <formula>$L$20=""</formula>
    </cfRule>
  </conditionalFormatting>
  <conditionalFormatting sqref="L21:M21">
    <cfRule type="expression" dxfId="322" priority="85">
      <formula>$L$21&lt;&gt;""</formula>
    </cfRule>
    <cfRule type="expression" dxfId="321" priority="86">
      <formula>$L$21=""</formula>
    </cfRule>
  </conditionalFormatting>
  <conditionalFormatting sqref="T72">
    <cfRule type="expression" dxfId="320" priority="84">
      <formula>$T$68=""</formula>
    </cfRule>
  </conditionalFormatting>
  <conditionalFormatting sqref="B32:F33 I32:J33">
    <cfRule type="cellIs" dxfId="319" priority="83" operator="between">
      <formula>0</formula>
      <formula>0.0000000001</formula>
    </cfRule>
  </conditionalFormatting>
  <conditionalFormatting sqref="T2:T3">
    <cfRule type="expression" dxfId="318" priority="79">
      <formula>$T$2=""</formula>
    </cfRule>
    <cfRule type="containsText" dxfId="317" priority="82" operator="containsText" text="#">
      <formula>NOT(ISERROR(SEARCH("#",T2)))</formula>
    </cfRule>
  </conditionalFormatting>
  <conditionalFormatting sqref="U2">
    <cfRule type="expression" dxfId="316" priority="80">
      <formula>$T$2=""</formula>
    </cfRule>
    <cfRule type="expression" dxfId="315" priority="81">
      <formula>$T$2="#"</formula>
    </cfRule>
  </conditionalFormatting>
  <conditionalFormatting sqref="H37">
    <cfRule type="cellIs" dxfId="314" priority="78" operator="between">
      <formula>0</formula>
      <formula>0.0000000001</formula>
    </cfRule>
  </conditionalFormatting>
  <conditionalFormatting sqref="H35">
    <cfRule type="cellIs" dxfId="313" priority="77" operator="between">
      <formula>0</formula>
      <formula>0.0000000001</formula>
    </cfRule>
  </conditionalFormatting>
  <conditionalFormatting sqref="H39">
    <cfRule type="cellIs" dxfId="312" priority="76" operator="between">
      <formula>0</formula>
      <formula>0.0000000001</formula>
    </cfRule>
  </conditionalFormatting>
  <conditionalFormatting sqref="H33">
    <cfRule type="cellIs" dxfId="311" priority="75" operator="between">
      <formula>0</formula>
      <formula>0.0000000001</formula>
    </cfRule>
  </conditionalFormatting>
  <conditionalFormatting sqref="L44">
    <cfRule type="notContainsBlanks" dxfId="310" priority="42">
      <formula>LEN(TRIM(L44))&gt;0</formula>
    </cfRule>
  </conditionalFormatting>
  <conditionalFormatting sqref="M44">
    <cfRule type="notContainsBlanks" dxfId="309" priority="41">
      <formula>LEN(TRIM(M44))&gt;0</formula>
    </cfRule>
  </conditionalFormatting>
  <conditionalFormatting sqref="N44">
    <cfRule type="notContainsBlanks" dxfId="308" priority="40">
      <formula>LEN(TRIM(N44))&gt;0</formula>
    </cfRule>
  </conditionalFormatting>
  <conditionalFormatting sqref="P48">
    <cfRule type="notContainsBlanks" dxfId="307" priority="38">
      <formula>LEN(TRIM(P48))&gt;0</formula>
    </cfRule>
  </conditionalFormatting>
  <conditionalFormatting sqref="Q48">
    <cfRule type="notContainsBlanks" dxfId="306" priority="37">
      <formula>LEN(TRIM(Q48))&gt;0</formula>
    </cfRule>
  </conditionalFormatting>
  <conditionalFormatting sqref="L60">
    <cfRule type="notContainsBlanks" dxfId="305" priority="58">
      <formula>LEN(TRIM(L60))&gt;0</formula>
    </cfRule>
  </conditionalFormatting>
  <conditionalFormatting sqref="M60">
    <cfRule type="notContainsBlanks" dxfId="304" priority="57">
      <formula>LEN(TRIM(M60))&gt;0</formula>
    </cfRule>
  </conditionalFormatting>
  <conditionalFormatting sqref="N60">
    <cfRule type="notContainsBlanks" dxfId="303" priority="56">
      <formula>LEN(TRIM(N60))&gt;0</formula>
    </cfRule>
  </conditionalFormatting>
  <conditionalFormatting sqref="N60:P60">
    <cfRule type="notContainsBlanks" dxfId="302" priority="55">
      <formula>LEN(TRIM(N60))&gt;0</formula>
    </cfRule>
  </conditionalFormatting>
  <conditionalFormatting sqref="Q60">
    <cfRule type="notContainsBlanks" dxfId="301" priority="54">
      <formula>LEN(TRIM(Q60))&gt;0</formula>
    </cfRule>
  </conditionalFormatting>
  <conditionalFormatting sqref="R60">
    <cfRule type="notContainsBlanks" dxfId="300" priority="53">
      <formula>LEN(TRIM(R60))&gt;0</formula>
    </cfRule>
  </conditionalFormatting>
  <conditionalFormatting sqref="S60">
    <cfRule type="notContainsBlanks" dxfId="299" priority="52">
      <formula>LEN(TRIM(S60))&gt;0</formula>
    </cfRule>
  </conditionalFormatting>
  <conditionalFormatting sqref="T60">
    <cfRule type="notContainsBlanks" dxfId="298" priority="51">
      <formula>LEN(TRIM(T60))&gt;0</formula>
    </cfRule>
  </conditionalFormatting>
  <conditionalFormatting sqref="S60">
    <cfRule type="notContainsBlanks" dxfId="297" priority="5">
      <formula>LEN(TRIM(S60))&gt;0</formula>
    </cfRule>
  </conditionalFormatting>
  <conditionalFormatting sqref="S48">
    <cfRule type="notContainsBlanks" dxfId="296" priority="35">
      <formula>LEN(TRIM(S48))&gt;0</formula>
    </cfRule>
  </conditionalFormatting>
  <conditionalFormatting sqref="R48">
    <cfRule type="notContainsBlanks" dxfId="295" priority="36">
      <formula>LEN(TRIM(R48))&gt;0</formula>
    </cfRule>
  </conditionalFormatting>
  <conditionalFormatting sqref="L52">
    <cfRule type="notContainsBlanks" dxfId="294" priority="34">
      <formula>LEN(TRIM(L52))&gt;0</formula>
    </cfRule>
  </conditionalFormatting>
  <conditionalFormatting sqref="M52">
    <cfRule type="notContainsBlanks" dxfId="293" priority="33">
      <formula>LEN(TRIM(M52))&gt;0</formula>
    </cfRule>
  </conditionalFormatting>
  <conditionalFormatting sqref="N52">
    <cfRule type="notContainsBlanks" dxfId="292" priority="32">
      <formula>LEN(TRIM(N52))&gt;0</formula>
    </cfRule>
  </conditionalFormatting>
  <conditionalFormatting sqref="P52">
    <cfRule type="notContainsBlanks" dxfId="291" priority="31">
      <formula>LEN(TRIM(P52))&gt;0</formula>
    </cfRule>
  </conditionalFormatting>
  <conditionalFormatting sqref="Q52">
    <cfRule type="notContainsBlanks" dxfId="290" priority="30">
      <formula>LEN(TRIM(Q52))&gt;0</formula>
    </cfRule>
  </conditionalFormatting>
  <conditionalFormatting sqref="R52">
    <cfRule type="notContainsBlanks" dxfId="289" priority="29">
      <formula>LEN(TRIM(R52))&gt;0</formula>
    </cfRule>
  </conditionalFormatting>
  <conditionalFormatting sqref="S52">
    <cfRule type="notContainsBlanks" dxfId="288" priority="28">
      <formula>LEN(TRIM(S52))&gt;0</formula>
    </cfRule>
  </conditionalFormatting>
  <conditionalFormatting sqref="T52">
    <cfRule type="notContainsBlanks" dxfId="287" priority="27">
      <formula>LEN(TRIM(T52))&gt;0</formula>
    </cfRule>
  </conditionalFormatting>
  <conditionalFormatting sqref="L52">
    <cfRule type="notContainsBlanks" dxfId="286" priority="26">
      <formula>LEN(TRIM(L52))&gt;0</formula>
    </cfRule>
  </conditionalFormatting>
  <conditionalFormatting sqref="M52">
    <cfRule type="notContainsBlanks" dxfId="285" priority="25">
      <formula>LEN(TRIM(M52))&gt;0</formula>
    </cfRule>
  </conditionalFormatting>
  <conditionalFormatting sqref="N52">
    <cfRule type="notContainsBlanks" dxfId="284" priority="24">
      <formula>LEN(TRIM(N52))&gt;0</formula>
    </cfRule>
  </conditionalFormatting>
  <conditionalFormatting sqref="T56">
    <cfRule type="notContainsBlanks" dxfId="283" priority="15">
      <formula>LEN(TRIM(T56))&gt;0</formula>
    </cfRule>
  </conditionalFormatting>
  <conditionalFormatting sqref="L56">
    <cfRule type="notContainsBlanks" dxfId="282" priority="22">
      <formula>LEN(TRIM(L56))&gt;0</formula>
    </cfRule>
  </conditionalFormatting>
  <conditionalFormatting sqref="M56">
    <cfRule type="notContainsBlanks" dxfId="281" priority="21">
      <formula>LEN(TRIM(M56))&gt;0</formula>
    </cfRule>
  </conditionalFormatting>
  <conditionalFormatting sqref="N56">
    <cfRule type="notContainsBlanks" dxfId="280" priority="20">
      <formula>LEN(TRIM(N56))&gt;0</formula>
    </cfRule>
  </conditionalFormatting>
  <conditionalFormatting sqref="P56">
    <cfRule type="notContainsBlanks" dxfId="279" priority="19">
      <formula>LEN(TRIM(P56))&gt;0</formula>
    </cfRule>
  </conditionalFormatting>
  <conditionalFormatting sqref="Q56">
    <cfRule type="notContainsBlanks" dxfId="278" priority="18">
      <formula>LEN(TRIM(Q56))&gt;0</formula>
    </cfRule>
  </conditionalFormatting>
  <conditionalFormatting sqref="R56">
    <cfRule type="notContainsBlanks" dxfId="277" priority="17">
      <formula>LEN(TRIM(R56))&gt;0</formula>
    </cfRule>
  </conditionalFormatting>
  <conditionalFormatting sqref="S56">
    <cfRule type="notContainsBlanks" dxfId="276" priority="16">
      <formula>LEN(TRIM(S56))&gt;0</formula>
    </cfRule>
  </conditionalFormatting>
  <conditionalFormatting sqref="S56">
    <cfRule type="notContainsBlanks" dxfId="275" priority="11">
      <formula>LEN(TRIM(S56))&gt;0</formula>
    </cfRule>
  </conditionalFormatting>
  <conditionalFormatting sqref="P56">
    <cfRule type="notContainsBlanks" dxfId="274" priority="14">
      <formula>LEN(TRIM(P56))&gt;0</formula>
    </cfRule>
  </conditionalFormatting>
  <conditionalFormatting sqref="Q56">
    <cfRule type="notContainsBlanks" dxfId="273" priority="13">
      <formula>LEN(TRIM(Q56))&gt;0</formula>
    </cfRule>
  </conditionalFormatting>
  <conditionalFormatting sqref="R56">
    <cfRule type="notContainsBlanks" dxfId="272" priority="12">
      <formula>LEN(TRIM(R56))&gt;0</formula>
    </cfRule>
  </conditionalFormatting>
  <conditionalFormatting sqref="L60">
    <cfRule type="notContainsBlanks" dxfId="271" priority="10">
      <formula>LEN(TRIM(L60))&gt;0</formula>
    </cfRule>
  </conditionalFormatting>
  <conditionalFormatting sqref="M60">
    <cfRule type="notContainsBlanks" dxfId="270" priority="9">
      <formula>LEN(TRIM(M60))&gt;0</formula>
    </cfRule>
  </conditionalFormatting>
  <conditionalFormatting sqref="P60">
    <cfRule type="notContainsBlanks" dxfId="269" priority="8">
      <formula>LEN(TRIM(P60))&gt;0</formula>
    </cfRule>
  </conditionalFormatting>
  <conditionalFormatting sqref="Q60">
    <cfRule type="notContainsBlanks" dxfId="268" priority="7">
      <formula>LEN(TRIM(Q60))&gt;0</formula>
    </cfRule>
  </conditionalFormatting>
  <conditionalFormatting sqref="R60">
    <cfRule type="notContainsBlanks" dxfId="267" priority="6">
      <formula>LEN(TRIM(R60))&gt;0</formula>
    </cfRule>
  </conditionalFormatting>
  <conditionalFormatting sqref="O48">
    <cfRule type="notContainsBlanks" dxfId="266" priority="4">
      <formula>LEN(TRIM(O48))&gt;0</formula>
    </cfRule>
  </conditionalFormatting>
  <conditionalFormatting sqref="O44">
    <cfRule type="notContainsBlanks" dxfId="265" priority="3">
      <formula>LEN(TRIM(O44))&gt;0</formula>
    </cfRule>
  </conditionalFormatting>
  <conditionalFormatting sqref="O56">
    <cfRule type="notContainsBlanks" dxfId="264" priority="2">
      <formula>LEN(TRIM(O56))&gt;0</formula>
    </cfRule>
  </conditionalFormatting>
  <conditionalFormatting sqref="O52">
    <cfRule type="notContainsBlanks" dxfId="263" priority="1">
      <formula>LEN(TRIM(O52))&gt;0</formula>
    </cfRule>
  </conditionalFormatting>
  <printOptions horizontalCentered="1" verticalCentered="1"/>
  <pageMargins left="0" right="0" top="0" bottom="0" header="0" footer="0"/>
  <pageSetup paperSize="5" scale="44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AE212"/>
  <sheetViews>
    <sheetView topLeftCell="A58" workbookViewId="0">
      <selection activeCell="B1" sqref="B1:F1"/>
    </sheetView>
  </sheetViews>
  <sheetFormatPr baseColWidth="10" defaultColWidth="11.42578125" defaultRowHeight="12.75" x14ac:dyDescent="0.2"/>
  <cols>
    <col min="1" max="1" width="5" style="5" customWidth="1"/>
    <col min="2" max="6" width="4.7109375" style="5" customWidth="1"/>
    <col min="7" max="7" width="4.7109375" style="18" customWidth="1"/>
    <col min="8" max="8" width="10.7109375" style="7" customWidth="1"/>
    <col min="9" max="9" width="10.7109375" style="8" customWidth="1"/>
    <col min="10" max="10" width="10.7109375" style="15" customWidth="1"/>
    <col min="11" max="11" width="10.7109375" style="11" customWidth="1"/>
    <col min="12" max="21" width="7.140625" style="2" customWidth="1"/>
    <col min="22" max="22" width="5.7109375" style="2" customWidth="1"/>
    <col min="23" max="24" width="13.7109375" style="2" customWidth="1"/>
    <col min="25" max="25" width="1.7109375" style="2" customWidth="1"/>
    <col min="26" max="26" width="27.42578125" style="2" customWidth="1"/>
    <col min="27" max="28" width="10.7109375" style="2" customWidth="1"/>
    <col min="29" max="16384" width="11.42578125" style="2"/>
  </cols>
  <sheetData>
    <row r="1" spans="1:30" s="1" customFormat="1" ht="15" customHeight="1" thickBot="1" x14ac:dyDescent="0.35">
      <c r="A1" s="55"/>
      <c r="B1" s="762" t="s">
        <v>1238</v>
      </c>
      <c r="C1" s="763"/>
      <c r="D1" s="763"/>
      <c r="E1" s="763"/>
      <c r="F1" s="763"/>
      <c r="G1" s="1216" t="s">
        <v>628</v>
      </c>
      <c r="H1" s="1216"/>
      <c r="I1" s="180"/>
      <c r="J1" s="180"/>
      <c r="K1" s="540" t="s">
        <v>629</v>
      </c>
      <c r="L1" s="540"/>
      <c r="M1" s="181" t="s">
        <v>629</v>
      </c>
      <c r="N1" s="714" t="s">
        <v>2</v>
      </c>
      <c r="O1" s="714"/>
      <c r="P1" s="714" t="s">
        <v>632</v>
      </c>
      <c r="Q1" s="714"/>
      <c r="R1" s="714"/>
      <c r="S1" s="714"/>
      <c r="T1" s="767" t="s">
        <v>15</v>
      </c>
      <c r="U1" s="768"/>
    </row>
    <row r="2" spans="1:30" s="1" customFormat="1" ht="15" customHeight="1" x14ac:dyDescent="0.3">
      <c r="A2" s="670"/>
      <c r="B2" s="1197" t="s">
        <v>634</v>
      </c>
      <c r="C2" s="1198"/>
      <c r="D2" s="1198"/>
      <c r="E2" s="1198"/>
      <c r="F2" s="1199"/>
      <c r="G2" s="1200" t="s">
        <v>628</v>
      </c>
      <c r="H2" s="1201"/>
      <c r="I2" s="1201"/>
      <c r="J2" s="1201"/>
      <c r="K2" s="1201"/>
      <c r="L2" s="1201"/>
      <c r="M2" s="1202"/>
      <c r="N2" s="1203" t="s">
        <v>632</v>
      </c>
      <c r="O2" s="1204"/>
      <c r="P2" s="1204"/>
      <c r="Q2" s="1204"/>
      <c r="R2" s="1204"/>
      <c r="S2" s="1205"/>
      <c r="T2" s="230" t="str">
        <f>IF(ISNUMBER(LEFT(U2,1)*1),"","#")</f>
        <v>#</v>
      </c>
      <c r="U2" s="229" t="s">
        <v>630</v>
      </c>
    </row>
    <row r="3" spans="1:30" s="1" customFormat="1" ht="15" customHeight="1" thickBot="1" x14ac:dyDescent="0.35">
      <c r="A3" s="671"/>
      <c r="B3" s="1206" t="s">
        <v>631</v>
      </c>
      <c r="C3" s="1207"/>
      <c r="D3" s="1207"/>
      <c r="E3" s="1207"/>
      <c r="F3" s="1208"/>
      <c r="G3" s="1209" t="s">
        <v>631</v>
      </c>
      <c r="H3" s="1210"/>
      <c r="I3" s="1210"/>
      <c r="J3" s="1210"/>
      <c r="K3" s="1210"/>
      <c r="L3" s="1210"/>
      <c r="M3" s="1211"/>
      <c r="N3" s="1212" t="s">
        <v>632</v>
      </c>
      <c r="O3" s="1213"/>
      <c r="P3" s="1213"/>
      <c r="Q3" s="1213"/>
      <c r="R3" s="1213"/>
      <c r="S3" s="1214"/>
      <c r="T3" s="1238" t="s">
        <v>630</v>
      </c>
      <c r="U3" s="1239"/>
    </row>
    <row r="4" spans="1:30" ht="15" customHeight="1" x14ac:dyDescent="0.25">
      <c r="A4" s="682"/>
      <c r="B4" s="1240"/>
      <c r="C4" s="1240"/>
      <c r="D4" s="1240"/>
      <c r="E4" s="1240"/>
      <c r="F4" s="1240"/>
      <c r="G4" s="1241"/>
      <c r="H4" s="59"/>
      <c r="I4" s="60"/>
      <c r="J4" s="1242" t="s">
        <v>8</v>
      </c>
      <c r="K4" s="1243"/>
      <c r="L4" s="1193" t="s">
        <v>626</v>
      </c>
      <c r="M4" s="718"/>
      <c r="N4" s="717"/>
      <c r="O4" s="718"/>
      <c r="P4" s="717"/>
      <c r="Q4" s="718"/>
      <c r="R4" s="717"/>
      <c r="S4" s="718"/>
      <c r="T4" s="717"/>
      <c r="U4" s="773"/>
      <c r="Z4" s="26" t="s">
        <v>615</v>
      </c>
    </row>
    <row r="5" spans="1:30" ht="15" customHeight="1" thickBot="1" x14ac:dyDescent="0.25">
      <c r="A5" s="683"/>
      <c r="B5" s="684"/>
      <c r="C5" s="684"/>
      <c r="D5" s="684"/>
      <c r="E5" s="684"/>
      <c r="F5" s="684"/>
      <c r="G5" s="685"/>
      <c r="H5" s="63"/>
      <c r="I5" s="60"/>
      <c r="J5" s="183" t="s">
        <v>631</v>
      </c>
      <c r="K5" s="65" t="s">
        <v>633</v>
      </c>
      <c r="L5" s="1215" t="s">
        <v>627</v>
      </c>
      <c r="M5" s="720"/>
      <c r="N5" s="719"/>
      <c r="O5" s="720"/>
      <c r="P5" s="719"/>
      <c r="Q5" s="720"/>
      <c r="R5" s="719"/>
      <c r="S5" s="720"/>
      <c r="T5" s="719"/>
      <c r="U5" s="756"/>
    </row>
    <row r="6" spans="1:30" s="3" customFormat="1" ht="15" customHeight="1" x14ac:dyDescent="0.3">
      <c r="A6" s="776"/>
      <c r="B6" s="1235" t="s">
        <v>632</v>
      </c>
      <c r="C6" s="1236"/>
      <c r="D6" s="1236"/>
      <c r="E6" s="1236"/>
      <c r="F6" s="1236"/>
      <c r="G6" s="1237"/>
      <c r="H6" s="247" t="s">
        <v>634</v>
      </c>
      <c r="I6" s="142" t="s">
        <v>631</v>
      </c>
      <c r="J6" s="337"/>
      <c r="K6" s="338"/>
      <c r="L6" s="1193"/>
      <c r="M6" s="718"/>
      <c r="N6" s="717"/>
      <c r="O6" s="718"/>
      <c r="P6" s="717"/>
      <c r="Q6" s="718"/>
      <c r="R6" s="717"/>
      <c r="S6" s="718"/>
      <c r="T6" s="717"/>
      <c r="U6" s="773"/>
      <c r="W6" s="19"/>
      <c r="X6" s="19"/>
      <c r="Y6" s="19"/>
      <c r="Z6" s="19"/>
      <c r="AA6" s="17"/>
      <c r="AB6" s="17"/>
      <c r="AC6" s="4"/>
      <c r="AD6" s="4"/>
    </row>
    <row r="7" spans="1:30" s="3" customFormat="1" ht="15" customHeight="1" x14ac:dyDescent="0.2">
      <c r="A7" s="670"/>
      <c r="B7" s="226"/>
      <c r="C7" s="665"/>
      <c r="D7" s="665"/>
      <c r="E7" s="665"/>
      <c r="F7" s="665"/>
      <c r="G7" s="666"/>
      <c r="H7" s="73"/>
      <c r="I7" s="97"/>
      <c r="J7" s="274"/>
      <c r="K7" s="339"/>
      <c r="L7" s="1141"/>
      <c r="M7" s="760"/>
      <c r="N7" s="759"/>
      <c r="O7" s="760"/>
      <c r="P7" s="759"/>
      <c r="Q7" s="760"/>
      <c r="R7" s="759"/>
      <c r="S7" s="760"/>
      <c r="T7" s="759"/>
      <c r="U7" s="761"/>
      <c r="W7" s="19"/>
      <c r="X7" s="19"/>
      <c r="Y7" s="19"/>
      <c r="Z7" s="19"/>
      <c r="AA7" s="16"/>
      <c r="AB7" s="16"/>
      <c r="AC7" s="4"/>
      <c r="AD7" s="4"/>
    </row>
    <row r="8" spans="1:30" s="3" customFormat="1" ht="15" customHeight="1" x14ac:dyDescent="0.2">
      <c r="A8" s="670"/>
      <c r="B8" s="1194"/>
      <c r="C8" s="1195"/>
      <c r="D8" s="1195"/>
      <c r="E8" s="1195"/>
      <c r="F8" s="1195"/>
      <c r="G8" s="1196"/>
      <c r="H8" s="76"/>
      <c r="I8" s="184"/>
      <c r="J8" s="340"/>
      <c r="K8" s="341"/>
      <c r="L8" s="1193"/>
      <c r="M8" s="718"/>
      <c r="N8" s="717"/>
      <c r="O8" s="718"/>
      <c r="P8" s="717"/>
      <c r="Q8" s="718"/>
      <c r="R8" s="717"/>
      <c r="S8" s="718"/>
      <c r="T8" s="717"/>
      <c r="U8" s="773"/>
      <c r="W8" s="19"/>
      <c r="X8" s="19"/>
      <c r="Y8" s="19"/>
      <c r="Z8" s="19"/>
    </row>
    <row r="9" spans="1:30" s="3" customFormat="1" ht="15" customHeight="1" x14ac:dyDescent="0.2">
      <c r="A9" s="670"/>
      <c r="B9" s="226"/>
      <c r="C9" s="665"/>
      <c r="D9" s="665"/>
      <c r="E9" s="665"/>
      <c r="F9" s="665"/>
      <c r="G9" s="666"/>
      <c r="H9" s="79"/>
      <c r="I9" s="140"/>
      <c r="J9" s="278"/>
      <c r="K9" s="335"/>
      <c r="L9" s="1141"/>
      <c r="M9" s="760"/>
      <c r="N9" s="759"/>
      <c r="O9" s="760"/>
      <c r="P9" s="759"/>
      <c r="Q9" s="760"/>
      <c r="R9" s="759"/>
      <c r="S9" s="760"/>
      <c r="T9" s="759"/>
      <c r="U9" s="761"/>
      <c r="W9" s="19"/>
      <c r="X9" s="19"/>
      <c r="Y9" s="19"/>
      <c r="Z9" s="19"/>
    </row>
    <row r="10" spans="1:30" s="3" customFormat="1" ht="15" customHeight="1" x14ac:dyDescent="0.2">
      <c r="A10" s="670"/>
      <c r="B10" s="1194"/>
      <c r="C10" s="1195"/>
      <c r="D10" s="1195"/>
      <c r="E10" s="1195"/>
      <c r="F10" s="1195"/>
      <c r="G10" s="1196"/>
      <c r="H10" s="76"/>
      <c r="I10" s="184"/>
      <c r="J10" s="333"/>
      <c r="K10" s="334"/>
      <c r="L10" s="1193"/>
      <c r="M10" s="718"/>
      <c r="N10" s="717"/>
      <c r="O10" s="718"/>
      <c r="P10" s="717"/>
      <c r="Q10" s="718"/>
      <c r="R10" s="717"/>
      <c r="S10" s="718"/>
      <c r="T10" s="717"/>
      <c r="U10" s="773"/>
      <c r="W10" s="20"/>
      <c r="X10" s="20"/>
    </row>
    <row r="11" spans="1:30" s="3" customFormat="1" ht="15" customHeight="1" x14ac:dyDescent="0.2">
      <c r="A11" s="670"/>
      <c r="B11" s="226"/>
      <c r="C11" s="665"/>
      <c r="D11" s="665"/>
      <c r="E11" s="665"/>
      <c r="F11" s="665"/>
      <c r="G11" s="666"/>
      <c r="H11" s="79"/>
      <c r="I11" s="140"/>
      <c r="J11" s="278"/>
      <c r="K11" s="335"/>
      <c r="L11" s="1141"/>
      <c r="M11" s="760"/>
      <c r="N11" s="759"/>
      <c r="O11" s="760"/>
      <c r="P11" s="759"/>
      <c r="Q11" s="760"/>
      <c r="R11" s="759"/>
      <c r="S11" s="760"/>
      <c r="T11" s="759"/>
      <c r="U11" s="761"/>
      <c r="W11" s="9"/>
      <c r="X11" s="9"/>
    </row>
    <row r="12" spans="1:30" s="3" customFormat="1" ht="15" customHeight="1" x14ac:dyDescent="0.2">
      <c r="A12" s="670"/>
      <c r="B12" s="1194"/>
      <c r="C12" s="1195"/>
      <c r="D12" s="1195"/>
      <c r="E12" s="1195"/>
      <c r="F12" s="1195"/>
      <c r="G12" s="1196"/>
      <c r="H12" s="76"/>
      <c r="I12" s="184"/>
      <c r="J12" s="333"/>
      <c r="K12" s="334"/>
      <c r="L12" s="875"/>
      <c r="M12" s="564"/>
      <c r="N12" s="563"/>
      <c r="O12" s="564"/>
      <c r="P12" s="563"/>
      <c r="Q12" s="564"/>
      <c r="R12" s="563"/>
      <c r="S12" s="564"/>
      <c r="T12" s="563"/>
      <c r="U12" s="565"/>
      <c r="W12" s="9"/>
      <c r="X12" s="9"/>
    </row>
    <row r="13" spans="1:30" s="3" customFormat="1" ht="15" customHeight="1" x14ac:dyDescent="0.2">
      <c r="A13" s="670"/>
      <c r="B13" s="226"/>
      <c r="C13" s="665"/>
      <c r="D13" s="665"/>
      <c r="E13" s="665"/>
      <c r="F13" s="665"/>
      <c r="G13" s="666"/>
      <c r="H13" s="79"/>
      <c r="I13" s="140"/>
      <c r="J13" s="278"/>
      <c r="K13" s="335"/>
      <c r="L13" s="1141"/>
      <c r="M13" s="760"/>
      <c r="N13" s="759"/>
      <c r="O13" s="760"/>
      <c r="P13" s="759"/>
      <c r="Q13" s="760"/>
      <c r="R13" s="759"/>
      <c r="S13" s="760"/>
      <c r="T13" s="759"/>
      <c r="U13" s="761"/>
      <c r="W13" s="9"/>
      <c r="X13" s="9"/>
    </row>
    <row r="14" spans="1:30" s="3" customFormat="1" ht="15" customHeight="1" x14ac:dyDescent="0.2">
      <c r="A14" s="670"/>
      <c r="B14" s="1194"/>
      <c r="C14" s="1195"/>
      <c r="D14" s="1195"/>
      <c r="E14" s="1195"/>
      <c r="F14" s="1195"/>
      <c r="G14" s="1196"/>
      <c r="H14" s="76"/>
      <c r="I14" s="92"/>
      <c r="J14" s="333"/>
      <c r="K14" s="334"/>
      <c r="L14" s="875"/>
      <c r="M14" s="564"/>
      <c r="N14" s="563"/>
      <c r="O14" s="564"/>
      <c r="P14" s="563"/>
      <c r="Q14" s="564"/>
      <c r="R14" s="563"/>
      <c r="S14" s="564"/>
      <c r="T14" s="563"/>
      <c r="U14" s="565"/>
      <c r="W14" s="20"/>
      <c r="X14" s="20"/>
    </row>
    <row r="15" spans="1:30" s="3" customFormat="1" ht="15" customHeight="1" x14ac:dyDescent="0.2">
      <c r="A15" s="670"/>
      <c r="B15" s="226"/>
      <c r="C15" s="665"/>
      <c r="D15" s="665"/>
      <c r="E15" s="665"/>
      <c r="F15" s="665"/>
      <c r="G15" s="666"/>
      <c r="H15" s="79"/>
      <c r="I15" s="140"/>
      <c r="J15" s="278"/>
      <c r="K15" s="335"/>
      <c r="L15" s="1141"/>
      <c r="M15" s="760"/>
      <c r="N15" s="759"/>
      <c r="O15" s="760"/>
      <c r="P15" s="759"/>
      <c r="Q15" s="760"/>
      <c r="R15" s="759"/>
      <c r="S15" s="760"/>
      <c r="T15" s="759"/>
      <c r="U15" s="761"/>
      <c r="W15" s="20"/>
      <c r="X15" s="20"/>
    </row>
    <row r="16" spans="1:30" s="3" customFormat="1" ht="15" customHeight="1" x14ac:dyDescent="0.2">
      <c r="A16" s="670"/>
      <c r="B16" s="1194"/>
      <c r="C16" s="1195"/>
      <c r="D16" s="1195"/>
      <c r="E16" s="1195"/>
      <c r="F16" s="1195"/>
      <c r="G16" s="1196"/>
      <c r="H16" s="76"/>
      <c r="I16" s="92"/>
      <c r="J16" s="333"/>
      <c r="K16" s="334"/>
      <c r="L16" s="1193"/>
      <c r="M16" s="718"/>
      <c r="N16" s="717"/>
      <c r="O16" s="718"/>
      <c r="P16" s="717"/>
      <c r="Q16" s="718"/>
      <c r="R16" s="717"/>
      <c r="S16" s="718"/>
      <c r="T16" s="717"/>
      <c r="U16" s="773"/>
    </row>
    <row r="17" spans="1:24" s="3" customFormat="1" ht="15" customHeight="1" thickBot="1" x14ac:dyDescent="0.25">
      <c r="A17" s="670"/>
      <c r="B17" s="227"/>
      <c r="C17" s="668"/>
      <c r="D17" s="668"/>
      <c r="E17" s="668"/>
      <c r="F17" s="668"/>
      <c r="G17" s="669"/>
      <c r="H17" s="73"/>
      <c r="I17" s="97"/>
      <c r="J17" s="183"/>
      <c r="K17" s="336"/>
      <c r="L17" s="1193"/>
      <c r="M17" s="718"/>
      <c r="N17" s="717"/>
      <c r="O17" s="718"/>
      <c r="P17" s="717"/>
      <c r="Q17" s="718"/>
      <c r="R17" s="717"/>
      <c r="S17" s="718"/>
      <c r="T17" s="717"/>
      <c r="U17" s="773"/>
      <c r="W17" s="20"/>
      <c r="X17" s="20"/>
    </row>
    <row r="18" spans="1:24" ht="15" customHeight="1" x14ac:dyDescent="0.2">
      <c r="A18" s="777"/>
      <c r="B18" s="1183"/>
      <c r="C18" s="1184"/>
      <c r="D18" s="1184"/>
      <c r="E18" s="1184"/>
      <c r="F18" s="1184"/>
      <c r="G18" s="1185"/>
      <c r="H18" s="86"/>
      <c r="I18" s="185"/>
      <c r="J18" s="281"/>
      <c r="K18" s="282"/>
      <c r="L18" s="1186"/>
      <c r="M18" s="1187"/>
      <c r="N18" s="623"/>
      <c r="O18" s="624"/>
      <c r="P18" s="623"/>
      <c r="Q18" s="624"/>
      <c r="R18" s="623"/>
      <c r="S18" s="624"/>
      <c r="T18" s="623"/>
      <c r="U18" s="704"/>
      <c r="W18" s="20"/>
      <c r="X18" s="20"/>
    </row>
    <row r="19" spans="1:24" ht="15" customHeight="1" x14ac:dyDescent="0.2">
      <c r="A19" s="778"/>
      <c r="B19" s="1178"/>
      <c r="C19" s="1179"/>
      <c r="D19" s="1179"/>
      <c r="E19" s="1179"/>
      <c r="F19" s="1179"/>
      <c r="G19" s="1180"/>
      <c r="H19" s="88"/>
      <c r="I19" s="186"/>
      <c r="J19" s="283"/>
      <c r="K19" s="284"/>
      <c r="L19" s="1181"/>
      <c r="M19" s="1182"/>
      <c r="N19" s="759"/>
      <c r="O19" s="760"/>
      <c r="P19" s="759"/>
      <c r="Q19" s="760"/>
      <c r="R19" s="759"/>
      <c r="S19" s="760"/>
      <c r="T19" s="759"/>
      <c r="U19" s="761"/>
    </row>
    <row r="20" spans="1:24" s="3" customFormat="1" ht="15" customHeight="1" x14ac:dyDescent="0.2">
      <c r="A20" s="778"/>
      <c r="B20" s="1188"/>
      <c r="C20" s="1189"/>
      <c r="D20" s="1189"/>
      <c r="E20" s="1189"/>
      <c r="F20" s="1189"/>
      <c r="G20" s="1190"/>
      <c r="H20" s="91"/>
      <c r="I20" s="92"/>
      <c r="J20" s="285"/>
      <c r="K20" s="286"/>
      <c r="L20" s="1191"/>
      <c r="M20" s="1192"/>
      <c r="N20" s="563"/>
      <c r="O20" s="564"/>
      <c r="P20" s="563"/>
      <c r="Q20" s="564"/>
      <c r="R20" s="563"/>
      <c r="S20" s="564"/>
      <c r="T20" s="563"/>
      <c r="U20" s="565"/>
    </row>
    <row r="21" spans="1:24" s="3" customFormat="1" ht="15" customHeight="1" thickBot="1" x14ac:dyDescent="0.25">
      <c r="A21" s="779"/>
      <c r="B21" s="1173"/>
      <c r="C21" s="1174"/>
      <c r="D21" s="1174"/>
      <c r="E21" s="1174"/>
      <c r="F21" s="1174"/>
      <c r="G21" s="1175"/>
      <c r="H21" s="93"/>
      <c r="I21" s="94"/>
      <c r="J21" s="287"/>
      <c r="K21" s="288"/>
      <c r="L21" s="1176"/>
      <c r="M21" s="1177"/>
      <c r="N21" s="719"/>
      <c r="O21" s="720"/>
      <c r="P21" s="719"/>
      <c r="Q21" s="720"/>
      <c r="R21" s="719"/>
      <c r="S21" s="720"/>
      <c r="T21" s="719"/>
      <c r="U21" s="756"/>
    </row>
    <row r="22" spans="1:24" s="4" customFormat="1" ht="15" customHeight="1" x14ac:dyDescent="0.2">
      <c r="A22" s="777" t="s">
        <v>0</v>
      </c>
      <c r="B22" s="661"/>
      <c r="C22" s="662"/>
      <c r="D22" s="662"/>
      <c r="E22" s="662"/>
      <c r="F22" s="662"/>
      <c r="G22" s="663"/>
      <c r="H22" s="67"/>
      <c r="I22" s="142"/>
      <c r="J22" s="289"/>
      <c r="K22" s="290"/>
      <c r="L22" s="1166"/>
      <c r="M22" s="1167"/>
      <c r="N22" s="1167"/>
      <c r="O22" s="1167"/>
      <c r="P22" s="1167"/>
      <c r="Q22" s="1167"/>
      <c r="R22" s="1167"/>
      <c r="S22" s="1167"/>
      <c r="T22" s="1167"/>
      <c r="U22" s="1168"/>
    </row>
    <row r="23" spans="1:24" s="3" customFormat="1" ht="15" customHeight="1" thickBot="1" x14ac:dyDescent="0.25">
      <c r="A23" s="778"/>
      <c r="B23" s="664"/>
      <c r="C23" s="665"/>
      <c r="D23" s="665"/>
      <c r="E23" s="665"/>
      <c r="F23" s="665"/>
      <c r="G23" s="666"/>
      <c r="H23" s="73"/>
      <c r="I23" s="187"/>
      <c r="J23" s="183"/>
      <c r="K23" s="65"/>
      <c r="L23" s="870"/>
      <c r="M23" s="871"/>
      <c r="N23" s="871"/>
      <c r="O23" s="871"/>
      <c r="P23" s="871"/>
      <c r="Q23" s="871"/>
      <c r="R23" s="871"/>
      <c r="S23" s="871"/>
      <c r="T23" s="871"/>
      <c r="U23" s="872"/>
    </row>
    <row r="24" spans="1:24" s="3" customFormat="1" ht="15" customHeight="1" thickTop="1" x14ac:dyDescent="0.2">
      <c r="A24" s="778"/>
      <c r="B24" s="658" t="s">
        <v>60</v>
      </c>
      <c r="C24" s="659"/>
      <c r="D24" s="659"/>
      <c r="E24" s="659"/>
      <c r="F24" s="659"/>
      <c r="G24" s="660"/>
      <c r="H24" s="76" t="s">
        <v>709</v>
      </c>
      <c r="I24" s="92" t="s">
        <v>104</v>
      </c>
      <c r="J24" s="285" t="s">
        <v>14</v>
      </c>
      <c r="K24" s="286">
        <v>1</v>
      </c>
      <c r="L24" s="875"/>
      <c r="M24" s="564"/>
      <c r="N24" s="563"/>
      <c r="O24" s="564"/>
      <c r="P24" s="563"/>
      <c r="Q24" s="564"/>
      <c r="R24" s="563"/>
      <c r="S24" s="564"/>
      <c r="T24" s="563"/>
      <c r="U24" s="565"/>
      <c r="W24" s="1162" t="s">
        <v>109</v>
      </c>
      <c r="X24" s="1163"/>
    </row>
    <row r="25" spans="1:24" s="3" customFormat="1" ht="15" customHeight="1" thickBot="1" x14ac:dyDescent="0.25">
      <c r="A25" s="778"/>
      <c r="B25" s="802" t="s">
        <v>105</v>
      </c>
      <c r="C25" s="672"/>
      <c r="D25" s="672"/>
      <c r="E25" s="672"/>
      <c r="F25" s="672"/>
      <c r="G25" s="673"/>
      <c r="H25" s="73"/>
      <c r="I25" s="97"/>
      <c r="J25" s="183"/>
      <c r="K25" s="65"/>
      <c r="L25" s="1141"/>
      <c r="M25" s="760"/>
      <c r="N25" s="759"/>
      <c r="O25" s="760"/>
      <c r="P25" s="759"/>
      <c r="Q25" s="760"/>
      <c r="R25" s="759"/>
      <c r="S25" s="760"/>
      <c r="T25" s="759"/>
      <c r="U25" s="761"/>
      <c r="W25" s="1164"/>
      <c r="X25" s="1165"/>
    </row>
    <row r="26" spans="1:24" s="3" customFormat="1" ht="15" customHeight="1" thickTop="1" x14ac:dyDescent="0.2">
      <c r="A26" s="778"/>
      <c r="B26" s="658" t="s">
        <v>60</v>
      </c>
      <c r="C26" s="659"/>
      <c r="D26" s="659"/>
      <c r="E26" s="659"/>
      <c r="F26" s="659"/>
      <c r="G26" s="660"/>
      <c r="H26" s="76" t="s">
        <v>709</v>
      </c>
      <c r="I26" s="92" t="s">
        <v>107</v>
      </c>
      <c r="J26" s="285" t="s">
        <v>14</v>
      </c>
      <c r="K26" s="286">
        <v>1</v>
      </c>
      <c r="L26" s="875"/>
      <c r="M26" s="564"/>
      <c r="N26" s="563"/>
      <c r="O26" s="564"/>
      <c r="P26" s="563"/>
      <c r="Q26" s="564"/>
      <c r="R26" s="563"/>
      <c r="S26" s="564"/>
      <c r="T26" s="563"/>
      <c r="U26" s="565"/>
      <c r="W26" s="1169" t="s">
        <v>116</v>
      </c>
      <c r="X26" s="1170"/>
    </row>
    <row r="27" spans="1:24" s="3" customFormat="1" ht="15" customHeight="1" thickBot="1" x14ac:dyDescent="0.25">
      <c r="A27" s="778"/>
      <c r="B27" s="664" t="s">
        <v>108</v>
      </c>
      <c r="C27" s="665"/>
      <c r="D27" s="665"/>
      <c r="E27" s="665"/>
      <c r="F27" s="665"/>
      <c r="G27" s="666"/>
      <c r="H27" s="73"/>
      <c r="I27" s="97"/>
      <c r="J27" s="183"/>
      <c r="K27" s="65"/>
      <c r="L27" s="1141"/>
      <c r="M27" s="760"/>
      <c r="N27" s="759"/>
      <c r="O27" s="760"/>
      <c r="P27" s="759"/>
      <c r="Q27" s="760"/>
      <c r="R27" s="759"/>
      <c r="S27" s="760"/>
      <c r="T27" s="759"/>
      <c r="U27" s="761"/>
      <c r="W27" s="1171"/>
      <c r="X27" s="1172"/>
    </row>
    <row r="28" spans="1:24" s="3" customFormat="1" ht="15" customHeight="1" thickTop="1" x14ac:dyDescent="0.2">
      <c r="A28" s="778"/>
      <c r="B28" s="658" t="s">
        <v>60</v>
      </c>
      <c r="C28" s="659"/>
      <c r="D28" s="659"/>
      <c r="E28" s="659"/>
      <c r="F28" s="659"/>
      <c r="G28" s="660"/>
      <c r="H28" s="76" t="s">
        <v>709</v>
      </c>
      <c r="I28" s="92" t="s">
        <v>106</v>
      </c>
      <c r="J28" s="285" t="s">
        <v>14</v>
      </c>
      <c r="K28" s="286">
        <v>1</v>
      </c>
      <c r="L28" s="875"/>
      <c r="M28" s="564"/>
      <c r="N28" s="563"/>
      <c r="O28" s="564"/>
      <c r="P28" s="563"/>
      <c r="Q28" s="564"/>
      <c r="R28" s="563"/>
      <c r="S28" s="564"/>
      <c r="T28" s="563"/>
      <c r="U28" s="565"/>
      <c r="W28" s="1158" t="s">
        <v>533</v>
      </c>
      <c r="X28" s="1159"/>
    </row>
    <row r="29" spans="1:24" s="3" customFormat="1" ht="15" customHeight="1" thickBot="1" x14ac:dyDescent="0.25">
      <c r="A29" s="778"/>
      <c r="B29" s="664" t="s">
        <v>102</v>
      </c>
      <c r="C29" s="665"/>
      <c r="D29" s="665"/>
      <c r="E29" s="665"/>
      <c r="F29" s="665"/>
      <c r="G29" s="666"/>
      <c r="H29" s="79"/>
      <c r="I29" s="140"/>
      <c r="J29" s="302"/>
      <c r="K29" s="303"/>
      <c r="L29" s="1141"/>
      <c r="M29" s="760"/>
      <c r="N29" s="759"/>
      <c r="O29" s="760"/>
      <c r="P29" s="759"/>
      <c r="Q29" s="760"/>
      <c r="R29" s="759"/>
      <c r="S29" s="760"/>
      <c r="T29" s="759"/>
      <c r="U29" s="761"/>
      <c r="W29" s="1160"/>
      <c r="X29" s="1161"/>
    </row>
    <row r="30" spans="1:24" s="3" customFormat="1" ht="15" customHeight="1" thickTop="1" x14ac:dyDescent="0.2">
      <c r="A30" s="778"/>
      <c r="B30" s="658" t="s">
        <v>60</v>
      </c>
      <c r="C30" s="659"/>
      <c r="D30" s="659"/>
      <c r="E30" s="659"/>
      <c r="F30" s="659"/>
      <c r="G30" s="660"/>
      <c r="H30" s="76" t="s">
        <v>709</v>
      </c>
      <c r="I30" s="92" t="s">
        <v>618</v>
      </c>
      <c r="J30" s="285" t="s">
        <v>14</v>
      </c>
      <c r="K30" s="286">
        <v>1</v>
      </c>
      <c r="L30" s="875"/>
      <c r="M30" s="564"/>
      <c r="N30" s="563"/>
      <c r="O30" s="564"/>
      <c r="P30" s="563"/>
      <c r="Q30" s="564"/>
      <c r="R30" s="563"/>
      <c r="S30" s="564"/>
      <c r="T30" s="563"/>
      <c r="U30" s="565"/>
      <c r="W30" s="1154" t="s">
        <v>115</v>
      </c>
      <c r="X30" s="1155"/>
    </row>
    <row r="31" spans="1:24" s="3" customFormat="1" ht="15" customHeight="1" thickBot="1" x14ac:dyDescent="0.25">
      <c r="A31" s="778"/>
      <c r="B31" s="664" t="s">
        <v>532</v>
      </c>
      <c r="C31" s="665"/>
      <c r="D31" s="665"/>
      <c r="E31" s="665"/>
      <c r="F31" s="665"/>
      <c r="G31" s="666"/>
      <c r="H31" s="79"/>
      <c r="I31" s="140"/>
      <c r="J31" s="302"/>
      <c r="K31" s="303"/>
      <c r="L31" s="1141"/>
      <c r="M31" s="760"/>
      <c r="N31" s="759"/>
      <c r="O31" s="760"/>
      <c r="P31" s="759"/>
      <c r="Q31" s="760"/>
      <c r="R31" s="759"/>
      <c r="S31" s="760"/>
      <c r="T31" s="759"/>
      <c r="U31" s="761"/>
      <c r="W31" s="1156"/>
      <c r="X31" s="1157"/>
    </row>
    <row r="32" spans="1:24" s="3" customFormat="1" ht="15" customHeight="1" thickTop="1" x14ac:dyDescent="0.2">
      <c r="A32" s="778"/>
      <c r="B32" s="658" t="s">
        <v>60</v>
      </c>
      <c r="C32" s="659"/>
      <c r="D32" s="659"/>
      <c r="E32" s="659"/>
      <c r="F32" s="659"/>
      <c r="G32" s="660"/>
      <c r="H32" s="76" t="s">
        <v>709</v>
      </c>
      <c r="I32" s="188" t="s">
        <v>619</v>
      </c>
      <c r="J32" s="329">
        <v>1</v>
      </c>
      <c r="K32" s="330">
        <v>1</v>
      </c>
      <c r="L32" s="875"/>
      <c r="M32" s="564"/>
      <c r="N32" s="563"/>
      <c r="O32" s="564"/>
      <c r="P32" s="563"/>
      <c r="Q32" s="564"/>
      <c r="R32" s="563"/>
      <c r="S32" s="564"/>
      <c r="T32" s="563"/>
      <c r="U32" s="565"/>
      <c r="W32" s="1154" t="s">
        <v>621</v>
      </c>
      <c r="X32" s="1155"/>
    </row>
    <row r="33" spans="1:24" s="3" customFormat="1" ht="15" customHeight="1" thickBot="1" x14ac:dyDescent="0.25">
      <c r="A33" s="778"/>
      <c r="B33" s="802" t="s">
        <v>620</v>
      </c>
      <c r="C33" s="672"/>
      <c r="D33" s="672"/>
      <c r="E33" s="672"/>
      <c r="F33" s="672"/>
      <c r="G33" s="673"/>
      <c r="H33" s="189"/>
      <c r="I33" s="150"/>
      <c r="J33" s="331"/>
      <c r="K33" s="332"/>
      <c r="L33" s="1141"/>
      <c r="M33" s="760"/>
      <c r="N33" s="759"/>
      <c r="O33" s="760"/>
      <c r="P33" s="759"/>
      <c r="Q33" s="760"/>
      <c r="R33" s="759"/>
      <c r="S33" s="760"/>
      <c r="T33" s="759"/>
      <c r="U33" s="761"/>
      <c r="W33" s="1156"/>
      <c r="X33" s="1157"/>
    </row>
    <row r="34" spans="1:24" s="3" customFormat="1" ht="15" customHeight="1" thickTop="1" x14ac:dyDescent="0.2">
      <c r="A34" s="778"/>
      <c r="B34" s="658" t="s">
        <v>60</v>
      </c>
      <c r="C34" s="659"/>
      <c r="D34" s="659"/>
      <c r="E34" s="659"/>
      <c r="F34" s="659"/>
      <c r="G34" s="660"/>
      <c r="H34" s="76" t="s">
        <v>709</v>
      </c>
      <c r="I34" s="188" t="s">
        <v>61</v>
      </c>
      <c r="J34" s="329">
        <v>1</v>
      </c>
      <c r="K34" s="330">
        <v>1</v>
      </c>
      <c r="L34" s="875"/>
      <c r="M34" s="564"/>
      <c r="N34" s="563"/>
      <c r="O34" s="564"/>
      <c r="P34" s="563"/>
      <c r="Q34" s="564"/>
      <c r="R34" s="563"/>
      <c r="S34" s="564"/>
      <c r="T34" s="563"/>
      <c r="U34" s="565"/>
      <c r="W34" s="1150" t="s">
        <v>110</v>
      </c>
      <c r="X34" s="1151"/>
    </row>
    <row r="35" spans="1:24" s="3" customFormat="1" ht="15" customHeight="1" thickBot="1" x14ac:dyDescent="0.25">
      <c r="A35" s="778"/>
      <c r="B35" s="802" t="s">
        <v>103</v>
      </c>
      <c r="C35" s="672"/>
      <c r="D35" s="672"/>
      <c r="E35" s="672"/>
      <c r="F35" s="672"/>
      <c r="G35" s="673"/>
      <c r="H35" s="189"/>
      <c r="I35" s="150"/>
      <c r="J35" s="331"/>
      <c r="K35" s="332"/>
      <c r="L35" s="1141"/>
      <c r="M35" s="760"/>
      <c r="N35" s="759"/>
      <c r="O35" s="760"/>
      <c r="P35" s="759"/>
      <c r="Q35" s="760"/>
      <c r="R35" s="759"/>
      <c r="S35" s="760"/>
      <c r="T35" s="759"/>
      <c r="U35" s="761"/>
      <c r="W35" s="1152"/>
      <c r="X35" s="1153"/>
    </row>
    <row r="36" spans="1:24" s="3" customFormat="1" ht="15" customHeight="1" thickTop="1" x14ac:dyDescent="0.2">
      <c r="A36" s="778"/>
      <c r="B36" s="658" t="s">
        <v>60</v>
      </c>
      <c r="C36" s="659"/>
      <c r="D36" s="659"/>
      <c r="E36" s="659"/>
      <c r="F36" s="659"/>
      <c r="G36" s="660"/>
      <c r="H36" s="76" t="s">
        <v>709</v>
      </c>
      <c r="I36" s="188" t="s">
        <v>113</v>
      </c>
      <c r="J36" s="329">
        <v>1</v>
      </c>
      <c r="K36" s="330">
        <v>1</v>
      </c>
      <c r="L36" s="875"/>
      <c r="M36" s="564"/>
      <c r="N36" s="563"/>
      <c r="O36" s="564"/>
      <c r="P36" s="563"/>
      <c r="Q36" s="564"/>
      <c r="R36" s="563"/>
      <c r="S36" s="564"/>
      <c r="T36" s="563"/>
      <c r="U36" s="565"/>
      <c r="W36" s="1146" t="s">
        <v>112</v>
      </c>
      <c r="X36" s="1147"/>
    </row>
    <row r="37" spans="1:24" s="3" customFormat="1" ht="15" customHeight="1" thickBot="1" x14ac:dyDescent="0.25">
      <c r="A37" s="778"/>
      <c r="B37" s="802" t="s">
        <v>111</v>
      </c>
      <c r="C37" s="672"/>
      <c r="D37" s="672"/>
      <c r="E37" s="672"/>
      <c r="F37" s="672"/>
      <c r="G37" s="673"/>
      <c r="H37" s="189"/>
      <c r="I37" s="150"/>
      <c r="J37" s="331"/>
      <c r="K37" s="303"/>
      <c r="L37" s="1141"/>
      <c r="M37" s="760"/>
      <c r="N37" s="759"/>
      <c r="O37" s="760"/>
      <c r="P37" s="759"/>
      <c r="Q37" s="760"/>
      <c r="R37" s="759"/>
      <c r="S37" s="760"/>
      <c r="T37" s="759"/>
      <c r="U37" s="761"/>
      <c r="W37" s="1148"/>
      <c r="X37" s="1149"/>
    </row>
    <row r="38" spans="1:24" s="3" customFormat="1" ht="15" customHeight="1" thickTop="1" x14ac:dyDescent="0.2">
      <c r="A38" s="778"/>
      <c r="B38" s="799" t="s">
        <v>60</v>
      </c>
      <c r="C38" s="800"/>
      <c r="D38" s="800"/>
      <c r="E38" s="800"/>
      <c r="F38" s="800"/>
      <c r="G38" s="801"/>
      <c r="H38" s="76" t="s">
        <v>709</v>
      </c>
      <c r="I38" s="188" t="s">
        <v>202</v>
      </c>
      <c r="J38" s="329">
        <v>1</v>
      </c>
      <c r="K38" s="330">
        <v>1</v>
      </c>
      <c r="L38" s="875"/>
      <c r="M38" s="564"/>
      <c r="N38" s="563"/>
      <c r="O38" s="564"/>
      <c r="P38" s="563"/>
      <c r="Q38" s="564"/>
      <c r="R38" s="563"/>
      <c r="S38" s="564"/>
      <c r="T38" s="563"/>
      <c r="U38" s="565"/>
      <c r="W38" s="1142" t="s">
        <v>117</v>
      </c>
      <c r="X38" s="1143"/>
    </row>
    <row r="39" spans="1:24" s="3" customFormat="1" ht="15" customHeight="1" thickBot="1" x14ac:dyDescent="0.25">
      <c r="A39" s="778"/>
      <c r="B39" s="664" t="s">
        <v>204</v>
      </c>
      <c r="C39" s="665"/>
      <c r="D39" s="665"/>
      <c r="E39" s="665"/>
      <c r="F39" s="665"/>
      <c r="G39" s="666"/>
      <c r="H39" s="189"/>
      <c r="I39" s="150"/>
      <c r="J39" s="331"/>
      <c r="K39" s="332"/>
      <c r="L39" s="1141"/>
      <c r="M39" s="760"/>
      <c r="N39" s="759"/>
      <c r="O39" s="760"/>
      <c r="P39" s="759"/>
      <c r="Q39" s="760"/>
      <c r="R39" s="759"/>
      <c r="S39" s="760"/>
      <c r="T39" s="759"/>
      <c r="U39" s="761"/>
      <c r="W39" s="1144"/>
      <c r="X39" s="1145"/>
    </row>
    <row r="40" spans="1:24" s="3" customFormat="1" ht="15" customHeight="1" thickTop="1" x14ac:dyDescent="0.2">
      <c r="A40" s="778"/>
      <c r="B40" s="658" t="s">
        <v>60</v>
      </c>
      <c r="C40" s="659"/>
      <c r="D40" s="659"/>
      <c r="E40" s="659"/>
      <c r="F40" s="659"/>
      <c r="G40" s="660"/>
      <c r="H40" s="76" t="s">
        <v>709</v>
      </c>
      <c r="I40" s="188" t="s">
        <v>203</v>
      </c>
      <c r="J40" s="329">
        <v>1</v>
      </c>
      <c r="K40" s="330">
        <v>1</v>
      </c>
      <c r="L40" s="875"/>
      <c r="M40" s="564"/>
      <c r="N40" s="563"/>
      <c r="O40" s="564"/>
      <c r="P40" s="563"/>
      <c r="Q40" s="564"/>
      <c r="R40" s="563"/>
      <c r="S40" s="564"/>
      <c r="T40" s="563"/>
      <c r="U40" s="565"/>
      <c r="W40" s="1137" t="s">
        <v>118</v>
      </c>
      <c r="X40" s="1138"/>
    </row>
    <row r="41" spans="1:24" s="3" customFormat="1" ht="15" customHeight="1" thickBot="1" x14ac:dyDescent="0.25">
      <c r="A41" s="778"/>
      <c r="B41" s="664" t="s">
        <v>205</v>
      </c>
      <c r="C41" s="665"/>
      <c r="D41" s="665"/>
      <c r="E41" s="665"/>
      <c r="F41" s="665"/>
      <c r="G41" s="666"/>
      <c r="H41" s="189"/>
      <c r="I41" s="150"/>
      <c r="J41" s="331"/>
      <c r="K41" s="332"/>
      <c r="L41" s="1141"/>
      <c r="M41" s="760"/>
      <c r="N41" s="759"/>
      <c r="O41" s="760"/>
      <c r="P41" s="759"/>
      <c r="Q41" s="760"/>
      <c r="R41" s="759"/>
      <c r="S41" s="760"/>
      <c r="T41" s="759"/>
      <c r="U41" s="761"/>
      <c r="W41" s="1139"/>
      <c r="X41" s="1140"/>
    </row>
    <row r="42" spans="1:24" s="3" customFormat="1" ht="15" customHeight="1" thickTop="1" x14ac:dyDescent="0.2">
      <c r="A42" s="778"/>
      <c r="B42" s="658" t="s">
        <v>702</v>
      </c>
      <c r="C42" s="659"/>
      <c r="D42" s="659"/>
      <c r="E42" s="659"/>
      <c r="F42" s="659"/>
      <c r="G42" s="660"/>
      <c r="H42" s="145" t="s">
        <v>704</v>
      </c>
      <c r="I42" s="188" t="s">
        <v>705</v>
      </c>
      <c r="J42" s="329"/>
      <c r="K42" s="330"/>
      <c r="L42" s="1320" t="s">
        <v>673</v>
      </c>
      <c r="M42" s="1321"/>
      <c r="N42" s="1322"/>
      <c r="O42" s="1321"/>
      <c r="P42" s="1322"/>
      <c r="Q42" s="1321"/>
      <c r="R42" s="1322"/>
      <c r="S42" s="1321"/>
      <c r="T42" s="1322"/>
      <c r="U42" s="1323"/>
      <c r="W42" s="1331" t="s">
        <v>700</v>
      </c>
      <c r="X42" s="1332"/>
    </row>
    <row r="43" spans="1:24" s="3" customFormat="1" ht="15" customHeight="1" thickBot="1" x14ac:dyDescent="0.25">
      <c r="A43" s="778"/>
      <c r="B43" s="1343" t="s">
        <v>703</v>
      </c>
      <c r="C43" s="1344"/>
      <c r="D43" s="1344"/>
      <c r="E43" s="1344"/>
      <c r="F43" s="1344"/>
      <c r="G43" s="1345"/>
      <c r="H43" s="105"/>
      <c r="I43" s="95"/>
      <c r="J43" s="328"/>
      <c r="K43" s="327"/>
      <c r="L43" s="190" t="s">
        <v>215</v>
      </c>
      <c r="M43" s="191" t="s">
        <v>283</v>
      </c>
      <c r="N43" s="191" t="s">
        <v>221</v>
      </c>
      <c r="O43" s="191" t="s">
        <v>227</v>
      </c>
      <c r="P43" s="191" t="s">
        <v>185</v>
      </c>
      <c r="Q43" s="191"/>
      <c r="R43" s="191"/>
      <c r="S43" s="191"/>
      <c r="T43" s="191"/>
      <c r="U43" s="192" t="s">
        <v>17</v>
      </c>
      <c r="W43" s="1333"/>
      <c r="X43" s="1334"/>
    </row>
    <row r="44" spans="1:24" s="3" customFormat="1" ht="15" customHeight="1" x14ac:dyDescent="0.2">
      <c r="A44" s="778"/>
      <c r="B44" s="903"/>
      <c r="C44" s="904"/>
      <c r="D44" s="904"/>
      <c r="E44" s="904"/>
      <c r="F44" s="904"/>
      <c r="G44" s="905"/>
      <c r="H44" s="925" t="s">
        <v>706</v>
      </c>
      <c r="I44" s="926"/>
      <c r="J44" s="926"/>
      <c r="K44" s="927"/>
      <c r="L44" s="193">
        <v>78</v>
      </c>
      <c r="M44" s="194">
        <v>80</v>
      </c>
      <c r="N44" s="194">
        <v>84</v>
      </c>
      <c r="O44" s="194">
        <v>88</v>
      </c>
      <c r="P44" s="248">
        <v>92</v>
      </c>
      <c r="Q44" s="196"/>
      <c r="R44" s="196"/>
      <c r="S44" s="196"/>
      <c r="T44" s="196"/>
      <c r="U44" s="237" t="s">
        <v>18</v>
      </c>
      <c r="W44" s="1333"/>
      <c r="X44" s="1334"/>
    </row>
    <row r="45" spans="1:24" s="3" customFormat="1" ht="15" customHeight="1" thickBot="1" x14ac:dyDescent="0.25">
      <c r="A45" s="778"/>
      <c r="B45" s="963"/>
      <c r="C45" s="964"/>
      <c r="D45" s="964"/>
      <c r="E45" s="964"/>
      <c r="F45" s="964"/>
      <c r="G45" s="965"/>
      <c r="H45" s="960" t="s">
        <v>32</v>
      </c>
      <c r="I45" s="961"/>
      <c r="J45" s="961"/>
      <c r="K45" s="962"/>
      <c r="L45" s="222">
        <f>IF(L44="","",CONVERT(L44,"cm","m"))</f>
        <v>0.78</v>
      </c>
      <c r="M45" s="223">
        <f>IF(M44="","",CONVERT(M44,"cm","m"))</f>
        <v>0.8</v>
      </c>
      <c r="N45" s="223">
        <f t="shared" ref="N45:P45" si="0">IF(N44="","",CONVERT(N44,"cm","m"))</f>
        <v>0.84</v>
      </c>
      <c r="O45" s="223">
        <f t="shared" si="0"/>
        <v>0.88</v>
      </c>
      <c r="P45" s="223">
        <f t="shared" si="0"/>
        <v>0.92</v>
      </c>
      <c r="Q45" s="198"/>
      <c r="R45" s="198"/>
      <c r="S45" s="198"/>
      <c r="T45" s="197"/>
      <c r="U45" s="238" t="s">
        <v>19</v>
      </c>
      <c r="W45" s="1335"/>
      <c r="X45" s="1336"/>
    </row>
    <row r="46" spans="1:24" s="3" customFormat="1" ht="15" customHeight="1" thickTop="1" x14ac:dyDescent="0.2">
      <c r="A46" s="778"/>
      <c r="B46" s="658" t="s">
        <v>702</v>
      </c>
      <c r="C46" s="659"/>
      <c r="D46" s="659"/>
      <c r="E46" s="659"/>
      <c r="F46" s="659"/>
      <c r="G46" s="660"/>
      <c r="H46" s="145" t="s">
        <v>704</v>
      </c>
      <c r="I46" s="188" t="s">
        <v>705</v>
      </c>
      <c r="J46" s="329"/>
      <c r="K46" s="330"/>
      <c r="L46" s="1324" t="s">
        <v>673</v>
      </c>
      <c r="M46" s="703"/>
      <c r="N46" s="701"/>
      <c r="O46" s="703"/>
      <c r="P46" s="701"/>
      <c r="Q46" s="703"/>
      <c r="R46" s="701"/>
      <c r="S46" s="703"/>
      <c r="T46" s="701"/>
      <c r="U46" s="702"/>
      <c r="W46" s="1337" t="s">
        <v>701</v>
      </c>
      <c r="X46" s="1338"/>
    </row>
    <row r="47" spans="1:24" s="3" customFormat="1" ht="15" customHeight="1" thickBot="1" x14ac:dyDescent="0.25">
      <c r="A47" s="778"/>
      <c r="B47" s="1343" t="s">
        <v>699</v>
      </c>
      <c r="C47" s="1344"/>
      <c r="D47" s="1344"/>
      <c r="E47" s="1344"/>
      <c r="F47" s="1344"/>
      <c r="G47" s="1345"/>
      <c r="H47" s="105"/>
      <c r="I47" s="95"/>
      <c r="J47" s="328"/>
      <c r="K47" s="327"/>
      <c r="L47" s="190" t="s">
        <v>215</v>
      </c>
      <c r="M47" s="191" t="s">
        <v>283</v>
      </c>
      <c r="N47" s="191" t="s">
        <v>221</v>
      </c>
      <c r="O47" s="191" t="s">
        <v>227</v>
      </c>
      <c r="P47" s="191" t="s">
        <v>185</v>
      </c>
      <c r="Q47" s="191"/>
      <c r="R47" s="191"/>
      <c r="S47" s="191"/>
      <c r="T47" s="191"/>
      <c r="U47" s="192" t="s">
        <v>17</v>
      </c>
      <c r="W47" s="1339"/>
      <c r="X47" s="1340"/>
    </row>
    <row r="48" spans="1:24" s="3" customFormat="1" ht="15" customHeight="1" x14ac:dyDescent="0.2">
      <c r="A48" s="778"/>
      <c r="B48" s="903"/>
      <c r="C48" s="904"/>
      <c r="D48" s="904"/>
      <c r="E48" s="904"/>
      <c r="F48" s="904"/>
      <c r="G48" s="905"/>
      <c r="H48" s="925" t="s">
        <v>707</v>
      </c>
      <c r="I48" s="926"/>
      <c r="J48" s="926"/>
      <c r="K48" s="927"/>
      <c r="L48" s="193">
        <v>21</v>
      </c>
      <c r="M48" s="194">
        <v>26</v>
      </c>
      <c r="N48" s="194">
        <v>31</v>
      </c>
      <c r="O48" s="194">
        <v>36</v>
      </c>
      <c r="P48" s="248">
        <v>41</v>
      </c>
      <c r="Q48" s="196"/>
      <c r="R48" s="196"/>
      <c r="S48" s="196"/>
      <c r="T48" s="196"/>
      <c r="U48" s="237" t="s">
        <v>18</v>
      </c>
      <c r="W48" s="1339"/>
      <c r="X48" s="1340"/>
    </row>
    <row r="49" spans="1:31" s="3" customFormat="1" ht="15" customHeight="1" thickBot="1" x14ac:dyDescent="0.25">
      <c r="A49" s="778"/>
      <c r="B49" s="963"/>
      <c r="C49" s="964"/>
      <c r="D49" s="964"/>
      <c r="E49" s="964"/>
      <c r="F49" s="964"/>
      <c r="G49" s="965"/>
      <c r="H49" s="960" t="s">
        <v>32</v>
      </c>
      <c r="I49" s="961"/>
      <c r="J49" s="961"/>
      <c r="K49" s="962"/>
      <c r="L49" s="222">
        <f>IF(L48="","",CONVERT(L48,"cm","m")*2)</f>
        <v>0.42</v>
      </c>
      <c r="M49" s="223">
        <f>IF(M48="","",CONVERT(M48,"cm","m")*2)</f>
        <v>0.52</v>
      </c>
      <c r="N49" s="223">
        <f t="shared" ref="N49:P49" si="1">IF(N48="","",CONVERT(N48,"cm","m")*2)</f>
        <v>0.62</v>
      </c>
      <c r="O49" s="223">
        <f t="shared" si="1"/>
        <v>0.72</v>
      </c>
      <c r="P49" s="223">
        <f t="shared" si="1"/>
        <v>0.82000000000000006</v>
      </c>
      <c r="Q49" s="198"/>
      <c r="R49" s="198"/>
      <c r="S49" s="198"/>
      <c r="T49" s="197"/>
      <c r="U49" s="238" t="s">
        <v>19</v>
      </c>
      <c r="W49" s="1341"/>
      <c r="X49" s="1342"/>
    </row>
    <row r="50" spans="1:31" s="3" customFormat="1" ht="15" customHeight="1" thickTop="1" x14ac:dyDescent="0.2">
      <c r="A50" s="778"/>
      <c r="B50" s="806" t="s">
        <v>29</v>
      </c>
      <c r="C50" s="807"/>
      <c r="D50" s="807"/>
      <c r="E50" s="807"/>
      <c r="F50" s="807"/>
      <c r="G50" s="808"/>
      <c r="H50" s="98" t="s">
        <v>710</v>
      </c>
      <c r="I50" s="99" t="s">
        <v>149</v>
      </c>
      <c r="J50" s="323"/>
      <c r="K50" s="324"/>
      <c r="L50" s="749" t="s">
        <v>673</v>
      </c>
      <c r="M50" s="1093"/>
      <c r="N50" s="588" t="s">
        <v>673</v>
      </c>
      <c r="O50" s="589"/>
      <c r="P50" s="588" t="s">
        <v>673</v>
      </c>
      <c r="Q50" s="589"/>
      <c r="R50" s="588" t="s">
        <v>673</v>
      </c>
      <c r="S50" s="589"/>
      <c r="T50" s="588" t="s">
        <v>673</v>
      </c>
      <c r="U50" s="590"/>
      <c r="W50" s="1282" t="s">
        <v>637</v>
      </c>
      <c r="X50" s="1283"/>
    </row>
    <row r="51" spans="1:31" s="3" customFormat="1" ht="15" customHeight="1" thickBot="1" x14ac:dyDescent="0.25">
      <c r="A51" s="778"/>
      <c r="B51" s="832" t="s">
        <v>638</v>
      </c>
      <c r="C51" s="833"/>
      <c r="D51" s="833"/>
      <c r="E51" s="833"/>
      <c r="F51" s="833"/>
      <c r="G51" s="834"/>
      <c r="H51" s="105"/>
      <c r="I51" s="95"/>
      <c r="J51" s="328"/>
      <c r="K51" s="327"/>
      <c r="L51" s="190" t="s">
        <v>215</v>
      </c>
      <c r="M51" s="191" t="s">
        <v>283</v>
      </c>
      <c r="N51" s="191" t="s">
        <v>221</v>
      </c>
      <c r="O51" s="191" t="s">
        <v>227</v>
      </c>
      <c r="P51" s="191" t="s">
        <v>185</v>
      </c>
      <c r="Q51" s="191"/>
      <c r="R51" s="191"/>
      <c r="S51" s="191"/>
      <c r="T51" s="191"/>
      <c r="U51" s="192" t="s">
        <v>17</v>
      </c>
      <c r="W51" s="1284"/>
      <c r="X51" s="1285"/>
    </row>
    <row r="52" spans="1:31" s="3" customFormat="1" ht="15" customHeight="1" x14ac:dyDescent="0.2">
      <c r="A52" s="778"/>
      <c r="B52" s="903"/>
      <c r="C52" s="904"/>
      <c r="D52" s="904"/>
      <c r="E52" s="904"/>
      <c r="F52" s="904"/>
      <c r="G52" s="905"/>
      <c r="H52" s="925" t="s">
        <v>28</v>
      </c>
      <c r="I52" s="926"/>
      <c r="J52" s="926"/>
      <c r="K52" s="927"/>
      <c r="L52" s="193">
        <v>34</v>
      </c>
      <c r="M52" s="194">
        <v>35</v>
      </c>
      <c r="N52" s="194">
        <v>36</v>
      </c>
      <c r="O52" s="194">
        <v>37</v>
      </c>
      <c r="P52" s="248">
        <v>38</v>
      </c>
      <c r="Q52" s="196"/>
      <c r="R52" s="196"/>
      <c r="S52" s="196"/>
      <c r="T52" s="196"/>
      <c r="U52" s="237" t="s">
        <v>18</v>
      </c>
      <c r="W52" s="1284"/>
      <c r="X52" s="1285"/>
    </row>
    <row r="53" spans="1:31" s="3" customFormat="1" ht="15" customHeight="1" thickBot="1" x14ac:dyDescent="0.25">
      <c r="A53" s="778"/>
      <c r="B53" s="963"/>
      <c r="C53" s="964"/>
      <c r="D53" s="964"/>
      <c r="E53" s="964"/>
      <c r="F53" s="964"/>
      <c r="G53" s="965"/>
      <c r="H53" s="960" t="s">
        <v>32</v>
      </c>
      <c r="I53" s="961"/>
      <c r="J53" s="961"/>
      <c r="K53" s="962"/>
      <c r="L53" s="222">
        <f>IF(L52="","",CONVERT(L52,"cm","m"))</f>
        <v>0.34</v>
      </c>
      <c r="M53" s="223">
        <f>IF(M52="","",CONVERT(M52,"cm","m"))</f>
        <v>0.35000000000000003</v>
      </c>
      <c r="N53" s="223">
        <f t="shared" ref="N53:P53" si="2">IF(N52="","",CONVERT(N52,"cm","m"))</f>
        <v>0.36</v>
      </c>
      <c r="O53" s="223">
        <f t="shared" si="2"/>
        <v>0.37</v>
      </c>
      <c r="P53" s="223">
        <f t="shared" si="2"/>
        <v>0.38</v>
      </c>
      <c r="Q53" s="198"/>
      <c r="R53" s="198"/>
      <c r="S53" s="198"/>
      <c r="T53" s="197"/>
      <c r="U53" s="238" t="s">
        <v>19</v>
      </c>
      <c r="W53" s="1284"/>
      <c r="X53" s="1285"/>
    </row>
    <row r="54" spans="1:31" s="3" customFormat="1" ht="15" customHeight="1" thickTop="1" x14ac:dyDescent="0.2">
      <c r="A54" s="778"/>
      <c r="B54" s="806" t="s">
        <v>29</v>
      </c>
      <c r="C54" s="807"/>
      <c r="D54" s="807"/>
      <c r="E54" s="807"/>
      <c r="F54" s="807"/>
      <c r="G54" s="808"/>
      <c r="H54" s="76" t="s">
        <v>710</v>
      </c>
      <c r="I54" s="99" t="s">
        <v>149</v>
      </c>
      <c r="J54" s="323"/>
      <c r="K54" s="324"/>
      <c r="L54" s="749" t="s">
        <v>673</v>
      </c>
      <c r="M54" s="1093"/>
      <c r="N54" s="588" t="s">
        <v>673</v>
      </c>
      <c r="O54" s="589"/>
      <c r="P54" s="588" t="s">
        <v>673</v>
      </c>
      <c r="Q54" s="589"/>
      <c r="R54" s="588" t="s">
        <v>673</v>
      </c>
      <c r="S54" s="589"/>
      <c r="T54" s="588" t="s">
        <v>673</v>
      </c>
      <c r="U54" s="590"/>
      <c r="W54" s="1114" t="s">
        <v>1160</v>
      </c>
      <c r="X54" s="1115"/>
    </row>
    <row r="55" spans="1:31" s="3" customFormat="1" ht="15" customHeight="1" thickBot="1" x14ac:dyDescent="0.25">
      <c r="A55" s="778"/>
      <c r="B55" s="832" t="s">
        <v>638</v>
      </c>
      <c r="C55" s="833"/>
      <c r="D55" s="833"/>
      <c r="E55" s="833"/>
      <c r="F55" s="833"/>
      <c r="G55" s="834"/>
      <c r="H55" s="112"/>
      <c r="I55" s="95"/>
      <c r="J55" s="326"/>
      <c r="K55" s="327"/>
      <c r="L55" s="190" t="s">
        <v>215</v>
      </c>
      <c r="M55" s="191" t="s">
        <v>283</v>
      </c>
      <c r="N55" s="191" t="s">
        <v>221</v>
      </c>
      <c r="O55" s="191" t="s">
        <v>227</v>
      </c>
      <c r="P55" s="191" t="s">
        <v>185</v>
      </c>
      <c r="Q55" s="191"/>
      <c r="R55" s="191"/>
      <c r="S55" s="191"/>
      <c r="T55" s="191"/>
      <c r="U55" s="192" t="s">
        <v>17</v>
      </c>
      <c r="W55" s="1116"/>
      <c r="X55" s="1117"/>
    </row>
    <row r="56" spans="1:31" s="3" customFormat="1" ht="15" customHeight="1" x14ac:dyDescent="0.2">
      <c r="A56" s="778"/>
      <c r="B56" s="903"/>
      <c r="C56" s="904"/>
      <c r="D56" s="904"/>
      <c r="E56" s="904"/>
      <c r="F56" s="904"/>
      <c r="G56" s="905"/>
      <c r="H56" s="926" t="s">
        <v>28</v>
      </c>
      <c r="I56" s="926"/>
      <c r="J56" s="926"/>
      <c r="K56" s="927"/>
      <c r="L56" s="193">
        <v>36</v>
      </c>
      <c r="M56" s="194">
        <v>37</v>
      </c>
      <c r="N56" s="194">
        <v>38</v>
      </c>
      <c r="O56" s="194">
        <v>39</v>
      </c>
      <c r="P56" s="248">
        <v>40</v>
      </c>
      <c r="Q56" s="251">
        <v>0</v>
      </c>
      <c r="R56" s="252">
        <v>0</v>
      </c>
      <c r="S56" s="252">
        <v>0</v>
      </c>
      <c r="T56" s="252">
        <v>0</v>
      </c>
      <c r="U56" s="237" t="s">
        <v>18</v>
      </c>
      <c r="W56" s="1116"/>
      <c r="X56" s="1117"/>
    </row>
    <row r="57" spans="1:31" s="3" customFormat="1" ht="15" customHeight="1" thickBot="1" x14ac:dyDescent="0.25">
      <c r="A57" s="778"/>
      <c r="B57" s="963"/>
      <c r="C57" s="964"/>
      <c r="D57" s="964"/>
      <c r="E57" s="964"/>
      <c r="F57" s="964"/>
      <c r="G57" s="965"/>
      <c r="H57" s="961" t="s">
        <v>32</v>
      </c>
      <c r="I57" s="961"/>
      <c r="J57" s="961"/>
      <c r="K57" s="962"/>
      <c r="L57" s="222">
        <f>IF(L56="","",CONVERT(L56,"cm","m"))</f>
        <v>0.36</v>
      </c>
      <c r="M57" s="223">
        <f>IF(M56="","",CONVERT(M56,"cm","m"))</f>
        <v>0.37</v>
      </c>
      <c r="N57" s="223">
        <f t="shared" ref="N57:P57" si="3">IF(N56="","",CONVERT(N56,"cm","m"))</f>
        <v>0.38</v>
      </c>
      <c r="O57" s="223">
        <f t="shared" si="3"/>
        <v>0.39</v>
      </c>
      <c r="P57" s="223">
        <f t="shared" si="3"/>
        <v>0.4</v>
      </c>
      <c r="Q57" s="249"/>
      <c r="R57" s="250"/>
      <c r="S57" s="250"/>
      <c r="T57" s="249"/>
      <c r="U57" s="238" t="s">
        <v>19</v>
      </c>
      <c r="W57" s="1118"/>
      <c r="X57" s="1119"/>
    </row>
    <row r="58" spans="1:31" s="3" customFormat="1" ht="15" customHeight="1" thickTop="1" x14ac:dyDescent="0.2">
      <c r="A58" s="778"/>
      <c r="B58" s="806" t="s">
        <v>29</v>
      </c>
      <c r="C58" s="807"/>
      <c r="D58" s="807"/>
      <c r="E58" s="807"/>
      <c r="F58" s="807"/>
      <c r="G58" s="808"/>
      <c r="H58" s="76" t="s">
        <v>710</v>
      </c>
      <c r="I58" s="99" t="s">
        <v>1142</v>
      </c>
      <c r="J58" s="323"/>
      <c r="K58" s="324"/>
      <c r="L58" s="749" t="s">
        <v>673</v>
      </c>
      <c r="M58" s="1093"/>
      <c r="N58" s="588" t="s">
        <v>673</v>
      </c>
      <c r="O58" s="589"/>
      <c r="P58" s="588" t="s">
        <v>673</v>
      </c>
      <c r="Q58" s="589"/>
      <c r="R58" s="588" t="s">
        <v>673</v>
      </c>
      <c r="S58" s="589"/>
      <c r="T58" s="588" t="s">
        <v>673</v>
      </c>
      <c r="U58" s="590"/>
      <c r="W58" s="1108" t="s">
        <v>1161</v>
      </c>
      <c r="X58" s="1109"/>
    </row>
    <row r="59" spans="1:31" s="3" customFormat="1" ht="15" customHeight="1" thickBot="1" x14ac:dyDescent="0.25">
      <c r="A59" s="778"/>
      <c r="B59" s="832" t="s">
        <v>1141</v>
      </c>
      <c r="C59" s="833"/>
      <c r="D59" s="833"/>
      <c r="E59" s="833"/>
      <c r="F59" s="833"/>
      <c r="G59" s="834"/>
      <c r="H59" s="112"/>
      <c r="I59" s="95"/>
      <c r="J59" s="326"/>
      <c r="K59" s="327"/>
      <c r="L59" s="190" t="s">
        <v>215</v>
      </c>
      <c r="M59" s="191" t="s">
        <v>283</v>
      </c>
      <c r="N59" s="191" t="s">
        <v>221</v>
      </c>
      <c r="O59" s="191" t="s">
        <v>227</v>
      </c>
      <c r="P59" s="191" t="s">
        <v>185</v>
      </c>
      <c r="Q59" s="191"/>
      <c r="R59" s="191"/>
      <c r="S59" s="191"/>
      <c r="T59" s="191"/>
      <c r="U59" s="192" t="s">
        <v>17</v>
      </c>
      <c r="W59" s="1110"/>
      <c r="X59" s="1111"/>
    </row>
    <row r="60" spans="1:31" s="3" customFormat="1" ht="15" customHeight="1" x14ac:dyDescent="0.2">
      <c r="A60" s="778"/>
      <c r="B60" s="903"/>
      <c r="C60" s="904"/>
      <c r="D60" s="904"/>
      <c r="E60" s="904"/>
      <c r="F60" s="904"/>
      <c r="G60" s="905"/>
      <c r="H60" s="926" t="s">
        <v>28</v>
      </c>
      <c r="I60" s="926"/>
      <c r="J60" s="926"/>
      <c r="K60" s="927"/>
      <c r="L60" s="193">
        <v>36</v>
      </c>
      <c r="M60" s="194">
        <v>37</v>
      </c>
      <c r="N60" s="194">
        <v>38</v>
      </c>
      <c r="O60" s="194">
        <v>39</v>
      </c>
      <c r="P60" s="248">
        <v>40</v>
      </c>
      <c r="Q60" s="251">
        <v>0</v>
      </c>
      <c r="R60" s="252">
        <v>0</v>
      </c>
      <c r="S60" s="252">
        <v>0</v>
      </c>
      <c r="T60" s="252">
        <v>0</v>
      </c>
      <c r="U60" s="237" t="s">
        <v>18</v>
      </c>
      <c r="W60" s="1110"/>
      <c r="X60" s="1111"/>
    </row>
    <row r="61" spans="1:31" s="3" customFormat="1" ht="15" customHeight="1" thickBot="1" x14ac:dyDescent="0.25">
      <c r="A61" s="778"/>
      <c r="B61" s="963"/>
      <c r="C61" s="964"/>
      <c r="D61" s="964"/>
      <c r="E61" s="964"/>
      <c r="F61" s="964"/>
      <c r="G61" s="965"/>
      <c r="H61" s="961" t="s">
        <v>32</v>
      </c>
      <c r="I61" s="961"/>
      <c r="J61" s="961"/>
      <c r="K61" s="962"/>
      <c r="L61" s="222">
        <f>IF(L60="","",CONVERT(L60,"cm","m"))</f>
        <v>0.36</v>
      </c>
      <c r="M61" s="223">
        <f>IF(M60="","",CONVERT(M60,"cm","m"))</f>
        <v>0.37</v>
      </c>
      <c r="N61" s="223">
        <f t="shared" ref="N61:P61" si="4">IF(N60="","",CONVERT(N60,"cm","m"))</f>
        <v>0.38</v>
      </c>
      <c r="O61" s="223">
        <f t="shared" si="4"/>
        <v>0.39</v>
      </c>
      <c r="P61" s="223">
        <f t="shared" si="4"/>
        <v>0.4</v>
      </c>
      <c r="Q61" s="249"/>
      <c r="R61" s="250"/>
      <c r="S61" s="250"/>
      <c r="T61" s="249"/>
      <c r="U61" s="238" t="s">
        <v>19</v>
      </c>
      <c r="W61" s="1112"/>
      <c r="X61" s="1113"/>
    </row>
    <row r="62" spans="1:31" s="3" customFormat="1" ht="15" customHeight="1" thickTop="1" x14ac:dyDescent="0.2">
      <c r="A62" s="778"/>
      <c r="B62" s="806" t="s">
        <v>29</v>
      </c>
      <c r="C62" s="807"/>
      <c r="D62" s="807"/>
      <c r="E62" s="807"/>
      <c r="F62" s="807"/>
      <c r="G62" s="808"/>
      <c r="H62" s="98" t="s">
        <v>710</v>
      </c>
      <c r="I62" s="118" t="s">
        <v>34</v>
      </c>
      <c r="J62" s="323"/>
      <c r="K62" s="324"/>
      <c r="L62" s="749" t="s">
        <v>673</v>
      </c>
      <c r="M62" s="1093"/>
      <c r="N62" s="588" t="s">
        <v>673</v>
      </c>
      <c r="O62" s="589"/>
      <c r="P62" s="588" t="s">
        <v>673</v>
      </c>
      <c r="Q62" s="589"/>
      <c r="R62" s="588" t="s">
        <v>673</v>
      </c>
      <c r="S62" s="589"/>
      <c r="T62" s="588" t="s">
        <v>673</v>
      </c>
      <c r="U62" s="590"/>
      <c r="W62" s="1129" t="s">
        <v>74</v>
      </c>
      <c r="X62" s="1130"/>
      <c r="Y62" s="12"/>
      <c r="Z62" s="12"/>
      <c r="AA62" s="13"/>
      <c r="AB62" s="12"/>
      <c r="AC62" s="12"/>
      <c r="AD62" s="12"/>
      <c r="AE62" s="12"/>
    </row>
    <row r="63" spans="1:31" s="3" customFormat="1" ht="15" customHeight="1" thickBot="1" x14ac:dyDescent="0.25">
      <c r="A63" s="778"/>
      <c r="B63" s="1126" t="s">
        <v>33</v>
      </c>
      <c r="C63" s="1127"/>
      <c r="D63" s="1127"/>
      <c r="E63" s="1127"/>
      <c r="F63" s="1127"/>
      <c r="G63" s="1128"/>
      <c r="H63" s="119"/>
      <c r="I63" s="203"/>
      <c r="J63" s="325"/>
      <c r="K63" s="311"/>
      <c r="L63" s="190" t="s">
        <v>215</v>
      </c>
      <c r="M63" s="191" t="s">
        <v>283</v>
      </c>
      <c r="N63" s="191" t="s">
        <v>221</v>
      </c>
      <c r="O63" s="191" t="s">
        <v>227</v>
      </c>
      <c r="P63" s="191" t="s">
        <v>185</v>
      </c>
      <c r="Q63" s="191"/>
      <c r="R63" s="191"/>
      <c r="S63" s="191"/>
      <c r="T63" s="191"/>
      <c r="U63" s="192" t="s">
        <v>17</v>
      </c>
      <c r="W63" s="1129"/>
      <c r="X63" s="1130"/>
      <c r="Y63" s="12"/>
      <c r="Z63" s="12"/>
      <c r="AA63" s="13"/>
      <c r="AB63" s="12"/>
      <c r="AC63" s="12"/>
      <c r="AD63" s="12"/>
      <c r="AE63" s="12"/>
    </row>
    <row r="64" spans="1:31" s="4" customFormat="1" ht="15" customHeight="1" x14ac:dyDescent="0.2">
      <c r="A64" s="778"/>
      <c r="B64" s="851"/>
      <c r="C64" s="852"/>
      <c r="D64" s="852"/>
      <c r="E64" s="852"/>
      <c r="F64" s="852"/>
      <c r="G64" s="853"/>
      <c r="H64" s="967" t="s">
        <v>59</v>
      </c>
      <c r="I64" s="967"/>
      <c r="J64" s="967"/>
      <c r="K64" s="968"/>
      <c r="L64" s="358"/>
      <c r="M64" s="359"/>
      <c r="N64" s="359"/>
      <c r="O64" s="359"/>
      <c r="P64" s="359"/>
      <c r="Q64" s="251">
        <v>0</v>
      </c>
      <c r="R64" s="252">
        <v>0</v>
      </c>
      <c r="S64" s="252">
        <v>0</v>
      </c>
      <c r="T64" s="252">
        <v>0</v>
      </c>
      <c r="U64" s="239" t="s">
        <v>18</v>
      </c>
      <c r="W64" s="1129"/>
      <c r="X64" s="1130"/>
      <c r="Y64" s="12"/>
      <c r="Z64" s="3"/>
      <c r="AA64" s="12"/>
      <c r="AB64" s="12"/>
      <c r="AC64" s="12"/>
      <c r="AD64" s="12"/>
      <c r="AE64" s="12"/>
    </row>
    <row r="65" spans="1:31" s="10" customFormat="1" ht="15" customHeight="1" thickBot="1" x14ac:dyDescent="0.25">
      <c r="A65" s="778"/>
      <c r="B65" s="848"/>
      <c r="C65" s="849"/>
      <c r="D65" s="849"/>
      <c r="E65" s="849"/>
      <c r="F65" s="849"/>
      <c r="G65" s="850"/>
      <c r="H65" s="886" t="s">
        <v>32</v>
      </c>
      <c r="I65" s="886"/>
      <c r="J65" s="886"/>
      <c r="K65" s="887"/>
      <c r="L65" s="222" t="str">
        <f>IF(L64="","",CONVERT(L64,"cm","m"))</f>
        <v/>
      </c>
      <c r="M65" s="223" t="str">
        <f>IF(M64="","",CONVERT(M64,"cm","m"))</f>
        <v/>
      </c>
      <c r="N65" s="223" t="str">
        <f t="shared" ref="N65:P65" si="5">IF(N64="","",CONVERT(N64,"cm","m"))</f>
        <v/>
      </c>
      <c r="O65" s="223" t="str">
        <f t="shared" si="5"/>
        <v/>
      </c>
      <c r="P65" s="223" t="str">
        <f t="shared" si="5"/>
        <v/>
      </c>
      <c r="Q65" s="249"/>
      <c r="R65" s="250"/>
      <c r="S65" s="250"/>
      <c r="T65" s="249"/>
      <c r="U65" s="240" t="s">
        <v>19</v>
      </c>
      <c r="W65" s="1129"/>
      <c r="X65" s="1130"/>
      <c r="Y65" s="12"/>
      <c r="Z65" s="3"/>
      <c r="AA65" s="12"/>
      <c r="AB65" s="12"/>
      <c r="AC65" s="12"/>
      <c r="AD65" s="12"/>
      <c r="AE65" s="12"/>
    </row>
    <row r="66" spans="1:31" s="10" customFormat="1" ht="15" customHeight="1" thickTop="1" x14ac:dyDescent="0.2">
      <c r="A66" s="778"/>
      <c r="B66" s="806" t="s">
        <v>29</v>
      </c>
      <c r="C66" s="807"/>
      <c r="D66" s="807"/>
      <c r="E66" s="807"/>
      <c r="F66" s="807"/>
      <c r="G66" s="808"/>
      <c r="H66" s="98" t="s">
        <v>710</v>
      </c>
      <c r="I66" s="118" t="s">
        <v>34</v>
      </c>
      <c r="J66" s="323"/>
      <c r="K66" s="324"/>
      <c r="L66" s="749" t="s">
        <v>673</v>
      </c>
      <c r="M66" s="1093"/>
      <c r="N66" s="588" t="s">
        <v>673</v>
      </c>
      <c r="O66" s="589"/>
      <c r="P66" s="588" t="s">
        <v>673</v>
      </c>
      <c r="Q66" s="589"/>
      <c r="R66" s="588" t="s">
        <v>673</v>
      </c>
      <c r="S66" s="589"/>
      <c r="T66" s="588" t="s">
        <v>673</v>
      </c>
      <c r="U66" s="590"/>
      <c r="W66" s="1120" t="s">
        <v>75</v>
      </c>
      <c r="X66" s="1121"/>
      <c r="Y66" s="12"/>
      <c r="Z66" s="12"/>
      <c r="AA66" s="12"/>
      <c r="AB66" s="12"/>
      <c r="AC66" s="12"/>
      <c r="AD66" s="12"/>
      <c r="AE66" s="12"/>
    </row>
    <row r="67" spans="1:31" s="10" customFormat="1" ht="15" customHeight="1" thickBot="1" x14ac:dyDescent="0.25">
      <c r="A67" s="778"/>
      <c r="B67" s="1126" t="s">
        <v>33</v>
      </c>
      <c r="C67" s="1127"/>
      <c r="D67" s="1127"/>
      <c r="E67" s="1127"/>
      <c r="F67" s="1127"/>
      <c r="G67" s="1128"/>
      <c r="H67" s="119"/>
      <c r="I67" s="203"/>
      <c r="J67" s="325"/>
      <c r="K67" s="311"/>
      <c r="L67" s="190" t="s">
        <v>215</v>
      </c>
      <c r="M67" s="191" t="s">
        <v>283</v>
      </c>
      <c r="N67" s="191" t="s">
        <v>221</v>
      </c>
      <c r="O67" s="191" t="s">
        <v>227</v>
      </c>
      <c r="P67" s="191" t="s">
        <v>185</v>
      </c>
      <c r="Q67" s="191"/>
      <c r="R67" s="191"/>
      <c r="S67" s="191"/>
      <c r="T67" s="191"/>
      <c r="U67" s="192" t="s">
        <v>17</v>
      </c>
      <c r="W67" s="1122"/>
      <c r="X67" s="1123"/>
      <c r="Y67" s="12"/>
      <c r="Z67" s="12"/>
      <c r="AA67" s="12"/>
      <c r="AB67" s="12"/>
      <c r="AC67" s="12"/>
      <c r="AD67" s="12"/>
      <c r="AE67" s="12"/>
    </row>
    <row r="68" spans="1:31" s="10" customFormat="1" ht="15" customHeight="1" x14ac:dyDescent="0.2">
      <c r="A68" s="778"/>
      <c r="B68" s="851"/>
      <c r="C68" s="852"/>
      <c r="D68" s="852"/>
      <c r="E68" s="852"/>
      <c r="F68" s="852"/>
      <c r="G68" s="853"/>
      <c r="H68" s="967" t="s">
        <v>708</v>
      </c>
      <c r="I68" s="967"/>
      <c r="J68" s="967"/>
      <c r="K68" s="968"/>
      <c r="L68" s="356"/>
      <c r="M68" s="357"/>
      <c r="N68" s="357"/>
      <c r="O68" s="357"/>
      <c r="P68" s="357"/>
      <c r="Q68" s="251">
        <v>0</v>
      </c>
      <c r="R68" s="252">
        <v>0</v>
      </c>
      <c r="S68" s="252">
        <v>0</v>
      </c>
      <c r="T68" s="252">
        <v>0</v>
      </c>
      <c r="U68" s="239" t="s">
        <v>18</v>
      </c>
      <c r="W68" s="1122"/>
      <c r="X68" s="1123"/>
      <c r="Y68" s="12"/>
      <c r="Z68" s="3"/>
      <c r="AA68" s="12"/>
      <c r="AB68" s="12"/>
      <c r="AC68" s="12"/>
      <c r="AD68" s="12"/>
      <c r="AE68" s="12"/>
    </row>
    <row r="69" spans="1:31" s="10" customFormat="1" ht="15" customHeight="1" thickBot="1" x14ac:dyDescent="0.25">
      <c r="A69" s="778"/>
      <c r="B69" s="848"/>
      <c r="C69" s="849"/>
      <c r="D69" s="849"/>
      <c r="E69" s="849"/>
      <c r="F69" s="849"/>
      <c r="G69" s="850"/>
      <c r="H69" s="886" t="s">
        <v>32</v>
      </c>
      <c r="I69" s="886"/>
      <c r="J69" s="886"/>
      <c r="K69" s="887"/>
      <c r="L69" s="222" t="str">
        <f>IF(L68="","",CONVERT(L68,"cm","m")*2)</f>
        <v/>
      </c>
      <c r="M69" s="223" t="str">
        <f>IF(M68="","",CONVERT(M68,"cm","m")*2)</f>
        <v/>
      </c>
      <c r="N69" s="223" t="str">
        <f t="shared" ref="N69:P69" si="6">IF(N68="","",CONVERT(N68,"cm","m")*2)</f>
        <v/>
      </c>
      <c r="O69" s="223" t="str">
        <f t="shared" si="6"/>
        <v/>
      </c>
      <c r="P69" s="223" t="str">
        <f t="shared" si="6"/>
        <v/>
      </c>
      <c r="Q69" s="249"/>
      <c r="R69" s="250"/>
      <c r="S69" s="250"/>
      <c r="T69" s="249"/>
      <c r="U69" s="240" t="s">
        <v>19</v>
      </c>
      <c r="W69" s="1124"/>
      <c r="X69" s="1125"/>
      <c r="Y69" s="12"/>
      <c r="Z69" s="3"/>
      <c r="AA69" s="12"/>
      <c r="AB69" s="12"/>
      <c r="AC69" s="12"/>
      <c r="AD69" s="12"/>
      <c r="AE69" s="12"/>
    </row>
    <row r="70" spans="1:31" s="3" customFormat="1" ht="15" customHeight="1" thickTop="1" x14ac:dyDescent="0.2">
      <c r="A70" s="778"/>
      <c r="B70" s="806" t="s">
        <v>37</v>
      </c>
      <c r="C70" s="807"/>
      <c r="D70" s="807"/>
      <c r="E70" s="807"/>
      <c r="F70" s="807"/>
      <c r="G70" s="808"/>
      <c r="H70" s="76" t="s">
        <v>710</v>
      </c>
      <c r="I70" s="118" t="s">
        <v>34</v>
      </c>
      <c r="J70" s="323"/>
      <c r="K70" s="324"/>
      <c r="L70" s="1091" t="s">
        <v>672</v>
      </c>
      <c r="M70" s="589"/>
      <c r="N70" s="1092"/>
      <c r="O70" s="1093"/>
      <c r="P70" s="1092"/>
      <c r="Q70" s="1093"/>
      <c r="R70" s="1092"/>
      <c r="S70" s="1093"/>
      <c r="T70" s="1092"/>
      <c r="U70" s="751"/>
      <c r="W70" s="1114" t="s">
        <v>76</v>
      </c>
      <c r="X70" s="1115"/>
      <c r="Y70" s="14"/>
      <c r="Z70" s="14"/>
      <c r="AA70" s="12"/>
      <c r="AB70" s="12"/>
      <c r="AC70" s="12"/>
      <c r="AD70" s="12"/>
      <c r="AE70" s="12"/>
    </row>
    <row r="71" spans="1:31" s="3" customFormat="1" ht="15" customHeight="1" thickBot="1" x14ac:dyDescent="0.25">
      <c r="A71" s="778"/>
      <c r="B71" s="1083" t="s">
        <v>33</v>
      </c>
      <c r="C71" s="1084"/>
      <c r="D71" s="1084"/>
      <c r="E71" s="1084"/>
      <c r="F71" s="1084"/>
      <c r="G71" s="1085"/>
      <c r="H71" s="112"/>
      <c r="I71" s="203"/>
      <c r="J71" s="325"/>
      <c r="K71" s="311"/>
      <c r="L71" s="190" t="s">
        <v>215</v>
      </c>
      <c r="M71" s="191" t="s">
        <v>283</v>
      </c>
      <c r="N71" s="191" t="s">
        <v>221</v>
      </c>
      <c r="O71" s="191" t="s">
        <v>227</v>
      </c>
      <c r="P71" s="191" t="s">
        <v>185</v>
      </c>
      <c r="Q71" s="191"/>
      <c r="R71" s="191"/>
      <c r="S71" s="191"/>
      <c r="T71" s="191"/>
      <c r="U71" s="192" t="s">
        <v>17</v>
      </c>
      <c r="W71" s="1116"/>
      <c r="X71" s="1117"/>
      <c r="Y71" s="14"/>
      <c r="Z71" s="14"/>
      <c r="AA71" s="12"/>
      <c r="AB71" s="12"/>
      <c r="AC71" s="12"/>
      <c r="AD71" s="12"/>
      <c r="AE71" s="12"/>
    </row>
    <row r="72" spans="1:31" s="3" customFormat="1" ht="15" customHeight="1" x14ac:dyDescent="0.2">
      <c r="A72" s="778"/>
      <c r="B72" s="851"/>
      <c r="C72" s="852"/>
      <c r="D72" s="852"/>
      <c r="E72" s="852"/>
      <c r="F72" s="852"/>
      <c r="G72" s="853"/>
      <c r="H72" s="967" t="s">
        <v>59</v>
      </c>
      <c r="I72" s="967"/>
      <c r="J72" s="967"/>
      <c r="K72" s="968"/>
      <c r="L72" s="356"/>
      <c r="M72" s="357"/>
      <c r="N72" s="357"/>
      <c r="O72" s="357"/>
      <c r="P72" s="357"/>
      <c r="Q72" s="251">
        <v>0</v>
      </c>
      <c r="R72" s="252">
        <v>0</v>
      </c>
      <c r="S72" s="252">
        <v>0</v>
      </c>
      <c r="T72" s="252">
        <v>0</v>
      </c>
      <c r="U72" s="239" t="s">
        <v>18</v>
      </c>
      <c r="W72" s="1116"/>
      <c r="X72" s="1117"/>
      <c r="Y72" s="14"/>
      <c r="AA72" s="12"/>
      <c r="AB72" s="12"/>
      <c r="AC72" s="12"/>
      <c r="AD72" s="12"/>
      <c r="AE72" s="12"/>
    </row>
    <row r="73" spans="1:31" s="10" customFormat="1" ht="15" customHeight="1" thickBot="1" x14ac:dyDescent="0.25">
      <c r="A73" s="778"/>
      <c r="B73" s="848"/>
      <c r="C73" s="849"/>
      <c r="D73" s="849"/>
      <c r="E73" s="849"/>
      <c r="F73" s="849"/>
      <c r="G73" s="850"/>
      <c r="H73" s="886" t="s">
        <v>32</v>
      </c>
      <c r="I73" s="886"/>
      <c r="J73" s="886"/>
      <c r="K73" s="887"/>
      <c r="L73" s="224" t="str">
        <f>IF(L72="","",CONVERT(L72,"cm","m"))</f>
        <v/>
      </c>
      <c r="M73" s="223" t="str">
        <f>IF(M72="","",CONVERT(M72,"cm","m"))</f>
        <v/>
      </c>
      <c r="N73" s="223" t="str">
        <f t="shared" ref="N73:P73" si="7">IF(N72="","",CONVERT(N72,"cm","m"))</f>
        <v/>
      </c>
      <c r="O73" s="223" t="str">
        <f t="shared" si="7"/>
        <v/>
      </c>
      <c r="P73" s="223" t="str">
        <f t="shared" si="7"/>
        <v/>
      </c>
      <c r="Q73" s="249"/>
      <c r="R73" s="250"/>
      <c r="S73" s="250"/>
      <c r="T73" s="249"/>
      <c r="U73" s="240" t="s">
        <v>19</v>
      </c>
      <c r="W73" s="1118"/>
      <c r="X73" s="1119"/>
      <c r="Y73" s="14"/>
      <c r="Z73" s="3"/>
      <c r="AA73" s="12"/>
      <c r="AB73" s="12"/>
      <c r="AC73" s="12"/>
      <c r="AD73" s="12"/>
      <c r="AE73" s="12"/>
    </row>
    <row r="74" spans="1:31" s="10" customFormat="1" ht="15" customHeight="1" thickTop="1" x14ac:dyDescent="0.2">
      <c r="A74" s="778"/>
      <c r="B74" s="806" t="s">
        <v>37</v>
      </c>
      <c r="C74" s="807"/>
      <c r="D74" s="807"/>
      <c r="E74" s="807"/>
      <c r="F74" s="807"/>
      <c r="G74" s="808"/>
      <c r="H74" s="76" t="s">
        <v>710</v>
      </c>
      <c r="I74" s="118" t="s">
        <v>34</v>
      </c>
      <c r="J74" s="323"/>
      <c r="K74" s="324"/>
      <c r="L74" s="1091" t="s">
        <v>672</v>
      </c>
      <c r="M74" s="589"/>
      <c r="N74" s="1092"/>
      <c r="O74" s="1093"/>
      <c r="P74" s="1092"/>
      <c r="Q74" s="1093"/>
      <c r="R74" s="1092"/>
      <c r="S74" s="1093"/>
      <c r="T74" s="1092"/>
      <c r="U74" s="751"/>
      <c r="W74" s="1108" t="s">
        <v>77</v>
      </c>
      <c r="X74" s="1109"/>
      <c r="Y74" s="14"/>
      <c r="Z74" s="14"/>
      <c r="AA74" s="12"/>
      <c r="AB74" s="12"/>
      <c r="AC74" s="12"/>
      <c r="AD74" s="12"/>
      <c r="AE74" s="12"/>
    </row>
    <row r="75" spans="1:31" s="10" customFormat="1" ht="15" customHeight="1" thickBot="1" x14ac:dyDescent="0.25">
      <c r="A75" s="778"/>
      <c r="B75" s="1083" t="s">
        <v>33</v>
      </c>
      <c r="C75" s="1084"/>
      <c r="D75" s="1084"/>
      <c r="E75" s="1084"/>
      <c r="F75" s="1084"/>
      <c r="G75" s="1085"/>
      <c r="H75" s="112"/>
      <c r="I75" s="203"/>
      <c r="J75" s="325"/>
      <c r="K75" s="311"/>
      <c r="L75" s="190" t="s">
        <v>215</v>
      </c>
      <c r="M75" s="191" t="s">
        <v>283</v>
      </c>
      <c r="N75" s="191" t="s">
        <v>221</v>
      </c>
      <c r="O75" s="191" t="s">
        <v>227</v>
      </c>
      <c r="P75" s="191" t="s">
        <v>185</v>
      </c>
      <c r="Q75" s="191"/>
      <c r="R75" s="191"/>
      <c r="S75" s="191"/>
      <c r="T75" s="191"/>
      <c r="U75" s="192" t="s">
        <v>17</v>
      </c>
      <c r="W75" s="1110"/>
      <c r="X75" s="1111"/>
      <c r="Y75" s="14"/>
      <c r="Z75" s="14"/>
      <c r="AA75" s="12"/>
      <c r="AB75" s="12"/>
      <c r="AC75" s="12"/>
      <c r="AD75" s="12"/>
      <c r="AE75" s="12"/>
    </row>
    <row r="76" spans="1:31" s="10" customFormat="1" ht="15" customHeight="1" x14ac:dyDescent="0.2">
      <c r="A76" s="778"/>
      <c r="B76" s="851"/>
      <c r="C76" s="852"/>
      <c r="D76" s="852"/>
      <c r="E76" s="852"/>
      <c r="F76" s="852"/>
      <c r="G76" s="853"/>
      <c r="H76" s="967" t="s">
        <v>708</v>
      </c>
      <c r="I76" s="967"/>
      <c r="J76" s="967"/>
      <c r="K76" s="968"/>
      <c r="L76" s="356"/>
      <c r="M76" s="357"/>
      <c r="N76" s="357"/>
      <c r="O76" s="357"/>
      <c r="P76" s="357"/>
      <c r="Q76" s="251">
        <v>0</v>
      </c>
      <c r="R76" s="252">
        <v>0</v>
      </c>
      <c r="S76" s="252">
        <v>0</v>
      </c>
      <c r="T76" s="252">
        <v>0</v>
      </c>
      <c r="U76" s="239" t="s">
        <v>18</v>
      </c>
      <c r="W76" s="1110"/>
      <c r="X76" s="1111"/>
      <c r="Y76" s="14"/>
      <c r="Z76" s="3"/>
      <c r="AA76" s="12"/>
      <c r="AB76" s="12"/>
      <c r="AC76" s="12"/>
      <c r="AD76" s="12"/>
      <c r="AE76" s="12"/>
    </row>
    <row r="77" spans="1:31" s="10" customFormat="1" ht="15" customHeight="1" thickBot="1" x14ac:dyDescent="0.25">
      <c r="A77" s="778"/>
      <c r="B77" s="848"/>
      <c r="C77" s="849"/>
      <c r="D77" s="849"/>
      <c r="E77" s="849"/>
      <c r="F77" s="849"/>
      <c r="G77" s="850"/>
      <c r="H77" s="886" t="s">
        <v>32</v>
      </c>
      <c r="I77" s="886"/>
      <c r="J77" s="886"/>
      <c r="K77" s="887"/>
      <c r="L77" s="224" t="str">
        <f>IF(L76="","",CONVERT(L76,"cm","m")*2)</f>
        <v/>
      </c>
      <c r="M77" s="223" t="str">
        <f>IF(M76="","",CONVERT(M76,"cm","m")*2)</f>
        <v/>
      </c>
      <c r="N77" s="223" t="str">
        <f t="shared" ref="N77:P77" si="8">IF(N76="","",CONVERT(N76,"cm","m")*2)</f>
        <v/>
      </c>
      <c r="O77" s="223" t="str">
        <f t="shared" si="8"/>
        <v/>
      </c>
      <c r="P77" s="223" t="str">
        <f t="shared" si="8"/>
        <v/>
      </c>
      <c r="Q77" s="249"/>
      <c r="R77" s="250"/>
      <c r="S77" s="250"/>
      <c r="T77" s="249"/>
      <c r="U77" s="240" t="s">
        <v>19</v>
      </c>
      <c r="W77" s="1112"/>
      <c r="X77" s="1113"/>
      <c r="Y77" s="14"/>
      <c r="Z77" s="3"/>
      <c r="AA77" s="12"/>
      <c r="AB77" s="12"/>
      <c r="AC77" s="12"/>
      <c r="AD77" s="12"/>
      <c r="AE77" s="12"/>
    </row>
    <row r="78" spans="1:31" s="3" customFormat="1" ht="15" customHeight="1" thickTop="1" x14ac:dyDescent="0.2">
      <c r="A78" s="778"/>
      <c r="B78" s="806" t="s">
        <v>40</v>
      </c>
      <c r="C78" s="807"/>
      <c r="D78" s="807"/>
      <c r="E78" s="807"/>
      <c r="F78" s="807"/>
      <c r="G78" s="808"/>
      <c r="H78" s="76" t="s">
        <v>709</v>
      </c>
      <c r="I78" s="118" t="s">
        <v>34</v>
      </c>
      <c r="J78" s="323"/>
      <c r="K78" s="324"/>
      <c r="L78" s="1091" t="s">
        <v>672</v>
      </c>
      <c r="M78" s="589"/>
      <c r="N78" s="1092"/>
      <c r="O78" s="1093"/>
      <c r="P78" s="1092"/>
      <c r="Q78" s="1093"/>
      <c r="R78" s="1092"/>
      <c r="S78" s="1093"/>
      <c r="T78" s="1092"/>
      <c r="U78" s="751"/>
      <c r="W78" s="1094" t="s">
        <v>78</v>
      </c>
      <c r="X78" s="1095"/>
      <c r="Y78" s="14"/>
      <c r="Z78" s="14"/>
      <c r="AA78" s="12"/>
      <c r="AB78" s="12"/>
      <c r="AC78" s="12"/>
      <c r="AD78" s="12"/>
      <c r="AE78" s="12"/>
    </row>
    <row r="79" spans="1:31" s="3" customFormat="1" ht="15" customHeight="1" thickBot="1" x14ac:dyDescent="0.25">
      <c r="A79" s="778"/>
      <c r="B79" s="1083" t="s">
        <v>35</v>
      </c>
      <c r="C79" s="1084"/>
      <c r="D79" s="1084"/>
      <c r="E79" s="1084"/>
      <c r="F79" s="1084"/>
      <c r="G79" s="1085"/>
      <c r="H79" s="112"/>
      <c r="I79" s="203"/>
      <c r="J79" s="325"/>
      <c r="K79" s="311"/>
      <c r="L79" s="190" t="s">
        <v>215</v>
      </c>
      <c r="M79" s="191" t="s">
        <v>283</v>
      </c>
      <c r="N79" s="191" t="s">
        <v>221</v>
      </c>
      <c r="O79" s="191" t="s">
        <v>227</v>
      </c>
      <c r="P79" s="191" t="s">
        <v>185</v>
      </c>
      <c r="Q79" s="191"/>
      <c r="R79" s="191"/>
      <c r="S79" s="191"/>
      <c r="T79" s="191"/>
      <c r="U79" s="192" t="s">
        <v>17</v>
      </c>
      <c r="W79" s="1096"/>
      <c r="X79" s="1097"/>
      <c r="Y79" s="12"/>
      <c r="Z79" s="12"/>
      <c r="AA79" s="12"/>
      <c r="AB79" s="12"/>
      <c r="AC79" s="12"/>
      <c r="AD79" s="12"/>
      <c r="AE79" s="12"/>
    </row>
    <row r="80" spans="1:31" s="3" customFormat="1" ht="15" customHeight="1" x14ac:dyDescent="0.2">
      <c r="A80" s="778"/>
      <c r="B80" s="851"/>
      <c r="C80" s="852"/>
      <c r="D80" s="852"/>
      <c r="E80" s="852"/>
      <c r="F80" s="852"/>
      <c r="G80" s="853"/>
      <c r="H80" s="967" t="s">
        <v>59</v>
      </c>
      <c r="I80" s="967"/>
      <c r="J80" s="967"/>
      <c r="K80" s="968"/>
      <c r="L80" s="356"/>
      <c r="M80" s="357"/>
      <c r="N80" s="357"/>
      <c r="O80" s="357"/>
      <c r="P80" s="357"/>
      <c r="Q80" s="251">
        <v>0</v>
      </c>
      <c r="R80" s="252">
        <v>0</v>
      </c>
      <c r="S80" s="252">
        <v>0</v>
      </c>
      <c r="T80" s="252">
        <v>0</v>
      </c>
      <c r="U80" s="239" t="s">
        <v>18</v>
      </c>
      <c r="W80" s="1096"/>
      <c r="X80" s="1097"/>
    </row>
    <row r="81" spans="1:26" s="10" customFormat="1" ht="15" customHeight="1" thickBot="1" x14ac:dyDescent="0.25">
      <c r="A81" s="778"/>
      <c r="B81" s="1103"/>
      <c r="C81" s="1104"/>
      <c r="D81" s="1104"/>
      <c r="E81" s="1104"/>
      <c r="F81" s="1104"/>
      <c r="G81" s="1105"/>
      <c r="H81" s="1106" t="s">
        <v>32</v>
      </c>
      <c r="I81" s="1106"/>
      <c r="J81" s="1106"/>
      <c r="K81" s="1107"/>
      <c r="L81" s="220" t="str">
        <f>IF(L80="","",CONVERT(L80,"cm","m"))</f>
        <v/>
      </c>
      <c r="M81" s="221" t="str">
        <f>IF(M80="","",CONVERT(M80,"cm","m"))</f>
        <v/>
      </c>
      <c r="N81" s="221" t="str">
        <f t="shared" ref="N81:P81" si="9">IF(N80="","",CONVERT(N80,"cm","m"))</f>
        <v/>
      </c>
      <c r="O81" s="221" t="str">
        <f t="shared" si="9"/>
        <v/>
      </c>
      <c r="P81" s="221" t="str">
        <f t="shared" si="9"/>
        <v/>
      </c>
      <c r="Q81" s="249"/>
      <c r="R81" s="250"/>
      <c r="S81" s="250"/>
      <c r="T81" s="249"/>
      <c r="U81" s="241" t="s">
        <v>19</v>
      </c>
      <c r="W81" s="1098"/>
      <c r="X81" s="1099"/>
      <c r="Z81" s="3"/>
    </row>
    <row r="82" spans="1:26" s="10" customFormat="1" ht="15" customHeight="1" thickTop="1" x14ac:dyDescent="0.2">
      <c r="A82" s="778"/>
      <c r="B82" s="806" t="s">
        <v>40</v>
      </c>
      <c r="C82" s="807"/>
      <c r="D82" s="807"/>
      <c r="E82" s="807"/>
      <c r="F82" s="807"/>
      <c r="G82" s="808"/>
      <c r="H82" s="76" t="s">
        <v>709</v>
      </c>
      <c r="I82" s="118" t="s">
        <v>34</v>
      </c>
      <c r="J82" s="323"/>
      <c r="K82" s="324"/>
      <c r="L82" s="1091" t="s">
        <v>672</v>
      </c>
      <c r="M82" s="589"/>
      <c r="N82" s="1092"/>
      <c r="O82" s="1093"/>
      <c r="P82" s="1092"/>
      <c r="Q82" s="1093"/>
      <c r="R82" s="1092"/>
      <c r="S82" s="1093"/>
      <c r="T82" s="1092"/>
      <c r="U82" s="751"/>
      <c r="W82" s="1077" t="s">
        <v>79</v>
      </c>
      <c r="X82" s="1078"/>
    </row>
    <row r="83" spans="1:26" s="10" customFormat="1" ht="15" customHeight="1" thickBot="1" x14ac:dyDescent="0.25">
      <c r="A83" s="778"/>
      <c r="B83" s="1083" t="s">
        <v>35</v>
      </c>
      <c r="C83" s="1084"/>
      <c r="D83" s="1084"/>
      <c r="E83" s="1084"/>
      <c r="F83" s="1084"/>
      <c r="G83" s="1085"/>
      <c r="H83" s="112"/>
      <c r="I83" s="203"/>
      <c r="J83" s="325"/>
      <c r="K83" s="311"/>
      <c r="L83" s="190" t="s">
        <v>215</v>
      </c>
      <c r="M83" s="191" t="s">
        <v>283</v>
      </c>
      <c r="N83" s="191" t="s">
        <v>221</v>
      </c>
      <c r="O83" s="191" t="s">
        <v>227</v>
      </c>
      <c r="P83" s="191" t="s">
        <v>185</v>
      </c>
      <c r="Q83" s="191"/>
      <c r="R83" s="191"/>
      <c r="S83" s="191"/>
      <c r="T83" s="191"/>
      <c r="U83" s="192" t="s">
        <v>17</v>
      </c>
      <c r="W83" s="1079"/>
      <c r="X83" s="1080"/>
    </row>
    <row r="84" spans="1:26" s="10" customFormat="1" ht="15" customHeight="1" x14ac:dyDescent="0.2">
      <c r="A84" s="778"/>
      <c r="B84" s="851"/>
      <c r="C84" s="852"/>
      <c r="D84" s="852"/>
      <c r="E84" s="852"/>
      <c r="F84" s="852"/>
      <c r="G84" s="853"/>
      <c r="H84" s="967" t="s">
        <v>708</v>
      </c>
      <c r="I84" s="967"/>
      <c r="J84" s="967"/>
      <c r="K84" s="968"/>
      <c r="L84" s="356"/>
      <c r="M84" s="357"/>
      <c r="N84" s="357"/>
      <c r="O84" s="357"/>
      <c r="P84" s="357"/>
      <c r="Q84" s="251">
        <v>0</v>
      </c>
      <c r="R84" s="252">
        <v>0</v>
      </c>
      <c r="S84" s="252">
        <v>0</v>
      </c>
      <c r="T84" s="252">
        <v>0</v>
      </c>
      <c r="U84" s="239" t="s">
        <v>18</v>
      </c>
      <c r="W84" s="1079"/>
      <c r="X84" s="1080"/>
      <c r="Z84" s="3"/>
    </row>
    <row r="85" spans="1:26" s="10" customFormat="1" ht="15" customHeight="1" thickBot="1" x14ac:dyDescent="0.25">
      <c r="A85" s="778"/>
      <c r="B85" s="1103"/>
      <c r="C85" s="1104"/>
      <c r="D85" s="1104"/>
      <c r="E85" s="1104"/>
      <c r="F85" s="1104"/>
      <c r="G85" s="1105"/>
      <c r="H85" s="1281" t="s">
        <v>32</v>
      </c>
      <c r="I85" s="1089"/>
      <c r="J85" s="1089"/>
      <c r="K85" s="1090"/>
      <c r="L85" s="220" t="str">
        <f>IF(L84="","",CONVERT(L84,"cm","m")*2)</f>
        <v/>
      </c>
      <c r="M85" s="221" t="str">
        <f>IF(M84="","",CONVERT(M84,"cm","m")*2)</f>
        <v/>
      </c>
      <c r="N85" s="221" t="str">
        <f t="shared" ref="N85:P85" si="10">IF(N84="","",CONVERT(N84,"cm","m")*2)</f>
        <v/>
      </c>
      <c r="O85" s="221" t="str">
        <f t="shared" si="10"/>
        <v/>
      </c>
      <c r="P85" s="221" t="str">
        <f t="shared" si="10"/>
        <v/>
      </c>
      <c r="Q85" s="249"/>
      <c r="R85" s="250"/>
      <c r="S85" s="250"/>
      <c r="T85" s="249"/>
      <c r="U85" s="241" t="s">
        <v>19</v>
      </c>
      <c r="W85" s="1081"/>
      <c r="X85" s="1082"/>
      <c r="Z85" s="3"/>
    </row>
    <row r="86" spans="1:26" s="10" customFormat="1" ht="15" customHeight="1" thickTop="1" x14ac:dyDescent="0.2">
      <c r="A86" s="778"/>
      <c r="B86" s="888" t="s">
        <v>42</v>
      </c>
      <c r="C86" s="889"/>
      <c r="D86" s="889"/>
      <c r="E86" s="889"/>
      <c r="F86" s="889"/>
      <c r="G86" s="890"/>
      <c r="H86" s="131" t="s">
        <v>712</v>
      </c>
      <c r="I86" s="253" t="s">
        <v>645</v>
      </c>
      <c r="J86" s="917">
        <v>1</v>
      </c>
      <c r="K86" s="920"/>
      <c r="L86" s="1041"/>
      <c r="M86" s="1042"/>
      <c r="N86" s="1043"/>
      <c r="O86" s="1042"/>
      <c r="P86" s="1043"/>
      <c r="Q86" s="1042"/>
      <c r="R86" s="1043"/>
      <c r="S86" s="1042"/>
      <c r="T86" s="615" t="s">
        <v>53</v>
      </c>
      <c r="U86" s="616"/>
      <c r="W86" s="1286" t="s">
        <v>643</v>
      </c>
      <c r="X86" s="1287"/>
      <c r="Z86" s="3"/>
    </row>
    <row r="87" spans="1:26" s="10" customFormat="1" ht="15" customHeight="1" x14ac:dyDescent="0.2">
      <c r="A87" s="778"/>
      <c r="B87" s="832" t="s">
        <v>644</v>
      </c>
      <c r="C87" s="833"/>
      <c r="D87" s="833"/>
      <c r="E87" s="833"/>
      <c r="F87" s="833"/>
      <c r="G87" s="834"/>
      <c r="H87" s="133"/>
      <c r="I87" s="254" t="s">
        <v>646</v>
      </c>
      <c r="J87" s="918"/>
      <c r="K87" s="921"/>
      <c r="L87" s="1029"/>
      <c r="M87" s="1030"/>
      <c r="N87" s="1031"/>
      <c r="O87" s="1030"/>
      <c r="P87" s="1031"/>
      <c r="Q87" s="1030"/>
      <c r="R87" s="1031"/>
      <c r="S87" s="1030"/>
      <c r="T87" s="617" t="s">
        <v>52</v>
      </c>
      <c r="U87" s="618"/>
      <c r="W87" s="1288"/>
      <c r="X87" s="1289"/>
      <c r="Z87" s="3"/>
    </row>
    <row r="88" spans="1:26" s="10" customFormat="1" ht="15" customHeight="1" x14ac:dyDescent="0.2">
      <c r="A88" s="778"/>
      <c r="B88" s="832" t="s">
        <v>63</v>
      </c>
      <c r="C88" s="833"/>
      <c r="D88" s="833"/>
      <c r="E88" s="833"/>
      <c r="F88" s="833"/>
      <c r="G88" s="834"/>
      <c r="H88" s="133"/>
      <c r="I88" s="254" t="s">
        <v>647</v>
      </c>
      <c r="J88" s="918"/>
      <c r="K88" s="921"/>
      <c r="L88" s="1032"/>
      <c r="M88" s="1033"/>
      <c r="N88" s="1034"/>
      <c r="O88" s="1033"/>
      <c r="P88" s="1034"/>
      <c r="Q88" s="1033"/>
      <c r="R88" s="1034"/>
      <c r="S88" s="1033"/>
      <c r="T88" s="607" t="s">
        <v>41</v>
      </c>
      <c r="U88" s="608"/>
      <c r="W88" s="1288"/>
      <c r="X88" s="1289"/>
      <c r="Z88" s="3"/>
    </row>
    <row r="89" spans="1:26" s="10" customFormat="1" ht="15" customHeight="1" x14ac:dyDescent="0.2">
      <c r="A89" s="778"/>
      <c r="B89" s="914" t="s">
        <v>57</v>
      </c>
      <c r="C89" s="915"/>
      <c r="D89" s="915"/>
      <c r="E89" s="915"/>
      <c r="F89" s="915"/>
      <c r="G89" s="916"/>
      <c r="H89" s="133"/>
      <c r="I89" s="254" t="s">
        <v>648</v>
      </c>
      <c r="J89" s="918"/>
      <c r="K89" s="921"/>
      <c r="L89" s="1035"/>
      <c r="M89" s="1036"/>
      <c r="N89" s="1037"/>
      <c r="O89" s="1036"/>
      <c r="P89" s="1037"/>
      <c r="Q89" s="1036"/>
      <c r="R89" s="1037"/>
      <c r="S89" s="1036"/>
      <c r="T89" s="1044" t="s">
        <v>54</v>
      </c>
      <c r="U89" s="1045"/>
      <c r="W89" s="1288"/>
      <c r="X89" s="1289"/>
      <c r="Z89" s="3"/>
    </row>
    <row r="90" spans="1:26" s="10" customFormat="1" ht="15" customHeight="1" x14ac:dyDescent="0.25">
      <c r="A90" s="778"/>
      <c r="B90" s="909"/>
      <c r="C90" s="910"/>
      <c r="D90" s="910"/>
      <c r="E90" s="910"/>
      <c r="F90" s="910"/>
      <c r="G90" s="911"/>
      <c r="H90" s="133"/>
      <c r="I90" s="207"/>
      <c r="J90" s="918"/>
      <c r="K90" s="921"/>
      <c r="L90" s="1046"/>
      <c r="M90" s="602"/>
      <c r="N90" s="601"/>
      <c r="O90" s="602"/>
      <c r="P90" s="601"/>
      <c r="Q90" s="602"/>
      <c r="R90" s="601"/>
      <c r="S90" s="602"/>
      <c r="T90" s="603" t="s">
        <v>55</v>
      </c>
      <c r="U90" s="604"/>
      <c r="W90" s="1288"/>
      <c r="X90" s="1289"/>
      <c r="Z90" s="3"/>
    </row>
    <row r="91" spans="1:26" s="10" customFormat="1" ht="15" customHeight="1" x14ac:dyDescent="0.25">
      <c r="A91" s="778"/>
      <c r="B91" s="899"/>
      <c r="C91" s="900"/>
      <c r="D91" s="900"/>
      <c r="E91" s="900"/>
      <c r="F91" s="900"/>
      <c r="G91" s="901"/>
      <c r="H91" s="135"/>
      <c r="I91" s="207"/>
      <c r="J91" s="918"/>
      <c r="K91" s="921"/>
      <c r="L91" s="1038"/>
      <c r="M91" s="1039"/>
      <c r="N91" s="1040"/>
      <c r="O91" s="1039"/>
      <c r="P91" s="1040"/>
      <c r="Q91" s="1039"/>
      <c r="R91" s="1040"/>
      <c r="S91" s="1039"/>
      <c r="T91" s="607" t="s">
        <v>56</v>
      </c>
      <c r="U91" s="608"/>
      <c r="W91" s="1288"/>
      <c r="X91" s="1289"/>
      <c r="Z91" s="3"/>
    </row>
    <row r="92" spans="1:26" s="10" customFormat="1" ht="15" customHeight="1" x14ac:dyDescent="0.25">
      <c r="A92" s="778"/>
      <c r="B92" s="899"/>
      <c r="C92" s="900"/>
      <c r="D92" s="900"/>
      <c r="E92" s="900"/>
      <c r="F92" s="900"/>
      <c r="G92" s="901"/>
      <c r="H92" s="135"/>
      <c r="I92" s="207"/>
      <c r="J92" s="918"/>
      <c r="K92" s="921"/>
      <c r="L92" s="190" t="s">
        <v>215</v>
      </c>
      <c r="M92" s="191" t="s">
        <v>283</v>
      </c>
      <c r="N92" s="191" t="s">
        <v>221</v>
      </c>
      <c r="O92" s="191" t="s">
        <v>227</v>
      </c>
      <c r="P92" s="191" t="s">
        <v>185</v>
      </c>
      <c r="Q92" s="191"/>
      <c r="R92" s="191"/>
      <c r="S92" s="191"/>
      <c r="T92" s="191"/>
      <c r="U92" s="192" t="s">
        <v>17</v>
      </c>
      <c r="W92" s="1288"/>
      <c r="X92" s="1289"/>
      <c r="Z92" s="3"/>
    </row>
    <row r="93" spans="1:26" s="10" customFormat="1" ht="15" customHeight="1" x14ac:dyDescent="0.25">
      <c r="A93" s="778"/>
      <c r="B93" s="883"/>
      <c r="C93" s="884"/>
      <c r="D93" s="884"/>
      <c r="E93" s="884"/>
      <c r="F93" s="884"/>
      <c r="G93" s="885"/>
      <c r="H93" s="135"/>
      <c r="I93" s="207"/>
      <c r="J93" s="918"/>
      <c r="K93" s="921"/>
      <c r="L93" s="1047" t="s">
        <v>96</v>
      </c>
      <c r="M93" s="1049" t="s">
        <v>97</v>
      </c>
      <c r="N93" s="1049" t="s">
        <v>98</v>
      </c>
      <c r="O93" s="1049" t="s">
        <v>649</v>
      </c>
      <c r="P93" s="1279"/>
      <c r="Q93" s="1279"/>
      <c r="R93" s="1279"/>
      <c r="S93" s="1279"/>
      <c r="T93" s="1279"/>
      <c r="U93" s="638" t="s">
        <v>36</v>
      </c>
      <c r="W93" s="1288"/>
      <c r="X93" s="1289"/>
      <c r="Z93" s="3"/>
    </row>
    <row r="94" spans="1:26" s="10" customFormat="1" ht="15" customHeight="1" thickBot="1" x14ac:dyDescent="0.3">
      <c r="A94" s="778"/>
      <c r="B94" s="929"/>
      <c r="C94" s="930"/>
      <c r="D94" s="930"/>
      <c r="E94" s="930"/>
      <c r="F94" s="930"/>
      <c r="G94" s="931"/>
      <c r="H94" s="138"/>
      <c r="I94" s="208"/>
      <c r="J94" s="919"/>
      <c r="K94" s="922"/>
      <c r="L94" s="1048"/>
      <c r="M94" s="1050"/>
      <c r="N94" s="1050"/>
      <c r="O94" s="1050"/>
      <c r="P94" s="1280"/>
      <c r="Q94" s="1280"/>
      <c r="R94" s="1280"/>
      <c r="S94" s="1280"/>
      <c r="T94" s="1280"/>
      <c r="U94" s="637"/>
      <c r="W94" s="1288"/>
      <c r="X94" s="1289"/>
      <c r="Z94" s="3"/>
    </row>
    <row r="95" spans="1:26" s="10" customFormat="1" ht="15" customHeight="1" thickTop="1" x14ac:dyDescent="0.2">
      <c r="A95" s="778"/>
      <c r="B95" s="888" t="s">
        <v>42</v>
      </c>
      <c r="C95" s="889"/>
      <c r="D95" s="889"/>
      <c r="E95" s="889"/>
      <c r="F95" s="889"/>
      <c r="G95" s="890"/>
      <c r="H95" s="145" t="s">
        <v>712</v>
      </c>
      <c r="I95" s="257" t="s">
        <v>650</v>
      </c>
      <c r="J95" s="918">
        <v>1</v>
      </c>
      <c r="K95" s="921"/>
      <c r="L95" s="1041"/>
      <c r="M95" s="1042"/>
      <c r="N95" s="1043"/>
      <c r="O95" s="1042"/>
      <c r="P95" s="1043"/>
      <c r="Q95" s="1042"/>
      <c r="R95" s="1043"/>
      <c r="S95" s="1042"/>
      <c r="T95" s="615" t="s">
        <v>53</v>
      </c>
      <c r="U95" s="616"/>
      <c r="W95" s="1061" t="s">
        <v>640</v>
      </c>
      <c r="X95" s="1071"/>
    </row>
    <row r="96" spans="1:26" s="10" customFormat="1" ht="15" customHeight="1" x14ac:dyDescent="0.2">
      <c r="A96" s="778"/>
      <c r="B96" s="832" t="s">
        <v>64</v>
      </c>
      <c r="C96" s="833"/>
      <c r="D96" s="833"/>
      <c r="E96" s="833"/>
      <c r="F96" s="833"/>
      <c r="G96" s="834"/>
      <c r="H96" s="133"/>
      <c r="I96" s="257" t="s">
        <v>651</v>
      </c>
      <c r="J96" s="918"/>
      <c r="K96" s="921"/>
      <c r="L96" s="1029"/>
      <c r="M96" s="1030"/>
      <c r="N96" s="1031"/>
      <c r="O96" s="1030"/>
      <c r="P96" s="1031"/>
      <c r="Q96" s="1030"/>
      <c r="R96" s="1031"/>
      <c r="S96" s="1030"/>
      <c r="T96" s="617" t="s">
        <v>52</v>
      </c>
      <c r="U96" s="618"/>
      <c r="W96" s="1063"/>
      <c r="X96" s="1072"/>
    </row>
    <row r="97" spans="1:24" s="10" customFormat="1" ht="15" customHeight="1" x14ac:dyDescent="0.2">
      <c r="A97" s="778"/>
      <c r="B97" s="832" t="s">
        <v>63</v>
      </c>
      <c r="C97" s="833"/>
      <c r="D97" s="833"/>
      <c r="E97" s="833"/>
      <c r="F97" s="833"/>
      <c r="G97" s="834"/>
      <c r="H97" s="133"/>
      <c r="I97" s="257" t="s">
        <v>652</v>
      </c>
      <c r="J97" s="918"/>
      <c r="K97" s="921"/>
      <c r="L97" s="1032"/>
      <c r="M97" s="1033"/>
      <c r="N97" s="1034"/>
      <c r="O97" s="1033"/>
      <c r="P97" s="1034"/>
      <c r="Q97" s="1033"/>
      <c r="R97" s="1034"/>
      <c r="S97" s="1033"/>
      <c r="T97" s="607" t="s">
        <v>41</v>
      </c>
      <c r="U97" s="608"/>
      <c r="W97" s="1063"/>
      <c r="X97" s="1072"/>
    </row>
    <row r="98" spans="1:24" s="10" customFormat="1" ht="15" customHeight="1" x14ac:dyDescent="0.2">
      <c r="A98" s="778"/>
      <c r="B98" s="914" t="s">
        <v>57</v>
      </c>
      <c r="C98" s="915"/>
      <c r="D98" s="915"/>
      <c r="E98" s="915"/>
      <c r="F98" s="915"/>
      <c r="G98" s="916"/>
      <c r="H98" s="133"/>
      <c r="I98" s="257" t="s">
        <v>653</v>
      </c>
      <c r="J98" s="918"/>
      <c r="K98" s="921"/>
      <c r="L98" s="1035"/>
      <c r="M98" s="1036"/>
      <c r="N98" s="1037"/>
      <c r="O98" s="1036"/>
      <c r="P98" s="1037"/>
      <c r="Q98" s="1036"/>
      <c r="R98" s="1037"/>
      <c r="S98" s="1036"/>
      <c r="T98" s="1044" t="s">
        <v>54</v>
      </c>
      <c r="U98" s="1045"/>
      <c r="W98" s="1063"/>
      <c r="X98" s="1072"/>
    </row>
    <row r="99" spans="1:24" s="10" customFormat="1" ht="15" customHeight="1" x14ac:dyDescent="0.2">
      <c r="A99" s="778"/>
      <c r="B99" s="909"/>
      <c r="C99" s="910"/>
      <c r="D99" s="910"/>
      <c r="E99" s="910"/>
      <c r="F99" s="910"/>
      <c r="G99" s="911"/>
      <c r="H99" s="133"/>
      <c r="I99" s="258" t="s">
        <v>48</v>
      </c>
      <c r="J99" s="918"/>
      <c r="K99" s="921"/>
      <c r="L99" s="1046"/>
      <c r="M99" s="602"/>
      <c r="N99" s="601"/>
      <c r="O99" s="602"/>
      <c r="P99" s="601"/>
      <c r="Q99" s="602"/>
      <c r="R99" s="601"/>
      <c r="S99" s="602"/>
      <c r="T99" s="603" t="s">
        <v>55</v>
      </c>
      <c r="U99" s="604"/>
      <c r="W99" s="1063"/>
      <c r="X99" s="1072"/>
    </row>
    <row r="100" spans="1:24" s="10" customFormat="1" ht="15" customHeight="1" x14ac:dyDescent="0.2">
      <c r="A100" s="778"/>
      <c r="B100" s="899"/>
      <c r="C100" s="900"/>
      <c r="D100" s="900"/>
      <c r="E100" s="900"/>
      <c r="F100" s="900"/>
      <c r="G100" s="901"/>
      <c r="H100" s="135"/>
      <c r="I100" s="259"/>
      <c r="J100" s="918"/>
      <c r="K100" s="921"/>
      <c r="L100" s="1038"/>
      <c r="M100" s="1039"/>
      <c r="N100" s="1040"/>
      <c r="O100" s="1039"/>
      <c r="P100" s="1040"/>
      <c r="Q100" s="1039"/>
      <c r="R100" s="1040"/>
      <c r="S100" s="1039"/>
      <c r="T100" s="607" t="s">
        <v>56</v>
      </c>
      <c r="U100" s="608"/>
      <c r="W100" s="1063"/>
      <c r="X100" s="1072"/>
    </row>
    <row r="101" spans="1:24" s="10" customFormat="1" ht="15" customHeight="1" x14ac:dyDescent="0.2">
      <c r="A101" s="778"/>
      <c r="B101" s="899"/>
      <c r="C101" s="900"/>
      <c r="D101" s="900"/>
      <c r="E101" s="900"/>
      <c r="F101" s="900"/>
      <c r="G101" s="901"/>
      <c r="H101" s="135"/>
      <c r="I101" s="259"/>
      <c r="J101" s="918"/>
      <c r="K101" s="921"/>
      <c r="L101" s="190" t="s">
        <v>215</v>
      </c>
      <c r="M101" s="191" t="s">
        <v>283</v>
      </c>
      <c r="N101" s="191" t="s">
        <v>221</v>
      </c>
      <c r="O101" s="191" t="s">
        <v>227</v>
      </c>
      <c r="P101" s="191" t="s">
        <v>185</v>
      </c>
      <c r="Q101" s="191"/>
      <c r="R101" s="191"/>
      <c r="S101" s="191"/>
      <c r="T101" s="191"/>
      <c r="U101" s="192" t="s">
        <v>17</v>
      </c>
      <c r="W101" s="1063"/>
      <c r="X101" s="1072"/>
    </row>
    <row r="102" spans="1:24" s="10" customFormat="1" ht="15" customHeight="1" x14ac:dyDescent="0.2">
      <c r="A102" s="778"/>
      <c r="B102" s="883"/>
      <c r="C102" s="884"/>
      <c r="D102" s="884"/>
      <c r="E102" s="884"/>
      <c r="F102" s="884"/>
      <c r="G102" s="885"/>
      <c r="H102" s="135"/>
      <c r="I102" s="259"/>
      <c r="J102" s="918"/>
      <c r="K102" s="921"/>
      <c r="L102" s="1047" t="s">
        <v>654</v>
      </c>
      <c r="M102" s="1049" t="s">
        <v>655</v>
      </c>
      <c r="N102" s="1049" t="s">
        <v>656</v>
      </c>
      <c r="O102" s="1049" t="s">
        <v>657</v>
      </c>
      <c r="P102" s="1049" t="s">
        <v>92</v>
      </c>
      <c r="Q102" s="1279"/>
      <c r="R102" s="1279"/>
      <c r="S102" s="1279"/>
      <c r="T102" s="1279"/>
      <c r="U102" s="638" t="s">
        <v>36</v>
      </c>
      <c r="W102" s="1063"/>
      <c r="X102" s="1072"/>
    </row>
    <row r="103" spans="1:24" s="10" customFormat="1" ht="15" customHeight="1" thickBot="1" x14ac:dyDescent="0.25">
      <c r="A103" s="778"/>
      <c r="B103" s="929"/>
      <c r="C103" s="930"/>
      <c r="D103" s="930"/>
      <c r="E103" s="930"/>
      <c r="F103" s="930"/>
      <c r="G103" s="931"/>
      <c r="H103" s="138"/>
      <c r="I103" s="260"/>
      <c r="J103" s="919"/>
      <c r="K103" s="922"/>
      <c r="L103" s="1048"/>
      <c r="M103" s="1050"/>
      <c r="N103" s="1050"/>
      <c r="O103" s="1050"/>
      <c r="P103" s="1050"/>
      <c r="Q103" s="1280"/>
      <c r="R103" s="1280"/>
      <c r="S103" s="1280"/>
      <c r="T103" s="1280"/>
      <c r="U103" s="637"/>
      <c r="W103" s="1063"/>
      <c r="X103" s="1072"/>
    </row>
    <row r="104" spans="1:24" s="3" customFormat="1" ht="15" customHeight="1" thickTop="1" x14ac:dyDescent="0.25">
      <c r="A104" s="778"/>
      <c r="B104" s="888" t="s">
        <v>42</v>
      </c>
      <c r="C104" s="889"/>
      <c r="D104" s="889"/>
      <c r="E104" s="889"/>
      <c r="F104" s="889"/>
      <c r="G104" s="890"/>
      <c r="H104" s="131" t="s">
        <v>712</v>
      </c>
      <c r="I104" s="207" t="s">
        <v>658</v>
      </c>
      <c r="J104" s="917">
        <v>1</v>
      </c>
      <c r="K104" s="920"/>
      <c r="L104" s="1041"/>
      <c r="M104" s="1042"/>
      <c r="N104" s="1043"/>
      <c r="O104" s="1042"/>
      <c r="P104" s="1043"/>
      <c r="Q104" s="1042"/>
      <c r="R104" s="1043"/>
      <c r="S104" s="1042"/>
      <c r="T104" s="615" t="s">
        <v>53</v>
      </c>
      <c r="U104" s="616"/>
      <c r="W104" s="1051" t="s">
        <v>641</v>
      </c>
      <c r="X104" s="1067"/>
    </row>
    <row r="105" spans="1:24" s="3" customFormat="1" ht="15" customHeight="1" x14ac:dyDescent="0.25">
      <c r="A105" s="778"/>
      <c r="B105" s="832" t="s">
        <v>62</v>
      </c>
      <c r="C105" s="833"/>
      <c r="D105" s="833"/>
      <c r="E105" s="833"/>
      <c r="F105" s="833"/>
      <c r="G105" s="834"/>
      <c r="H105" s="133"/>
      <c r="I105" s="207" t="s">
        <v>659</v>
      </c>
      <c r="J105" s="918"/>
      <c r="K105" s="921"/>
      <c r="L105" s="1029"/>
      <c r="M105" s="1030"/>
      <c r="N105" s="1031"/>
      <c r="O105" s="1030"/>
      <c r="P105" s="1031"/>
      <c r="Q105" s="1030"/>
      <c r="R105" s="1031"/>
      <c r="S105" s="1030"/>
      <c r="T105" s="617" t="s">
        <v>52</v>
      </c>
      <c r="U105" s="618"/>
      <c r="W105" s="1053"/>
      <c r="X105" s="1068"/>
    </row>
    <row r="106" spans="1:24" s="3" customFormat="1" ht="15" customHeight="1" x14ac:dyDescent="0.25">
      <c r="A106" s="778"/>
      <c r="B106" s="832" t="s">
        <v>63</v>
      </c>
      <c r="C106" s="833"/>
      <c r="D106" s="833"/>
      <c r="E106" s="833"/>
      <c r="F106" s="833"/>
      <c r="G106" s="834"/>
      <c r="H106" s="133"/>
      <c r="I106" s="207" t="s">
        <v>660</v>
      </c>
      <c r="J106" s="918"/>
      <c r="K106" s="921"/>
      <c r="L106" s="1032"/>
      <c r="M106" s="1033"/>
      <c r="N106" s="1034"/>
      <c r="O106" s="1033"/>
      <c r="P106" s="1034"/>
      <c r="Q106" s="1033"/>
      <c r="R106" s="1034"/>
      <c r="S106" s="1033"/>
      <c r="T106" s="607" t="s">
        <v>41</v>
      </c>
      <c r="U106" s="608"/>
      <c r="W106" s="1053"/>
      <c r="X106" s="1068"/>
    </row>
    <row r="107" spans="1:24" s="3" customFormat="1" ht="15" customHeight="1" x14ac:dyDescent="0.25">
      <c r="A107" s="778"/>
      <c r="B107" s="914" t="s">
        <v>57</v>
      </c>
      <c r="C107" s="915"/>
      <c r="D107" s="915"/>
      <c r="E107" s="915"/>
      <c r="F107" s="915"/>
      <c r="G107" s="916"/>
      <c r="H107" s="133"/>
      <c r="I107" s="207" t="s">
        <v>661</v>
      </c>
      <c r="J107" s="918"/>
      <c r="K107" s="921"/>
      <c r="L107" s="1035"/>
      <c r="M107" s="1036"/>
      <c r="N107" s="1037"/>
      <c r="O107" s="1036"/>
      <c r="P107" s="1037"/>
      <c r="Q107" s="1036"/>
      <c r="R107" s="1037"/>
      <c r="S107" s="1036"/>
      <c r="T107" s="1044" t="s">
        <v>54</v>
      </c>
      <c r="U107" s="1045"/>
      <c r="W107" s="1053"/>
      <c r="X107" s="1068"/>
    </row>
    <row r="108" spans="1:24" s="3" customFormat="1" ht="15" customHeight="1" x14ac:dyDescent="0.25">
      <c r="A108" s="778"/>
      <c r="B108" s="909"/>
      <c r="C108" s="910"/>
      <c r="D108" s="910"/>
      <c r="E108" s="910"/>
      <c r="F108" s="910"/>
      <c r="G108" s="911"/>
      <c r="H108" s="133"/>
      <c r="I108" s="207" t="s">
        <v>70</v>
      </c>
      <c r="J108" s="918"/>
      <c r="K108" s="921"/>
      <c r="L108" s="1046"/>
      <c r="M108" s="602"/>
      <c r="N108" s="601"/>
      <c r="O108" s="602"/>
      <c r="P108" s="601"/>
      <c r="Q108" s="602"/>
      <c r="R108" s="601"/>
      <c r="S108" s="602"/>
      <c r="T108" s="603" t="s">
        <v>55</v>
      </c>
      <c r="U108" s="604"/>
      <c r="W108" s="1053"/>
      <c r="X108" s="1068"/>
    </row>
    <row r="109" spans="1:24" s="3" customFormat="1" ht="15" customHeight="1" x14ac:dyDescent="0.25">
      <c r="A109" s="778"/>
      <c r="B109" s="899"/>
      <c r="C109" s="900"/>
      <c r="D109" s="900"/>
      <c r="E109" s="900"/>
      <c r="F109" s="900"/>
      <c r="G109" s="901"/>
      <c r="H109" s="135"/>
      <c r="I109" s="207"/>
      <c r="J109" s="918"/>
      <c r="K109" s="921"/>
      <c r="L109" s="1038"/>
      <c r="M109" s="1039"/>
      <c r="N109" s="1040"/>
      <c r="O109" s="1039"/>
      <c r="P109" s="1040"/>
      <c r="Q109" s="1039"/>
      <c r="R109" s="1040"/>
      <c r="S109" s="1039"/>
      <c r="T109" s="607" t="s">
        <v>56</v>
      </c>
      <c r="U109" s="608"/>
      <c r="W109" s="1053"/>
      <c r="X109" s="1068"/>
    </row>
    <row r="110" spans="1:24" s="4" customFormat="1" ht="15" customHeight="1" x14ac:dyDescent="0.25">
      <c r="A110" s="778"/>
      <c r="B110" s="899"/>
      <c r="C110" s="900"/>
      <c r="D110" s="900"/>
      <c r="E110" s="900"/>
      <c r="F110" s="900"/>
      <c r="G110" s="901"/>
      <c r="H110" s="135"/>
      <c r="I110" s="207"/>
      <c r="J110" s="918"/>
      <c r="K110" s="921"/>
      <c r="L110" s="190" t="s">
        <v>215</v>
      </c>
      <c r="M110" s="191" t="s">
        <v>283</v>
      </c>
      <c r="N110" s="191" t="s">
        <v>221</v>
      </c>
      <c r="O110" s="191" t="s">
        <v>227</v>
      </c>
      <c r="P110" s="191" t="s">
        <v>185</v>
      </c>
      <c r="Q110" s="191"/>
      <c r="R110" s="191"/>
      <c r="S110" s="191"/>
      <c r="T110" s="191"/>
      <c r="U110" s="192" t="s">
        <v>17</v>
      </c>
      <c r="V110" s="6"/>
      <c r="W110" s="1053"/>
      <c r="X110" s="1068"/>
    </row>
    <row r="111" spans="1:24" s="3" customFormat="1" ht="15" customHeight="1" x14ac:dyDescent="0.25">
      <c r="A111" s="778"/>
      <c r="B111" s="883"/>
      <c r="C111" s="884"/>
      <c r="D111" s="884"/>
      <c r="E111" s="884"/>
      <c r="F111" s="884"/>
      <c r="G111" s="885"/>
      <c r="H111" s="135"/>
      <c r="I111" s="207"/>
      <c r="J111" s="918"/>
      <c r="K111" s="921"/>
      <c r="L111" s="1047" t="s">
        <v>654</v>
      </c>
      <c r="M111" s="1049" t="s">
        <v>655</v>
      </c>
      <c r="N111" s="1049" t="s">
        <v>656</v>
      </c>
      <c r="O111" s="1049" t="s">
        <v>657</v>
      </c>
      <c r="P111" s="1049" t="s">
        <v>92</v>
      </c>
      <c r="Q111" s="1279"/>
      <c r="R111" s="1279"/>
      <c r="S111" s="1279"/>
      <c r="T111" s="1279"/>
      <c r="U111" s="638" t="s">
        <v>36</v>
      </c>
      <c r="W111" s="1053"/>
      <c r="X111" s="1068"/>
    </row>
    <row r="112" spans="1:24" s="3" customFormat="1" ht="15" customHeight="1" thickBot="1" x14ac:dyDescent="0.3">
      <c r="A112" s="778"/>
      <c r="B112" s="929"/>
      <c r="C112" s="930"/>
      <c r="D112" s="930"/>
      <c r="E112" s="930"/>
      <c r="F112" s="930"/>
      <c r="G112" s="931"/>
      <c r="H112" s="138"/>
      <c r="I112" s="208"/>
      <c r="J112" s="919"/>
      <c r="K112" s="922"/>
      <c r="L112" s="1048"/>
      <c r="M112" s="1050"/>
      <c r="N112" s="1050"/>
      <c r="O112" s="1050"/>
      <c r="P112" s="1050"/>
      <c r="Q112" s="1280"/>
      <c r="R112" s="1280"/>
      <c r="S112" s="1280"/>
      <c r="T112" s="1280"/>
      <c r="U112" s="637"/>
      <c r="W112" s="1053"/>
      <c r="X112" s="1068"/>
    </row>
    <row r="113" spans="1:26" s="3" customFormat="1" ht="15" customHeight="1" thickTop="1" x14ac:dyDescent="0.2">
      <c r="A113" s="778"/>
      <c r="B113" s="888" t="s">
        <v>42</v>
      </c>
      <c r="C113" s="889"/>
      <c r="D113" s="889"/>
      <c r="E113" s="889"/>
      <c r="F113" s="889"/>
      <c r="G113" s="890"/>
      <c r="H113" s="131" t="s">
        <v>712</v>
      </c>
      <c r="I113" s="209" t="s">
        <v>663</v>
      </c>
      <c r="J113" s="917">
        <v>1</v>
      </c>
      <c r="K113" s="920"/>
      <c r="L113" s="1041"/>
      <c r="M113" s="1042"/>
      <c r="N113" s="1043"/>
      <c r="O113" s="1042"/>
      <c r="P113" s="1043"/>
      <c r="Q113" s="1042"/>
      <c r="R113" s="1043"/>
      <c r="S113" s="1042"/>
      <c r="T113" s="615" t="s">
        <v>53</v>
      </c>
      <c r="U113" s="616"/>
      <c r="W113" s="1025" t="s">
        <v>642</v>
      </c>
      <c r="X113" s="1026"/>
    </row>
    <row r="114" spans="1:26" s="3" customFormat="1" ht="15" customHeight="1" x14ac:dyDescent="0.2">
      <c r="A114" s="778"/>
      <c r="B114" s="832" t="s">
        <v>82</v>
      </c>
      <c r="C114" s="833"/>
      <c r="D114" s="833"/>
      <c r="E114" s="833"/>
      <c r="F114" s="833"/>
      <c r="G114" s="834"/>
      <c r="H114" s="133"/>
      <c r="I114" s="209" t="s">
        <v>664</v>
      </c>
      <c r="J114" s="918"/>
      <c r="K114" s="921"/>
      <c r="L114" s="1029"/>
      <c r="M114" s="1030"/>
      <c r="N114" s="1031"/>
      <c r="O114" s="1030"/>
      <c r="P114" s="1031"/>
      <c r="Q114" s="1030"/>
      <c r="R114" s="1031"/>
      <c r="S114" s="1030"/>
      <c r="T114" s="617" t="s">
        <v>52</v>
      </c>
      <c r="U114" s="618"/>
      <c r="W114" s="1027"/>
      <c r="X114" s="1028"/>
    </row>
    <row r="115" spans="1:26" s="3" customFormat="1" ht="15" customHeight="1" x14ac:dyDescent="0.2">
      <c r="A115" s="778"/>
      <c r="B115" s="832" t="s">
        <v>662</v>
      </c>
      <c r="C115" s="833"/>
      <c r="D115" s="833"/>
      <c r="E115" s="833"/>
      <c r="F115" s="833"/>
      <c r="G115" s="834"/>
      <c r="H115" s="133"/>
      <c r="I115" s="209" t="s">
        <v>665</v>
      </c>
      <c r="J115" s="918"/>
      <c r="K115" s="921"/>
      <c r="L115" s="1032"/>
      <c r="M115" s="1033"/>
      <c r="N115" s="1034"/>
      <c r="O115" s="1033"/>
      <c r="P115" s="1034"/>
      <c r="Q115" s="1033"/>
      <c r="R115" s="1034"/>
      <c r="S115" s="1033"/>
      <c r="T115" s="607" t="s">
        <v>41</v>
      </c>
      <c r="U115" s="608"/>
      <c r="W115" s="1027"/>
      <c r="X115" s="1028"/>
    </row>
    <row r="116" spans="1:26" s="3" customFormat="1" ht="15" customHeight="1" x14ac:dyDescent="0.2">
      <c r="A116" s="778"/>
      <c r="B116" s="914" t="s">
        <v>57</v>
      </c>
      <c r="C116" s="915"/>
      <c r="D116" s="915"/>
      <c r="E116" s="915"/>
      <c r="F116" s="915"/>
      <c r="G116" s="916"/>
      <c r="H116" s="133"/>
      <c r="I116" s="209" t="s">
        <v>666</v>
      </c>
      <c r="J116" s="918"/>
      <c r="K116" s="921"/>
      <c r="L116" s="1035"/>
      <c r="M116" s="1036"/>
      <c r="N116" s="1037"/>
      <c r="O116" s="1036"/>
      <c r="P116" s="1037"/>
      <c r="Q116" s="1036"/>
      <c r="R116" s="1037"/>
      <c r="S116" s="1036"/>
      <c r="T116" s="1044" t="s">
        <v>54</v>
      </c>
      <c r="U116" s="1045"/>
      <c r="W116" s="1027"/>
      <c r="X116" s="1028"/>
    </row>
    <row r="117" spans="1:26" s="3" customFormat="1" ht="15" customHeight="1" x14ac:dyDescent="0.2">
      <c r="A117" s="778"/>
      <c r="B117" s="909"/>
      <c r="C117" s="910"/>
      <c r="D117" s="910"/>
      <c r="E117" s="910"/>
      <c r="F117" s="910"/>
      <c r="G117" s="911"/>
      <c r="H117" s="133"/>
      <c r="I117" s="209" t="s">
        <v>88</v>
      </c>
      <c r="J117" s="918"/>
      <c r="K117" s="921"/>
      <c r="L117" s="1046"/>
      <c r="M117" s="602"/>
      <c r="N117" s="601"/>
      <c r="O117" s="602"/>
      <c r="P117" s="601"/>
      <c r="Q117" s="602"/>
      <c r="R117" s="601"/>
      <c r="S117" s="602"/>
      <c r="T117" s="603" t="s">
        <v>55</v>
      </c>
      <c r="U117" s="604"/>
      <c r="W117" s="1027"/>
      <c r="X117" s="1028"/>
    </row>
    <row r="118" spans="1:26" s="3" customFormat="1" ht="15" customHeight="1" x14ac:dyDescent="0.2">
      <c r="A118" s="778"/>
      <c r="B118" s="899"/>
      <c r="C118" s="900"/>
      <c r="D118" s="900"/>
      <c r="E118" s="900"/>
      <c r="F118" s="900"/>
      <c r="G118" s="901"/>
      <c r="H118" s="135"/>
      <c r="I118" s="209"/>
      <c r="J118" s="918"/>
      <c r="K118" s="921"/>
      <c r="L118" s="1038"/>
      <c r="M118" s="1039"/>
      <c r="N118" s="1040"/>
      <c r="O118" s="1039"/>
      <c r="P118" s="1040"/>
      <c r="Q118" s="1039"/>
      <c r="R118" s="1040"/>
      <c r="S118" s="1039"/>
      <c r="T118" s="607" t="s">
        <v>56</v>
      </c>
      <c r="U118" s="608"/>
      <c r="W118" s="1027"/>
      <c r="X118" s="1028"/>
    </row>
    <row r="119" spans="1:26" s="3" customFormat="1" ht="15" customHeight="1" x14ac:dyDescent="0.2">
      <c r="A119" s="778"/>
      <c r="B119" s="899"/>
      <c r="C119" s="900"/>
      <c r="D119" s="900"/>
      <c r="E119" s="900"/>
      <c r="F119" s="900"/>
      <c r="G119" s="901"/>
      <c r="H119" s="135"/>
      <c r="I119" s="209"/>
      <c r="J119" s="918"/>
      <c r="K119" s="921"/>
      <c r="L119" s="190" t="s">
        <v>215</v>
      </c>
      <c r="M119" s="191" t="s">
        <v>283</v>
      </c>
      <c r="N119" s="191" t="s">
        <v>221</v>
      </c>
      <c r="O119" s="191" t="s">
        <v>227</v>
      </c>
      <c r="P119" s="191" t="s">
        <v>185</v>
      </c>
      <c r="Q119" s="191"/>
      <c r="R119" s="191"/>
      <c r="S119" s="191"/>
      <c r="T119" s="191"/>
      <c r="U119" s="192" t="s">
        <v>17</v>
      </c>
      <c r="W119" s="1027"/>
      <c r="X119" s="1028"/>
    </row>
    <row r="120" spans="1:26" s="3" customFormat="1" ht="15" customHeight="1" x14ac:dyDescent="0.2">
      <c r="A120" s="778"/>
      <c r="B120" s="883"/>
      <c r="C120" s="884"/>
      <c r="D120" s="884"/>
      <c r="E120" s="884"/>
      <c r="F120" s="884"/>
      <c r="G120" s="885"/>
      <c r="H120" s="135"/>
      <c r="I120" s="209"/>
      <c r="J120" s="918"/>
      <c r="K120" s="921"/>
      <c r="L120" s="1047" t="s">
        <v>654</v>
      </c>
      <c r="M120" s="1049" t="s">
        <v>655</v>
      </c>
      <c r="N120" s="1049" t="s">
        <v>656</v>
      </c>
      <c r="O120" s="1049" t="s">
        <v>657</v>
      </c>
      <c r="P120" s="1049" t="s">
        <v>92</v>
      </c>
      <c r="Q120" s="1277"/>
      <c r="R120" s="1277"/>
      <c r="S120" s="1277"/>
      <c r="T120" s="1277"/>
      <c r="U120" s="638" t="s">
        <v>36</v>
      </c>
      <c r="W120" s="1027"/>
      <c r="X120" s="1028"/>
    </row>
    <row r="121" spans="1:26" s="3" customFormat="1" ht="15" customHeight="1" thickBot="1" x14ac:dyDescent="0.25">
      <c r="A121" s="778"/>
      <c r="B121" s="929"/>
      <c r="C121" s="930"/>
      <c r="D121" s="930"/>
      <c r="E121" s="930"/>
      <c r="F121" s="930"/>
      <c r="G121" s="931"/>
      <c r="H121" s="138"/>
      <c r="I121" s="210"/>
      <c r="J121" s="919"/>
      <c r="K121" s="922"/>
      <c r="L121" s="1048"/>
      <c r="M121" s="1050"/>
      <c r="N121" s="1050"/>
      <c r="O121" s="1050"/>
      <c r="P121" s="1050"/>
      <c r="Q121" s="1278"/>
      <c r="R121" s="1278"/>
      <c r="S121" s="1278"/>
      <c r="T121" s="1278"/>
      <c r="U121" s="637"/>
      <c r="W121" s="1027"/>
      <c r="X121" s="1028"/>
    </row>
    <row r="122" spans="1:26" s="3" customFormat="1" ht="15" customHeight="1" thickTop="1" x14ac:dyDescent="0.2">
      <c r="A122" s="778"/>
      <c r="B122" s="888"/>
      <c r="C122" s="889"/>
      <c r="D122" s="889"/>
      <c r="E122" s="889"/>
      <c r="F122" s="889"/>
      <c r="G122" s="890"/>
      <c r="H122" s="131" t="s">
        <v>712</v>
      </c>
      <c r="I122" s="132"/>
      <c r="J122" s="917">
        <v>2</v>
      </c>
      <c r="K122" s="920"/>
      <c r="L122" s="1041"/>
      <c r="M122" s="1042"/>
      <c r="N122" s="1043"/>
      <c r="O122" s="1042"/>
      <c r="P122" s="1043"/>
      <c r="Q122" s="1042"/>
      <c r="R122" s="1043"/>
      <c r="S122" s="1042"/>
      <c r="T122" s="615" t="s">
        <v>53</v>
      </c>
      <c r="U122" s="616"/>
      <c r="W122" s="1061" t="s">
        <v>130</v>
      </c>
      <c r="X122" s="1062"/>
      <c r="Y122" s="1055" t="s">
        <v>101</v>
      </c>
      <c r="Z122" s="1056"/>
    </row>
    <row r="123" spans="1:26" s="3" customFormat="1" ht="15" customHeight="1" x14ac:dyDescent="0.2">
      <c r="A123" s="778"/>
      <c r="B123" s="832"/>
      <c r="C123" s="833"/>
      <c r="D123" s="833"/>
      <c r="E123" s="833"/>
      <c r="F123" s="833"/>
      <c r="G123" s="834"/>
      <c r="H123" s="133"/>
      <c r="I123" s="134"/>
      <c r="J123" s="918"/>
      <c r="K123" s="921"/>
      <c r="L123" s="1029"/>
      <c r="M123" s="1030"/>
      <c r="N123" s="1031"/>
      <c r="O123" s="1030"/>
      <c r="P123" s="1031"/>
      <c r="Q123" s="1030"/>
      <c r="R123" s="1031"/>
      <c r="S123" s="1030"/>
      <c r="T123" s="617" t="s">
        <v>52</v>
      </c>
      <c r="U123" s="618"/>
      <c r="W123" s="1063"/>
      <c r="X123" s="1064"/>
      <c r="Y123" s="1057"/>
      <c r="Z123" s="1058"/>
    </row>
    <row r="124" spans="1:26" s="3" customFormat="1" ht="15" customHeight="1" x14ac:dyDescent="0.2">
      <c r="A124" s="778"/>
      <c r="B124" s="832"/>
      <c r="C124" s="833"/>
      <c r="D124" s="833"/>
      <c r="E124" s="833"/>
      <c r="F124" s="833"/>
      <c r="G124" s="834"/>
      <c r="H124" s="133"/>
      <c r="I124" s="134"/>
      <c r="J124" s="918"/>
      <c r="K124" s="921"/>
      <c r="L124" s="1032"/>
      <c r="M124" s="1033"/>
      <c r="N124" s="1034"/>
      <c r="O124" s="1033"/>
      <c r="P124" s="1034"/>
      <c r="Q124" s="1033"/>
      <c r="R124" s="1034"/>
      <c r="S124" s="1033"/>
      <c r="T124" s="607" t="s">
        <v>41</v>
      </c>
      <c r="U124" s="608"/>
      <c r="W124" s="1063"/>
      <c r="X124" s="1064"/>
      <c r="Y124" s="1057"/>
      <c r="Z124" s="1058"/>
    </row>
    <row r="125" spans="1:26" s="3" customFormat="1" ht="15" customHeight="1" x14ac:dyDescent="0.2">
      <c r="A125" s="778"/>
      <c r="B125" s="914" t="s">
        <v>58</v>
      </c>
      <c r="C125" s="915"/>
      <c r="D125" s="915"/>
      <c r="E125" s="915"/>
      <c r="F125" s="915"/>
      <c r="G125" s="916"/>
      <c r="H125" s="133"/>
      <c r="I125" s="134"/>
      <c r="J125" s="918"/>
      <c r="K125" s="921"/>
      <c r="L125" s="1035"/>
      <c r="M125" s="1036"/>
      <c r="N125" s="1037"/>
      <c r="O125" s="1036"/>
      <c r="P125" s="1037"/>
      <c r="Q125" s="1036"/>
      <c r="R125" s="1037"/>
      <c r="S125" s="1036"/>
      <c r="T125" s="1044" t="s">
        <v>54</v>
      </c>
      <c r="U125" s="1045"/>
      <c r="W125" s="1063"/>
      <c r="X125" s="1064"/>
      <c r="Y125" s="1057"/>
      <c r="Z125" s="1058"/>
    </row>
    <row r="126" spans="1:26" s="3" customFormat="1" ht="15" customHeight="1" x14ac:dyDescent="0.2">
      <c r="A126" s="778"/>
      <c r="B126" s="914" t="s">
        <v>119</v>
      </c>
      <c r="C126" s="915"/>
      <c r="D126" s="915"/>
      <c r="E126" s="915"/>
      <c r="F126" s="915"/>
      <c r="G126" s="916"/>
      <c r="H126" s="133"/>
      <c r="I126" s="134"/>
      <c r="J126" s="918"/>
      <c r="K126" s="921"/>
      <c r="L126" s="1046"/>
      <c r="M126" s="602"/>
      <c r="N126" s="601"/>
      <c r="O126" s="602"/>
      <c r="P126" s="601"/>
      <c r="Q126" s="602"/>
      <c r="R126" s="601"/>
      <c r="S126" s="602"/>
      <c r="T126" s="603" t="s">
        <v>55</v>
      </c>
      <c r="U126" s="604"/>
      <c r="W126" s="1063"/>
      <c r="X126" s="1064"/>
      <c r="Y126" s="1057"/>
      <c r="Z126" s="1058"/>
    </row>
    <row r="127" spans="1:26" s="3" customFormat="1" ht="15" customHeight="1" x14ac:dyDescent="0.2">
      <c r="A127" s="778"/>
      <c r="B127" s="899"/>
      <c r="C127" s="900"/>
      <c r="D127" s="900"/>
      <c r="E127" s="900"/>
      <c r="F127" s="900"/>
      <c r="G127" s="901"/>
      <c r="H127" s="135"/>
      <c r="I127" s="134"/>
      <c r="J127" s="918"/>
      <c r="K127" s="921"/>
      <c r="L127" s="1038"/>
      <c r="M127" s="1039"/>
      <c r="N127" s="1040"/>
      <c r="O127" s="1039"/>
      <c r="P127" s="1040"/>
      <c r="Q127" s="1039"/>
      <c r="R127" s="1040"/>
      <c r="S127" s="1039"/>
      <c r="T127" s="607" t="s">
        <v>56</v>
      </c>
      <c r="U127" s="608"/>
      <c r="W127" s="1063"/>
      <c r="X127" s="1064"/>
      <c r="Y127" s="1057"/>
      <c r="Z127" s="1058"/>
    </row>
    <row r="128" spans="1:26" s="3" customFormat="1" ht="15" customHeight="1" x14ac:dyDescent="0.2">
      <c r="A128" s="778"/>
      <c r="B128" s="906"/>
      <c r="C128" s="907"/>
      <c r="D128" s="907"/>
      <c r="E128" s="907"/>
      <c r="F128" s="907"/>
      <c r="G128" s="908"/>
      <c r="H128" s="135"/>
      <c r="I128" s="134"/>
      <c r="J128" s="918"/>
      <c r="K128" s="921"/>
      <c r="L128" s="190" t="s">
        <v>215</v>
      </c>
      <c r="M128" s="191" t="s">
        <v>283</v>
      </c>
      <c r="N128" s="191" t="s">
        <v>221</v>
      </c>
      <c r="O128" s="191" t="s">
        <v>227</v>
      </c>
      <c r="P128" s="191" t="s">
        <v>185</v>
      </c>
      <c r="Q128" s="191"/>
      <c r="R128" s="191"/>
      <c r="S128" s="191"/>
      <c r="T128" s="191"/>
      <c r="U128" s="192" t="s">
        <v>17</v>
      </c>
      <c r="W128" s="1063"/>
      <c r="X128" s="1064"/>
      <c r="Y128" s="1057"/>
      <c r="Z128" s="1058"/>
    </row>
    <row r="129" spans="1:31" s="3" customFormat="1" ht="15" customHeight="1" x14ac:dyDescent="0.2">
      <c r="A129" s="778"/>
      <c r="B129" s="883"/>
      <c r="C129" s="884"/>
      <c r="D129" s="884"/>
      <c r="E129" s="884"/>
      <c r="F129" s="884"/>
      <c r="G129" s="885"/>
      <c r="H129" s="135"/>
      <c r="I129" s="134"/>
      <c r="J129" s="918"/>
      <c r="K129" s="921"/>
      <c r="L129" s="1047"/>
      <c r="M129" s="1049"/>
      <c r="N129" s="1049"/>
      <c r="O129" s="1049"/>
      <c r="P129" s="1049"/>
      <c r="Q129" s="1279"/>
      <c r="R129" s="1279"/>
      <c r="S129" s="1279"/>
      <c r="T129" s="1279"/>
      <c r="U129" s="638" t="s">
        <v>36</v>
      </c>
      <c r="W129" s="1063"/>
      <c r="X129" s="1064"/>
      <c r="Y129" s="1057"/>
      <c r="Z129" s="1058"/>
    </row>
    <row r="130" spans="1:31" s="3" customFormat="1" ht="15" customHeight="1" thickBot="1" x14ac:dyDescent="0.25">
      <c r="A130" s="778"/>
      <c r="B130" s="929"/>
      <c r="C130" s="930"/>
      <c r="D130" s="930"/>
      <c r="E130" s="930"/>
      <c r="F130" s="930"/>
      <c r="G130" s="931"/>
      <c r="H130" s="138"/>
      <c r="I130" s="139"/>
      <c r="J130" s="919"/>
      <c r="K130" s="922"/>
      <c r="L130" s="1048"/>
      <c r="M130" s="1050"/>
      <c r="N130" s="1050"/>
      <c r="O130" s="1050"/>
      <c r="P130" s="1050"/>
      <c r="Q130" s="1280"/>
      <c r="R130" s="1280"/>
      <c r="S130" s="1280"/>
      <c r="T130" s="1280"/>
      <c r="U130" s="637"/>
      <c r="W130" s="1063"/>
      <c r="X130" s="1064"/>
      <c r="Y130" s="1059"/>
      <c r="Z130" s="1060"/>
    </row>
    <row r="131" spans="1:31" ht="15" customHeight="1" thickTop="1" x14ac:dyDescent="0.2">
      <c r="A131" s="137"/>
      <c r="B131" s="888"/>
      <c r="C131" s="889"/>
      <c r="D131" s="889"/>
      <c r="E131" s="889"/>
      <c r="F131" s="889"/>
      <c r="G131" s="890"/>
      <c r="H131" s="131" t="s">
        <v>712</v>
      </c>
      <c r="I131" s="132"/>
      <c r="J131" s="917">
        <v>1</v>
      </c>
      <c r="K131" s="920"/>
      <c r="L131" s="1041"/>
      <c r="M131" s="1042"/>
      <c r="N131" s="1043"/>
      <c r="O131" s="1042"/>
      <c r="P131" s="1043"/>
      <c r="Q131" s="1042"/>
      <c r="R131" s="1043"/>
      <c r="S131" s="1042"/>
      <c r="T131" s="615" t="s">
        <v>53</v>
      </c>
      <c r="U131" s="616"/>
      <c r="V131" s="10"/>
      <c r="W131" s="1051" t="s">
        <v>131</v>
      </c>
      <c r="X131" s="1052"/>
    </row>
    <row r="132" spans="1:31" ht="15" customHeight="1" x14ac:dyDescent="0.2">
      <c r="A132" s="137"/>
      <c r="B132" s="832"/>
      <c r="C132" s="833"/>
      <c r="D132" s="833"/>
      <c r="E132" s="833"/>
      <c r="F132" s="833"/>
      <c r="G132" s="834"/>
      <c r="H132" s="133"/>
      <c r="I132" s="134"/>
      <c r="J132" s="918"/>
      <c r="K132" s="921"/>
      <c r="L132" s="1029"/>
      <c r="M132" s="1030"/>
      <c r="N132" s="1031"/>
      <c r="O132" s="1030"/>
      <c r="P132" s="1031"/>
      <c r="Q132" s="1030"/>
      <c r="R132" s="1031"/>
      <c r="S132" s="1030"/>
      <c r="T132" s="617" t="s">
        <v>52</v>
      </c>
      <c r="U132" s="618"/>
      <c r="V132" s="10"/>
      <c r="W132" s="1053"/>
      <c r="X132" s="1054"/>
    </row>
    <row r="133" spans="1:31" s="7" customFormat="1" ht="15" customHeight="1" x14ac:dyDescent="0.2">
      <c r="A133" s="137"/>
      <c r="B133" s="832"/>
      <c r="C133" s="833"/>
      <c r="D133" s="833"/>
      <c r="E133" s="833"/>
      <c r="F133" s="833"/>
      <c r="G133" s="834"/>
      <c r="H133" s="133"/>
      <c r="I133" s="134"/>
      <c r="J133" s="918"/>
      <c r="K133" s="921"/>
      <c r="L133" s="1032"/>
      <c r="M133" s="1033"/>
      <c r="N133" s="1034"/>
      <c r="O133" s="1033"/>
      <c r="P133" s="1034"/>
      <c r="Q133" s="1033"/>
      <c r="R133" s="1034"/>
      <c r="S133" s="1033"/>
      <c r="T133" s="607" t="s">
        <v>41</v>
      </c>
      <c r="U133" s="608"/>
      <c r="V133" s="10"/>
      <c r="W133" s="1053"/>
      <c r="X133" s="1054"/>
      <c r="Y133" s="2"/>
      <c r="Z133" s="2"/>
      <c r="AA133" s="2"/>
      <c r="AB133" s="2"/>
      <c r="AC133" s="2"/>
      <c r="AD133" s="2"/>
      <c r="AE133" s="2"/>
    </row>
    <row r="134" spans="1:31" s="7" customFormat="1" ht="15" customHeight="1" x14ac:dyDescent="0.2">
      <c r="A134" s="137"/>
      <c r="B134" s="914" t="s">
        <v>134</v>
      </c>
      <c r="C134" s="915"/>
      <c r="D134" s="915"/>
      <c r="E134" s="915"/>
      <c r="F134" s="915"/>
      <c r="G134" s="916"/>
      <c r="H134" s="133"/>
      <c r="I134" s="134"/>
      <c r="J134" s="918"/>
      <c r="K134" s="921"/>
      <c r="L134" s="1035"/>
      <c r="M134" s="1036"/>
      <c r="N134" s="1037"/>
      <c r="O134" s="1036"/>
      <c r="P134" s="1037"/>
      <c r="Q134" s="1036"/>
      <c r="R134" s="1037"/>
      <c r="S134" s="1036"/>
      <c r="T134" s="1044" t="s">
        <v>54</v>
      </c>
      <c r="U134" s="1045"/>
      <c r="V134" s="10"/>
      <c r="W134" s="1053"/>
      <c r="X134" s="1054"/>
      <c r="Y134" s="2"/>
      <c r="Z134" s="2"/>
      <c r="AA134" s="2"/>
      <c r="AB134" s="2"/>
      <c r="AC134" s="2"/>
      <c r="AD134" s="2"/>
      <c r="AE134" s="2"/>
    </row>
    <row r="135" spans="1:31" s="7" customFormat="1" ht="15" customHeight="1" x14ac:dyDescent="0.2">
      <c r="A135" s="137"/>
      <c r="B135" s="909"/>
      <c r="C135" s="910"/>
      <c r="D135" s="910"/>
      <c r="E135" s="910"/>
      <c r="F135" s="910"/>
      <c r="G135" s="911"/>
      <c r="H135" s="133"/>
      <c r="I135" s="134"/>
      <c r="J135" s="918"/>
      <c r="K135" s="921"/>
      <c r="L135" s="1046"/>
      <c r="M135" s="602"/>
      <c r="N135" s="601"/>
      <c r="O135" s="602"/>
      <c r="P135" s="601"/>
      <c r="Q135" s="602"/>
      <c r="R135" s="601"/>
      <c r="S135" s="602"/>
      <c r="T135" s="603" t="s">
        <v>55</v>
      </c>
      <c r="U135" s="604"/>
      <c r="V135" s="10"/>
      <c r="W135" s="1053"/>
      <c r="X135" s="1054"/>
      <c r="Y135" s="2"/>
      <c r="Z135" s="2"/>
      <c r="AA135" s="2"/>
      <c r="AB135" s="2"/>
      <c r="AC135" s="2"/>
      <c r="AD135" s="2"/>
      <c r="AE135" s="2"/>
    </row>
    <row r="136" spans="1:31" ht="15" customHeight="1" x14ac:dyDescent="0.2">
      <c r="A136" s="170"/>
      <c r="B136" s="899"/>
      <c r="C136" s="900"/>
      <c r="D136" s="900"/>
      <c r="E136" s="900"/>
      <c r="F136" s="900"/>
      <c r="G136" s="901"/>
      <c r="H136" s="135"/>
      <c r="I136" s="134"/>
      <c r="J136" s="918"/>
      <c r="K136" s="921"/>
      <c r="L136" s="1038"/>
      <c r="M136" s="1039"/>
      <c r="N136" s="1040"/>
      <c r="O136" s="1039"/>
      <c r="P136" s="1040"/>
      <c r="Q136" s="1039"/>
      <c r="R136" s="1040"/>
      <c r="S136" s="1039"/>
      <c r="T136" s="607" t="s">
        <v>56</v>
      </c>
      <c r="U136" s="608"/>
      <c r="V136" s="10"/>
      <c r="W136" s="1053"/>
      <c r="X136" s="1054"/>
    </row>
    <row r="137" spans="1:31" ht="15" customHeight="1" x14ac:dyDescent="0.2">
      <c r="A137" s="170"/>
      <c r="B137" s="906"/>
      <c r="C137" s="907"/>
      <c r="D137" s="907"/>
      <c r="E137" s="907"/>
      <c r="F137" s="907"/>
      <c r="G137" s="908"/>
      <c r="H137" s="135"/>
      <c r="I137" s="134"/>
      <c r="J137" s="918"/>
      <c r="K137" s="921"/>
      <c r="L137" s="190" t="s">
        <v>215</v>
      </c>
      <c r="M137" s="191" t="s">
        <v>283</v>
      </c>
      <c r="N137" s="191" t="s">
        <v>221</v>
      </c>
      <c r="O137" s="191" t="s">
        <v>227</v>
      </c>
      <c r="P137" s="191" t="s">
        <v>185</v>
      </c>
      <c r="Q137" s="191"/>
      <c r="R137" s="191"/>
      <c r="S137" s="191"/>
      <c r="T137" s="191"/>
      <c r="U137" s="192" t="s">
        <v>17</v>
      </c>
      <c r="V137" s="10"/>
      <c r="W137" s="1053"/>
      <c r="X137" s="1054"/>
    </row>
    <row r="138" spans="1:31" ht="15" customHeight="1" x14ac:dyDescent="0.2">
      <c r="A138" s="170"/>
      <c r="B138" s="883"/>
      <c r="C138" s="884"/>
      <c r="D138" s="884"/>
      <c r="E138" s="884"/>
      <c r="F138" s="884"/>
      <c r="G138" s="885"/>
      <c r="H138" s="135"/>
      <c r="I138" s="134"/>
      <c r="J138" s="918"/>
      <c r="K138" s="921"/>
      <c r="L138" s="1023"/>
      <c r="M138" s="1021"/>
      <c r="N138" s="1021"/>
      <c r="O138" s="1021"/>
      <c r="P138" s="1021"/>
      <c r="Q138" s="1277"/>
      <c r="R138" s="1277"/>
      <c r="S138" s="1277"/>
      <c r="T138" s="1277"/>
      <c r="U138" s="638" t="s">
        <v>36</v>
      </c>
      <c r="V138" s="10"/>
      <c r="W138" s="1053"/>
      <c r="X138" s="1054"/>
    </row>
    <row r="139" spans="1:31" ht="15" customHeight="1" thickBot="1" x14ac:dyDescent="0.25">
      <c r="A139" s="170"/>
      <c r="B139" s="929"/>
      <c r="C139" s="930"/>
      <c r="D139" s="930"/>
      <c r="E139" s="930"/>
      <c r="F139" s="930"/>
      <c r="G139" s="931"/>
      <c r="H139" s="138"/>
      <c r="I139" s="139"/>
      <c r="J139" s="919"/>
      <c r="K139" s="922"/>
      <c r="L139" s="1024"/>
      <c r="M139" s="1022"/>
      <c r="N139" s="1022"/>
      <c r="O139" s="1022"/>
      <c r="P139" s="1022"/>
      <c r="Q139" s="1278"/>
      <c r="R139" s="1278"/>
      <c r="S139" s="1278"/>
      <c r="T139" s="1278"/>
      <c r="U139" s="637"/>
      <c r="V139" s="10"/>
      <c r="W139" s="1053"/>
      <c r="X139" s="1054"/>
    </row>
    <row r="140" spans="1:31" ht="15" customHeight="1" thickTop="1" x14ac:dyDescent="0.2">
      <c r="A140" s="170"/>
      <c r="B140" s="888"/>
      <c r="C140" s="889"/>
      <c r="D140" s="889"/>
      <c r="E140" s="889"/>
      <c r="F140" s="889"/>
      <c r="G140" s="890"/>
      <c r="H140" s="131"/>
      <c r="I140" s="132"/>
      <c r="J140" s="917">
        <v>1</v>
      </c>
      <c r="K140" s="920"/>
      <c r="L140" s="1041"/>
      <c r="M140" s="1042"/>
      <c r="N140" s="1043"/>
      <c r="O140" s="1042"/>
      <c r="P140" s="1043"/>
      <c r="Q140" s="1042"/>
      <c r="R140" s="1043"/>
      <c r="S140" s="1042"/>
      <c r="T140" s="615" t="s">
        <v>53</v>
      </c>
      <c r="U140" s="616"/>
      <c r="W140" s="1025" t="s">
        <v>135</v>
      </c>
      <c r="X140" s="1026"/>
    </row>
    <row r="141" spans="1:31" ht="15" customHeight="1" x14ac:dyDescent="0.2">
      <c r="A141" s="170"/>
      <c r="B141" s="832"/>
      <c r="C141" s="833"/>
      <c r="D141" s="833"/>
      <c r="E141" s="833"/>
      <c r="F141" s="833"/>
      <c r="G141" s="834"/>
      <c r="H141" s="133"/>
      <c r="I141" s="134"/>
      <c r="J141" s="918"/>
      <c r="K141" s="921"/>
      <c r="L141" s="1029"/>
      <c r="M141" s="1030"/>
      <c r="N141" s="1031"/>
      <c r="O141" s="1030"/>
      <c r="P141" s="1031"/>
      <c r="Q141" s="1030"/>
      <c r="R141" s="1031"/>
      <c r="S141" s="1030"/>
      <c r="T141" s="617" t="s">
        <v>52</v>
      </c>
      <c r="U141" s="618"/>
      <c r="W141" s="1027"/>
      <c r="X141" s="1028"/>
    </row>
    <row r="142" spans="1:31" ht="15" customHeight="1" x14ac:dyDescent="0.2">
      <c r="A142" s="170"/>
      <c r="B142" s="832"/>
      <c r="C142" s="833"/>
      <c r="D142" s="833"/>
      <c r="E142" s="833"/>
      <c r="F142" s="833"/>
      <c r="G142" s="834"/>
      <c r="H142" s="133"/>
      <c r="I142" s="134"/>
      <c r="J142" s="918"/>
      <c r="K142" s="921"/>
      <c r="L142" s="1032"/>
      <c r="M142" s="1033"/>
      <c r="N142" s="1034"/>
      <c r="O142" s="1033"/>
      <c r="P142" s="1034"/>
      <c r="Q142" s="1033"/>
      <c r="R142" s="1034"/>
      <c r="S142" s="1033"/>
      <c r="T142" s="607" t="s">
        <v>41</v>
      </c>
      <c r="U142" s="608"/>
      <c r="W142" s="1027"/>
      <c r="X142" s="1028"/>
    </row>
    <row r="143" spans="1:31" ht="15" customHeight="1" x14ac:dyDescent="0.2">
      <c r="A143" s="170"/>
      <c r="B143" s="914"/>
      <c r="C143" s="915"/>
      <c r="D143" s="915"/>
      <c r="E143" s="915"/>
      <c r="F143" s="915"/>
      <c r="G143" s="916"/>
      <c r="H143" s="133"/>
      <c r="I143" s="134"/>
      <c r="J143" s="918"/>
      <c r="K143" s="921"/>
      <c r="L143" s="1035"/>
      <c r="M143" s="1036"/>
      <c r="N143" s="1037"/>
      <c r="O143" s="1036"/>
      <c r="P143" s="1037"/>
      <c r="Q143" s="1036"/>
      <c r="R143" s="1037"/>
      <c r="S143" s="1036"/>
      <c r="T143" s="1044" t="s">
        <v>54</v>
      </c>
      <c r="U143" s="1045"/>
      <c r="W143" s="1027"/>
      <c r="X143" s="1028"/>
    </row>
    <row r="144" spans="1:31" ht="15" customHeight="1" x14ac:dyDescent="0.2">
      <c r="A144" s="170"/>
      <c r="B144" s="909"/>
      <c r="C144" s="910"/>
      <c r="D144" s="910"/>
      <c r="E144" s="910"/>
      <c r="F144" s="910"/>
      <c r="G144" s="911"/>
      <c r="H144" s="133"/>
      <c r="I144" s="134"/>
      <c r="J144" s="918"/>
      <c r="K144" s="921"/>
      <c r="L144" s="1046"/>
      <c r="M144" s="602"/>
      <c r="N144" s="601"/>
      <c r="O144" s="602"/>
      <c r="P144" s="601"/>
      <c r="Q144" s="602"/>
      <c r="R144" s="601"/>
      <c r="S144" s="602"/>
      <c r="T144" s="603" t="s">
        <v>55</v>
      </c>
      <c r="U144" s="604"/>
      <c r="W144" s="1027"/>
      <c r="X144" s="1028"/>
    </row>
    <row r="145" spans="1:26" ht="15" customHeight="1" x14ac:dyDescent="0.2">
      <c r="A145" s="170"/>
      <c r="B145" s="899"/>
      <c r="C145" s="900"/>
      <c r="D145" s="900"/>
      <c r="E145" s="900"/>
      <c r="F145" s="900"/>
      <c r="G145" s="901"/>
      <c r="H145" s="135"/>
      <c r="I145" s="134"/>
      <c r="J145" s="918"/>
      <c r="K145" s="921"/>
      <c r="L145" s="1038"/>
      <c r="M145" s="1039"/>
      <c r="N145" s="1040"/>
      <c r="O145" s="1039"/>
      <c r="P145" s="1040"/>
      <c r="Q145" s="1039"/>
      <c r="R145" s="1040"/>
      <c r="S145" s="1039"/>
      <c r="T145" s="607" t="s">
        <v>56</v>
      </c>
      <c r="U145" s="608"/>
      <c r="W145" s="1027"/>
      <c r="X145" s="1028"/>
    </row>
    <row r="146" spans="1:26" ht="15" customHeight="1" x14ac:dyDescent="0.2">
      <c r="A146" s="170"/>
      <c r="B146" s="906"/>
      <c r="C146" s="907"/>
      <c r="D146" s="907"/>
      <c r="E146" s="907"/>
      <c r="F146" s="907"/>
      <c r="G146" s="908"/>
      <c r="H146" s="135"/>
      <c r="I146" s="134"/>
      <c r="J146" s="918"/>
      <c r="K146" s="921"/>
      <c r="L146" s="190" t="s">
        <v>215</v>
      </c>
      <c r="M146" s="191" t="s">
        <v>283</v>
      </c>
      <c r="N146" s="191" t="s">
        <v>221</v>
      </c>
      <c r="O146" s="191" t="s">
        <v>227</v>
      </c>
      <c r="P146" s="191" t="s">
        <v>185</v>
      </c>
      <c r="Q146" s="191"/>
      <c r="R146" s="191"/>
      <c r="S146" s="191"/>
      <c r="T146" s="191"/>
      <c r="U146" s="192" t="s">
        <v>17</v>
      </c>
      <c r="W146" s="1027"/>
      <c r="X146" s="1028"/>
    </row>
    <row r="147" spans="1:26" ht="15" customHeight="1" x14ac:dyDescent="0.2">
      <c r="A147" s="170"/>
      <c r="B147" s="883"/>
      <c r="C147" s="884"/>
      <c r="D147" s="884"/>
      <c r="E147" s="884"/>
      <c r="F147" s="884"/>
      <c r="G147" s="885"/>
      <c r="H147" s="135"/>
      <c r="I147" s="134"/>
      <c r="J147" s="918"/>
      <c r="K147" s="921"/>
      <c r="L147" s="1023"/>
      <c r="M147" s="1021"/>
      <c r="N147" s="1021"/>
      <c r="O147" s="1021"/>
      <c r="P147" s="1021"/>
      <c r="Q147" s="1277"/>
      <c r="R147" s="1277"/>
      <c r="S147" s="1277"/>
      <c r="T147" s="1277"/>
      <c r="U147" s="638" t="s">
        <v>36</v>
      </c>
      <c r="W147" s="1027"/>
      <c r="X147" s="1028"/>
    </row>
    <row r="148" spans="1:26" ht="15" customHeight="1" thickBot="1" x14ac:dyDescent="0.25">
      <c r="A148" s="170"/>
      <c r="B148" s="929"/>
      <c r="C148" s="930"/>
      <c r="D148" s="930"/>
      <c r="E148" s="930"/>
      <c r="F148" s="930"/>
      <c r="G148" s="931"/>
      <c r="H148" s="138"/>
      <c r="I148" s="139"/>
      <c r="J148" s="919"/>
      <c r="K148" s="922"/>
      <c r="L148" s="1024"/>
      <c r="M148" s="1022"/>
      <c r="N148" s="1022"/>
      <c r="O148" s="1022"/>
      <c r="P148" s="1022"/>
      <c r="Q148" s="1278"/>
      <c r="R148" s="1278"/>
      <c r="S148" s="1278"/>
      <c r="T148" s="1278"/>
      <c r="U148" s="637"/>
      <c r="W148" s="1027"/>
      <c r="X148" s="1028"/>
    </row>
    <row r="149" spans="1:26" ht="15" customHeight="1" x14ac:dyDescent="0.2">
      <c r="A149" s="170"/>
      <c r="B149" s="1017" t="s">
        <v>668</v>
      </c>
      <c r="C149" s="1018"/>
      <c r="D149" s="1018"/>
      <c r="E149" s="1018"/>
      <c r="F149" s="1018"/>
      <c r="G149" s="1019"/>
      <c r="H149" s="261" t="s">
        <v>667</v>
      </c>
      <c r="I149" s="262" t="s">
        <v>596</v>
      </c>
      <c r="J149" s="308"/>
      <c r="K149" s="309"/>
      <c r="L149" s="1015" t="s">
        <v>672</v>
      </c>
      <c r="M149" s="1016"/>
      <c r="N149" s="995"/>
      <c r="O149" s="996"/>
      <c r="P149" s="995"/>
      <c r="Q149" s="996"/>
      <c r="R149" s="995"/>
      <c r="S149" s="996"/>
      <c r="T149" s="995"/>
      <c r="U149" s="997"/>
      <c r="W149" s="1325" t="s">
        <v>284</v>
      </c>
      <c r="X149" s="1326"/>
      <c r="Z149" s="1218" t="s">
        <v>677</v>
      </c>
    </row>
    <row r="150" spans="1:26" ht="15" customHeight="1" x14ac:dyDescent="0.2">
      <c r="A150" s="170"/>
      <c r="B150" s="1256"/>
      <c r="C150" s="1257"/>
      <c r="D150" s="1257"/>
      <c r="E150" s="1257"/>
      <c r="F150" s="1257"/>
      <c r="G150" s="1258"/>
      <c r="H150" s="232"/>
      <c r="I150" s="263"/>
      <c r="J150" s="310"/>
      <c r="K150" s="311"/>
      <c r="L150" s="190" t="s">
        <v>280</v>
      </c>
      <c r="M150" s="191"/>
      <c r="N150" s="191"/>
      <c r="O150" s="191"/>
      <c r="P150" s="191"/>
      <c r="Q150" s="191"/>
      <c r="R150" s="191"/>
      <c r="S150" s="191"/>
      <c r="T150" s="191"/>
      <c r="U150" s="212" t="s">
        <v>17</v>
      </c>
      <c r="W150" s="1327"/>
      <c r="X150" s="1328"/>
      <c r="Z150" s="1221"/>
    </row>
    <row r="151" spans="1:26" ht="15" customHeight="1" thickBot="1" x14ac:dyDescent="0.25">
      <c r="A151" s="170"/>
      <c r="B151" s="1259"/>
      <c r="C151" s="1260"/>
      <c r="D151" s="1260"/>
      <c r="E151" s="1260"/>
      <c r="F151" s="1260"/>
      <c r="G151" s="1261"/>
      <c r="H151" s="219"/>
      <c r="I151" s="264"/>
      <c r="J151" s="312"/>
      <c r="K151" s="313"/>
      <c r="L151" s="151" t="s">
        <v>14</v>
      </c>
      <c r="M151" s="255"/>
      <c r="N151" s="256"/>
      <c r="O151" s="256"/>
      <c r="P151" s="256"/>
      <c r="Q151" s="255"/>
      <c r="R151" s="256"/>
      <c r="S151" s="256"/>
      <c r="T151" s="256"/>
      <c r="U151" s="153" t="s">
        <v>114</v>
      </c>
      <c r="W151" s="1329"/>
      <c r="X151" s="1330"/>
      <c r="Z151" s="1221"/>
    </row>
    <row r="152" spans="1:26" ht="15" customHeight="1" x14ac:dyDescent="0.2">
      <c r="A152" s="170"/>
      <c r="B152" s="1017" t="s">
        <v>668</v>
      </c>
      <c r="C152" s="1018"/>
      <c r="D152" s="1018"/>
      <c r="E152" s="1018"/>
      <c r="F152" s="1018"/>
      <c r="G152" s="1019"/>
      <c r="H152" s="261" t="s">
        <v>667</v>
      </c>
      <c r="I152" s="262" t="s">
        <v>596</v>
      </c>
      <c r="J152" s="308"/>
      <c r="K152" s="309"/>
      <c r="L152" s="1015" t="s">
        <v>672</v>
      </c>
      <c r="M152" s="1016"/>
      <c r="N152" s="995"/>
      <c r="O152" s="996"/>
      <c r="P152" s="995"/>
      <c r="Q152" s="996"/>
      <c r="R152" s="995"/>
      <c r="S152" s="996"/>
      <c r="T152" s="995"/>
      <c r="U152" s="997"/>
      <c r="W152" s="1304" t="s">
        <v>674</v>
      </c>
      <c r="X152" s="1305"/>
      <c r="Z152" s="1221"/>
    </row>
    <row r="153" spans="1:26" ht="15" customHeight="1" x14ac:dyDescent="0.2">
      <c r="A153" s="170"/>
      <c r="B153" s="1256" t="s">
        <v>676</v>
      </c>
      <c r="C153" s="1257"/>
      <c r="D153" s="1257"/>
      <c r="E153" s="1257"/>
      <c r="F153" s="1257"/>
      <c r="G153" s="1258"/>
      <c r="H153" s="232"/>
      <c r="I153" s="263"/>
      <c r="J153" s="310"/>
      <c r="K153" s="311"/>
      <c r="L153" s="190" t="s">
        <v>215</v>
      </c>
      <c r="M153" s="191" t="s">
        <v>283</v>
      </c>
      <c r="N153" s="191" t="s">
        <v>221</v>
      </c>
      <c r="O153" s="191" t="s">
        <v>227</v>
      </c>
      <c r="P153" s="191" t="s">
        <v>185</v>
      </c>
      <c r="Q153" s="191"/>
      <c r="R153" s="191"/>
      <c r="S153" s="191"/>
      <c r="T153" s="191"/>
      <c r="U153" s="212" t="s">
        <v>17</v>
      </c>
      <c r="W153" s="1306"/>
      <c r="X153" s="1307"/>
      <c r="Z153" s="1221"/>
    </row>
    <row r="154" spans="1:26" ht="15" customHeight="1" thickBot="1" x14ac:dyDescent="0.25">
      <c r="A154" s="170"/>
      <c r="B154" s="1259"/>
      <c r="C154" s="1260"/>
      <c r="D154" s="1260"/>
      <c r="E154" s="1260"/>
      <c r="F154" s="1260"/>
      <c r="G154" s="1261"/>
      <c r="H154" s="219"/>
      <c r="I154" s="264"/>
      <c r="J154" s="312"/>
      <c r="K154" s="313"/>
      <c r="L154" s="151" t="s">
        <v>675</v>
      </c>
      <c r="M154" s="152" t="s">
        <v>675</v>
      </c>
      <c r="N154" s="152" t="s">
        <v>675</v>
      </c>
      <c r="O154" s="152" t="s">
        <v>675</v>
      </c>
      <c r="P154" s="152" t="s">
        <v>675</v>
      </c>
      <c r="Q154" s="255"/>
      <c r="R154" s="256"/>
      <c r="S154" s="256"/>
      <c r="T154" s="256"/>
      <c r="U154" s="153" t="s">
        <v>114</v>
      </c>
      <c r="W154" s="1306"/>
      <c r="X154" s="1307"/>
      <c r="Z154" s="1221"/>
    </row>
    <row r="155" spans="1:26" ht="15" customHeight="1" x14ac:dyDescent="0.2">
      <c r="A155" s="170"/>
      <c r="B155" s="1017" t="s">
        <v>668</v>
      </c>
      <c r="C155" s="1018"/>
      <c r="D155" s="1018"/>
      <c r="E155" s="1018"/>
      <c r="F155" s="1018"/>
      <c r="G155" s="1019"/>
      <c r="H155" s="261" t="s">
        <v>667</v>
      </c>
      <c r="I155" s="262" t="s">
        <v>596</v>
      </c>
      <c r="J155" s="308"/>
      <c r="K155" s="309"/>
      <c r="L155" s="1015" t="s">
        <v>672</v>
      </c>
      <c r="M155" s="1016"/>
      <c r="N155" s="995"/>
      <c r="O155" s="996"/>
      <c r="P155" s="995"/>
      <c r="Q155" s="996"/>
      <c r="R155" s="995"/>
      <c r="S155" s="996"/>
      <c r="T155" s="995"/>
      <c r="U155" s="997"/>
      <c r="W155" s="1217" t="s">
        <v>679</v>
      </c>
      <c r="X155" s="1219"/>
      <c r="Z155" s="1221"/>
    </row>
    <row r="156" spans="1:26" ht="15" customHeight="1" x14ac:dyDescent="0.2">
      <c r="A156" s="170"/>
      <c r="B156" s="1256" t="s">
        <v>680</v>
      </c>
      <c r="C156" s="1257"/>
      <c r="D156" s="1257"/>
      <c r="E156" s="1257"/>
      <c r="F156" s="1257"/>
      <c r="G156" s="1258"/>
      <c r="H156" s="232"/>
      <c r="I156" s="263"/>
      <c r="J156" s="310"/>
      <c r="K156" s="311"/>
      <c r="L156" s="190" t="s">
        <v>215</v>
      </c>
      <c r="M156" s="191" t="s">
        <v>283</v>
      </c>
      <c r="N156" s="191" t="s">
        <v>221</v>
      </c>
      <c r="O156" s="191" t="s">
        <v>227</v>
      </c>
      <c r="P156" s="191" t="s">
        <v>185</v>
      </c>
      <c r="Q156" s="191"/>
      <c r="R156" s="191"/>
      <c r="S156" s="191"/>
      <c r="T156" s="191"/>
      <c r="U156" s="212" t="s">
        <v>17</v>
      </c>
      <c r="W156" s="1220"/>
      <c r="X156" s="1222"/>
      <c r="Z156" s="1221"/>
    </row>
    <row r="157" spans="1:26" ht="15" customHeight="1" thickBot="1" x14ac:dyDescent="0.25">
      <c r="A157" s="170"/>
      <c r="B157" s="1259"/>
      <c r="C157" s="1260"/>
      <c r="D157" s="1260"/>
      <c r="E157" s="1260"/>
      <c r="F157" s="1260"/>
      <c r="G157" s="1261"/>
      <c r="H157" s="219"/>
      <c r="I157" s="264"/>
      <c r="J157" s="312"/>
      <c r="K157" s="313"/>
      <c r="L157" s="151" t="s">
        <v>682</v>
      </c>
      <c r="M157" s="152" t="s">
        <v>682</v>
      </c>
      <c r="N157" s="152" t="s">
        <v>682</v>
      </c>
      <c r="O157" s="152" t="s">
        <v>682</v>
      </c>
      <c r="P157" s="152" t="s">
        <v>682</v>
      </c>
      <c r="Q157" s="255"/>
      <c r="R157" s="256"/>
      <c r="S157" s="256"/>
      <c r="T157" s="256"/>
      <c r="U157" s="153" t="s">
        <v>114</v>
      </c>
      <c r="W157" s="1220"/>
      <c r="X157" s="1222"/>
      <c r="Z157" s="1221"/>
    </row>
    <row r="158" spans="1:26" ht="15" customHeight="1" x14ac:dyDescent="0.2">
      <c r="A158" s="170"/>
      <c r="B158" s="1017" t="s">
        <v>668</v>
      </c>
      <c r="C158" s="1018"/>
      <c r="D158" s="1018"/>
      <c r="E158" s="1018"/>
      <c r="F158" s="1018"/>
      <c r="G158" s="1019"/>
      <c r="H158" s="261" t="s">
        <v>667</v>
      </c>
      <c r="I158" s="262" t="s">
        <v>596</v>
      </c>
      <c r="J158" s="308"/>
      <c r="K158" s="309"/>
      <c r="L158" s="1015" t="s">
        <v>672</v>
      </c>
      <c r="M158" s="1016"/>
      <c r="N158" s="995"/>
      <c r="O158" s="996"/>
      <c r="P158" s="995"/>
      <c r="Q158" s="996"/>
      <c r="R158" s="995"/>
      <c r="S158" s="996"/>
      <c r="T158" s="995"/>
      <c r="U158" s="997"/>
      <c r="W158" s="1296" t="s">
        <v>681</v>
      </c>
      <c r="X158" s="1297"/>
      <c r="Z158" s="1221"/>
    </row>
    <row r="159" spans="1:26" ht="15" customHeight="1" x14ac:dyDescent="0.2">
      <c r="A159" s="170"/>
      <c r="B159" s="1256" t="s">
        <v>595</v>
      </c>
      <c r="C159" s="1257"/>
      <c r="D159" s="1257"/>
      <c r="E159" s="1257"/>
      <c r="F159" s="1257"/>
      <c r="G159" s="1258"/>
      <c r="H159" s="232"/>
      <c r="I159" s="263"/>
      <c r="J159" s="310"/>
      <c r="K159" s="311"/>
      <c r="L159" s="190" t="s">
        <v>215</v>
      </c>
      <c r="M159" s="191" t="s">
        <v>283</v>
      </c>
      <c r="N159" s="191" t="s">
        <v>221</v>
      </c>
      <c r="O159" s="191" t="s">
        <v>227</v>
      </c>
      <c r="P159" s="191" t="s">
        <v>185</v>
      </c>
      <c r="Q159" s="191"/>
      <c r="R159" s="191"/>
      <c r="S159" s="191"/>
      <c r="T159" s="191"/>
      <c r="U159" s="212" t="s">
        <v>17</v>
      </c>
      <c r="W159" s="1298"/>
      <c r="X159" s="1299"/>
      <c r="Z159" s="1221"/>
    </row>
    <row r="160" spans="1:26" ht="15" customHeight="1" thickBot="1" x14ac:dyDescent="0.25">
      <c r="A160" s="170"/>
      <c r="B160" s="1259"/>
      <c r="C160" s="1260"/>
      <c r="D160" s="1260"/>
      <c r="E160" s="1260"/>
      <c r="F160" s="1260"/>
      <c r="G160" s="1261"/>
      <c r="H160" s="219"/>
      <c r="I160" s="264"/>
      <c r="J160" s="312"/>
      <c r="K160" s="313"/>
      <c r="L160" s="151" t="s">
        <v>682</v>
      </c>
      <c r="M160" s="152" t="s">
        <v>682</v>
      </c>
      <c r="N160" s="152" t="s">
        <v>682</v>
      </c>
      <c r="O160" s="152" t="s">
        <v>682</v>
      </c>
      <c r="P160" s="152" t="s">
        <v>682</v>
      </c>
      <c r="Q160" s="255"/>
      <c r="R160" s="256"/>
      <c r="S160" s="256"/>
      <c r="T160" s="256"/>
      <c r="U160" s="153" t="s">
        <v>114</v>
      </c>
      <c r="W160" s="1298"/>
      <c r="X160" s="1299"/>
      <c r="Z160" s="1221"/>
    </row>
    <row r="161" spans="1:26" ht="15" customHeight="1" x14ac:dyDescent="0.2">
      <c r="A161" s="170"/>
      <c r="B161" s="1017" t="s">
        <v>668</v>
      </c>
      <c r="C161" s="1018"/>
      <c r="D161" s="1018"/>
      <c r="E161" s="1018"/>
      <c r="F161" s="1018"/>
      <c r="G161" s="1019"/>
      <c r="H161" s="261" t="s">
        <v>667</v>
      </c>
      <c r="I161" s="262" t="s">
        <v>596</v>
      </c>
      <c r="J161" s="308"/>
      <c r="K161" s="309"/>
      <c r="L161" s="1015" t="s">
        <v>672</v>
      </c>
      <c r="M161" s="1016"/>
      <c r="N161" s="995"/>
      <c r="O161" s="996"/>
      <c r="P161" s="995"/>
      <c r="Q161" s="996"/>
      <c r="R161" s="995"/>
      <c r="S161" s="996"/>
      <c r="T161" s="995"/>
      <c r="U161" s="997"/>
      <c r="W161" s="1262" t="s">
        <v>1162</v>
      </c>
      <c r="X161" s="1263"/>
      <c r="Z161" s="1221"/>
    </row>
    <row r="162" spans="1:26" ht="15" customHeight="1" x14ac:dyDescent="0.2">
      <c r="A162" s="170"/>
      <c r="B162" s="1256" t="s">
        <v>595</v>
      </c>
      <c r="C162" s="1257"/>
      <c r="D162" s="1257"/>
      <c r="E162" s="1257"/>
      <c r="F162" s="1257"/>
      <c r="G162" s="1258"/>
      <c r="H162" s="232"/>
      <c r="I162" s="263"/>
      <c r="J162" s="310"/>
      <c r="K162" s="311"/>
      <c r="L162" s="190" t="s">
        <v>215</v>
      </c>
      <c r="M162" s="191" t="s">
        <v>283</v>
      </c>
      <c r="N162" s="191" t="s">
        <v>221</v>
      </c>
      <c r="O162" s="191" t="s">
        <v>227</v>
      </c>
      <c r="P162" s="191" t="s">
        <v>185</v>
      </c>
      <c r="Q162" s="191"/>
      <c r="R162" s="191"/>
      <c r="S162" s="191"/>
      <c r="T162" s="191"/>
      <c r="U162" s="212" t="s">
        <v>17</v>
      </c>
      <c r="W162" s="1264"/>
      <c r="X162" s="1265"/>
      <c r="Z162" s="1221"/>
    </row>
    <row r="163" spans="1:26" ht="15" customHeight="1" thickBot="1" x14ac:dyDescent="0.25">
      <c r="A163" s="170"/>
      <c r="B163" s="1259"/>
      <c r="C163" s="1260"/>
      <c r="D163" s="1260"/>
      <c r="E163" s="1260"/>
      <c r="F163" s="1260"/>
      <c r="G163" s="1261"/>
      <c r="H163" s="219"/>
      <c r="I163" s="264"/>
      <c r="J163" s="312"/>
      <c r="K163" s="313"/>
      <c r="L163" s="151" t="s">
        <v>683</v>
      </c>
      <c r="M163" s="152" t="s">
        <v>683</v>
      </c>
      <c r="N163" s="152" t="s">
        <v>683</v>
      </c>
      <c r="O163" s="152" t="s">
        <v>684</v>
      </c>
      <c r="P163" s="152" t="s">
        <v>684</v>
      </c>
      <c r="Q163" s="255"/>
      <c r="R163" s="256"/>
      <c r="S163" s="256"/>
      <c r="T163" s="256"/>
      <c r="U163" s="153" t="s">
        <v>114</v>
      </c>
      <c r="W163" s="1264"/>
      <c r="X163" s="1265"/>
      <c r="Z163" s="1221"/>
    </row>
    <row r="164" spans="1:26" ht="15" customHeight="1" x14ac:dyDescent="0.2">
      <c r="A164" s="170"/>
      <c r="B164" s="1017" t="s">
        <v>668</v>
      </c>
      <c r="C164" s="1018"/>
      <c r="D164" s="1018"/>
      <c r="E164" s="1018"/>
      <c r="F164" s="1018"/>
      <c r="G164" s="1019"/>
      <c r="H164" s="261" t="s">
        <v>667</v>
      </c>
      <c r="I164" s="262" t="s">
        <v>596</v>
      </c>
      <c r="J164" s="308"/>
      <c r="K164" s="309"/>
      <c r="L164" s="1015" t="s">
        <v>672</v>
      </c>
      <c r="M164" s="1016"/>
      <c r="N164" s="995"/>
      <c r="O164" s="996"/>
      <c r="P164" s="995"/>
      <c r="Q164" s="996"/>
      <c r="R164" s="995"/>
      <c r="S164" s="996"/>
      <c r="T164" s="995"/>
      <c r="U164" s="997"/>
      <c r="W164" s="1252" t="s">
        <v>1163</v>
      </c>
      <c r="X164" s="1253"/>
      <c r="Z164" s="1221"/>
    </row>
    <row r="165" spans="1:26" ht="15" customHeight="1" x14ac:dyDescent="0.2">
      <c r="A165" s="170"/>
      <c r="B165" s="1256" t="s">
        <v>687</v>
      </c>
      <c r="C165" s="1257"/>
      <c r="D165" s="1257"/>
      <c r="E165" s="1257"/>
      <c r="F165" s="1257"/>
      <c r="G165" s="1258"/>
      <c r="H165" s="232"/>
      <c r="I165" s="263"/>
      <c r="J165" s="310"/>
      <c r="K165" s="311"/>
      <c r="L165" s="190" t="s">
        <v>215</v>
      </c>
      <c r="M165" s="191" t="s">
        <v>283</v>
      </c>
      <c r="N165" s="191" t="s">
        <v>221</v>
      </c>
      <c r="O165" s="191" t="s">
        <v>227</v>
      </c>
      <c r="P165" s="191" t="s">
        <v>185</v>
      </c>
      <c r="Q165" s="191"/>
      <c r="R165" s="191"/>
      <c r="S165" s="191"/>
      <c r="T165" s="191"/>
      <c r="U165" s="212" t="s">
        <v>17</v>
      </c>
      <c r="W165" s="1254"/>
      <c r="X165" s="1255"/>
      <c r="Z165" s="1221"/>
    </row>
    <row r="166" spans="1:26" ht="15" customHeight="1" thickBot="1" x14ac:dyDescent="0.25">
      <c r="A166" s="170"/>
      <c r="B166" s="1259"/>
      <c r="C166" s="1260"/>
      <c r="D166" s="1260"/>
      <c r="E166" s="1260"/>
      <c r="F166" s="1260"/>
      <c r="G166" s="1261"/>
      <c r="H166" s="219"/>
      <c r="I166" s="264"/>
      <c r="J166" s="312"/>
      <c r="K166" s="313"/>
      <c r="L166" s="151" t="s">
        <v>698</v>
      </c>
      <c r="M166" s="152" t="s">
        <v>698</v>
      </c>
      <c r="N166" s="152" t="s">
        <v>698</v>
      </c>
      <c r="O166" s="152" t="s">
        <v>683</v>
      </c>
      <c r="P166" s="152" t="s">
        <v>683</v>
      </c>
      <c r="Q166" s="255"/>
      <c r="R166" s="256"/>
      <c r="S166" s="256"/>
      <c r="T166" s="256"/>
      <c r="U166" s="153" t="s">
        <v>114</v>
      </c>
      <c r="W166" s="1254"/>
      <c r="X166" s="1255"/>
      <c r="Z166" s="1221"/>
    </row>
    <row r="167" spans="1:26" ht="15" customHeight="1" x14ac:dyDescent="0.2">
      <c r="A167" s="170"/>
      <c r="B167" s="1017" t="s">
        <v>668</v>
      </c>
      <c r="C167" s="1018"/>
      <c r="D167" s="1018"/>
      <c r="E167" s="1018"/>
      <c r="F167" s="1018"/>
      <c r="G167" s="1019"/>
      <c r="H167" s="261" t="s">
        <v>667</v>
      </c>
      <c r="I167" s="262" t="s">
        <v>596</v>
      </c>
      <c r="J167" s="308"/>
      <c r="K167" s="309"/>
      <c r="L167" s="1015" t="s">
        <v>672</v>
      </c>
      <c r="M167" s="1016"/>
      <c r="N167" s="995"/>
      <c r="O167" s="996"/>
      <c r="P167" s="995"/>
      <c r="Q167" s="996"/>
      <c r="R167" s="995"/>
      <c r="S167" s="996"/>
      <c r="T167" s="995"/>
      <c r="U167" s="997"/>
      <c r="W167" s="1308" t="s">
        <v>1164</v>
      </c>
      <c r="X167" s="1309"/>
      <c r="Z167" s="1221"/>
    </row>
    <row r="168" spans="1:26" ht="15" customHeight="1" x14ac:dyDescent="0.2">
      <c r="A168" s="170"/>
      <c r="B168" s="1256" t="s">
        <v>687</v>
      </c>
      <c r="C168" s="1257"/>
      <c r="D168" s="1257"/>
      <c r="E168" s="1257"/>
      <c r="F168" s="1257"/>
      <c r="G168" s="1258"/>
      <c r="H168" s="232"/>
      <c r="I168" s="263"/>
      <c r="J168" s="310"/>
      <c r="K168" s="311"/>
      <c r="L168" s="190" t="s">
        <v>215</v>
      </c>
      <c r="M168" s="191" t="s">
        <v>283</v>
      </c>
      <c r="N168" s="191" t="s">
        <v>221</v>
      </c>
      <c r="O168" s="191" t="s">
        <v>227</v>
      </c>
      <c r="P168" s="191" t="s">
        <v>185</v>
      </c>
      <c r="Q168" s="191"/>
      <c r="R168" s="191"/>
      <c r="S168" s="191"/>
      <c r="T168" s="191"/>
      <c r="U168" s="212" t="s">
        <v>17</v>
      </c>
      <c r="W168" s="1310"/>
      <c r="X168" s="1311"/>
      <c r="Z168" s="1221"/>
    </row>
    <row r="169" spans="1:26" ht="15" customHeight="1" thickBot="1" x14ac:dyDescent="0.25">
      <c r="A169" s="170"/>
      <c r="B169" s="1259"/>
      <c r="C169" s="1260"/>
      <c r="D169" s="1260"/>
      <c r="E169" s="1260"/>
      <c r="F169" s="1260"/>
      <c r="G169" s="1261"/>
      <c r="H169" s="219"/>
      <c r="I169" s="264"/>
      <c r="J169" s="312"/>
      <c r="K169" s="313"/>
      <c r="L169" s="151" t="s">
        <v>685</v>
      </c>
      <c r="M169" s="152" t="s">
        <v>685</v>
      </c>
      <c r="N169" s="152" t="s">
        <v>685</v>
      </c>
      <c r="O169" s="152" t="s">
        <v>684</v>
      </c>
      <c r="P169" s="152" t="s">
        <v>686</v>
      </c>
      <c r="Q169" s="255"/>
      <c r="R169" s="256"/>
      <c r="S169" s="256"/>
      <c r="T169" s="256"/>
      <c r="U169" s="153" t="s">
        <v>114</v>
      </c>
      <c r="W169" s="1312"/>
      <c r="X169" s="1313"/>
      <c r="Z169" s="1221"/>
    </row>
    <row r="170" spans="1:26" ht="15" customHeight="1" x14ac:dyDescent="0.2">
      <c r="A170" s="170"/>
      <c r="B170" s="1017" t="s">
        <v>668</v>
      </c>
      <c r="C170" s="1018"/>
      <c r="D170" s="1018"/>
      <c r="E170" s="1018"/>
      <c r="F170" s="1018"/>
      <c r="G170" s="1019"/>
      <c r="H170" s="261" t="s">
        <v>667</v>
      </c>
      <c r="I170" s="262" t="s">
        <v>596</v>
      </c>
      <c r="J170" s="308"/>
      <c r="K170" s="309"/>
      <c r="L170" s="1015" t="s">
        <v>672</v>
      </c>
      <c r="M170" s="1016"/>
      <c r="N170" s="995"/>
      <c r="O170" s="996"/>
      <c r="P170" s="995"/>
      <c r="Q170" s="996"/>
      <c r="R170" s="995"/>
      <c r="S170" s="996"/>
      <c r="T170" s="995"/>
      <c r="U170" s="997"/>
      <c r="W170" s="1271" t="s">
        <v>1165</v>
      </c>
      <c r="X170" s="1272"/>
      <c r="Z170" s="1221"/>
    </row>
    <row r="171" spans="1:26" ht="15" customHeight="1" x14ac:dyDescent="0.2">
      <c r="A171" s="170"/>
      <c r="B171" s="1256" t="s">
        <v>687</v>
      </c>
      <c r="C171" s="1257"/>
      <c r="D171" s="1257"/>
      <c r="E171" s="1257"/>
      <c r="F171" s="1257"/>
      <c r="G171" s="1258"/>
      <c r="H171" s="232"/>
      <c r="I171" s="263"/>
      <c r="J171" s="310"/>
      <c r="K171" s="311"/>
      <c r="L171" s="190" t="s">
        <v>215</v>
      </c>
      <c r="M171" s="191" t="s">
        <v>283</v>
      </c>
      <c r="N171" s="191" t="s">
        <v>221</v>
      </c>
      <c r="O171" s="191" t="s">
        <v>227</v>
      </c>
      <c r="P171" s="191" t="s">
        <v>185</v>
      </c>
      <c r="Q171" s="191"/>
      <c r="R171" s="191"/>
      <c r="S171" s="191"/>
      <c r="T171" s="191"/>
      <c r="U171" s="212" t="s">
        <v>17</v>
      </c>
      <c r="W171" s="1273"/>
      <c r="X171" s="1274"/>
      <c r="Z171" s="1221"/>
    </row>
    <row r="172" spans="1:26" ht="15" customHeight="1" thickBot="1" x14ac:dyDescent="0.25">
      <c r="A172" s="170"/>
      <c r="B172" s="1259"/>
      <c r="C172" s="1260"/>
      <c r="D172" s="1260"/>
      <c r="E172" s="1260"/>
      <c r="F172" s="1260"/>
      <c r="G172" s="1261"/>
      <c r="H172" s="219"/>
      <c r="I172" s="264"/>
      <c r="J172" s="312"/>
      <c r="K172" s="313"/>
      <c r="L172" s="407" t="s">
        <v>683</v>
      </c>
      <c r="M172" s="408" t="s">
        <v>683</v>
      </c>
      <c r="N172" s="408" t="s">
        <v>683</v>
      </c>
      <c r="O172" s="408" t="s">
        <v>685</v>
      </c>
      <c r="P172" s="408" t="s">
        <v>684</v>
      </c>
      <c r="Q172" s="255"/>
      <c r="R172" s="256"/>
      <c r="S172" s="256"/>
      <c r="T172" s="256"/>
      <c r="U172" s="153" t="s">
        <v>114</v>
      </c>
      <c r="W172" s="1275"/>
      <c r="X172" s="1276"/>
      <c r="Z172" s="1221"/>
    </row>
    <row r="173" spans="1:26" ht="15" customHeight="1" x14ac:dyDescent="0.2">
      <c r="A173" s="1268" t="s">
        <v>690</v>
      </c>
      <c r="B173" s="1017" t="s">
        <v>668</v>
      </c>
      <c r="C173" s="1018"/>
      <c r="D173" s="1018"/>
      <c r="E173" s="1018"/>
      <c r="F173" s="1018"/>
      <c r="G173" s="1019"/>
      <c r="H173" s="261" t="s">
        <v>667</v>
      </c>
      <c r="I173" s="262" t="s">
        <v>596</v>
      </c>
      <c r="J173" s="308"/>
      <c r="K173" s="309"/>
      <c r="L173" s="1015" t="s">
        <v>672</v>
      </c>
      <c r="M173" s="1016"/>
      <c r="N173" s="995"/>
      <c r="O173" s="996"/>
      <c r="P173" s="995"/>
      <c r="Q173" s="996"/>
      <c r="R173" s="995"/>
      <c r="S173" s="996"/>
      <c r="T173" s="995"/>
      <c r="U173" s="997"/>
      <c r="W173" s="1262" t="s">
        <v>1166</v>
      </c>
      <c r="X173" s="1263"/>
      <c r="Z173" s="1221"/>
    </row>
    <row r="174" spans="1:26" ht="15" customHeight="1" x14ac:dyDescent="0.2">
      <c r="A174" s="1269"/>
      <c r="B174" s="1256" t="s">
        <v>688</v>
      </c>
      <c r="C174" s="1257"/>
      <c r="D174" s="1257"/>
      <c r="E174" s="1257"/>
      <c r="F174" s="1257"/>
      <c r="G174" s="1258"/>
      <c r="H174" s="232"/>
      <c r="I174" s="263"/>
      <c r="J174" s="310"/>
      <c r="K174" s="311"/>
      <c r="L174" s="190" t="s">
        <v>215</v>
      </c>
      <c r="M174" s="191" t="s">
        <v>283</v>
      </c>
      <c r="N174" s="191" t="s">
        <v>221</v>
      </c>
      <c r="O174" s="191" t="s">
        <v>227</v>
      </c>
      <c r="P174" s="191" t="s">
        <v>185</v>
      </c>
      <c r="Q174" s="191"/>
      <c r="R174" s="191"/>
      <c r="S174" s="191"/>
      <c r="T174" s="191"/>
      <c r="U174" s="212" t="s">
        <v>17</v>
      </c>
      <c r="W174" s="1264"/>
      <c r="X174" s="1265"/>
      <c r="Z174" s="1221"/>
    </row>
    <row r="175" spans="1:26" ht="15" customHeight="1" thickBot="1" x14ac:dyDescent="0.25">
      <c r="A175" s="1269"/>
      <c r="B175" s="1259"/>
      <c r="C175" s="1260"/>
      <c r="D175" s="1260"/>
      <c r="E175" s="1260"/>
      <c r="F175" s="1260"/>
      <c r="G175" s="1261"/>
      <c r="H175" s="219"/>
      <c r="I175" s="264"/>
      <c r="J175" s="312"/>
      <c r="K175" s="313"/>
      <c r="L175" s="151" t="s">
        <v>689</v>
      </c>
      <c r="M175" s="152" t="s">
        <v>689</v>
      </c>
      <c r="N175" s="152" t="s">
        <v>689</v>
      </c>
      <c r="O175" s="152" t="s">
        <v>683</v>
      </c>
      <c r="P175" s="152" t="s">
        <v>683</v>
      </c>
      <c r="Q175" s="255"/>
      <c r="R175" s="256"/>
      <c r="S175" s="256"/>
      <c r="T175" s="256"/>
      <c r="U175" s="153" t="s">
        <v>114</v>
      </c>
      <c r="W175" s="1264"/>
      <c r="X175" s="1265"/>
      <c r="Z175" s="1221"/>
    </row>
    <row r="176" spans="1:26" ht="15" customHeight="1" x14ac:dyDescent="0.2">
      <c r="A176" s="1269"/>
      <c r="B176" s="1017" t="s">
        <v>668</v>
      </c>
      <c r="C176" s="1018"/>
      <c r="D176" s="1018"/>
      <c r="E176" s="1018"/>
      <c r="F176" s="1018"/>
      <c r="G176" s="1019"/>
      <c r="H176" s="261" t="s">
        <v>667</v>
      </c>
      <c r="I176" s="262" t="s">
        <v>596</v>
      </c>
      <c r="J176" s="308"/>
      <c r="K176" s="309"/>
      <c r="L176" s="1015" t="s">
        <v>672</v>
      </c>
      <c r="M176" s="1016"/>
      <c r="N176" s="995"/>
      <c r="O176" s="996"/>
      <c r="P176" s="995"/>
      <c r="Q176" s="996"/>
      <c r="R176" s="995"/>
      <c r="S176" s="996"/>
      <c r="T176" s="995"/>
      <c r="U176" s="997"/>
      <c r="W176" s="1264"/>
      <c r="X176" s="1265"/>
      <c r="Z176" s="1221"/>
    </row>
    <row r="177" spans="1:26" ht="15" customHeight="1" x14ac:dyDescent="0.2">
      <c r="A177" s="1269"/>
      <c r="B177" s="1256" t="s">
        <v>595</v>
      </c>
      <c r="C177" s="1257"/>
      <c r="D177" s="1257"/>
      <c r="E177" s="1257"/>
      <c r="F177" s="1257"/>
      <c r="G177" s="1258"/>
      <c r="H177" s="232"/>
      <c r="I177" s="263"/>
      <c r="J177" s="310"/>
      <c r="K177" s="311"/>
      <c r="L177" s="190" t="s">
        <v>215</v>
      </c>
      <c r="M177" s="191" t="s">
        <v>283</v>
      </c>
      <c r="N177" s="191" t="s">
        <v>221</v>
      </c>
      <c r="O177" s="191" t="s">
        <v>227</v>
      </c>
      <c r="P177" s="191" t="s">
        <v>185</v>
      </c>
      <c r="Q177" s="191"/>
      <c r="R177" s="191"/>
      <c r="S177" s="191"/>
      <c r="T177" s="191"/>
      <c r="U177" s="212" t="s">
        <v>17</v>
      </c>
      <c r="W177" s="1264"/>
      <c r="X177" s="1265"/>
      <c r="Z177" s="1221"/>
    </row>
    <row r="178" spans="1:26" ht="15" customHeight="1" thickBot="1" x14ac:dyDescent="0.25">
      <c r="A178" s="1270"/>
      <c r="B178" s="1259"/>
      <c r="C178" s="1260"/>
      <c r="D178" s="1260"/>
      <c r="E178" s="1260"/>
      <c r="F178" s="1260"/>
      <c r="G178" s="1261"/>
      <c r="H178" s="219"/>
      <c r="I178" s="264"/>
      <c r="J178" s="312"/>
      <c r="K178" s="313"/>
      <c r="L178" s="151" t="s">
        <v>683</v>
      </c>
      <c r="M178" s="152" t="s">
        <v>683</v>
      </c>
      <c r="N178" s="152" t="s">
        <v>683</v>
      </c>
      <c r="O178" s="152" t="s">
        <v>684</v>
      </c>
      <c r="P178" s="152" t="s">
        <v>684</v>
      </c>
      <c r="Q178" s="255"/>
      <c r="R178" s="256"/>
      <c r="S178" s="256"/>
      <c r="T178" s="256"/>
      <c r="U178" s="153" t="s">
        <v>114</v>
      </c>
      <c r="W178" s="1266"/>
      <c r="X178" s="1267"/>
      <c r="Z178" s="1221"/>
    </row>
    <row r="179" spans="1:26" ht="15" customHeight="1" x14ac:dyDescent="0.2">
      <c r="A179" s="1268" t="s">
        <v>690</v>
      </c>
      <c r="B179" s="1017" t="s">
        <v>668</v>
      </c>
      <c r="C179" s="1018"/>
      <c r="D179" s="1018"/>
      <c r="E179" s="1018"/>
      <c r="F179" s="1018"/>
      <c r="G179" s="1019"/>
      <c r="H179" s="261" t="s">
        <v>667</v>
      </c>
      <c r="I179" s="262" t="s">
        <v>596</v>
      </c>
      <c r="J179" s="308"/>
      <c r="K179" s="309"/>
      <c r="L179" s="1015" t="s">
        <v>672</v>
      </c>
      <c r="M179" s="1016"/>
      <c r="N179" s="995"/>
      <c r="O179" s="996"/>
      <c r="P179" s="995"/>
      <c r="Q179" s="996"/>
      <c r="R179" s="995"/>
      <c r="S179" s="996"/>
      <c r="T179" s="995"/>
      <c r="U179" s="997"/>
      <c r="W179" s="1271" t="s">
        <v>1167</v>
      </c>
      <c r="X179" s="1272"/>
      <c r="Z179" s="1221"/>
    </row>
    <row r="180" spans="1:26" ht="15" customHeight="1" x14ac:dyDescent="0.2">
      <c r="A180" s="1269"/>
      <c r="B180" s="1256" t="s">
        <v>688</v>
      </c>
      <c r="C180" s="1257"/>
      <c r="D180" s="1257"/>
      <c r="E180" s="1257"/>
      <c r="F180" s="1257"/>
      <c r="G180" s="1258"/>
      <c r="H180" s="232"/>
      <c r="I180" s="263"/>
      <c r="J180" s="310"/>
      <c r="K180" s="311"/>
      <c r="L180" s="190" t="s">
        <v>215</v>
      </c>
      <c r="M180" s="191" t="s">
        <v>283</v>
      </c>
      <c r="N180" s="191" t="s">
        <v>221</v>
      </c>
      <c r="O180" s="191" t="s">
        <v>227</v>
      </c>
      <c r="P180" s="191" t="s">
        <v>185</v>
      </c>
      <c r="Q180" s="191"/>
      <c r="R180" s="191"/>
      <c r="S180" s="191"/>
      <c r="T180" s="191"/>
      <c r="U180" s="212" t="s">
        <v>17</v>
      </c>
      <c r="W180" s="1273"/>
      <c r="X180" s="1274"/>
      <c r="Z180" s="1221"/>
    </row>
    <row r="181" spans="1:26" ht="15" customHeight="1" thickBot="1" x14ac:dyDescent="0.25">
      <c r="A181" s="1269"/>
      <c r="B181" s="1259"/>
      <c r="C181" s="1260"/>
      <c r="D181" s="1260"/>
      <c r="E181" s="1260"/>
      <c r="F181" s="1260"/>
      <c r="G181" s="1261"/>
      <c r="H181" s="219"/>
      <c r="I181" s="264"/>
      <c r="J181" s="312"/>
      <c r="K181" s="313"/>
      <c r="L181" s="151" t="s">
        <v>689</v>
      </c>
      <c r="M181" s="152" t="s">
        <v>689</v>
      </c>
      <c r="N181" s="152" t="s">
        <v>689</v>
      </c>
      <c r="O181" s="152" t="s">
        <v>683</v>
      </c>
      <c r="P181" s="152" t="s">
        <v>683</v>
      </c>
      <c r="Q181" s="255"/>
      <c r="R181" s="256"/>
      <c r="S181" s="256"/>
      <c r="T181" s="256"/>
      <c r="U181" s="153" t="s">
        <v>114</v>
      </c>
      <c r="W181" s="1273"/>
      <c r="X181" s="1274"/>
      <c r="Z181" s="1221"/>
    </row>
    <row r="182" spans="1:26" ht="15" customHeight="1" x14ac:dyDescent="0.2">
      <c r="A182" s="1269"/>
      <c r="B182" s="1017" t="s">
        <v>668</v>
      </c>
      <c r="C182" s="1018"/>
      <c r="D182" s="1018"/>
      <c r="E182" s="1018"/>
      <c r="F182" s="1018"/>
      <c r="G182" s="1019"/>
      <c r="H182" s="261" t="s">
        <v>667</v>
      </c>
      <c r="I182" s="262" t="s">
        <v>596</v>
      </c>
      <c r="J182" s="308"/>
      <c r="K182" s="309"/>
      <c r="L182" s="1015" t="s">
        <v>672</v>
      </c>
      <c r="M182" s="1016"/>
      <c r="N182" s="995"/>
      <c r="O182" s="996"/>
      <c r="P182" s="995"/>
      <c r="Q182" s="996"/>
      <c r="R182" s="995"/>
      <c r="S182" s="996"/>
      <c r="T182" s="995"/>
      <c r="U182" s="997"/>
      <c r="W182" s="1273"/>
      <c r="X182" s="1274"/>
      <c r="Z182" s="1221"/>
    </row>
    <row r="183" spans="1:26" ht="15" customHeight="1" x14ac:dyDescent="0.2">
      <c r="A183" s="1269"/>
      <c r="B183" s="1256" t="s">
        <v>595</v>
      </c>
      <c r="C183" s="1257"/>
      <c r="D183" s="1257"/>
      <c r="E183" s="1257"/>
      <c r="F183" s="1257"/>
      <c r="G183" s="1258"/>
      <c r="H183" s="232"/>
      <c r="I183" s="263"/>
      <c r="J183" s="310"/>
      <c r="K183" s="311"/>
      <c r="L183" s="190" t="s">
        <v>215</v>
      </c>
      <c r="M183" s="191" t="s">
        <v>283</v>
      </c>
      <c r="N183" s="191" t="s">
        <v>221</v>
      </c>
      <c r="O183" s="191" t="s">
        <v>227</v>
      </c>
      <c r="P183" s="191" t="s">
        <v>185</v>
      </c>
      <c r="Q183" s="191"/>
      <c r="R183" s="191"/>
      <c r="S183" s="191"/>
      <c r="T183" s="191"/>
      <c r="U183" s="212" t="s">
        <v>17</v>
      </c>
      <c r="W183" s="1273"/>
      <c r="X183" s="1274"/>
      <c r="Z183" s="1221"/>
    </row>
    <row r="184" spans="1:26" ht="15" customHeight="1" thickBot="1" x14ac:dyDescent="0.25">
      <c r="A184" s="1270"/>
      <c r="B184" s="1259"/>
      <c r="C184" s="1260"/>
      <c r="D184" s="1260"/>
      <c r="E184" s="1260"/>
      <c r="F184" s="1260"/>
      <c r="G184" s="1261"/>
      <c r="H184" s="219"/>
      <c r="I184" s="264"/>
      <c r="J184" s="312"/>
      <c r="K184" s="313"/>
      <c r="L184" s="151" t="s">
        <v>698</v>
      </c>
      <c r="M184" s="152" t="s">
        <v>698</v>
      </c>
      <c r="N184" s="152" t="s">
        <v>698</v>
      </c>
      <c r="O184" s="152" t="s">
        <v>683</v>
      </c>
      <c r="P184" s="152" t="s">
        <v>683</v>
      </c>
      <c r="Q184" s="255"/>
      <c r="R184" s="256"/>
      <c r="S184" s="256"/>
      <c r="T184" s="256"/>
      <c r="U184" s="153" t="s">
        <v>114</v>
      </c>
      <c r="W184" s="1275"/>
      <c r="X184" s="1276"/>
      <c r="Z184" s="1221"/>
    </row>
    <row r="185" spans="1:26" ht="15" customHeight="1" x14ac:dyDescent="0.2">
      <c r="A185" s="1268" t="s">
        <v>690</v>
      </c>
      <c r="B185" s="1017" t="s">
        <v>668</v>
      </c>
      <c r="C185" s="1018"/>
      <c r="D185" s="1018"/>
      <c r="E185" s="1018"/>
      <c r="F185" s="1018"/>
      <c r="G185" s="1019"/>
      <c r="H185" s="261" t="s">
        <v>667</v>
      </c>
      <c r="I185" s="262" t="s">
        <v>596</v>
      </c>
      <c r="J185" s="308"/>
      <c r="K185" s="309"/>
      <c r="L185" s="1015" t="s">
        <v>672</v>
      </c>
      <c r="M185" s="1016"/>
      <c r="N185" s="995"/>
      <c r="O185" s="996"/>
      <c r="P185" s="995"/>
      <c r="Q185" s="996"/>
      <c r="R185" s="995"/>
      <c r="S185" s="996"/>
      <c r="T185" s="995"/>
      <c r="U185" s="997"/>
      <c r="W185" s="1296" t="s">
        <v>692</v>
      </c>
      <c r="X185" s="1297"/>
      <c r="Z185" s="1221"/>
    </row>
    <row r="186" spans="1:26" ht="15" customHeight="1" x14ac:dyDescent="0.2">
      <c r="A186" s="1269"/>
      <c r="B186" s="1256" t="s">
        <v>693</v>
      </c>
      <c r="C186" s="1257"/>
      <c r="D186" s="1257"/>
      <c r="E186" s="1257"/>
      <c r="F186" s="1257"/>
      <c r="G186" s="1258"/>
      <c r="H186" s="232"/>
      <c r="I186" s="263"/>
      <c r="J186" s="310"/>
      <c r="K186" s="311"/>
      <c r="L186" s="190" t="s">
        <v>215</v>
      </c>
      <c r="M186" s="191" t="s">
        <v>283</v>
      </c>
      <c r="N186" s="191" t="s">
        <v>221</v>
      </c>
      <c r="O186" s="191" t="s">
        <v>227</v>
      </c>
      <c r="P186" s="191" t="s">
        <v>185</v>
      </c>
      <c r="Q186" s="191"/>
      <c r="R186" s="191"/>
      <c r="S186" s="191"/>
      <c r="T186" s="191"/>
      <c r="U186" s="212" t="s">
        <v>17</v>
      </c>
      <c r="W186" s="1298"/>
      <c r="X186" s="1299"/>
      <c r="Z186" s="1221"/>
    </row>
    <row r="187" spans="1:26" ht="15" customHeight="1" thickBot="1" x14ac:dyDescent="0.25">
      <c r="A187" s="1269"/>
      <c r="B187" s="1259"/>
      <c r="C187" s="1260"/>
      <c r="D187" s="1260"/>
      <c r="E187" s="1260"/>
      <c r="F187" s="1260"/>
      <c r="G187" s="1261"/>
      <c r="H187" s="219"/>
      <c r="I187" s="264"/>
      <c r="J187" s="312"/>
      <c r="K187" s="313"/>
      <c r="L187" s="151" t="s">
        <v>14</v>
      </c>
      <c r="M187" s="152" t="s">
        <v>14</v>
      </c>
      <c r="N187" s="152" t="s">
        <v>14</v>
      </c>
      <c r="O187" s="152" t="s">
        <v>14</v>
      </c>
      <c r="P187" s="152" t="s">
        <v>14</v>
      </c>
      <c r="Q187" s="255"/>
      <c r="R187" s="256"/>
      <c r="S187" s="256"/>
      <c r="T187" s="256"/>
      <c r="U187" s="153" t="s">
        <v>114</v>
      </c>
      <c r="W187" s="1298"/>
      <c r="X187" s="1299"/>
      <c r="Z187" s="1221"/>
    </row>
    <row r="188" spans="1:26" ht="15" customHeight="1" x14ac:dyDescent="0.2">
      <c r="A188" s="1269"/>
      <c r="B188" s="1017" t="s">
        <v>695</v>
      </c>
      <c r="C188" s="1018"/>
      <c r="D188" s="1018"/>
      <c r="E188" s="1018"/>
      <c r="F188" s="1018"/>
      <c r="G188" s="1019"/>
      <c r="H188" s="261" t="s">
        <v>667</v>
      </c>
      <c r="I188" s="262" t="s">
        <v>696</v>
      </c>
      <c r="J188" s="308"/>
      <c r="K188" s="309"/>
      <c r="L188" s="1302" t="s">
        <v>697</v>
      </c>
      <c r="M188" s="1303"/>
      <c r="N188" s="995"/>
      <c r="O188" s="996"/>
      <c r="P188" s="995"/>
      <c r="Q188" s="996"/>
      <c r="R188" s="995"/>
      <c r="S188" s="996"/>
      <c r="T188" s="995"/>
      <c r="U188" s="997"/>
      <c r="W188" s="1298"/>
      <c r="X188" s="1299"/>
      <c r="Z188" s="1221"/>
    </row>
    <row r="189" spans="1:26" ht="15" customHeight="1" x14ac:dyDescent="0.2">
      <c r="A189" s="1269"/>
      <c r="B189" s="1256" t="s">
        <v>694</v>
      </c>
      <c r="C189" s="1257"/>
      <c r="D189" s="1257"/>
      <c r="E189" s="1257"/>
      <c r="F189" s="1257"/>
      <c r="G189" s="1258"/>
      <c r="H189" s="232"/>
      <c r="I189" s="263"/>
      <c r="J189" s="310"/>
      <c r="K189" s="311"/>
      <c r="L189" s="190" t="s">
        <v>215</v>
      </c>
      <c r="M189" s="191" t="s">
        <v>283</v>
      </c>
      <c r="N189" s="191" t="s">
        <v>221</v>
      </c>
      <c r="O189" s="191" t="s">
        <v>227</v>
      </c>
      <c r="P189" s="191" t="s">
        <v>185</v>
      </c>
      <c r="Q189" s="191"/>
      <c r="R189" s="191"/>
      <c r="S189" s="191"/>
      <c r="T189" s="191"/>
      <c r="U189" s="212" t="s">
        <v>17</v>
      </c>
      <c r="W189" s="1298"/>
      <c r="X189" s="1299"/>
      <c r="Z189" s="1221"/>
    </row>
    <row r="190" spans="1:26" ht="15" customHeight="1" thickBot="1" x14ac:dyDescent="0.25">
      <c r="A190" s="1270"/>
      <c r="B190" s="1259"/>
      <c r="C190" s="1260"/>
      <c r="D190" s="1260"/>
      <c r="E190" s="1260"/>
      <c r="F190" s="1260"/>
      <c r="G190" s="1261"/>
      <c r="H190" s="219"/>
      <c r="I190" s="264"/>
      <c r="J190" s="312"/>
      <c r="K190" s="313"/>
      <c r="L190" s="151" t="s">
        <v>14</v>
      </c>
      <c r="M190" s="152" t="s">
        <v>14</v>
      </c>
      <c r="N190" s="152" t="s">
        <v>14</v>
      </c>
      <c r="O190" s="152" t="s">
        <v>14</v>
      </c>
      <c r="P190" s="152" t="s">
        <v>14</v>
      </c>
      <c r="Q190" s="255"/>
      <c r="R190" s="256"/>
      <c r="S190" s="256"/>
      <c r="T190" s="256"/>
      <c r="U190" s="153" t="s">
        <v>114</v>
      </c>
      <c r="W190" s="1300"/>
      <c r="X190" s="1301"/>
      <c r="Z190" s="1221"/>
    </row>
    <row r="191" spans="1:26" ht="15" customHeight="1" x14ac:dyDescent="0.2">
      <c r="A191" s="170"/>
      <c r="B191" s="1017" t="s">
        <v>695</v>
      </c>
      <c r="C191" s="1018"/>
      <c r="D191" s="1018"/>
      <c r="E191" s="1018"/>
      <c r="F191" s="1018"/>
      <c r="G191" s="1019"/>
      <c r="H191" s="261" t="s">
        <v>667</v>
      </c>
      <c r="I191" s="262" t="s">
        <v>696</v>
      </c>
      <c r="J191" s="308"/>
      <c r="K191" s="309"/>
      <c r="L191" s="1302" t="s">
        <v>697</v>
      </c>
      <c r="M191" s="1303"/>
      <c r="N191" s="995"/>
      <c r="O191" s="996"/>
      <c r="P191" s="995"/>
      <c r="Q191" s="996"/>
      <c r="R191" s="995"/>
      <c r="S191" s="996"/>
      <c r="T191" s="995"/>
      <c r="U191" s="997"/>
      <c r="W191" s="1314" t="s">
        <v>691</v>
      </c>
      <c r="X191" s="1315"/>
      <c r="Z191" s="1221"/>
    </row>
    <row r="192" spans="1:26" ht="15" customHeight="1" x14ac:dyDescent="0.2">
      <c r="A192" s="170"/>
      <c r="B192" s="1256" t="s">
        <v>699</v>
      </c>
      <c r="C192" s="1257"/>
      <c r="D192" s="1257"/>
      <c r="E192" s="1257"/>
      <c r="F192" s="1257"/>
      <c r="G192" s="1258"/>
      <c r="H192" s="232"/>
      <c r="I192" s="263"/>
      <c r="J192" s="310"/>
      <c r="K192" s="311"/>
      <c r="L192" s="190" t="s">
        <v>215</v>
      </c>
      <c r="M192" s="191" t="s">
        <v>283</v>
      </c>
      <c r="N192" s="191" t="s">
        <v>221</v>
      </c>
      <c r="O192" s="191" t="s">
        <v>227</v>
      </c>
      <c r="P192" s="191" t="s">
        <v>185</v>
      </c>
      <c r="Q192" s="191"/>
      <c r="R192" s="191"/>
      <c r="S192" s="191"/>
      <c r="T192" s="191"/>
      <c r="U192" s="212" t="s">
        <v>17</v>
      </c>
      <c r="W192" s="1316"/>
      <c r="X192" s="1317"/>
      <c r="Z192" s="1221"/>
    </row>
    <row r="193" spans="1:26" ht="15" customHeight="1" thickBot="1" x14ac:dyDescent="0.25">
      <c r="A193" s="170"/>
      <c r="B193" s="1009"/>
      <c r="C193" s="1010"/>
      <c r="D193" s="1010"/>
      <c r="E193" s="1010"/>
      <c r="F193" s="1010"/>
      <c r="G193" s="1011"/>
      <c r="H193" s="267"/>
      <c r="I193" s="268"/>
      <c r="J193" s="314"/>
      <c r="K193" s="313"/>
      <c r="L193" s="151" t="s">
        <v>698</v>
      </c>
      <c r="M193" s="152" t="s">
        <v>698</v>
      </c>
      <c r="N193" s="152" t="s">
        <v>698</v>
      </c>
      <c r="O193" s="152" t="s">
        <v>689</v>
      </c>
      <c r="P193" s="152" t="s">
        <v>689</v>
      </c>
      <c r="Q193" s="255"/>
      <c r="R193" s="256"/>
      <c r="S193" s="256"/>
      <c r="T193" s="256"/>
      <c r="U193" s="153" t="s">
        <v>114</v>
      </c>
      <c r="W193" s="1318"/>
      <c r="X193" s="1319"/>
      <c r="Z193" s="1221"/>
    </row>
    <row r="194" spans="1:26" ht="15" customHeight="1" x14ac:dyDescent="0.2">
      <c r="A194" s="170"/>
      <c r="B194" s="1012" t="s">
        <v>670</v>
      </c>
      <c r="C194" s="1013"/>
      <c r="D194" s="1013"/>
      <c r="E194" s="1013"/>
      <c r="F194" s="1013"/>
      <c r="G194" s="1014"/>
      <c r="H194" s="272" t="s">
        <v>634</v>
      </c>
      <c r="I194" s="270" t="s">
        <v>34</v>
      </c>
      <c r="J194" s="310"/>
      <c r="K194" s="309"/>
      <c r="L194" s="1015" t="s">
        <v>672</v>
      </c>
      <c r="M194" s="1016"/>
      <c r="N194" s="995"/>
      <c r="O194" s="996"/>
      <c r="P194" s="995"/>
      <c r="Q194" s="996"/>
      <c r="R194" s="995"/>
      <c r="S194" s="996"/>
      <c r="T194" s="995"/>
      <c r="U194" s="997"/>
      <c r="W194" s="1290" t="s">
        <v>669</v>
      </c>
      <c r="X194" s="1291"/>
      <c r="Z194" s="1221"/>
    </row>
    <row r="195" spans="1:26" ht="15" customHeight="1" x14ac:dyDescent="0.2">
      <c r="A195" s="170"/>
      <c r="B195" s="793" t="s">
        <v>128</v>
      </c>
      <c r="C195" s="794"/>
      <c r="D195" s="794"/>
      <c r="E195" s="794"/>
      <c r="F195" s="794"/>
      <c r="G195" s="795"/>
      <c r="H195" s="145"/>
      <c r="I195" s="146"/>
      <c r="J195" s="310"/>
      <c r="K195" s="311"/>
      <c r="L195" s="190" t="s">
        <v>215</v>
      </c>
      <c r="M195" s="191" t="s">
        <v>283</v>
      </c>
      <c r="N195" s="191" t="s">
        <v>221</v>
      </c>
      <c r="O195" s="191" t="s">
        <v>227</v>
      </c>
      <c r="P195" s="191" t="s">
        <v>185</v>
      </c>
      <c r="Q195" s="191"/>
      <c r="R195" s="191"/>
      <c r="S195" s="191"/>
      <c r="T195" s="191"/>
      <c r="U195" s="212" t="s">
        <v>17</v>
      </c>
      <c r="W195" s="1292"/>
      <c r="X195" s="1293"/>
      <c r="Z195" s="1221"/>
    </row>
    <row r="196" spans="1:26" ht="15" customHeight="1" thickBot="1" x14ac:dyDescent="0.25">
      <c r="A196" s="170"/>
      <c r="B196" s="957" t="s">
        <v>127</v>
      </c>
      <c r="C196" s="958"/>
      <c r="D196" s="958"/>
      <c r="E196" s="958"/>
      <c r="F196" s="958"/>
      <c r="G196" s="959"/>
      <c r="H196" s="149"/>
      <c r="I196" s="150"/>
      <c r="J196" s="312"/>
      <c r="K196" s="313"/>
      <c r="L196" s="151"/>
      <c r="M196" s="152"/>
      <c r="N196" s="152"/>
      <c r="O196" s="152"/>
      <c r="P196" s="152"/>
      <c r="Q196" s="255"/>
      <c r="R196" s="256"/>
      <c r="S196" s="256"/>
      <c r="T196" s="256"/>
      <c r="U196" s="265" t="s">
        <v>114</v>
      </c>
      <c r="W196" s="1294"/>
      <c r="X196" s="1295"/>
      <c r="Z196" s="1221"/>
    </row>
    <row r="197" spans="1:26" ht="15" customHeight="1" x14ac:dyDescent="0.2">
      <c r="A197" s="170"/>
      <c r="B197" s="835" t="s">
        <v>598</v>
      </c>
      <c r="C197" s="836"/>
      <c r="D197" s="836"/>
      <c r="E197" s="836"/>
      <c r="F197" s="836"/>
      <c r="G197" s="837"/>
      <c r="H197" s="217"/>
      <c r="I197" s="155" t="s">
        <v>124</v>
      </c>
      <c r="J197" s="315"/>
      <c r="K197" s="316"/>
      <c r="L197" s="234"/>
      <c r="M197" s="228"/>
      <c r="N197" s="228"/>
      <c r="O197" s="228"/>
      <c r="P197" s="228"/>
      <c r="Q197" s="228"/>
      <c r="R197" s="228"/>
      <c r="S197" s="228"/>
      <c r="T197" s="228"/>
      <c r="U197" s="266" t="s">
        <v>114</v>
      </c>
      <c r="W197" s="1226" t="s">
        <v>678</v>
      </c>
      <c r="X197" s="1227"/>
      <c r="Y197" s="1227"/>
      <c r="Z197" s="1228"/>
    </row>
    <row r="198" spans="1:26" ht="15" customHeight="1" x14ac:dyDescent="0.2">
      <c r="A198" s="170"/>
      <c r="B198" s="838" t="s">
        <v>120</v>
      </c>
      <c r="C198" s="839"/>
      <c r="D198" s="839"/>
      <c r="E198" s="839"/>
      <c r="F198" s="839"/>
      <c r="G198" s="840"/>
      <c r="H198" s="79"/>
      <c r="I198" s="156" t="s">
        <v>125</v>
      </c>
      <c r="J198" s="317"/>
      <c r="K198" s="318"/>
      <c r="L198" s="235"/>
      <c r="M198" s="218"/>
      <c r="N198" s="218"/>
      <c r="O198" s="218"/>
      <c r="P198" s="218"/>
      <c r="Q198" s="218"/>
      <c r="R198" s="218"/>
      <c r="S198" s="218"/>
      <c r="T198" s="219"/>
      <c r="U198" s="240" t="s">
        <v>114</v>
      </c>
      <c r="W198" s="1229"/>
      <c r="X198" s="1230"/>
      <c r="Y198" s="1230"/>
      <c r="Z198" s="1231"/>
    </row>
    <row r="199" spans="1:26" ht="15" customHeight="1" x14ac:dyDescent="0.2">
      <c r="A199" s="170"/>
      <c r="B199" s="838" t="s">
        <v>121</v>
      </c>
      <c r="C199" s="839"/>
      <c r="D199" s="839"/>
      <c r="E199" s="839"/>
      <c r="F199" s="839"/>
      <c r="G199" s="840"/>
      <c r="H199" s="79"/>
      <c r="I199" s="156" t="s">
        <v>126</v>
      </c>
      <c r="J199" s="317"/>
      <c r="K199" s="318"/>
      <c r="L199" s="235"/>
      <c r="M199" s="218"/>
      <c r="N199" s="218"/>
      <c r="O199" s="218"/>
      <c r="P199" s="218"/>
      <c r="Q199" s="218"/>
      <c r="R199" s="218"/>
      <c r="S199" s="218"/>
      <c r="T199" s="219"/>
      <c r="U199" s="240" t="s">
        <v>114</v>
      </c>
      <c r="W199" s="1229"/>
      <c r="X199" s="1230"/>
      <c r="Y199" s="1230"/>
      <c r="Z199" s="1231"/>
    </row>
    <row r="200" spans="1:26" ht="15" customHeight="1" x14ac:dyDescent="0.2">
      <c r="A200" s="170"/>
      <c r="B200" s="781" t="s">
        <v>122</v>
      </c>
      <c r="C200" s="782"/>
      <c r="D200" s="782"/>
      <c r="E200" s="782"/>
      <c r="F200" s="782"/>
      <c r="G200" s="783"/>
      <c r="H200" s="157"/>
      <c r="I200" s="158" t="s">
        <v>124</v>
      </c>
      <c r="J200" s="317"/>
      <c r="K200" s="318"/>
      <c r="L200" s="235"/>
      <c r="M200" s="218"/>
      <c r="N200" s="218"/>
      <c r="O200" s="218"/>
      <c r="P200" s="218"/>
      <c r="Q200" s="218"/>
      <c r="R200" s="218"/>
      <c r="S200" s="218"/>
      <c r="T200" s="219"/>
      <c r="U200" s="240" t="s">
        <v>114</v>
      </c>
      <c r="W200" s="1229"/>
      <c r="X200" s="1230"/>
      <c r="Y200" s="1230"/>
      <c r="Z200" s="1231"/>
    </row>
    <row r="201" spans="1:26" ht="15" customHeight="1" thickBot="1" x14ac:dyDescent="0.25">
      <c r="A201" s="170"/>
      <c r="B201" s="998" t="s">
        <v>123</v>
      </c>
      <c r="C201" s="999"/>
      <c r="D201" s="999"/>
      <c r="E201" s="999"/>
      <c r="F201" s="999"/>
      <c r="G201" s="1000"/>
      <c r="H201" s="73"/>
      <c r="I201" s="97" t="s">
        <v>125</v>
      </c>
      <c r="J201" s="310"/>
      <c r="K201" s="319"/>
      <c r="L201" s="236"/>
      <c r="M201" s="231"/>
      <c r="N201" s="231"/>
      <c r="O201" s="231"/>
      <c r="P201" s="231"/>
      <c r="Q201" s="231"/>
      <c r="R201" s="231"/>
      <c r="S201" s="231"/>
      <c r="T201" s="232"/>
      <c r="U201" s="241" t="s">
        <v>114</v>
      </c>
      <c r="W201" s="1232"/>
      <c r="X201" s="1233"/>
      <c r="Y201" s="1233"/>
      <c r="Z201" s="1234"/>
    </row>
    <row r="202" spans="1:26" x14ac:dyDescent="0.2">
      <c r="B202" s="787" t="s">
        <v>622</v>
      </c>
      <c r="C202" s="788"/>
      <c r="D202" s="788"/>
      <c r="E202" s="788"/>
      <c r="F202" s="788"/>
      <c r="G202" s="789"/>
      <c r="H202" s="159"/>
      <c r="I202" s="160" t="s">
        <v>623</v>
      </c>
      <c r="J202" s="304" t="s">
        <v>14</v>
      </c>
      <c r="K202" s="320"/>
      <c r="L202" s="726"/>
      <c r="M202" s="727"/>
      <c r="N202" s="727"/>
      <c r="O202" s="727"/>
      <c r="P202" s="727"/>
      <c r="Q202" s="727"/>
      <c r="R202" s="727"/>
      <c r="S202" s="727"/>
      <c r="T202" s="727"/>
      <c r="U202" s="728"/>
    </row>
    <row r="203" spans="1:26" x14ac:dyDescent="0.2">
      <c r="B203" s="1001" t="s">
        <v>624</v>
      </c>
      <c r="C203" s="1002"/>
      <c r="D203" s="1002"/>
      <c r="E203" s="1002"/>
      <c r="F203" s="1002"/>
      <c r="G203" s="1002"/>
      <c r="H203" s="233"/>
      <c r="I203" s="271" t="s">
        <v>625</v>
      </c>
      <c r="J203" s="321" t="s">
        <v>14</v>
      </c>
      <c r="K203" s="322"/>
      <c r="L203" s="1003"/>
      <c r="M203" s="1004"/>
      <c r="N203" s="1004"/>
      <c r="O203" s="1004"/>
      <c r="P203" s="1004"/>
      <c r="Q203" s="1004"/>
      <c r="R203" s="1004"/>
      <c r="S203" s="1004"/>
      <c r="T203" s="1004"/>
      <c r="U203" s="1005"/>
    </row>
    <row r="206" spans="1:26" x14ac:dyDescent="0.2">
      <c r="H206" s="242"/>
      <c r="I206" s="243"/>
      <c r="J206" s="244"/>
      <c r="K206" s="245"/>
      <c r="L206" s="246"/>
      <c r="M206" s="246"/>
      <c r="N206" s="246"/>
      <c r="O206" s="246"/>
      <c r="P206" s="246"/>
      <c r="Q206" s="246"/>
      <c r="R206" s="246"/>
      <c r="S206" s="246"/>
      <c r="T206" s="246"/>
      <c r="U206" s="246"/>
      <c r="V206" s="246"/>
      <c r="W206" s="246"/>
      <c r="X206" s="246"/>
      <c r="Y206" s="246"/>
      <c r="Z206" s="246"/>
    </row>
    <row r="207" spans="1:26" x14ac:dyDescent="0.2">
      <c r="H207" s="242"/>
      <c r="I207" s="243"/>
      <c r="J207" s="244"/>
      <c r="K207" s="245"/>
      <c r="L207" s="246"/>
      <c r="M207" s="246"/>
      <c r="N207" s="246"/>
      <c r="O207" s="246"/>
      <c r="P207" s="246"/>
      <c r="Q207" s="246"/>
      <c r="R207" s="246"/>
      <c r="S207" s="246"/>
      <c r="T207" s="246"/>
      <c r="U207" s="246"/>
      <c r="V207" s="246"/>
      <c r="W207" s="246"/>
      <c r="X207" s="246"/>
      <c r="Y207" s="246"/>
      <c r="Z207" s="246"/>
    </row>
    <row r="208" spans="1:26" x14ac:dyDescent="0.2">
      <c r="H208" s="242"/>
      <c r="I208" s="243"/>
      <c r="J208" s="244"/>
      <c r="K208" s="245"/>
      <c r="L208" s="246"/>
      <c r="M208" s="246"/>
      <c r="N208" s="246"/>
      <c r="O208" s="246"/>
      <c r="P208" s="246"/>
      <c r="Q208" s="246"/>
      <c r="R208" s="246"/>
      <c r="S208" s="246"/>
      <c r="T208" s="246"/>
      <c r="U208" s="246"/>
      <c r="V208" s="246"/>
      <c r="W208" s="246"/>
      <c r="X208" s="246"/>
      <c r="Y208" s="246"/>
      <c r="Z208" s="246"/>
    </row>
    <row r="209" spans="8:26" x14ac:dyDescent="0.2">
      <c r="H209" s="242"/>
      <c r="I209" s="243"/>
      <c r="J209" s="244"/>
      <c r="K209" s="245"/>
      <c r="L209" s="246"/>
      <c r="M209" s="246"/>
      <c r="N209" s="246"/>
      <c r="O209" s="246"/>
      <c r="P209" s="246"/>
      <c r="Q209" s="246"/>
      <c r="R209" s="246"/>
      <c r="S209" s="246"/>
      <c r="T209" s="246"/>
      <c r="U209" s="246"/>
      <c r="V209" s="246"/>
      <c r="W209" s="246"/>
      <c r="X209" s="246"/>
      <c r="Y209" s="246"/>
      <c r="Z209" s="246"/>
    </row>
    <row r="210" spans="8:26" x14ac:dyDescent="0.2">
      <c r="H210" s="242"/>
      <c r="I210" s="243"/>
      <c r="J210" s="244"/>
      <c r="K210" s="245"/>
      <c r="L210" s="246"/>
      <c r="M210" s="246"/>
      <c r="N210" s="246"/>
      <c r="O210" s="246"/>
      <c r="P210" s="246"/>
      <c r="Q210" s="246"/>
      <c r="R210" s="246"/>
      <c r="S210" s="246"/>
      <c r="T210" s="246"/>
      <c r="U210" s="246"/>
      <c r="V210" s="246"/>
      <c r="W210" s="246"/>
      <c r="X210" s="246"/>
      <c r="Y210" s="246"/>
      <c r="Z210" s="246"/>
    </row>
    <row r="211" spans="8:26" x14ac:dyDescent="0.2">
      <c r="H211" s="242"/>
      <c r="I211" s="243"/>
      <c r="J211" s="244"/>
      <c r="K211" s="245"/>
      <c r="L211" s="246"/>
      <c r="M211" s="246"/>
      <c r="N211" s="246"/>
      <c r="O211" s="246"/>
      <c r="P211" s="246"/>
      <c r="Q211" s="246"/>
      <c r="R211" s="246"/>
      <c r="S211" s="246"/>
      <c r="T211" s="246"/>
      <c r="U211" s="246"/>
      <c r="V211" s="246"/>
      <c r="W211" s="246"/>
      <c r="X211" s="246"/>
      <c r="Y211" s="246"/>
      <c r="Z211" s="246"/>
    </row>
    <row r="212" spans="8:26" x14ac:dyDescent="0.2">
      <c r="H212" s="242"/>
      <c r="I212" s="243"/>
      <c r="J212" s="244"/>
      <c r="K212" s="245"/>
      <c r="L212" s="246"/>
      <c r="M212" s="246"/>
      <c r="N212" s="246"/>
      <c r="O212" s="246"/>
      <c r="P212" s="246"/>
      <c r="Q212" s="246"/>
      <c r="R212" s="246"/>
      <c r="S212" s="246"/>
      <c r="T212" s="246"/>
      <c r="U212" s="246"/>
      <c r="V212" s="246"/>
      <c r="W212" s="246"/>
      <c r="X212" s="246"/>
      <c r="Y212" s="246"/>
      <c r="Z212" s="246"/>
    </row>
  </sheetData>
  <sheetProtection algorithmName="SHA-512" hashValue="p+mKmgmuxIZwIlbgaZZSItYhgmsGAkbCKMsnTngg34xGzUEmz/i3bz3SYHvGhkGy/RBW0sck0Kg4ZU/PfOaXpg==" saltValue="RACIyyFY7tywYxWWF4bmoA==" spinCount="100000" sheet="1" insertHyperlinks="0" sort="0" autoFilter="0" pivotTables="0"/>
  <mergeCells count="900">
    <mergeCell ref="W149:X151"/>
    <mergeCell ref="R149:S149"/>
    <mergeCell ref="T149:U149"/>
    <mergeCell ref="W42:X45"/>
    <mergeCell ref="W46:X49"/>
    <mergeCell ref="B43:G43"/>
    <mergeCell ref="B44:G44"/>
    <mergeCell ref="H44:K44"/>
    <mergeCell ref="H45:K45"/>
    <mergeCell ref="B47:G47"/>
    <mergeCell ref="B48:G48"/>
    <mergeCell ref="H48:K48"/>
    <mergeCell ref="H49:K49"/>
    <mergeCell ref="B151:G151"/>
    <mergeCell ref="P89:Q89"/>
    <mergeCell ref="R89:S89"/>
    <mergeCell ref="T89:U89"/>
    <mergeCell ref="B90:G90"/>
    <mergeCell ref="L90:M90"/>
    <mergeCell ref="N90:O90"/>
    <mergeCell ref="P90:Q90"/>
    <mergeCell ref="R90:S90"/>
    <mergeCell ref="T90:U90"/>
    <mergeCell ref="B86:G86"/>
    <mergeCell ref="A179:A184"/>
    <mergeCell ref="A185:A190"/>
    <mergeCell ref="W191:X193"/>
    <mergeCell ref="B42:G42"/>
    <mergeCell ref="L42:M42"/>
    <mergeCell ref="N42:O42"/>
    <mergeCell ref="P42:Q42"/>
    <mergeCell ref="R42:S42"/>
    <mergeCell ref="T42:U42"/>
    <mergeCell ref="B45:G45"/>
    <mergeCell ref="B46:G46"/>
    <mergeCell ref="L46:M46"/>
    <mergeCell ref="N46:O46"/>
    <mergeCell ref="P46:Q46"/>
    <mergeCell ref="R46:S46"/>
    <mergeCell ref="T46:U46"/>
    <mergeCell ref="B49:G49"/>
    <mergeCell ref="R188:S188"/>
    <mergeCell ref="T188:U188"/>
    <mergeCell ref="B189:G189"/>
    <mergeCell ref="R182:S182"/>
    <mergeCell ref="T182:U182"/>
    <mergeCell ref="B183:G183"/>
    <mergeCell ref="B184:G184"/>
    <mergeCell ref="Z149:Z196"/>
    <mergeCell ref="W197:Z201"/>
    <mergeCell ref="W179:X184"/>
    <mergeCell ref="W185:X190"/>
    <mergeCell ref="B191:G191"/>
    <mergeCell ref="L191:M191"/>
    <mergeCell ref="N191:O191"/>
    <mergeCell ref="P191:Q191"/>
    <mergeCell ref="R191:S191"/>
    <mergeCell ref="T191:U191"/>
    <mergeCell ref="B192:G192"/>
    <mergeCell ref="B193:G193"/>
    <mergeCell ref="B190:G190"/>
    <mergeCell ref="W152:X154"/>
    <mergeCell ref="W155:X157"/>
    <mergeCell ref="W158:X160"/>
    <mergeCell ref="W161:X163"/>
    <mergeCell ref="W167:X169"/>
    <mergeCell ref="B186:G186"/>
    <mergeCell ref="B187:G187"/>
    <mergeCell ref="B188:G188"/>
    <mergeCell ref="L188:M188"/>
    <mergeCell ref="N188:O188"/>
    <mergeCell ref="N179:O179"/>
    <mergeCell ref="W194:X196"/>
    <mergeCell ref="B152:G152"/>
    <mergeCell ref="L152:M152"/>
    <mergeCell ref="N152:O152"/>
    <mergeCell ref="P152:Q152"/>
    <mergeCell ref="R152:S152"/>
    <mergeCell ref="T152:U152"/>
    <mergeCell ref="B153:G153"/>
    <mergeCell ref="B154:G154"/>
    <mergeCell ref="B155:G155"/>
    <mergeCell ref="L155:M155"/>
    <mergeCell ref="N155:O155"/>
    <mergeCell ref="P155:Q155"/>
    <mergeCell ref="R155:S155"/>
    <mergeCell ref="T155:U155"/>
    <mergeCell ref="B156:G156"/>
    <mergeCell ref="B157:G157"/>
    <mergeCell ref="B158:G158"/>
    <mergeCell ref="L158:M158"/>
    <mergeCell ref="R158:S158"/>
    <mergeCell ref="T158:U158"/>
    <mergeCell ref="B159:G159"/>
    <mergeCell ref="B160:G160"/>
    <mergeCell ref="B161:G161"/>
    <mergeCell ref="U93:U94"/>
    <mergeCell ref="B94:G94"/>
    <mergeCell ref="J86:J94"/>
    <mergeCell ref="K86:K94"/>
    <mergeCell ref="L86:M86"/>
    <mergeCell ref="N86:O86"/>
    <mergeCell ref="P86:Q86"/>
    <mergeCell ref="R86:S86"/>
    <mergeCell ref="T86:U86"/>
    <mergeCell ref="L93:L94"/>
    <mergeCell ref="M93:M94"/>
    <mergeCell ref="N93:N94"/>
    <mergeCell ref="O93:O94"/>
    <mergeCell ref="P93:P94"/>
    <mergeCell ref="Q93:Q94"/>
    <mergeCell ref="R93:R94"/>
    <mergeCell ref="S93:S94"/>
    <mergeCell ref="T93:T94"/>
    <mergeCell ref="W86:X94"/>
    <mergeCell ref="B87:G87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T88:U88"/>
    <mergeCell ref="B89:G89"/>
    <mergeCell ref="L89:M89"/>
    <mergeCell ref="N89:O89"/>
    <mergeCell ref="B91:G91"/>
    <mergeCell ref="L91:M91"/>
    <mergeCell ref="N91:O91"/>
    <mergeCell ref="P91:Q91"/>
    <mergeCell ref="R91:S91"/>
    <mergeCell ref="T91:U91"/>
    <mergeCell ref="B92:G92"/>
    <mergeCell ref="B93:G93"/>
    <mergeCell ref="B1:F1"/>
    <mergeCell ref="G1:H1"/>
    <mergeCell ref="K1:L1"/>
    <mergeCell ref="N1:O1"/>
    <mergeCell ref="P1:S1"/>
    <mergeCell ref="T1:U1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2:F2"/>
    <mergeCell ref="G2:M2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T24:U24"/>
    <mergeCell ref="W24:X25"/>
    <mergeCell ref="B25:G25"/>
    <mergeCell ref="L25:M25"/>
    <mergeCell ref="N25:O25"/>
    <mergeCell ref="P25:Q25"/>
    <mergeCell ref="R25:S25"/>
    <mergeCell ref="T25:U25"/>
    <mergeCell ref="A22:A130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50:X53"/>
    <mergeCell ref="B51:G51"/>
    <mergeCell ref="B52:G52"/>
    <mergeCell ref="H52:K52"/>
    <mergeCell ref="B53:G53"/>
    <mergeCell ref="H53:K53"/>
    <mergeCell ref="B50:G50"/>
    <mergeCell ref="L50:M50"/>
    <mergeCell ref="N50:O50"/>
    <mergeCell ref="P50:Q50"/>
    <mergeCell ref="R50:S50"/>
    <mergeCell ref="T50:U50"/>
    <mergeCell ref="W54:X57"/>
    <mergeCell ref="B55:G55"/>
    <mergeCell ref="B56:G56"/>
    <mergeCell ref="H56:K56"/>
    <mergeCell ref="B57:G57"/>
    <mergeCell ref="H57:K57"/>
    <mergeCell ref="B54:G54"/>
    <mergeCell ref="L54:M54"/>
    <mergeCell ref="N54:O54"/>
    <mergeCell ref="P54:Q54"/>
    <mergeCell ref="R54:S54"/>
    <mergeCell ref="T54:U54"/>
    <mergeCell ref="L62:M62"/>
    <mergeCell ref="N62:O62"/>
    <mergeCell ref="P62:Q62"/>
    <mergeCell ref="R62:S62"/>
    <mergeCell ref="T62:U62"/>
    <mergeCell ref="W62:X65"/>
    <mergeCell ref="B63:G63"/>
    <mergeCell ref="B64:G64"/>
    <mergeCell ref="H64:K64"/>
    <mergeCell ref="B65:G65"/>
    <mergeCell ref="H65:K65"/>
    <mergeCell ref="B62:G62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95:X103"/>
    <mergeCell ref="B96:G96"/>
    <mergeCell ref="L96:M96"/>
    <mergeCell ref="N96:O96"/>
    <mergeCell ref="P96:Q96"/>
    <mergeCell ref="R96:S96"/>
    <mergeCell ref="T96:U96"/>
    <mergeCell ref="B97:G97"/>
    <mergeCell ref="B95:G95"/>
    <mergeCell ref="J95:J103"/>
    <mergeCell ref="K95:K103"/>
    <mergeCell ref="L95:M95"/>
    <mergeCell ref="N95:O95"/>
    <mergeCell ref="P95:Q95"/>
    <mergeCell ref="L97:M97"/>
    <mergeCell ref="N97:O97"/>
    <mergeCell ref="P97:Q97"/>
    <mergeCell ref="B99:G99"/>
    <mergeCell ref="R97:S97"/>
    <mergeCell ref="T97:U97"/>
    <mergeCell ref="B98:G98"/>
    <mergeCell ref="L98:M98"/>
    <mergeCell ref="N98:O98"/>
    <mergeCell ref="P98:Q98"/>
    <mergeCell ref="T95:U95"/>
    <mergeCell ref="L99:M99"/>
    <mergeCell ref="N99:O99"/>
    <mergeCell ref="P99:Q99"/>
    <mergeCell ref="R99:S99"/>
    <mergeCell ref="T99:U99"/>
    <mergeCell ref="B100:G100"/>
    <mergeCell ref="L100:M100"/>
    <mergeCell ref="N100:O100"/>
    <mergeCell ref="P100:Q100"/>
    <mergeCell ref="R100:S100"/>
    <mergeCell ref="T100:U100"/>
    <mergeCell ref="R98:S98"/>
    <mergeCell ref="T98:U98"/>
    <mergeCell ref="R95:S95"/>
    <mergeCell ref="B101:G101"/>
    <mergeCell ref="B102:G102"/>
    <mergeCell ref="L102:L103"/>
    <mergeCell ref="M102:M103"/>
    <mergeCell ref="N102:N103"/>
    <mergeCell ref="O102:O103"/>
    <mergeCell ref="P102:P103"/>
    <mergeCell ref="Q102:Q103"/>
    <mergeCell ref="R102:R103"/>
    <mergeCell ref="S102:S103"/>
    <mergeCell ref="T102:T103"/>
    <mergeCell ref="U102:U103"/>
    <mergeCell ref="B103:G103"/>
    <mergeCell ref="B104:G104"/>
    <mergeCell ref="J104:J112"/>
    <mergeCell ref="K104:K112"/>
    <mergeCell ref="L104:M104"/>
    <mergeCell ref="N104:O104"/>
    <mergeCell ref="P104:Q104"/>
    <mergeCell ref="R104:S104"/>
    <mergeCell ref="T104:U104"/>
    <mergeCell ref="T107:U107"/>
    <mergeCell ref="B108:G108"/>
    <mergeCell ref="L108:M108"/>
    <mergeCell ref="N108:O108"/>
    <mergeCell ref="P108:Q108"/>
    <mergeCell ref="R108:S108"/>
    <mergeCell ref="T108:U108"/>
    <mergeCell ref="P111:P112"/>
    <mergeCell ref="Q111:Q112"/>
    <mergeCell ref="R111:R112"/>
    <mergeCell ref="S111:S112"/>
    <mergeCell ref="T111:T112"/>
    <mergeCell ref="W104:X112"/>
    <mergeCell ref="B105:G105"/>
    <mergeCell ref="L105:M105"/>
    <mergeCell ref="N105:O105"/>
    <mergeCell ref="P105:Q105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7:G107"/>
    <mergeCell ref="L107:M107"/>
    <mergeCell ref="N107:O107"/>
    <mergeCell ref="P107:Q107"/>
    <mergeCell ref="R107:S107"/>
    <mergeCell ref="B109:G109"/>
    <mergeCell ref="L109:M109"/>
    <mergeCell ref="N109:O109"/>
    <mergeCell ref="P109:Q109"/>
    <mergeCell ref="R109:S109"/>
    <mergeCell ref="T109:U109"/>
    <mergeCell ref="U111:U112"/>
    <mergeCell ref="B110:G110"/>
    <mergeCell ref="B111:G111"/>
    <mergeCell ref="L111:L112"/>
    <mergeCell ref="M111:M112"/>
    <mergeCell ref="N111:N112"/>
    <mergeCell ref="O111:O112"/>
    <mergeCell ref="B112:G112"/>
    <mergeCell ref="W113:X121"/>
    <mergeCell ref="B114:G114"/>
    <mergeCell ref="L114:M114"/>
    <mergeCell ref="N114:O114"/>
    <mergeCell ref="P114:Q114"/>
    <mergeCell ref="R114:S114"/>
    <mergeCell ref="T114:U114"/>
    <mergeCell ref="B115:G115"/>
    <mergeCell ref="B113:G113"/>
    <mergeCell ref="J113:J121"/>
    <mergeCell ref="K113:K121"/>
    <mergeCell ref="L113:M113"/>
    <mergeCell ref="N113:O113"/>
    <mergeCell ref="P113:Q113"/>
    <mergeCell ref="L115:M115"/>
    <mergeCell ref="N115:O115"/>
    <mergeCell ref="R113:S113"/>
    <mergeCell ref="T113:U113"/>
    <mergeCell ref="L117:M117"/>
    <mergeCell ref="N117:O117"/>
    <mergeCell ref="P117:Q117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P115:Q115"/>
    <mergeCell ref="B117:G117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B119:G119"/>
    <mergeCell ref="B120:G120"/>
    <mergeCell ref="L120:L121"/>
    <mergeCell ref="M120:M121"/>
    <mergeCell ref="N120:N121"/>
    <mergeCell ref="O120:O121"/>
    <mergeCell ref="P120:P121"/>
    <mergeCell ref="Q120:Q121"/>
    <mergeCell ref="R120:R121"/>
    <mergeCell ref="S120:S121"/>
    <mergeCell ref="T120:T121"/>
    <mergeCell ref="U120:U121"/>
    <mergeCell ref="B121:G121"/>
    <mergeCell ref="B122:G122"/>
    <mergeCell ref="J122:J130"/>
    <mergeCell ref="K122:K130"/>
    <mergeCell ref="L122:M122"/>
    <mergeCell ref="N122:O122"/>
    <mergeCell ref="P122:Q122"/>
    <mergeCell ref="R122:S122"/>
    <mergeCell ref="T122:U122"/>
    <mergeCell ref="W122:X130"/>
    <mergeCell ref="T127:U127"/>
    <mergeCell ref="B126:G126"/>
    <mergeCell ref="L126:M126"/>
    <mergeCell ref="N126:O126"/>
    <mergeCell ref="P126:Q126"/>
    <mergeCell ref="R126:S126"/>
    <mergeCell ref="T126:U126"/>
    <mergeCell ref="P129:P130"/>
    <mergeCell ref="Q129:Q130"/>
    <mergeCell ref="R129:R130"/>
    <mergeCell ref="S129:S130"/>
    <mergeCell ref="T129:T130"/>
    <mergeCell ref="U129:U130"/>
    <mergeCell ref="B128:G128"/>
    <mergeCell ref="B129:G129"/>
    <mergeCell ref="L129:L130"/>
    <mergeCell ref="M129:M130"/>
    <mergeCell ref="N129:N130"/>
    <mergeCell ref="O129:O130"/>
    <mergeCell ref="B130:G130"/>
    <mergeCell ref="Y122:Z130"/>
    <mergeCell ref="B123:G123"/>
    <mergeCell ref="L123:M123"/>
    <mergeCell ref="N123:O123"/>
    <mergeCell ref="P123:Q123"/>
    <mergeCell ref="R123:S123"/>
    <mergeCell ref="T123:U123"/>
    <mergeCell ref="B125:G125"/>
    <mergeCell ref="L125:M125"/>
    <mergeCell ref="N125:O125"/>
    <mergeCell ref="P125:Q125"/>
    <mergeCell ref="R125:S125"/>
    <mergeCell ref="T125:U125"/>
    <mergeCell ref="B124:G124"/>
    <mergeCell ref="L124:M124"/>
    <mergeCell ref="N124:O124"/>
    <mergeCell ref="P124:Q124"/>
    <mergeCell ref="R124:S124"/>
    <mergeCell ref="T124:U124"/>
    <mergeCell ref="B127:G127"/>
    <mergeCell ref="L127:M127"/>
    <mergeCell ref="N127:O127"/>
    <mergeCell ref="P127:Q127"/>
    <mergeCell ref="R127:S127"/>
    <mergeCell ref="W131:X139"/>
    <mergeCell ref="B132:G132"/>
    <mergeCell ref="L132:M132"/>
    <mergeCell ref="N132:O132"/>
    <mergeCell ref="P132:Q132"/>
    <mergeCell ref="R132:S132"/>
    <mergeCell ref="T132:U132"/>
    <mergeCell ref="B133:G133"/>
    <mergeCell ref="B131:G131"/>
    <mergeCell ref="J131:J139"/>
    <mergeCell ref="K131:K139"/>
    <mergeCell ref="L131:M131"/>
    <mergeCell ref="N131:O131"/>
    <mergeCell ref="P131:Q131"/>
    <mergeCell ref="L133:M133"/>
    <mergeCell ref="N133:O133"/>
    <mergeCell ref="P133:Q133"/>
    <mergeCell ref="B135:G135"/>
    <mergeCell ref="R133:S133"/>
    <mergeCell ref="T133:U133"/>
    <mergeCell ref="B134:G134"/>
    <mergeCell ref="L134:M134"/>
    <mergeCell ref="N134:O134"/>
    <mergeCell ref="P134:Q134"/>
    <mergeCell ref="R134:S134"/>
    <mergeCell ref="T134:U134"/>
    <mergeCell ref="R131:S131"/>
    <mergeCell ref="T131:U131"/>
    <mergeCell ref="L135:M135"/>
    <mergeCell ref="N135:O135"/>
    <mergeCell ref="P135:Q135"/>
    <mergeCell ref="R135:S135"/>
    <mergeCell ref="T135:U135"/>
    <mergeCell ref="B136:G136"/>
    <mergeCell ref="L136:M136"/>
    <mergeCell ref="N136:O136"/>
    <mergeCell ref="P136:Q136"/>
    <mergeCell ref="R136:S136"/>
    <mergeCell ref="T136:U136"/>
    <mergeCell ref="B137:G137"/>
    <mergeCell ref="B138:G138"/>
    <mergeCell ref="L138:L139"/>
    <mergeCell ref="M138:M139"/>
    <mergeCell ref="N138:N139"/>
    <mergeCell ref="O138:O139"/>
    <mergeCell ref="P138:P139"/>
    <mergeCell ref="Q138:Q139"/>
    <mergeCell ref="R138:R139"/>
    <mergeCell ref="S138:S139"/>
    <mergeCell ref="T138:T139"/>
    <mergeCell ref="U138:U139"/>
    <mergeCell ref="B139:G139"/>
    <mergeCell ref="B140:G140"/>
    <mergeCell ref="J140:J148"/>
    <mergeCell ref="K140:K148"/>
    <mergeCell ref="L140:M140"/>
    <mergeCell ref="N140:O140"/>
    <mergeCell ref="P140:Q140"/>
    <mergeCell ref="R140:S140"/>
    <mergeCell ref="T140:U140"/>
    <mergeCell ref="T143:U143"/>
    <mergeCell ref="B144:G144"/>
    <mergeCell ref="L144:M144"/>
    <mergeCell ref="N144:O144"/>
    <mergeCell ref="P144:Q144"/>
    <mergeCell ref="R144:S144"/>
    <mergeCell ref="T144:U144"/>
    <mergeCell ref="P147:P148"/>
    <mergeCell ref="Q147:Q148"/>
    <mergeCell ref="R147:R148"/>
    <mergeCell ref="S147:S148"/>
    <mergeCell ref="T147:T148"/>
    <mergeCell ref="U147:U148"/>
    <mergeCell ref="B146:G146"/>
    <mergeCell ref="B147:G147"/>
    <mergeCell ref="L147:L148"/>
    <mergeCell ref="W140:X148"/>
    <mergeCell ref="B141:G141"/>
    <mergeCell ref="L141:M141"/>
    <mergeCell ref="N141:O141"/>
    <mergeCell ref="P141:Q141"/>
    <mergeCell ref="R141:S141"/>
    <mergeCell ref="T141:U141"/>
    <mergeCell ref="B142:G142"/>
    <mergeCell ref="L142:M142"/>
    <mergeCell ref="N142:O142"/>
    <mergeCell ref="P142:Q142"/>
    <mergeCell ref="R142:S142"/>
    <mergeCell ref="T142:U142"/>
    <mergeCell ref="B143:G143"/>
    <mergeCell ref="L143:M143"/>
    <mergeCell ref="N143:O143"/>
    <mergeCell ref="P143:Q143"/>
    <mergeCell ref="R143:S143"/>
    <mergeCell ref="B145:G145"/>
    <mergeCell ref="L145:M145"/>
    <mergeCell ref="N145:O145"/>
    <mergeCell ref="P145:Q145"/>
    <mergeCell ref="R145:S145"/>
    <mergeCell ref="T145:U145"/>
    <mergeCell ref="M147:M148"/>
    <mergeCell ref="N147:N148"/>
    <mergeCell ref="O147:O148"/>
    <mergeCell ref="B148:G148"/>
    <mergeCell ref="B150:G150"/>
    <mergeCell ref="B149:G149"/>
    <mergeCell ref="L149:M149"/>
    <mergeCell ref="N149:O149"/>
    <mergeCell ref="P149:Q149"/>
    <mergeCell ref="L161:M161"/>
    <mergeCell ref="N161:O161"/>
    <mergeCell ref="P161:Q161"/>
    <mergeCell ref="R161:S161"/>
    <mergeCell ref="N158:O158"/>
    <mergeCell ref="P158:Q158"/>
    <mergeCell ref="T161:U161"/>
    <mergeCell ref="B163:G163"/>
    <mergeCell ref="B167:G167"/>
    <mergeCell ref="L167:M167"/>
    <mergeCell ref="N167:O167"/>
    <mergeCell ref="P167:Q167"/>
    <mergeCell ref="R167:S167"/>
    <mergeCell ref="T167:U167"/>
    <mergeCell ref="B164:G164"/>
    <mergeCell ref="L164:M164"/>
    <mergeCell ref="N164:O164"/>
    <mergeCell ref="P164:Q164"/>
    <mergeCell ref="R164:S164"/>
    <mergeCell ref="T164:U164"/>
    <mergeCell ref="B162:G162"/>
    <mergeCell ref="B170:G170"/>
    <mergeCell ref="L170:M170"/>
    <mergeCell ref="N170:O170"/>
    <mergeCell ref="P170:Q170"/>
    <mergeCell ref="R170:S170"/>
    <mergeCell ref="T170:U170"/>
    <mergeCell ref="B171:G171"/>
    <mergeCell ref="B172:G172"/>
    <mergeCell ref="R194:S194"/>
    <mergeCell ref="T194:U194"/>
    <mergeCell ref="L194:M194"/>
    <mergeCell ref="N194:O194"/>
    <mergeCell ref="P194:Q194"/>
    <mergeCell ref="B185:G185"/>
    <mergeCell ref="L185:M185"/>
    <mergeCell ref="N185:O185"/>
    <mergeCell ref="P185:Q185"/>
    <mergeCell ref="R185:S185"/>
    <mergeCell ref="T185:U185"/>
    <mergeCell ref="P188:Q188"/>
    <mergeCell ref="P179:Q179"/>
    <mergeCell ref="R179:S179"/>
    <mergeCell ref="T179:U179"/>
    <mergeCell ref="B180:G180"/>
    <mergeCell ref="B179:G179"/>
    <mergeCell ref="L179:M179"/>
    <mergeCell ref="B201:G201"/>
    <mergeCell ref="B202:G202"/>
    <mergeCell ref="L202:U202"/>
    <mergeCell ref="B203:G203"/>
    <mergeCell ref="L203:U203"/>
    <mergeCell ref="B197:G197"/>
    <mergeCell ref="B198:G198"/>
    <mergeCell ref="B199:G199"/>
    <mergeCell ref="B200:G200"/>
    <mergeCell ref="B195:G195"/>
    <mergeCell ref="B196:G196"/>
    <mergeCell ref="B181:G181"/>
    <mergeCell ref="B182:G182"/>
    <mergeCell ref="L182:M182"/>
    <mergeCell ref="N182:O182"/>
    <mergeCell ref="P182:Q182"/>
    <mergeCell ref="B194:G194"/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  <mergeCell ref="W164:X166"/>
    <mergeCell ref="B165:G165"/>
    <mergeCell ref="B166:G166"/>
    <mergeCell ref="W173:X178"/>
    <mergeCell ref="A173:A178"/>
    <mergeCell ref="B173:G173"/>
    <mergeCell ref="L173:M173"/>
    <mergeCell ref="N173:O173"/>
    <mergeCell ref="P173:Q173"/>
    <mergeCell ref="R173:S173"/>
    <mergeCell ref="T173:U173"/>
    <mergeCell ref="B174:G174"/>
    <mergeCell ref="B175:G175"/>
    <mergeCell ref="B176:G176"/>
    <mergeCell ref="L176:M176"/>
    <mergeCell ref="N176:O176"/>
    <mergeCell ref="P176:Q176"/>
    <mergeCell ref="R176:S176"/>
    <mergeCell ref="T176:U176"/>
    <mergeCell ref="B177:G177"/>
    <mergeCell ref="B178:G178"/>
    <mergeCell ref="W170:X172"/>
    <mergeCell ref="B168:G168"/>
    <mergeCell ref="B169:G169"/>
  </mergeCells>
  <conditionalFormatting sqref="K6 K8 K14 K16">
    <cfRule type="notContainsBlanks" dxfId="262" priority="151">
      <formula>LEN(TRIM(K6))&gt;0</formula>
    </cfRule>
  </conditionalFormatting>
  <conditionalFormatting sqref="J6 J8 J14 J16">
    <cfRule type="notContainsBlanks" dxfId="261" priority="150">
      <formula>LEN(TRIM(J6))&gt;0</formula>
    </cfRule>
  </conditionalFormatting>
  <conditionalFormatting sqref="K10">
    <cfRule type="notContainsBlanks" dxfId="260" priority="149">
      <formula>LEN(TRIM(K10))&gt;0</formula>
    </cfRule>
  </conditionalFormatting>
  <conditionalFormatting sqref="J10">
    <cfRule type="notContainsBlanks" dxfId="259" priority="148">
      <formula>LEN(TRIM(J10))&gt;0</formula>
    </cfRule>
  </conditionalFormatting>
  <conditionalFormatting sqref="K12">
    <cfRule type="notContainsBlanks" dxfId="258" priority="147">
      <formula>LEN(TRIM(K12))&gt;0</formula>
    </cfRule>
  </conditionalFormatting>
  <conditionalFormatting sqref="J12">
    <cfRule type="notContainsBlanks" dxfId="257" priority="146">
      <formula>LEN(TRIM(J12))&gt;0</formula>
    </cfRule>
  </conditionalFormatting>
  <conditionalFormatting sqref="B36:F37 H37:J37 I36:J36">
    <cfRule type="cellIs" dxfId="256" priority="145" operator="between">
      <formula>0</formula>
      <formula>0.0000000001</formula>
    </cfRule>
  </conditionalFormatting>
  <conditionalFormatting sqref="B24:F25">
    <cfRule type="cellIs" dxfId="255" priority="144" operator="between">
      <formula>0</formula>
      <formula>0.0000000001</formula>
    </cfRule>
  </conditionalFormatting>
  <conditionalFormatting sqref="B26:F26">
    <cfRule type="cellIs" dxfId="254" priority="143" operator="between">
      <formula>0</formula>
      <formula>0.0000000001</formula>
    </cfRule>
  </conditionalFormatting>
  <conditionalFormatting sqref="B28:F28">
    <cfRule type="cellIs" dxfId="253" priority="142" operator="between">
      <formula>0</formula>
      <formula>0.0000000001</formula>
    </cfRule>
  </conditionalFormatting>
  <conditionalFormatting sqref="B34:F35 H35:J35 I34:J34">
    <cfRule type="cellIs" dxfId="252" priority="141" operator="between">
      <formula>0</formula>
      <formula>0.0000000001</formula>
    </cfRule>
  </conditionalFormatting>
  <conditionalFormatting sqref="B30:F30">
    <cfRule type="cellIs" dxfId="251" priority="140" operator="between">
      <formula>0</formula>
      <formula>0.0000000001</formula>
    </cfRule>
  </conditionalFormatting>
  <conditionalFormatting sqref="B38:F38 H39:J39 I38:J38">
    <cfRule type="cellIs" dxfId="250" priority="139" operator="between">
      <formula>0</formula>
      <formula>0.0000000001</formula>
    </cfRule>
  </conditionalFormatting>
  <conditionalFormatting sqref="B40:F40 H41:J41 I40:J40">
    <cfRule type="cellIs" dxfId="249" priority="138" operator="between">
      <formula>0</formula>
      <formula>0.0000000001</formula>
    </cfRule>
  </conditionalFormatting>
  <conditionalFormatting sqref="L52">
    <cfRule type="notContainsBlanks" dxfId="248" priority="137">
      <formula>LEN(TRIM(L52))&gt;0</formula>
    </cfRule>
  </conditionalFormatting>
  <conditionalFormatting sqref="M52">
    <cfRule type="notContainsBlanks" dxfId="247" priority="136">
      <formula>LEN(TRIM(M52))&gt;0</formula>
    </cfRule>
  </conditionalFormatting>
  <conditionalFormatting sqref="N52">
    <cfRule type="notContainsBlanks" dxfId="246" priority="135">
      <formula>LEN(TRIM(N52))&gt;0</formula>
    </cfRule>
  </conditionalFormatting>
  <conditionalFormatting sqref="T56">
    <cfRule type="notContainsBlanks" dxfId="245" priority="122">
      <formula>LEN(TRIM(T56))&gt;0</formula>
    </cfRule>
  </conditionalFormatting>
  <conditionalFormatting sqref="O52:P52">
    <cfRule type="notContainsBlanks" dxfId="244" priority="134">
      <formula>LEN(TRIM(O52))&gt;0</formula>
    </cfRule>
  </conditionalFormatting>
  <conditionalFormatting sqref="Q52">
    <cfRule type="notContainsBlanks" dxfId="243" priority="133">
      <formula>LEN(TRIM(Q52))&gt;0</formula>
    </cfRule>
  </conditionalFormatting>
  <conditionalFormatting sqref="R52">
    <cfRule type="notContainsBlanks" dxfId="242" priority="132">
      <formula>LEN(TRIM(R52))&gt;0</formula>
    </cfRule>
  </conditionalFormatting>
  <conditionalFormatting sqref="S52">
    <cfRule type="notContainsBlanks" dxfId="241" priority="131">
      <formula>LEN(TRIM(S52))&gt;0</formula>
    </cfRule>
  </conditionalFormatting>
  <conditionalFormatting sqref="T52">
    <cfRule type="notContainsBlanks" dxfId="240" priority="130">
      <formula>LEN(TRIM(T52))&gt;0</formula>
    </cfRule>
  </conditionalFormatting>
  <conditionalFormatting sqref="Q56">
    <cfRule type="notContainsBlanks" dxfId="239" priority="125">
      <formula>LEN(TRIM(Q56))&gt;0</formula>
    </cfRule>
  </conditionalFormatting>
  <conditionalFormatting sqref="R56">
    <cfRule type="notContainsBlanks" dxfId="238" priority="124">
      <formula>LEN(TRIM(R56))&gt;0</formula>
    </cfRule>
  </conditionalFormatting>
  <conditionalFormatting sqref="S56">
    <cfRule type="notContainsBlanks" dxfId="237" priority="123">
      <formula>LEN(TRIM(S56))&gt;0</formula>
    </cfRule>
  </conditionalFormatting>
  <conditionalFormatting sqref="L64">
    <cfRule type="expression" dxfId="236" priority="121">
      <formula>$L$64=""</formula>
    </cfRule>
  </conditionalFormatting>
  <conditionalFormatting sqref="M64">
    <cfRule type="expression" dxfId="235" priority="119">
      <formula>$M$64=""</formula>
    </cfRule>
  </conditionalFormatting>
  <conditionalFormatting sqref="N64">
    <cfRule type="expression" dxfId="234" priority="120">
      <formula>$N$64=""</formula>
    </cfRule>
  </conditionalFormatting>
  <conditionalFormatting sqref="O64">
    <cfRule type="expression" dxfId="233" priority="118">
      <formula>$O$64=""</formula>
    </cfRule>
  </conditionalFormatting>
  <conditionalFormatting sqref="P64">
    <cfRule type="expression" dxfId="232" priority="117">
      <formula>$P$64=""</formula>
    </cfRule>
  </conditionalFormatting>
  <conditionalFormatting sqref="L68">
    <cfRule type="expression" dxfId="231" priority="112">
      <formula>$L$68=""</formula>
    </cfRule>
  </conditionalFormatting>
  <conditionalFormatting sqref="M68">
    <cfRule type="expression" dxfId="230" priority="111">
      <formula>$M$68=""</formula>
    </cfRule>
  </conditionalFormatting>
  <conditionalFormatting sqref="N68">
    <cfRule type="expression" dxfId="229" priority="110">
      <formula>$N$68=""</formula>
    </cfRule>
  </conditionalFormatting>
  <conditionalFormatting sqref="O68">
    <cfRule type="expression" dxfId="228" priority="109">
      <formula>$O$68=""</formula>
    </cfRule>
  </conditionalFormatting>
  <conditionalFormatting sqref="P68">
    <cfRule type="expression" dxfId="227" priority="108">
      <formula>$P$68=""</formula>
    </cfRule>
  </conditionalFormatting>
  <conditionalFormatting sqref="L72">
    <cfRule type="expression" dxfId="226" priority="104">
      <formula>$L$72=""</formula>
    </cfRule>
  </conditionalFormatting>
  <conditionalFormatting sqref="M72">
    <cfRule type="expression" dxfId="225" priority="103">
      <formula>$M$72=""</formula>
    </cfRule>
  </conditionalFormatting>
  <conditionalFormatting sqref="N72">
    <cfRule type="expression" dxfId="224" priority="102">
      <formula>$N$72=""</formula>
    </cfRule>
  </conditionalFormatting>
  <conditionalFormatting sqref="O72">
    <cfRule type="expression" dxfId="223" priority="101">
      <formula>$O$72=""</formula>
    </cfRule>
  </conditionalFormatting>
  <conditionalFormatting sqref="P72">
    <cfRule type="expression" dxfId="222" priority="100">
      <formula>$P$72=""</formula>
    </cfRule>
  </conditionalFormatting>
  <conditionalFormatting sqref="L76">
    <cfRule type="expression" dxfId="221" priority="95">
      <formula>$L$76=""</formula>
    </cfRule>
  </conditionalFormatting>
  <conditionalFormatting sqref="M76">
    <cfRule type="expression" dxfId="220" priority="94">
      <formula>$M$76=""</formula>
    </cfRule>
  </conditionalFormatting>
  <conditionalFormatting sqref="N76">
    <cfRule type="expression" dxfId="219" priority="93">
      <formula>$N$76=""</formula>
    </cfRule>
  </conditionalFormatting>
  <conditionalFormatting sqref="O76">
    <cfRule type="expression" dxfId="218" priority="92">
      <formula>$O$76=""</formula>
    </cfRule>
  </conditionalFormatting>
  <conditionalFormatting sqref="P76">
    <cfRule type="expression" dxfId="217" priority="91">
      <formula>$P$76=""</formula>
    </cfRule>
  </conditionalFormatting>
  <conditionalFormatting sqref="L80">
    <cfRule type="expression" dxfId="216" priority="86">
      <formula>$L$80=""</formula>
    </cfRule>
  </conditionalFormatting>
  <conditionalFormatting sqref="M80">
    <cfRule type="expression" dxfId="215" priority="85">
      <formula>$M$80=""</formula>
    </cfRule>
  </conditionalFormatting>
  <conditionalFormatting sqref="N80">
    <cfRule type="expression" dxfId="214" priority="84">
      <formula>$N$80=""</formula>
    </cfRule>
  </conditionalFormatting>
  <conditionalFormatting sqref="O80">
    <cfRule type="expression" dxfId="213" priority="83">
      <formula>$O$80=""</formula>
    </cfRule>
  </conditionalFormatting>
  <conditionalFormatting sqref="P80">
    <cfRule type="expression" dxfId="212" priority="82">
      <formula>$P$80=""</formula>
    </cfRule>
  </conditionalFormatting>
  <conditionalFormatting sqref="L84">
    <cfRule type="expression" dxfId="211" priority="77">
      <formula>$L$84=""</formula>
    </cfRule>
  </conditionalFormatting>
  <conditionalFormatting sqref="M84">
    <cfRule type="expression" dxfId="210" priority="76">
      <formula>$M$84=""</formula>
    </cfRule>
  </conditionalFormatting>
  <conditionalFormatting sqref="N84">
    <cfRule type="expression" dxfId="209" priority="75">
      <formula>$N$84=""</formula>
    </cfRule>
  </conditionalFormatting>
  <conditionalFormatting sqref="O84">
    <cfRule type="expression" dxfId="208" priority="74">
      <formula>$O$84=""</formula>
    </cfRule>
  </conditionalFormatting>
  <conditionalFormatting sqref="P84">
    <cfRule type="expression" dxfId="207" priority="73">
      <formula>$P$84=""</formula>
    </cfRule>
  </conditionalFormatting>
  <conditionalFormatting sqref="L18:M18">
    <cfRule type="expression" dxfId="206" priority="67">
      <formula>$L$18&lt;&gt;""</formula>
    </cfRule>
    <cfRule type="expression" dxfId="205" priority="68">
      <formula>$L$18=""</formula>
    </cfRule>
  </conditionalFormatting>
  <conditionalFormatting sqref="L19:M19">
    <cfRule type="expression" dxfId="204" priority="65">
      <formula>$L$19&lt;&gt;""</formula>
    </cfRule>
    <cfRule type="expression" dxfId="203" priority="66">
      <formula>$L$19=""</formula>
    </cfRule>
  </conditionalFormatting>
  <conditionalFormatting sqref="L20:M20">
    <cfRule type="expression" dxfId="202" priority="63">
      <formula>$L$20&lt;&gt;""</formula>
    </cfRule>
    <cfRule type="expression" dxfId="201" priority="64">
      <formula>$L$20=""</formula>
    </cfRule>
  </conditionalFormatting>
  <conditionalFormatting sqref="L21:M21">
    <cfRule type="expression" dxfId="200" priority="61">
      <formula>$L$21&lt;&gt;""</formula>
    </cfRule>
    <cfRule type="expression" dxfId="199" priority="62">
      <formula>$L$21=""</formula>
    </cfRule>
  </conditionalFormatting>
  <conditionalFormatting sqref="B32:F33 H33:J33 I32:J32">
    <cfRule type="cellIs" dxfId="198" priority="59" operator="between">
      <formula>0</formula>
      <formula>0.0000000001</formula>
    </cfRule>
  </conditionalFormatting>
  <conditionalFormatting sqref="T2:T3">
    <cfRule type="expression" dxfId="197" priority="55">
      <formula>$T$2=""</formula>
    </cfRule>
    <cfRule type="containsText" dxfId="196" priority="58" operator="containsText" text="#">
      <formula>NOT(ISERROR(SEARCH("#",T2)))</formula>
    </cfRule>
  </conditionalFormatting>
  <conditionalFormatting sqref="U2">
    <cfRule type="expression" dxfId="195" priority="56">
      <formula>$T$2=""</formula>
    </cfRule>
    <cfRule type="expression" dxfId="194" priority="57">
      <formula>$T$2="#"</formula>
    </cfRule>
  </conditionalFormatting>
  <conditionalFormatting sqref="L56">
    <cfRule type="notContainsBlanks" dxfId="193" priority="54">
      <formula>LEN(TRIM(L56))&gt;0</formula>
    </cfRule>
  </conditionalFormatting>
  <conditionalFormatting sqref="M56">
    <cfRule type="notContainsBlanks" dxfId="192" priority="53">
      <formula>LEN(TRIM(M56))&gt;0</formula>
    </cfRule>
  </conditionalFormatting>
  <conditionalFormatting sqref="N56">
    <cfRule type="notContainsBlanks" dxfId="191" priority="52">
      <formula>LEN(TRIM(N56))&gt;0</formula>
    </cfRule>
  </conditionalFormatting>
  <conditionalFormatting sqref="O56:P56">
    <cfRule type="notContainsBlanks" dxfId="190" priority="51">
      <formula>LEN(TRIM(O56))&gt;0</formula>
    </cfRule>
  </conditionalFormatting>
  <conditionalFormatting sqref="T64">
    <cfRule type="notContainsBlanks" dxfId="189" priority="47">
      <formula>LEN(TRIM(T64))&gt;0</formula>
    </cfRule>
  </conditionalFormatting>
  <conditionalFormatting sqref="Q64">
    <cfRule type="notContainsBlanks" dxfId="188" priority="50">
      <formula>LEN(TRIM(Q64))&gt;0</formula>
    </cfRule>
  </conditionalFormatting>
  <conditionalFormatting sqref="R64">
    <cfRule type="notContainsBlanks" dxfId="187" priority="49">
      <formula>LEN(TRIM(R64))&gt;0</formula>
    </cfRule>
  </conditionalFormatting>
  <conditionalFormatting sqref="S64">
    <cfRule type="notContainsBlanks" dxfId="186" priority="48">
      <formula>LEN(TRIM(S64))&gt;0</formula>
    </cfRule>
  </conditionalFormatting>
  <conditionalFormatting sqref="T68">
    <cfRule type="notContainsBlanks" dxfId="185" priority="43">
      <formula>LEN(TRIM(T68))&gt;0</formula>
    </cfRule>
  </conditionalFormatting>
  <conditionalFormatting sqref="Q68">
    <cfRule type="notContainsBlanks" dxfId="184" priority="46">
      <formula>LEN(TRIM(Q68))&gt;0</formula>
    </cfRule>
  </conditionalFormatting>
  <conditionalFormatting sqref="R68">
    <cfRule type="notContainsBlanks" dxfId="183" priority="45">
      <formula>LEN(TRIM(R68))&gt;0</formula>
    </cfRule>
  </conditionalFormatting>
  <conditionalFormatting sqref="S68">
    <cfRule type="notContainsBlanks" dxfId="182" priority="44">
      <formula>LEN(TRIM(S68))&gt;0</formula>
    </cfRule>
  </conditionalFormatting>
  <conditionalFormatting sqref="T72">
    <cfRule type="notContainsBlanks" dxfId="181" priority="39">
      <formula>LEN(TRIM(T72))&gt;0</formula>
    </cfRule>
  </conditionalFormatting>
  <conditionalFormatting sqref="Q72">
    <cfRule type="notContainsBlanks" dxfId="180" priority="42">
      <formula>LEN(TRIM(Q72))&gt;0</formula>
    </cfRule>
  </conditionalFormatting>
  <conditionalFormatting sqref="R72">
    <cfRule type="notContainsBlanks" dxfId="179" priority="41">
      <formula>LEN(TRIM(R72))&gt;0</formula>
    </cfRule>
  </conditionalFormatting>
  <conditionalFormatting sqref="S72">
    <cfRule type="notContainsBlanks" dxfId="178" priority="40">
      <formula>LEN(TRIM(S72))&gt;0</formula>
    </cfRule>
  </conditionalFormatting>
  <conditionalFormatting sqref="T76">
    <cfRule type="notContainsBlanks" dxfId="177" priority="35">
      <formula>LEN(TRIM(T76))&gt;0</formula>
    </cfRule>
  </conditionalFormatting>
  <conditionalFormatting sqref="Q76">
    <cfRule type="notContainsBlanks" dxfId="176" priority="38">
      <formula>LEN(TRIM(Q76))&gt;0</formula>
    </cfRule>
  </conditionalFormatting>
  <conditionalFormatting sqref="R76">
    <cfRule type="notContainsBlanks" dxfId="175" priority="37">
      <formula>LEN(TRIM(R76))&gt;0</formula>
    </cfRule>
  </conditionalFormatting>
  <conditionalFormatting sqref="S76">
    <cfRule type="notContainsBlanks" dxfId="174" priority="36">
      <formula>LEN(TRIM(S76))&gt;0</formula>
    </cfRule>
  </conditionalFormatting>
  <conditionalFormatting sqref="T80">
    <cfRule type="notContainsBlanks" dxfId="173" priority="31">
      <formula>LEN(TRIM(T80))&gt;0</formula>
    </cfRule>
  </conditionalFormatting>
  <conditionalFormatting sqref="Q80">
    <cfRule type="notContainsBlanks" dxfId="172" priority="34">
      <formula>LEN(TRIM(Q80))&gt;0</formula>
    </cfRule>
  </conditionalFormatting>
  <conditionalFormatting sqref="R80">
    <cfRule type="notContainsBlanks" dxfId="171" priority="33">
      <formula>LEN(TRIM(R80))&gt;0</formula>
    </cfRule>
  </conditionalFormatting>
  <conditionalFormatting sqref="S80">
    <cfRule type="notContainsBlanks" dxfId="170" priority="32">
      <formula>LEN(TRIM(S80))&gt;0</formula>
    </cfRule>
  </conditionalFormatting>
  <conditionalFormatting sqref="T84">
    <cfRule type="notContainsBlanks" dxfId="169" priority="27">
      <formula>LEN(TRIM(T84))&gt;0</formula>
    </cfRule>
  </conditionalFormatting>
  <conditionalFormatting sqref="Q84">
    <cfRule type="notContainsBlanks" dxfId="168" priority="30">
      <formula>LEN(TRIM(Q84))&gt;0</formula>
    </cfRule>
  </conditionalFormatting>
  <conditionalFormatting sqref="R84">
    <cfRule type="notContainsBlanks" dxfId="167" priority="29">
      <formula>LEN(TRIM(R84))&gt;0</formula>
    </cfRule>
  </conditionalFormatting>
  <conditionalFormatting sqref="S84">
    <cfRule type="notContainsBlanks" dxfId="166" priority="28">
      <formula>LEN(TRIM(S84))&gt;0</formula>
    </cfRule>
  </conditionalFormatting>
  <conditionalFormatting sqref="B42:F42 H42:J42">
    <cfRule type="cellIs" dxfId="165" priority="26" operator="between">
      <formula>0</formula>
      <formula>0.0000000001</formula>
    </cfRule>
  </conditionalFormatting>
  <conditionalFormatting sqref="B46:F46 H46:J46">
    <cfRule type="cellIs" dxfId="164" priority="25" operator="between">
      <formula>0</formula>
      <formula>0.0000000001</formula>
    </cfRule>
  </conditionalFormatting>
  <conditionalFormatting sqref="L44">
    <cfRule type="notContainsBlanks" dxfId="163" priority="24">
      <formula>LEN(TRIM(L44))&gt;0</formula>
    </cfRule>
  </conditionalFormatting>
  <conditionalFormatting sqref="M44">
    <cfRule type="notContainsBlanks" dxfId="162" priority="23">
      <formula>LEN(TRIM(M44))&gt;0</formula>
    </cfRule>
  </conditionalFormatting>
  <conditionalFormatting sqref="N44">
    <cfRule type="notContainsBlanks" dxfId="161" priority="22">
      <formula>LEN(TRIM(N44))&gt;0</formula>
    </cfRule>
  </conditionalFormatting>
  <conditionalFormatting sqref="O44:P44">
    <cfRule type="notContainsBlanks" dxfId="160" priority="21">
      <formula>LEN(TRIM(O44))&gt;0</formula>
    </cfRule>
  </conditionalFormatting>
  <conditionalFormatting sqref="Q44">
    <cfRule type="notContainsBlanks" dxfId="159" priority="20">
      <formula>LEN(TRIM(Q44))&gt;0</formula>
    </cfRule>
  </conditionalFormatting>
  <conditionalFormatting sqref="R44">
    <cfRule type="notContainsBlanks" dxfId="158" priority="19">
      <formula>LEN(TRIM(R44))&gt;0</formula>
    </cfRule>
  </conditionalFormatting>
  <conditionalFormatting sqref="S44">
    <cfRule type="notContainsBlanks" dxfId="157" priority="18">
      <formula>LEN(TRIM(S44))&gt;0</formula>
    </cfRule>
  </conditionalFormatting>
  <conditionalFormatting sqref="T44">
    <cfRule type="notContainsBlanks" dxfId="156" priority="17">
      <formula>LEN(TRIM(T44))&gt;0</formula>
    </cfRule>
  </conditionalFormatting>
  <conditionalFormatting sqref="L48">
    <cfRule type="notContainsBlanks" dxfId="155" priority="16">
      <formula>LEN(TRIM(L48))&gt;0</formula>
    </cfRule>
  </conditionalFormatting>
  <conditionalFormatting sqref="M48">
    <cfRule type="notContainsBlanks" dxfId="154" priority="15">
      <formula>LEN(TRIM(M48))&gt;0</formula>
    </cfRule>
  </conditionalFormatting>
  <conditionalFormatting sqref="N48">
    <cfRule type="notContainsBlanks" dxfId="153" priority="14">
      <formula>LEN(TRIM(N48))&gt;0</formula>
    </cfRule>
  </conditionalFormatting>
  <conditionalFormatting sqref="O48:P48">
    <cfRule type="notContainsBlanks" dxfId="152" priority="13">
      <formula>LEN(TRIM(O48))&gt;0</formula>
    </cfRule>
  </conditionalFormatting>
  <conditionalFormatting sqref="Q48">
    <cfRule type="notContainsBlanks" dxfId="151" priority="12">
      <formula>LEN(TRIM(Q48))&gt;0</formula>
    </cfRule>
  </conditionalFormatting>
  <conditionalFormatting sqref="R48">
    <cfRule type="notContainsBlanks" dxfId="150" priority="11">
      <formula>LEN(TRIM(R48))&gt;0</formula>
    </cfRule>
  </conditionalFormatting>
  <conditionalFormatting sqref="S48">
    <cfRule type="notContainsBlanks" dxfId="149" priority="10">
      <formula>LEN(TRIM(S48))&gt;0</formula>
    </cfRule>
  </conditionalFormatting>
  <conditionalFormatting sqref="T48">
    <cfRule type="notContainsBlanks" dxfId="148" priority="9">
      <formula>LEN(TRIM(T48))&gt;0</formula>
    </cfRule>
  </conditionalFormatting>
  <conditionalFormatting sqref="T60">
    <cfRule type="notContainsBlanks" dxfId="147" priority="5">
      <formula>LEN(TRIM(T60))&gt;0</formula>
    </cfRule>
  </conditionalFormatting>
  <conditionalFormatting sqref="Q60">
    <cfRule type="notContainsBlanks" dxfId="146" priority="8">
      <formula>LEN(TRIM(Q60))&gt;0</formula>
    </cfRule>
  </conditionalFormatting>
  <conditionalFormatting sqref="R60">
    <cfRule type="notContainsBlanks" dxfId="145" priority="7">
      <formula>LEN(TRIM(R60))&gt;0</formula>
    </cfRule>
  </conditionalFormatting>
  <conditionalFormatting sqref="S60">
    <cfRule type="notContainsBlanks" dxfId="144" priority="6">
      <formula>LEN(TRIM(S60))&gt;0</formula>
    </cfRule>
  </conditionalFormatting>
  <conditionalFormatting sqref="L60">
    <cfRule type="notContainsBlanks" dxfId="143" priority="4">
      <formula>LEN(TRIM(L60))&gt;0</formula>
    </cfRule>
  </conditionalFormatting>
  <conditionalFormatting sqref="M60">
    <cfRule type="notContainsBlanks" dxfId="142" priority="3">
      <formula>LEN(TRIM(M60))&gt;0</formula>
    </cfRule>
  </conditionalFormatting>
  <conditionalFormatting sqref="N60">
    <cfRule type="notContainsBlanks" dxfId="141" priority="2">
      <formula>LEN(TRIM(N60))&gt;0</formula>
    </cfRule>
  </conditionalFormatting>
  <conditionalFormatting sqref="O60:P60">
    <cfRule type="notContainsBlanks" dxfId="140" priority="1">
      <formula>LEN(TRIM(O60))&gt;0</formula>
    </cfRule>
  </conditionalFormatting>
  <printOptions horizontalCentered="1" verticalCentered="1"/>
  <pageMargins left="0" right="0" top="0" bottom="0" header="0" footer="0"/>
  <pageSetup paperSize="5" scale="34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F153"/>
  <sheetViews>
    <sheetView topLeftCell="A28" workbookViewId="0">
      <selection activeCell="B36" sqref="B36:I37"/>
    </sheetView>
  </sheetViews>
  <sheetFormatPr baseColWidth="10" defaultColWidth="11.42578125" defaultRowHeight="12.75" x14ac:dyDescent="0.2"/>
  <cols>
    <col min="1" max="1" width="5" style="5" customWidth="1"/>
    <col min="2" max="6" width="4.7109375" style="5" customWidth="1"/>
    <col min="7" max="7" width="4.7109375" style="18" customWidth="1"/>
    <col min="8" max="8" width="11.28515625" style="7" customWidth="1"/>
    <col min="9" max="9" width="11.28515625" style="8" customWidth="1"/>
    <col min="10" max="10" width="7.7109375" style="15" customWidth="1"/>
    <col min="11" max="11" width="7.7109375" style="11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1.42578125" style="2" customWidth="1"/>
    <col min="27" max="29" width="10.7109375" style="2" customWidth="1"/>
    <col min="30" max="16384" width="11.42578125" style="2"/>
  </cols>
  <sheetData>
    <row r="1" spans="1:31" s="1" customFormat="1" ht="15" customHeight="1" thickBot="1" x14ac:dyDescent="0.35">
      <c r="A1" s="55"/>
      <c r="B1" s="762" t="s">
        <v>1238</v>
      </c>
      <c r="C1" s="763"/>
      <c r="D1" s="763"/>
      <c r="E1" s="763"/>
      <c r="F1" s="763"/>
      <c r="G1" s="1216" t="s">
        <v>628</v>
      </c>
      <c r="H1" s="1216"/>
      <c r="I1" s="180"/>
      <c r="J1" s="180"/>
      <c r="K1" s="540" t="s">
        <v>629</v>
      </c>
      <c r="L1" s="540"/>
      <c r="M1" s="181" t="s">
        <v>629</v>
      </c>
      <c r="N1" s="714" t="s">
        <v>2</v>
      </c>
      <c r="O1" s="714"/>
      <c r="P1" s="714" t="s">
        <v>632</v>
      </c>
      <c r="Q1" s="714"/>
      <c r="R1" s="714"/>
      <c r="S1" s="714"/>
      <c r="T1" s="767" t="s">
        <v>15</v>
      </c>
      <c r="U1" s="768"/>
    </row>
    <row r="2" spans="1:31" s="1" customFormat="1" ht="15" customHeight="1" x14ac:dyDescent="0.3">
      <c r="A2" s="670"/>
      <c r="B2" s="1197" t="s">
        <v>634</v>
      </c>
      <c r="C2" s="1198"/>
      <c r="D2" s="1198"/>
      <c r="E2" s="1198"/>
      <c r="F2" s="1199"/>
      <c r="G2" s="1200" t="s">
        <v>628</v>
      </c>
      <c r="H2" s="1201"/>
      <c r="I2" s="1201"/>
      <c r="J2" s="1201"/>
      <c r="K2" s="1201"/>
      <c r="L2" s="1201"/>
      <c r="M2" s="1202"/>
      <c r="N2" s="1203" t="s">
        <v>632</v>
      </c>
      <c r="O2" s="1204"/>
      <c r="P2" s="1204"/>
      <c r="Q2" s="1204"/>
      <c r="R2" s="1204"/>
      <c r="S2" s="1205"/>
      <c r="T2" s="230" t="str">
        <f>IF(ISNUMBER(LEFT(U2,1)*1),"","#")</f>
        <v>#</v>
      </c>
      <c r="U2" s="229" t="s">
        <v>630</v>
      </c>
    </row>
    <row r="3" spans="1:31" s="1" customFormat="1" ht="15" customHeight="1" thickBot="1" x14ac:dyDescent="0.35">
      <c r="A3" s="671"/>
      <c r="B3" s="1206" t="s">
        <v>631</v>
      </c>
      <c r="C3" s="1207"/>
      <c r="D3" s="1207"/>
      <c r="E3" s="1207"/>
      <c r="F3" s="1208"/>
      <c r="G3" s="1209" t="s">
        <v>631</v>
      </c>
      <c r="H3" s="1210"/>
      <c r="I3" s="1210"/>
      <c r="J3" s="1210"/>
      <c r="K3" s="1210"/>
      <c r="L3" s="1210"/>
      <c r="M3" s="1211"/>
      <c r="N3" s="1212" t="s">
        <v>632</v>
      </c>
      <c r="O3" s="1213"/>
      <c r="P3" s="1213"/>
      <c r="Q3" s="1213"/>
      <c r="R3" s="1213"/>
      <c r="S3" s="1214"/>
      <c r="T3" s="1238" t="s">
        <v>630</v>
      </c>
      <c r="U3" s="1239"/>
    </row>
    <row r="4" spans="1:31" ht="15" customHeight="1" x14ac:dyDescent="0.25">
      <c r="A4" s="682"/>
      <c r="B4" s="1240"/>
      <c r="C4" s="1240"/>
      <c r="D4" s="1240"/>
      <c r="E4" s="1240"/>
      <c r="F4" s="1240"/>
      <c r="G4" s="1241"/>
      <c r="H4" s="59"/>
      <c r="I4" s="60"/>
      <c r="J4" s="1242" t="s">
        <v>8</v>
      </c>
      <c r="K4" s="1243"/>
      <c r="L4" s="1193" t="s">
        <v>626</v>
      </c>
      <c r="M4" s="718"/>
      <c r="N4" s="717"/>
      <c r="O4" s="718"/>
      <c r="P4" s="717"/>
      <c r="Q4" s="718"/>
      <c r="R4" s="717"/>
      <c r="S4" s="718"/>
      <c r="T4" s="717"/>
      <c r="U4" s="773"/>
      <c r="Z4" s="26" t="s">
        <v>615</v>
      </c>
    </row>
    <row r="5" spans="1:31" ht="15" customHeight="1" thickBot="1" x14ac:dyDescent="0.25">
      <c r="A5" s="683"/>
      <c r="B5" s="684"/>
      <c r="C5" s="684"/>
      <c r="D5" s="684"/>
      <c r="E5" s="684"/>
      <c r="F5" s="684"/>
      <c r="G5" s="685"/>
      <c r="H5" s="63"/>
      <c r="I5" s="60"/>
      <c r="J5" s="183" t="s">
        <v>631</v>
      </c>
      <c r="K5" s="65" t="s">
        <v>633</v>
      </c>
      <c r="L5" s="1215" t="s">
        <v>627</v>
      </c>
      <c r="M5" s="720"/>
      <c r="N5" s="719"/>
      <c r="O5" s="720"/>
      <c r="P5" s="719"/>
      <c r="Q5" s="720"/>
      <c r="R5" s="719"/>
      <c r="S5" s="720"/>
      <c r="T5" s="719"/>
      <c r="U5" s="756"/>
    </row>
    <row r="6" spans="1:31" s="3" customFormat="1" ht="15" customHeight="1" x14ac:dyDescent="0.3">
      <c r="A6" s="776"/>
      <c r="B6" s="1235" t="s">
        <v>632</v>
      </c>
      <c r="C6" s="1236"/>
      <c r="D6" s="1236"/>
      <c r="E6" s="1236"/>
      <c r="F6" s="1236"/>
      <c r="G6" s="1237"/>
      <c r="H6" s="247" t="s">
        <v>634</v>
      </c>
      <c r="I6" s="142" t="s">
        <v>631</v>
      </c>
      <c r="J6" s="337"/>
      <c r="K6" s="338"/>
      <c r="L6" s="1193"/>
      <c r="M6" s="718"/>
      <c r="N6" s="717"/>
      <c r="O6" s="718"/>
      <c r="P6" s="717"/>
      <c r="Q6" s="718"/>
      <c r="R6" s="717"/>
      <c r="S6" s="718"/>
      <c r="T6" s="717"/>
      <c r="U6" s="773"/>
      <c r="W6" s="19"/>
      <c r="X6" s="19"/>
      <c r="Y6" s="19"/>
      <c r="Z6" s="19"/>
      <c r="AA6" s="16"/>
      <c r="AB6" s="17"/>
      <c r="AC6" s="17"/>
      <c r="AD6" s="4"/>
      <c r="AE6" s="4"/>
    </row>
    <row r="7" spans="1:31" s="3" customFormat="1" ht="15" customHeight="1" x14ac:dyDescent="0.2">
      <c r="A7" s="670"/>
      <c r="B7" s="177"/>
      <c r="C7" s="665"/>
      <c r="D7" s="665"/>
      <c r="E7" s="665"/>
      <c r="F7" s="665"/>
      <c r="G7" s="666"/>
      <c r="H7" s="73"/>
      <c r="I7" s="97"/>
      <c r="J7" s="274"/>
      <c r="K7" s="339"/>
      <c r="L7" s="1141"/>
      <c r="M7" s="760"/>
      <c r="N7" s="759"/>
      <c r="O7" s="760"/>
      <c r="P7" s="759"/>
      <c r="Q7" s="760"/>
      <c r="R7" s="759"/>
      <c r="S7" s="760"/>
      <c r="T7" s="759"/>
      <c r="U7" s="761"/>
      <c r="W7" s="19"/>
      <c r="X7" s="19"/>
      <c r="Y7" s="19"/>
      <c r="Z7" s="19"/>
      <c r="AA7" s="16"/>
      <c r="AB7" s="16"/>
      <c r="AC7" s="16"/>
      <c r="AD7" s="4"/>
      <c r="AE7" s="4"/>
    </row>
    <row r="8" spans="1:31" s="3" customFormat="1" ht="15" customHeight="1" x14ac:dyDescent="0.2">
      <c r="A8" s="670"/>
      <c r="B8" s="1194"/>
      <c r="C8" s="1195"/>
      <c r="D8" s="1195"/>
      <c r="E8" s="1195"/>
      <c r="F8" s="1195"/>
      <c r="G8" s="1196"/>
      <c r="H8" s="76"/>
      <c r="I8" s="184"/>
      <c r="J8" s="340"/>
      <c r="K8" s="341"/>
      <c r="L8" s="1193"/>
      <c r="M8" s="718"/>
      <c r="N8" s="717"/>
      <c r="O8" s="718"/>
      <c r="P8" s="717"/>
      <c r="Q8" s="718"/>
      <c r="R8" s="717"/>
      <c r="S8" s="718"/>
      <c r="T8" s="717"/>
      <c r="U8" s="773"/>
      <c r="W8" s="19"/>
      <c r="X8" s="19"/>
      <c r="Y8" s="19"/>
      <c r="Z8" s="19"/>
    </row>
    <row r="9" spans="1:31" s="3" customFormat="1" ht="15" customHeight="1" x14ac:dyDescent="0.2">
      <c r="A9" s="670"/>
      <c r="B9" s="177"/>
      <c r="C9" s="665"/>
      <c r="D9" s="665"/>
      <c r="E9" s="665"/>
      <c r="F9" s="665"/>
      <c r="G9" s="666"/>
      <c r="H9" s="79"/>
      <c r="I9" s="140"/>
      <c r="J9" s="278"/>
      <c r="K9" s="335"/>
      <c r="L9" s="1141"/>
      <c r="M9" s="760"/>
      <c r="N9" s="759"/>
      <c r="O9" s="760"/>
      <c r="P9" s="759"/>
      <c r="Q9" s="760"/>
      <c r="R9" s="759"/>
      <c r="S9" s="760"/>
      <c r="T9" s="759"/>
      <c r="U9" s="761"/>
      <c r="W9" s="19"/>
      <c r="X9" s="19"/>
      <c r="Y9" s="19"/>
      <c r="Z9" s="19"/>
    </row>
    <row r="10" spans="1:31" s="3" customFormat="1" ht="15" customHeight="1" x14ac:dyDescent="0.2">
      <c r="A10" s="670"/>
      <c r="B10" s="1194"/>
      <c r="C10" s="1195"/>
      <c r="D10" s="1195"/>
      <c r="E10" s="1195"/>
      <c r="F10" s="1195"/>
      <c r="G10" s="1196"/>
      <c r="H10" s="76"/>
      <c r="I10" s="184"/>
      <c r="J10" s="333"/>
      <c r="K10" s="334"/>
      <c r="L10" s="1193"/>
      <c r="M10" s="718"/>
      <c r="N10" s="717"/>
      <c r="O10" s="718"/>
      <c r="P10" s="717"/>
      <c r="Q10" s="718"/>
      <c r="R10" s="717"/>
      <c r="S10" s="718"/>
      <c r="T10" s="717"/>
      <c r="U10" s="773"/>
      <c r="W10" s="20"/>
      <c r="X10" s="20"/>
    </row>
    <row r="11" spans="1:31" s="3" customFormat="1" ht="15" customHeight="1" x14ac:dyDescent="0.2">
      <c r="A11" s="670"/>
      <c r="B11" s="177"/>
      <c r="C11" s="665"/>
      <c r="D11" s="665"/>
      <c r="E11" s="665"/>
      <c r="F11" s="665"/>
      <c r="G11" s="666"/>
      <c r="H11" s="79"/>
      <c r="I11" s="140"/>
      <c r="J11" s="278"/>
      <c r="K11" s="335"/>
      <c r="L11" s="1141"/>
      <c r="M11" s="760"/>
      <c r="N11" s="759"/>
      <c r="O11" s="760"/>
      <c r="P11" s="759"/>
      <c r="Q11" s="760"/>
      <c r="R11" s="759"/>
      <c r="S11" s="760"/>
      <c r="T11" s="759"/>
      <c r="U11" s="761"/>
      <c r="W11" s="9"/>
      <c r="X11" s="9"/>
    </row>
    <row r="12" spans="1:31" s="3" customFormat="1" ht="15" customHeight="1" x14ac:dyDescent="0.2">
      <c r="A12" s="670"/>
      <c r="B12" s="1194"/>
      <c r="C12" s="1195"/>
      <c r="D12" s="1195"/>
      <c r="E12" s="1195"/>
      <c r="F12" s="1195"/>
      <c r="G12" s="1196"/>
      <c r="H12" s="76"/>
      <c r="I12" s="184"/>
      <c r="J12" s="333"/>
      <c r="K12" s="334"/>
      <c r="L12" s="875"/>
      <c r="M12" s="564"/>
      <c r="N12" s="563"/>
      <c r="O12" s="564"/>
      <c r="P12" s="563"/>
      <c r="Q12" s="564"/>
      <c r="R12" s="563"/>
      <c r="S12" s="564"/>
      <c r="T12" s="563"/>
      <c r="U12" s="565"/>
      <c r="W12" s="9"/>
      <c r="X12" s="9"/>
    </row>
    <row r="13" spans="1:31" s="3" customFormat="1" ht="15" customHeight="1" x14ac:dyDescent="0.2">
      <c r="A13" s="670"/>
      <c r="B13" s="177"/>
      <c r="C13" s="665"/>
      <c r="D13" s="665"/>
      <c r="E13" s="665"/>
      <c r="F13" s="665"/>
      <c r="G13" s="666"/>
      <c r="H13" s="79"/>
      <c r="I13" s="140"/>
      <c r="J13" s="278"/>
      <c r="K13" s="335"/>
      <c r="L13" s="1141"/>
      <c r="M13" s="760"/>
      <c r="N13" s="759"/>
      <c r="O13" s="760"/>
      <c r="P13" s="759"/>
      <c r="Q13" s="760"/>
      <c r="R13" s="759"/>
      <c r="S13" s="760"/>
      <c r="T13" s="759"/>
      <c r="U13" s="761"/>
      <c r="W13" s="9"/>
      <c r="X13" s="9"/>
    </row>
    <row r="14" spans="1:31" s="3" customFormat="1" ht="15" customHeight="1" x14ac:dyDescent="0.2">
      <c r="A14" s="670"/>
      <c r="B14" s="1194"/>
      <c r="C14" s="1195"/>
      <c r="D14" s="1195"/>
      <c r="E14" s="1195"/>
      <c r="F14" s="1195"/>
      <c r="G14" s="1196"/>
      <c r="H14" s="76"/>
      <c r="I14" s="92"/>
      <c r="J14" s="333"/>
      <c r="K14" s="334"/>
      <c r="L14" s="875"/>
      <c r="M14" s="564"/>
      <c r="N14" s="563"/>
      <c r="O14" s="564"/>
      <c r="P14" s="563"/>
      <c r="Q14" s="564"/>
      <c r="R14" s="563"/>
      <c r="S14" s="564"/>
      <c r="T14" s="563"/>
      <c r="U14" s="565"/>
      <c r="W14" s="20"/>
      <c r="X14" s="20"/>
    </row>
    <row r="15" spans="1:31" s="3" customFormat="1" ht="15" customHeight="1" x14ac:dyDescent="0.2">
      <c r="A15" s="670"/>
      <c r="B15" s="177"/>
      <c r="C15" s="665"/>
      <c r="D15" s="665"/>
      <c r="E15" s="665"/>
      <c r="F15" s="665"/>
      <c r="G15" s="666"/>
      <c r="H15" s="79"/>
      <c r="I15" s="140"/>
      <c r="J15" s="278"/>
      <c r="K15" s="335"/>
      <c r="L15" s="1141"/>
      <c r="M15" s="760"/>
      <c r="N15" s="759"/>
      <c r="O15" s="760"/>
      <c r="P15" s="759"/>
      <c r="Q15" s="760"/>
      <c r="R15" s="759"/>
      <c r="S15" s="760"/>
      <c r="T15" s="759"/>
      <c r="U15" s="761"/>
      <c r="W15" s="20"/>
      <c r="X15" s="20"/>
    </row>
    <row r="16" spans="1:31" s="3" customFormat="1" ht="15" customHeight="1" x14ac:dyDescent="0.2">
      <c r="A16" s="670"/>
      <c r="B16" s="1194"/>
      <c r="C16" s="1195"/>
      <c r="D16" s="1195"/>
      <c r="E16" s="1195"/>
      <c r="F16" s="1195"/>
      <c r="G16" s="1196"/>
      <c r="H16" s="76"/>
      <c r="I16" s="92"/>
      <c r="J16" s="333"/>
      <c r="K16" s="334"/>
      <c r="L16" s="1193"/>
      <c r="M16" s="718"/>
      <c r="N16" s="717"/>
      <c r="O16" s="718"/>
      <c r="P16" s="717"/>
      <c r="Q16" s="718"/>
      <c r="R16" s="717"/>
      <c r="S16" s="718"/>
      <c r="T16" s="717"/>
      <c r="U16" s="773"/>
    </row>
    <row r="17" spans="1:24" s="3" customFormat="1" ht="15" customHeight="1" thickBot="1" x14ac:dyDescent="0.25">
      <c r="A17" s="670"/>
      <c r="B17" s="178"/>
      <c r="C17" s="668"/>
      <c r="D17" s="668"/>
      <c r="E17" s="668"/>
      <c r="F17" s="668"/>
      <c r="G17" s="669"/>
      <c r="H17" s="73"/>
      <c r="I17" s="97"/>
      <c r="J17" s="183"/>
      <c r="K17" s="336"/>
      <c r="L17" s="1193"/>
      <c r="M17" s="718"/>
      <c r="N17" s="717"/>
      <c r="O17" s="718"/>
      <c r="P17" s="717"/>
      <c r="Q17" s="718"/>
      <c r="R17" s="717"/>
      <c r="S17" s="718"/>
      <c r="T17" s="717"/>
      <c r="U17" s="773"/>
      <c r="W17" s="20"/>
      <c r="X17" s="20"/>
    </row>
    <row r="18" spans="1:24" ht="15" customHeight="1" x14ac:dyDescent="0.2">
      <c r="A18" s="777"/>
      <c r="B18" s="1183"/>
      <c r="C18" s="1184"/>
      <c r="D18" s="1184"/>
      <c r="E18" s="1184"/>
      <c r="F18" s="1184"/>
      <c r="G18" s="1185"/>
      <c r="H18" s="86"/>
      <c r="I18" s="185"/>
      <c r="J18" s="281"/>
      <c r="K18" s="282"/>
      <c r="L18" s="1186"/>
      <c r="M18" s="1187"/>
      <c r="N18" s="623"/>
      <c r="O18" s="624"/>
      <c r="P18" s="623"/>
      <c r="Q18" s="624"/>
      <c r="R18" s="623"/>
      <c r="S18" s="624"/>
      <c r="T18" s="623"/>
      <c r="U18" s="704"/>
      <c r="W18" s="20"/>
      <c r="X18" s="20"/>
    </row>
    <row r="19" spans="1:24" ht="15" customHeight="1" x14ac:dyDescent="0.2">
      <c r="A19" s="778"/>
      <c r="B19" s="1178"/>
      <c r="C19" s="1179"/>
      <c r="D19" s="1179"/>
      <c r="E19" s="1179"/>
      <c r="F19" s="1179"/>
      <c r="G19" s="1180"/>
      <c r="H19" s="88"/>
      <c r="I19" s="186"/>
      <c r="J19" s="283"/>
      <c r="K19" s="284"/>
      <c r="L19" s="1181"/>
      <c r="M19" s="1182"/>
      <c r="N19" s="759"/>
      <c r="O19" s="760"/>
      <c r="P19" s="759"/>
      <c r="Q19" s="760"/>
      <c r="R19" s="759"/>
      <c r="S19" s="760"/>
      <c r="T19" s="759"/>
      <c r="U19" s="761"/>
    </row>
    <row r="20" spans="1:24" s="3" customFormat="1" ht="15" customHeight="1" x14ac:dyDescent="0.2">
      <c r="A20" s="778"/>
      <c r="B20" s="1188"/>
      <c r="C20" s="1189"/>
      <c r="D20" s="1189"/>
      <c r="E20" s="1189"/>
      <c r="F20" s="1189"/>
      <c r="G20" s="1190"/>
      <c r="H20" s="91"/>
      <c r="I20" s="92"/>
      <c r="J20" s="285"/>
      <c r="K20" s="286"/>
      <c r="L20" s="1191"/>
      <c r="M20" s="1192"/>
      <c r="N20" s="563"/>
      <c r="O20" s="564"/>
      <c r="P20" s="563"/>
      <c r="Q20" s="564"/>
      <c r="R20" s="563"/>
      <c r="S20" s="564"/>
      <c r="T20" s="563"/>
      <c r="U20" s="565"/>
    </row>
    <row r="21" spans="1:24" s="3" customFormat="1" ht="15" customHeight="1" thickBot="1" x14ac:dyDescent="0.25">
      <c r="A21" s="779"/>
      <c r="B21" s="1173"/>
      <c r="C21" s="1174"/>
      <c r="D21" s="1174"/>
      <c r="E21" s="1174"/>
      <c r="F21" s="1174"/>
      <c r="G21" s="1175"/>
      <c r="H21" s="93"/>
      <c r="I21" s="94"/>
      <c r="J21" s="287"/>
      <c r="K21" s="288"/>
      <c r="L21" s="1176"/>
      <c r="M21" s="1177"/>
      <c r="N21" s="719"/>
      <c r="O21" s="720"/>
      <c r="P21" s="719"/>
      <c r="Q21" s="720"/>
      <c r="R21" s="719"/>
      <c r="S21" s="720"/>
      <c r="T21" s="719"/>
      <c r="U21" s="756"/>
    </row>
    <row r="22" spans="1:24" s="4" customFormat="1" ht="15" customHeight="1" x14ac:dyDescent="0.2">
      <c r="A22" s="777" t="s">
        <v>0</v>
      </c>
      <c r="B22" s="661"/>
      <c r="C22" s="662"/>
      <c r="D22" s="662"/>
      <c r="E22" s="662"/>
      <c r="F22" s="662"/>
      <c r="G22" s="663"/>
      <c r="H22" s="67"/>
      <c r="I22" s="142"/>
      <c r="J22" s="289"/>
      <c r="K22" s="290"/>
      <c r="L22" s="1166"/>
      <c r="M22" s="1167"/>
      <c r="N22" s="1167"/>
      <c r="O22" s="1167"/>
      <c r="P22" s="1167"/>
      <c r="Q22" s="1167"/>
      <c r="R22" s="1167"/>
      <c r="S22" s="1167"/>
      <c r="T22" s="1167"/>
      <c r="U22" s="1168"/>
    </row>
    <row r="23" spans="1:24" s="3" customFormat="1" ht="15" customHeight="1" thickBot="1" x14ac:dyDescent="0.25">
      <c r="A23" s="778"/>
      <c r="B23" s="664"/>
      <c r="C23" s="665"/>
      <c r="D23" s="665"/>
      <c r="E23" s="665"/>
      <c r="F23" s="665"/>
      <c r="G23" s="666"/>
      <c r="H23" s="73"/>
      <c r="I23" s="187"/>
      <c r="J23" s="183"/>
      <c r="K23" s="65"/>
      <c r="L23" s="870"/>
      <c r="M23" s="871"/>
      <c r="N23" s="871"/>
      <c r="O23" s="871"/>
      <c r="P23" s="871"/>
      <c r="Q23" s="871"/>
      <c r="R23" s="871"/>
      <c r="S23" s="871"/>
      <c r="T23" s="871"/>
      <c r="U23" s="872"/>
    </row>
    <row r="24" spans="1:24" s="3" customFormat="1" ht="15" customHeight="1" thickTop="1" x14ac:dyDescent="0.2">
      <c r="A24" s="778"/>
      <c r="B24" s="658" t="s">
        <v>60</v>
      </c>
      <c r="C24" s="659"/>
      <c r="D24" s="659"/>
      <c r="E24" s="659"/>
      <c r="F24" s="659"/>
      <c r="G24" s="660"/>
      <c r="H24" s="76" t="s">
        <v>709</v>
      </c>
      <c r="I24" s="92" t="s">
        <v>104</v>
      </c>
      <c r="J24" s="285" t="s">
        <v>14</v>
      </c>
      <c r="K24" s="286">
        <v>1</v>
      </c>
      <c r="L24" s="875"/>
      <c r="M24" s="564"/>
      <c r="N24" s="563"/>
      <c r="O24" s="564"/>
      <c r="P24" s="563"/>
      <c r="Q24" s="564"/>
      <c r="R24" s="563"/>
      <c r="S24" s="564"/>
      <c r="T24" s="563"/>
      <c r="U24" s="565"/>
      <c r="W24" s="1162" t="s">
        <v>109</v>
      </c>
      <c r="X24" s="1163"/>
    </row>
    <row r="25" spans="1:24" s="3" customFormat="1" ht="15" customHeight="1" thickBot="1" x14ac:dyDescent="0.25">
      <c r="A25" s="778"/>
      <c r="B25" s="802" t="s">
        <v>105</v>
      </c>
      <c r="C25" s="672"/>
      <c r="D25" s="672"/>
      <c r="E25" s="672"/>
      <c r="F25" s="672"/>
      <c r="G25" s="673"/>
      <c r="H25" s="73"/>
      <c r="I25" s="97"/>
      <c r="J25" s="183"/>
      <c r="K25" s="65"/>
      <c r="L25" s="1141"/>
      <c r="M25" s="760"/>
      <c r="N25" s="759"/>
      <c r="O25" s="760"/>
      <c r="P25" s="759"/>
      <c r="Q25" s="760"/>
      <c r="R25" s="759"/>
      <c r="S25" s="760"/>
      <c r="T25" s="759"/>
      <c r="U25" s="761"/>
      <c r="W25" s="1164"/>
      <c r="X25" s="1165"/>
    </row>
    <row r="26" spans="1:24" s="3" customFormat="1" ht="15" customHeight="1" thickTop="1" x14ac:dyDescent="0.2">
      <c r="A26" s="778"/>
      <c r="B26" s="658" t="s">
        <v>60</v>
      </c>
      <c r="C26" s="659"/>
      <c r="D26" s="659"/>
      <c r="E26" s="659"/>
      <c r="F26" s="659"/>
      <c r="G26" s="660"/>
      <c r="H26" s="76" t="s">
        <v>709</v>
      </c>
      <c r="I26" s="92" t="s">
        <v>107</v>
      </c>
      <c r="J26" s="285" t="s">
        <v>14</v>
      </c>
      <c r="K26" s="286">
        <v>1</v>
      </c>
      <c r="L26" s="875"/>
      <c r="M26" s="564"/>
      <c r="N26" s="563"/>
      <c r="O26" s="564"/>
      <c r="P26" s="563"/>
      <c r="Q26" s="564"/>
      <c r="R26" s="563"/>
      <c r="S26" s="564"/>
      <c r="T26" s="563"/>
      <c r="U26" s="565"/>
      <c r="W26" s="1169" t="s">
        <v>116</v>
      </c>
      <c r="X26" s="1170"/>
    </row>
    <row r="27" spans="1:24" s="3" customFormat="1" ht="15" customHeight="1" thickBot="1" x14ac:dyDescent="0.25">
      <c r="A27" s="778"/>
      <c r="B27" s="664" t="s">
        <v>108</v>
      </c>
      <c r="C27" s="665"/>
      <c r="D27" s="665"/>
      <c r="E27" s="665"/>
      <c r="F27" s="665"/>
      <c r="G27" s="666"/>
      <c r="H27" s="73"/>
      <c r="I27" s="97"/>
      <c r="J27" s="183"/>
      <c r="K27" s="65"/>
      <c r="L27" s="1141"/>
      <c r="M27" s="760"/>
      <c r="N27" s="759"/>
      <c r="O27" s="760"/>
      <c r="P27" s="759"/>
      <c r="Q27" s="760"/>
      <c r="R27" s="759"/>
      <c r="S27" s="760"/>
      <c r="T27" s="759"/>
      <c r="U27" s="761"/>
      <c r="W27" s="1171"/>
      <c r="X27" s="1172"/>
    </row>
    <row r="28" spans="1:24" s="3" customFormat="1" ht="15" customHeight="1" thickTop="1" x14ac:dyDescent="0.2">
      <c r="A28" s="778"/>
      <c r="B28" s="658" t="s">
        <v>60</v>
      </c>
      <c r="C28" s="659"/>
      <c r="D28" s="659"/>
      <c r="E28" s="659"/>
      <c r="F28" s="659"/>
      <c r="G28" s="660"/>
      <c r="H28" s="76" t="s">
        <v>709</v>
      </c>
      <c r="I28" s="92" t="s">
        <v>106</v>
      </c>
      <c r="J28" s="285" t="s">
        <v>14</v>
      </c>
      <c r="K28" s="286">
        <v>1</v>
      </c>
      <c r="L28" s="875"/>
      <c r="M28" s="564"/>
      <c r="N28" s="563"/>
      <c r="O28" s="564"/>
      <c r="P28" s="563"/>
      <c r="Q28" s="564"/>
      <c r="R28" s="563"/>
      <c r="S28" s="564"/>
      <c r="T28" s="563"/>
      <c r="U28" s="565"/>
      <c r="W28" s="1158" t="s">
        <v>533</v>
      </c>
      <c r="X28" s="1159"/>
    </row>
    <row r="29" spans="1:24" s="3" customFormat="1" ht="15" customHeight="1" thickBot="1" x14ac:dyDescent="0.25">
      <c r="A29" s="778"/>
      <c r="B29" s="664" t="s">
        <v>102</v>
      </c>
      <c r="C29" s="665"/>
      <c r="D29" s="665"/>
      <c r="E29" s="665"/>
      <c r="F29" s="665"/>
      <c r="G29" s="666"/>
      <c r="H29" s="79"/>
      <c r="I29" s="140"/>
      <c r="J29" s="302"/>
      <c r="K29" s="303"/>
      <c r="L29" s="1141"/>
      <c r="M29" s="760"/>
      <c r="N29" s="759"/>
      <c r="O29" s="760"/>
      <c r="P29" s="759"/>
      <c r="Q29" s="760"/>
      <c r="R29" s="759"/>
      <c r="S29" s="760"/>
      <c r="T29" s="759"/>
      <c r="U29" s="761"/>
      <c r="W29" s="1160"/>
      <c r="X29" s="1161"/>
    </row>
    <row r="30" spans="1:24" s="3" customFormat="1" ht="15" customHeight="1" thickTop="1" x14ac:dyDescent="0.2">
      <c r="A30" s="778"/>
      <c r="B30" s="658" t="s">
        <v>60</v>
      </c>
      <c r="C30" s="659"/>
      <c r="D30" s="659"/>
      <c r="E30" s="659"/>
      <c r="F30" s="659"/>
      <c r="G30" s="660"/>
      <c r="H30" s="76" t="s">
        <v>709</v>
      </c>
      <c r="I30" s="92" t="s">
        <v>618</v>
      </c>
      <c r="J30" s="285" t="s">
        <v>14</v>
      </c>
      <c r="K30" s="286">
        <v>1</v>
      </c>
      <c r="L30" s="875"/>
      <c r="M30" s="564"/>
      <c r="N30" s="563"/>
      <c r="O30" s="564"/>
      <c r="P30" s="563"/>
      <c r="Q30" s="564"/>
      <c r="R30" s="563"/>
      <c r="S30" s="564"/>
      <c r="T30" s="563"/>
      <c r="U30" s="565"/>
      <c r="W30" s="1154" t="s">
        <v>115</v>
      </c>
      <c r="X30" s="1155"/>
    </row>
    <row r="31" spans="1:24" s="3" customFormat="1" ht="15" customHeight="1" thickBot="1" x14ac:dyDescent="0.25">
      <c r="A31" s="778"/>
      <c r="B31" s="664" t="s">
        <v>532</v>
      </c>
      <c r="C31" s="665"/>
      <c r="D31" s="665"/>
      <c r="E31" s="665"/>
      <c r="F31" s="665"/>
      <c r="G31" s="666"/>
      <c r="H31" s="79"/>
      <c r="I31" s="140"/>
      <c r="J31" s="302"/>
      <c r="K31" s="303"/>
      <c r="L31" s="1141"/>
      <c r="M31" s="760"/>
      <c r="N31" s="759"/>
      <c r="O31" s="760"/>
      <c r="P31" s="759"/>
      <c r="Q31" s="760"/>
      <c r="R31" s="759"/>
      <c r="S31" s="760"/>
      <c r="T31" s="759"/>
      <c r="U31" s="761"/>
      <c r="W31" s="1156"/>
      <c r="X31" s="1157"/>
    </row>
    <row r="32" spans="1:24" s="3" customFormat="1" ht="15" customHeight="1" thickTop="1" x14ac:dyDescent="0.2">
      <c r="A32" s="778"/>
      <c r="B32" s="658" t="s">
        <v>60</v>
      </c>
      <c r="C32" s="659"/>
      <c r="D32" s="659"/>
      <c r="E32" s="659"/>
      <c r="F32" s="659"/>
      <c r="G32" s="660"/>
      <c r="H32" s="76" t="s">
        <v>709</v>
      </c>
      <c r="I32" s="188" t="s">
        <v>619</v>
      </c>
      <c r="J32" s="329">
        <v>1</v>
      </c>
      <c r="K32" s="330">
        <v>1</v>
      </c>
      <c r="L32" s="875"/>
      <c r="M32" s="564"/>
      <c r="N32" s="563"/>
      <c r="O32" s="564"/>
      <c r="P32" s="563"/>
      <c r="Q32" s="564"/>
      <c r="R32" s="563"/>
      <c r="S32" s="564"/>
      <c r="T32" s="563"/>
      <c r="U32" s="565"/>
      <c r="W32" s="1154" t="s">
        <v>621</v>
      </c>
      <c r="X32" s="1155"/>
    </row>
    <row r="33" spans="1:24" s="3" customFormat="1" ht="15" customHeight="1" thickBot="1" x14ac:dyDescent="0.25">
      <c r="A33" s="778"/>
      <c r="B33" s="802" t="s">
        <v>620</v>
      </c>
      <c r="C33" s="672"/>
      <c r="D33" s="672"/>
      <c r="E33" s="672"/>
      <c r="F33" s="672"/>
      <c r="G33" s="673"/>
      <c r="H33" s="189"/>
      <c r="I33" s="150"/>
      <c r="J33" s="331"/>
      <c r="K33" s="332"/>
      <c r="L33" s="1141"/>
      <c r="M33" s="760"/>
      <c r="N33" s="759"/>
      <c r="O33" s="760"/>
      <c r="P33" s="759"/>
      <c r="Q33" s="760"/>
      <c r="R33" s="759"/>
      <c r="S33" s="760"/>
      <c r="T33" s="759"/>
      <c r="U33" s="761"/>
      <c r="W33" s="1156"/>
      <c r="X33" s="1157"/>
    </row>
    <row r="34" spans="1:24" s="3" customFormat="1" ht="15" customHeight="1" thickTop="1" x14ac:dyDescent="0.2">
      <c r="A34" s="778"/>
      <c r="B34" s="658" t="s">
        <v>60</v>
      </c>
      <c r="C34" s="659"/>
      <c r="D34" s="659"/>
      <c r="E34" s="659"/>
      <c r="F34" s="659"/>
      <c r="G34" s="660"/>
      <c r="H34" s="76" t="s">
        <v>709</v>
      </c>
      <c r="I34" s="188" t="s">
        <v>61</v>
      </c>
      <c r="J34" s="329">
        <v>1</v>
      </c>
      <c r="K34" s="330">
        <v>1</v>
      </c>
      <c r="L34" s="875"/>
      <c r="M34" s="564"/>
      <c r="N34" s="563"/>
      <c r="O34" s="564"/>
      <c r="P34" s="563"/>
      <c r="Q34" s="564"/>
      <c r="R34" s="563"/>
      <c r="S34" s="564"/>
      <c r="T34" s="563"/>
      <c r="U34" s="565"/>
      <c r="W34" s="1150" t="s">
        <v>110</v>
      </c>
      <c r="X34" s="1151"/>
    </row>
    <row r="35" spans="1:24" s="3" customFormat="1" ht="15" customHeight="1" thickBot="1" x14ac:dyDescent="0.25">
      <c r="A35" s="778"/>
      <c r="B35" s="802" t="s">
        <v>103</v>
      </c>
      <c r="C35" s="672"/>
      <c r="D35" s="672"/>
      <c r="E35" s="672"/>
      <c r="F35" s="672"/>
      <c r="G35" s="673"/>
      <c r="H35" s="189"/>
      <c r="I35" s="150"/>
      <c r="J35" s="331"/>
      <c r="K35" s="332"/>
      <c r="L35" s="1141"/>
      <c r="M35" s="760"/>
      <c r="N35" s="759"/>
      <c r="O35" s="760"/>
      <c r="P35" s="759"/>
      <c r="Q35" s="760"/>
      <c r="R35" s="759"/>
      <c r="S35" s="760"/>
      <c r="T35" s="759"/>
      <c r="U35" s="761"/>
      <c r="W35" s="1152"/>
      <c r="X35" s="1153"/>
    </row>
    <row r="36" spans="1:24" s="3" customFormat="1" ht="15" customHeight="1" thickTop="1" x14ac:dyDescent="0.2">
      <c r="A36" s="778"/>
      <c r="B36" s="658" t="s">
        <v>60</v>
      </c>
      <c r="C36" s="659"/>
      <c r="D36" s="659"/>
      <c r="E36" s="659"/>
      <c r="F36" s="659"/>
      <c r="G36" s="660"/>
      <c r="H36" s="76" t="s">
        <v>709</v>
      </c>
      <c r="I36" s="188" t="s">
        <v>113</v>
      </c>
      <c r="J36" s="329">
        <v>1</v>
      </c>
      <c r="K36" s="330">
        <v>1</v>
      </c>
      <c r="L36" s="875"/>
      <c r="M36" s="564"/>
      <c r="N36" s="563"/>
      <c r="O36" s="564"/>
      <c r="P36" s="563"/>
      <c r="Q36" s="564"/>
      <c r="R36" s="563"/>
      <c r="S36" s="564"/>
      <c r="T36" s="563"/>
      <c r="U36" s="565"/>
      <c r="W36" s="1146" t="s">
        <v>112</v>
      </c>
      <c r="X36" s="1147"/>
    </row>
    <row r="37" spans="1:24" s="3" customFormat="1" ht="15" customHeight="1" thickBot="1" x14ac:dyDescent="0.25">
      <c r="A37" s="778"/>
      <c r="B37" s="802" t="s">
        <v>111</v>
      </c>
      <c r="C37" s="672"/>
      <c r="D37" s="672"/>
      <c r="E37" s="672"/>
      <c r="F37" s="672"/>
      <c r="G37" s="673"/>
      <c r="H37" s="189"/>
      <c r="I37" s="150"/>
      <c r="J37" s="331"/>
      <c r="K37" s="303"/>
      <c r="L37" s="1141"/>
      <c r="M37" s="760"/>
      <c r="N37" s="759"/>
      <c r="O37" s="760"/>
      <c r="P37" s="759"/>
      <c r="Q37" s="760"/>
      <c r="R37" s="759"/>
      <c r="S37" s="760"/>
      <c r="T37" s="759"/>
      <c r="U37" s="761"/>
      <c r="W37" s="1148"/>
      <c r="X37" s="1149"/>
    </row>
    <row r="38" spans="1:24" s="3" customFormat="1" ht="15" customHeight="1" thickTop="1" x14ac:dyDescent="0.2">
      <c r="A38" s="778"/>
      <c r="B38" s="799" t="s">
        <v>60</v>
      </c>
      <c r="C38" s="800"/>
      <c r="D38" s="800"/>
      <c r="E38" s="800"/>
      <c r="F38" s="800"/>
      <c r="G38" s="801"/>
      <c r="H38" s="76" t="s">
        <v>709</v>
      </c>
      <c r="I38" s="188" t="s">
        <v>202</v>
      </c>
      <c r="J38" s="329">
        <v>1</v>
      </c>
      <c r="K38" s="330">
        <v>1</v>
      </c>
      <c r="L38" s="875"/>
      <c r="M38" s="564"/>
      <c r="N38" s="563"/>
      <c r="O38" s="564"/>
      <c r="P38" s="563"/>
      <c r="Q38" s="564"/>
      <c r="R38" s="563"/>
      <c r="S38" s="564"/>
      <c r="T38" s="563"/>
      <c r="U38" s="565"/>
      <c r="W38" s="1142" t="s">
        <v>117</v>
      </c>
      <c r="X38" s="1143"/>
    </row>
    <row r="39" spans="1:24" s="3" customFormat="1" ht="15" customHeight="1" thickBot="1" x14ac:dyDescent="0.25">
      <c r="A39" s="778"/>
      <c r="B39" s="664" t="s">
        <v>204</v>
      </c>
      <c r="C39" s="665"/>
      <c r="D39" s="665"/>
      <c r="E39" s="665"/>
      <c r="F39" s="665"/>
      <c r="G39" s="666"/>
      <c r="H39" s="189"/>
      <c r="I39" s="150"/>
      <c r="J39" s="331"/>
      <c r="K39" s="332"/>
      <c r="L39" s="1141"/>
      <c r="M39" s="760"/>
      <c r="N39" s="759"/>
      <c r="O39" s="760"/>
      <c r="P39" s="759"/>
      <c r="Q39" s="760"/>
      <c r="R39" s="759"/>
      <c r="S39" s="760"/>
      <c r="T39" s="759"/>
      <c r="U39" s="761"/>
      <c r="W39" s="1144"/>
      <c r="X39" s="1145"/>
    </row>
    <row r="40" spans="1:24" s="3" customFormat="1" ht="15" customHeight="1" thickTop="1" x14ac:dyDescent="0.2">
      <c r="A40" s="778"/>
      <c r="B40" s="658" t="s">
        <v>60</v>
      </c>
      <c r="C40" s="659"/>
      <c r="D40" s="659"/>
      <c r="E40" s="659"/>
      <c r="F40" s="659"/>
      <c r="G40" s="660"/>
      <c r="H40" s="76" t="s">
        <v>709</v>
      </c>
      <c r="I40" s="188"/>
      <c r="J40" s="329">
        <v>1</v>
      </c>
      <c r="K40" s="330">
        <v>1</v>
      </c>
      <c r="L40" s="875"/>
      <c r="M40" s="564"/>
      <c r="N40" s="563"/>
      <c r="O40" s="564"/>
      <c r="P40" s="563"/>
      <c r="Q40" s="564"/>
      <c r="R40" s="563"/>
      <c r="S40" s="564"/>
      <c r="T40" s="563"/>
      <c r="U40" s="565"/>
      <c r="W40" s="1137" t="s">
        <v>118</v>
      </c>
      <c r="X40" s="1138"/>
    </row>
    <row r="41" spans="1:24" s="3" customFormat="1" ht="15" customHeight="1" thickBot="1" x14ac:dyDescent="0.25">
      <c r="A41" s="778"/>
      <c r="B41" s="664" t="s">
        <v>1257</v>
      </c>
      <c r="C41" s="665"/>
      <c r="D41" s="665"/>
      <c r="E41" s="665"/>
      <c r="F41" s="665"/>
      <c r="G41" s="666"/>
      <c r="H41" s="189"/>
      <c r="I41" s="150"/>
      <c r="J41" s="331"/>
      <c r="K41" s="332"/>
      <c r="L41" s="1141"/>
      <c r="M41" s="760"/>
      <c r="N41" s="759"/>
      <c r="O41" s="760"/>
      <c r="P41" s="759"/>
      <c r="Q41" s="760"/>
      <c r="R41" s="759"/>
      <c r="S41" s="760"/>
      <c r="T41" s="759"/>
      <c r="U41" s="761"/>
      <c r="W41" s="1139"/>
      <c r="X41" s="1140"/>
    </row>
    <row r="42" spans="1:24" s="3" customFormat="1" ht="15" customHeight="1" thickTop="1" x14ac:dyDescent="0.2">
      <c r="A42" s="778"/>
      <c r="B42" s="806" t="s">
        <v>29</v>
      </c>
      <c r="C42" s="807"/>
      <c r="D42" s="807"/>
      <c r="E42" s="807"/>
      <c r="F42" s="807"/>
      <c r="G42" s="808"/>
      <c r="H42" s="98" t="s">
        <v>710</v>
      </c>
      <c r="I42" s="99" t="s">
        <v>12</v>
      </c>
      <c r="J42" s="323"/>
      <c r="K42" s="324"/>
      <c r="L42" s="749" t="s">
        <v>673</v>
      </c>
      <c r="M42" s="1093"/>
      <c r="N42" s="588" t="s">
        <v>673</v>
      </c>
      <c r="O42" s="589"/>
      <c r="P42" s="588" t="s">
        <v>673</v>
      </c>
      <c r="Q42" s="589"/>
      <c r="R42" s="588" t="s">
        <v>673</v>
      </c>
      <c r="S42" s="589"/>
      <c r="T42" s="588" t="s">
        <v>673</v>
      </c>
      <c r="U42" s="590"/>
      <c r="W42" s="1133" t="s">
        <v>138</v>
      </c>
      <c r="X42" s="1134"/>
    </row>
    <row r="43" spans="1:24" s="3" customFormat="1" ht="15" customHeight="1" thickBot="1" x14ac:dyDescent="0.25">
      <c r="A43" s="778"/>
      <c r="B43" s="832" t="s">
        <v>30</v>
      </c>
      <c r="C43" s="833"/>
      <c r="D43" s="833"/>
      <c r="E43" s="833"/>
      <c r="F43" s="833"/>
      <c r="G43" s="834"/>
      <c r="H43" s="105"/>
      <c r="I43" s="95"/>
      <c r="J43" s="328"/>
      <c r="K43" s="327"/>
      <c r="L43" s="211" t="s">
        <v>14</v>
      </c>
      <c r="M43" s="211" t="s">
        <v>675</v>
      </c>
      <c r="N43" s="211" t="s">
        <v>682</v>
      </c>
      <c r="O43" s="211" t="s">
        <v>698</v>
      </c>
      <c r="P43" s="211" t="s">
        <v>689</v>
      </c>
      <c r="Q43" s="211" t="s">
        <v>684</v>
      </c>
      <c r="R43" s="211" t="s">
        <v>1231</v>
      </c>
      <c r="S43" s="211" t="s">
        <v>1232</v>
      </c>
      <c r="T43" s="211" t="s">
        <v>1233</v>
      </c>
      <c r="U43" s="192" t="s">
        <v>17</v>
      </c>
      <c r="W43" s="1135"/>
      <c r="X43" s="1136"/>
    </row>
    <row r="44" spans="1:24" s="3" customFormat="1" ht="15" customHeight="1" x14ac:dyDescent="0.2">
      <c r="A44" s="778"/>
      <c r="B44" s="903"/>
      <c r="C44" s="904"/>
      <c r="D44" s="904"/>
      <c r="E44" s="904"/>
      <c r="F44" s="904"/>
      <c r="G44" s="905"/>
      <c r="H44" s="925" t="s">
        <v>28</v>
      </c>
      <c r="I44" s="926"/>
      <c r="J44" s="926"/>
      <c r="K44" s="927"/>
      <c r="L44" s="194">
        <v>41</v>
      </c>
      <c r="M44" s="194">
        <v>42</v>
      </c>
      <c r="N44" s="194">
        <v>43</v>
      </c>
      <c r="O44" s="195"/>
      <c r="P44" s="195"/>
      <c r="Q44" s="196"/>
      <c r="R44" s="196"/>
      <c r="S44" s="196"/>
      <c r="T44" s="196"/>
      <c r="U44" s="237" t="s">
        <v>18</v>
      </c>
      <c r="W44" s="1135"/>
      <c r="X44" s="1136"/>
    </row>
    <row r="45" spans="1:24" s="3" customFormat="1" ht="15" customHeight="1" x14ac:dyDescent="0.2">
      <c r="A45" s="778"/>
      <c r="B45" s="963"/>
      <c r="C45" s="964"/>
      <c r="D45" s="964"/>
      <c r="E45" s="964"/>
      <c r="F45" s="964"/>
      <c r="G45" s="965"/>
      <c r="H45" s="960" t="s">
        <v>32</v>
      </c>
      <c r="I45" s="961"/>
      <c r="J45" s="961"/>
      <c r="K45" s="962"/>
      <c r="L45" s="223">
        <f>IF(L44="","",CONVERT(L44,"cm","m"))</f>
        <v>0.41000000000000003</v>
      </c>
      <c r="M45" s="223">
        <f t="shared" ref="M45:N45" si="0">IF(M44="","",CONVERT(M44,"cm","m"))</f>
        <v>0.42</v>
      </c>
      <c r="N45" s="223">
        <f t="shared" si="0"/>
        <v>0.43</v>
      </c>
      <c r="O45" s="197"/>
      <c r="P45" s="197"/>
      <c r="Q45" s="198"/>
      <c r="R45" s="198"/>
      <c r="S45" s="198"/>
      <c r="T45" s="197"/>
      <c r="U45" s="238" t="s">
        <v>19</v>
      </c>
      <c r="W45" s="1135"/>
      <c r="X45" s="1136"/>
    </row>
    <row r="46" spans="1:24" s="3" customFormat="1" ht="15" customHeight="1" x14ac:dyDescent="0.2">
      <c r="A46" s="778"/>
      <c r="B46" s="806" t="s">
        <v>29</v>
      </c>
      <c r="C46" s="807"/>
      <c r="D46" s="807"/>
      <c r="E46" s="807"/>
      <c r="F46" s="807"/>
      <c r="G46" s="808"/>
      <c r="H46" s="76" t="s">
        <v>710</v>
      </c>
      <c r="I46" s="99" t="s">
        <v>11</v>
      </c>
      <c r="J46" s="323"/>
      <c r="K46" s="324"/>
      <c r="L46" s="749" t="s">
        <v>673</v>
      </c>
      <c r="M46" s="1093"/>
      <c r="N46" s="588" t="s">
        <v>673</v>
      </c>
      <c r="O46" s="589"/>
      <c r="P46" s="588" t="s">
        <v>673</v>
      </c>
      <c r="Q46" s="589"/>
      <c r="R46" s="588" t="s">
        <v>673</v>
      </c>
      <c r="S46" s="589"/>
      <c r="T46" s="588" t="s">
        <v>673</v>
      </c>
      <c r="U46" s="590"/>
      <c r="W46" s="1116" t="s">
        <v>139</v>
      </c>
      <c r="X46" s="1117"/>
    </row>
    <row r="47" spans="1:24" s="3" customFormat="1" ht="15" customHeight="1" thickBot="1" x14ac:dyDescent="0.25">
      <c r="A47" s="778"/>
      <c r="B47" s="832" t="s">
        <v>31</v>
      </c>
      <c r="C47" s="833"/>
      <c r="D47" s="833"/>
      <c r="E47" s="833"/>
      <c r="F47" s="833"/>
      <c r="G47" s="834"/>
      <c r="H47" s="112"/>
      <c r="I47" s="95"/>
      <c r="J47" s="326"/>
      <c r="K47" s="327"/>
      <c r="L47" s="211" t="s">
        <v>14</v>
      </c>
      <c r="M47" s="211" t="s">
        <v>675</v>
      </c>
      <c r="N47" s="211" t="s">
        <v>682</v>
      </c>
      <c r="O47" s="211" t="s">
        <v>698</v>
      </c>
      <c r="P47" s="211" t="s">
        <v>689</v>
      </c>
      <c r="Q47" s="211" t="s">
        <v>684</v>
      </c>
      <c r="R47" s="211" t="s">
        <v>1231</v>
      </c>
      <c r="S47" s="211" t="s">
        <v>1232</v>
      </c>
      <c r="T47" s="211" t="s">
        <v>1233</v>
      </c>
      <c r="U47" s="192" t="s">
        <v>17</v>
      </c>
      <c r="W47" s="1116"/>
      <c r="X47" s="1117"/>
    </row>
    <row r="48" spans="1:24" s="3" customFormat="1" ht="15" customHeight="1" x14ac:dyDescent="0.2">
      <c r="A48" s="778"/>
      <c r="B48" s="903"/>
      <c r="C48" s="904"/>
      <c r="D48" s="904"/>
      <c r="E48" s="904"/>
      <c r="F48" s="904"/>
      <c r="G48" s="905"/>
      <c r="H48" s="926" t="s">
        <v>28</v>
      </c>
      <c r="I48" s="926"/>
      <c r="J48" s="926"/>
      <c r="K48" s="927"/>
      <c r="L48" s="199"/>
      <c r="M48" s="196"/>
      <c r="N48" s="196"/>
      <c r="O48" s="194">
        <v>45</v>
      </c>
      <c r="P48" s="194">
        <v>47</v>
      </c>
      <c r="Q48" s="194">
        <v>49</v>
      </c>
      <c r="R48" s="194">
        <v>51</v>
      </c>
      <c r="S48" s="194">
        <v>53</v>
      </c>
      <c r="T48" s="194">
        <v>55</v>
      </c>
      <c r="U48" s="237" t="s">
        <v>18</v>
      </c>
      <c r="W48" s="1116"/>
      <c r="X48" s="1117"/>
    </row>
    <row r="49" spans="1:32" s="3" customFormat="1" ht="15" customHeight="1" x14ac:dyDescent="0.2">
      <c r="A49" s="778"/>
      <c r="B49" s="963"/>
      <c r="C49" s="964"/>
      <c r="D49" s="964"/>
      <c r="E49" s="964"/>
      <c r="F49" s="964"/>
      <c r="G49" s="965"/>
      <c r="H49" s="961" t="s">
        <v>32</v>
      </c>
      <c r="I49" s="961"/>
      <c r="J49" s="961"/>
      <c r="K49" s="962"/>
      <c r="L49" s="201"/>
      <c r="M49" s="198"/>
      <c r="N49" s="198"/>
      <c r="O49" s="406">
        <f t="shared" ref="O49" si="1">IF(O48="","",CONVERT(O48,"cm","m"))</f>
        <v>0.45</v>
      </c>
      <c r="P49" s="223">
        <f t="shared" ref="P49:S49" si="2">IF(P48="","",CONVERT(P48,"cm","m"))</f>
        <v>0.47000000000000003</v>
      </c>
      <c r="Q49" s="223">
        <f t="shared" si="2"/>
        <v>0.49</v>
      </c>
      <c r="R49" s="223">
        <f t="shared" si="2"/>
        <v>0.51</v>
      </c>
      <c r="S49" s="223">
        <f t="shared" si="2"/>
        <v>0.53</v>
      </c>
      <c r="T49" s="223">
        <f t="shared" ref="T49" si="3">IF(T48="","",CONVERT(T48,"cm","m"))</f>
        <v>0.55000000000000004</v>
      </c>
      <c r="U49" s="238" t="s">
        <v>19</v>
      </c>
      <c r="W49" s="1116"/>
      <c r="X49" s="1117"/>
    </row>
    <row r="50" spans="1:32" s="3" customFormat="1" ht="15" customHeight="1" x14ac:dyDescent="0.2">
      <c r="A50" s="778"/>
      <c r="B50" s="806" t="s">
        <v>29</v>
      </c>
      <c r="C50" s="807"/>
      <c r="D50" s="807"/>
      <c r="E50" s="807"/>
      <c r="F50" s="807"/>
      <c r="G50" s="808"/>
      <c r="H50" s="98" t="s">
        <v>710</v>
      </c>
      <c r="I50" s="202" t="s">
        <v>149</v>
      </c>
      <c r="J50" s="323"/>
      <c r="K50" s="324"/>
      <c r="L50" s="749" t="s">
        <v>673</v>
      </c>
      <c r="M50" s="1093"/>
      <c r="N50" s="588" t="s">
        <v>673</v>
      </c>
      <c r="O50" s="589"/>
      <c r="P50" s="588" t="s">
        <v>673</v>
      </c>
      <c r="Q50" s="589"/>
      <c r="R50" s="588" t="s">
        <v>673</v>
      </c>
      <c r="S50" s="589"/>
      <c r="T50" s="588" t="s">
        <v>673</v>
      </c>
      <c r="U50" s="590"/>
      <c r="W50" s="1110" t="s">
        <v>148</v>
      </c>
      <c r="X50" s="1111"/>
    </row>
    <row r="51" spans="1:32" s="3" customFormat="1" ht="15" customHeight="1" x14ac:dyDescent="0.2">
      <c r="A51" s="778"/>
      <c r="B51" s="854" t="s">
        <v>639</v>
      </c>
      <c r="C51" s="855"/>
      <c r="D51" s="855"/>
      <c r="E51" s="855"/>
      <c r="F51" s="855"/>
      <c r="G51" s="856"/>
      <c r="H51" s="119"/>
      <c r="I51" s="203"/>
      <c r="J51" s="325"/>
      <c r="K51" s="311"/>
      <c r="L51" s="211" t="s">
        <v>14</v>
      </c>
      <c r="M51" s="211" t="s">
        <v>675</v>
      </c>
      <c r="N51" s="211" t="s">
        <v>682</v>
      </c>
      <c r="O51" s="211" t="s">
        <v>698</v>
      </c>
      <c r="P51" s="211" t="s">
        <v>689</v>
      </c>
      <c r="Q51" s="211" t="s">
        <v>684</v>
      </c>
      <c r="R51" s="211" t="s">
        <v>1231</v>
      </c>
      <c r="S51" s="211" t="s">
        <v>1232</v>
      </c>
      <c r="T51" s="211" t="s">
        <v>1233</v>
      </c>
      <c r="U51" s="192" t="s">
        <v>17</v>
      </c>
      <c r="W51" s="1110"/>
      <c r="X51" s="1111"/>
    </row>
    <row r="52" spans="1:32" s="3" customFormat="1" ht="15" customHeight="1" x14ac:dyDescent="0.2">
      <c r="A52" s="778"/>
      <c r="B52" s="851"/>
      <c r="C52" s="852"/>
      <c r="D52" s="852"/>
      <c r="E52" s="852"/>
      <c r="F52" s="852"/>
      <c r="G52" s="853"/>
      <c r="H52" s="967" t="s">
        <v>150</v>
      </c>
      <c r="I52" s="967"/>
      <c r="J52" s="967"/>
      <c r="K52" s="968"/>
      <c r="L52" s="204"/>
      <c r="M52" s="205">
        <v>40</v>
      </c>
      <c r="N52" s="204"/>
      <c r="O52" s="205">
        <v>44</v>
      </c>
      <c r="P52" s="204"/>
      <c r="Q52" s="205">
        <v>48</v>
      </c>
      <c r="R52" s="204"/>
      <c r="S52" s="206">
        <v>52</v>
      </c>
      <c r="T52" s="204"/>
      <c r="U52" s="237" t="s">
        <v>18</v>
      </c>
      <c r="W52" s="1110"/>
      <c r="X52" s="1111"/>
    </row>
    <row r="53" spans="1:32" s="3" customFormat="1" ht="15" customHeight="1" x14ac:dyDescent="0.2">
      <c r="A53" s="778"/>
      <c r="B53" s="848"/>
      <c r="C53" s="849"/>
      <c r="D53" s="849"/>
      <c r="E53" s="849"/>
      <c r="F53" s="849"/>
      <c r="G53" s="850"/>
      <c r="H53" s="886" t="s">
        <v>32</v>
      </c>
      <c r="I53" s="886"/>
      <c r="J53" s="886"/>
      <c r="K53" s="887"/>
      <c r="L53" s="225"/>
      <c r="M53" s="223">
        <f t="shared" ref="M53" si="4">IF(M52="","",CONVERT(M52,"cm","m"))</f>
        <v>0.4</v>
      </c>
      <c r="N53" s="225"/>
      <c r="O53" s="223">
        <f t="shared" ref="O53" si="5">IF(O52="","",CONVERT(O52,"cm","m"))</f>
        <v>0.44</v>
      </c>
      <c r="P53" s="225"/>
      <c r="Q53" s="223">
        <f t="shared" ref="Q53" si="6">IF(Q52="","",CONVERT(Q52,"cm","m"))</f>
        <v>0.48</v>
      </c>
      <c r="R53" s="225"/>
      <c r="S53" s="223">
        <f t="shared" ref="S53" si="7">IF(S52="","",CONVERT(S52,"cm","m"))</f>
        <v>0.52</v>
      </c>
      <c r="T53" s="225"/>
      <c r="U53" s="238" t="s">
        <v>19</v>
      </c>
      <c r="W53" s="1110"/>
      <c r="X53" s="1111"/>
    </row>
    <row r="54" spans="1:32" s="3" customFormat="1" ht="15" customHeight="1" x14ac:dyDescent="0.2">
      <c r="A54" s="778"/>
      <c r="B54" s="806" t="s">
        <v>29</v>
      </c>
      <c r="C54" s="807"/>
      <c r="D54" s="807"/>
      <c r="E54" s="807"/>
      <c r="F54" s="807"/>
      <c r="G54" s="808"/>
      <c r="H54" s="98" t="s">
        <v>710</v>
      </c>
      <c r="I54" s="118" t="s">
        <v>7</v>
      </c>
      <c r="J54" s="323"/>
      <c r="K54" s="324"/>
      <c r="L54" s="749" t="s">
        <v>673</v>
      </c>
      <c r="M54" s="1093"/>
      <c r="N54" s="588" t="s">
        <v>673</v>
      </c>
      <c r="O54" s="589"/>
      <c r="P54" s="588" t="s">
        <v>673</v>
      </c>
      <c r="Q54" s="589"/>
      <c r="R54" s="588" t="s">
        <v>673</v>
      </c>
      <c r="S54" s="589"/>
      <c r="T54" s="588" t="s">
        <v>673</v>
      </c>
      <c r="U54" s="590"/>
      <c r="W54" s="1129" t="s">
        <v>74</v>
      </c>
      <c r="X54" s="1130"/>
      <c r="Y54" s="12"/>
      <c r="Z54" s="12"/>
      <c r="AA54" s="12"/>
      <c r="AB54" s="13"/>
      <c r="AC54" s="12"/>
      <c r="AD54" s="12"/>
      <c r="AE54" s="12"/>
      <c r="AF54" s="12"/>
    </row>
    <row r="55" spans="1:32" s="3" customFormat="1" ht="15" customHeight="1" x14ac:dyDescent="0.2">
      <c r="A55" s="778"/>
      <c r="B55" s="1126" t="s">
        <v>33</v>
      </c>
      <c r="C55" s="1127"/>
      <c r="D55" s="1127"/>
      <c r="E55" s="1127"/>
      <c r="F55" s="1127"/>
      <c r="G55" s="1128"/>
      <c r="H55" s="119"/>
      <c r="I55" s="203"/>
      <c r="J55" s="325"/>
      <c r="K55" s="311"/>
      <c r="L55" s="211" t="s">
        <v>14</v>
      </c>
      <c r="M55" s="211" t="s">
        <v>675</v>
      </c>
      <c r="N55" s="211" t="s">
        <v>682</v>
      </c>
      <c r="O55" s="211" t="s">
        <v>698</v>
      </c>
      <c r="P55" s="211" t="s">
        <v>689</v>
      </c>
      <c r="Q55" s="211" t="s">
        <v>684</v>
      </c>
      <c r="R55" s="211" t="s">
        <v>1231</v>
      </c>
      <c r="S55" s="211" t="s">
        <v>1232</v>
      </c>
      <c r="T55" s="211" t="s">
        <v>1233</v>
      </c>
      <c r="U55" s="192" t="s">
        <v>17</v>
      </c>
      <c r="W55" s="1129"/>
      <c r="X55" s="1130"/>
      <c r="Y55" s="12"/>
      <c r="Z55" s="12"/>
      <c r="AA55" s="12"/>
      <c r="AB55" s="13"/>
      <c r="AC55" s="12"/>
      <c r="AD55" s="12"/>
      <c r="AE55" s="12"/>
      <c r="AF55" s="12"/>
    </row>
    <row r="56" spans="1:32" s="4" customFormat="1" ht="15" customHeight="1" x14ac:dyDescent="0.2">
      <c r="A56" s="778"/>
      <c r="B56" s="851"/>
      <c r="C56" s="852"/>
      <c r="D56" s="852"/>
      <c r="E56" s="852"/>
      <c r="F56" s="852"/>
      <c r="G56" s="853"/>
      <c r="H56" s="967" t="s">
        <v>59</v>
      </c>
      <c r="I56" s="967"/>
      <c r="J56" s="967"/>
      <c r="K56" s="968"/>
      <c r="L56" s="358"/>
      <c r="M56" s="359"/>
      <c r="N56" s="359"/>
      <c r="O56" s="359"/>
      <c r="P56" s="359"/>
      <c r="Q56" s="359"/>
      <c r="R56" s="359"/>
      <c r="S56" s="359"/>
      <c r="T56" s="360"/>
      <c r="U56" s="239" t="s">
        <v>18</v>
      </c>
      <c r="W56" s="1129"/>
      <c r="X56" s="1130"/>
      <c r="Y56" s="12"/>
      <c r="Z56" s="3"/>
      <c r="AA56" s="12"/>
      <c r="AB56" s="12"/>
      <c r="AC56" s="12"/>
      <c r="AD56" s="12"/>
      <c r="AE56" s="12"/>
      <c r="AF56" s="12"/>
    </row>
    <row r="57" spans="1:32" s="10" customFormat="1" ht="15" customHeight="1" thickBot="1" x14ac:dyDescent="0.25">
      <c r="A57" s="778"/>
      <c r="B57" s="848"/>
      <c r="C57" s="849"/>
      <c r="D57" s="849"/>
      <c r="E57" s="849"/>
      <c r="F57" s="849"/>
      <c r="G57" s="850"/>
      <c r="H57" s="886" t="s">
        <v>32</v>
      </c>
      <c r="I57" s="886"/>
      <c r="J57" s="886"/>
      <c r="K57" s="887"/>
      <c r="L57" s="222" t="str">
        <f>IF(L56="","",CONVERT(L56,"cm","m"))</f>
        <v/>
      </c>
      <c r="M57" s="223" t="str">
        <f>IF(M56="","",CONVERT(M56,"cm","m"))</f>
        <v/>
      </c>
      <c r="N57" s="223" t="str">
        <f t="shared" ref="N57:T57" si="8">IF(N56="","",CONVERT(N56,"cm","m"))</f>
        <v/>
      </c>
      <c r="O57" s="223" t="str">
        <f t="shared" si="8"/>
        <v/>
      </c>
      <c r="P57" s="223" t="str">
        <f t="shared" si="8"/>
        <v/>
      </c>
      <c r="Q57" s="223" t="str">
        <f t="shared" si="8"/>
        <v/>
      </c>
      <c r="R57" s="223" t="str">
        <f t="shared" si="8"/>
        <v/>
      </c>
      <c r="S57" s="223" t="str">
        <f t="shared" si="8"/>
        <v/>
      </c>
      <c r="T57" s="223" t="str">
        <f t="shared" si="8"/>
        <v/>
      </c>
      <c r="U57" s="240" t="s">
        <v>19</v>
      </c>
      <c r="W57" s="1129"/>
      <c r="X57" s="1130"/>
      <c r="Y57" s="12"/>
      <c r="Z57" s="3"/>
      <c r="AA57" s="12"/>
      <c r="AB57" s="12"/>
      <c r="AC57" s="12"/>
      <c r="AD57" s="12"/>
      <c r="AE57" s="12"/>
      <c r="AF57" s="12"/>
    </row>
    <row r="58" spans="1:32" s="10" customFormat="1" ht="15" customHeight="1" thickTop="1" x14ac:dyDescent="0.2">
      <c r="A58" s="778"/>
      <c r="B58" s="806" t="s">
        <v>29</v>
      </c>
      <c r="C58" s="807"/>
      <c r="D58" s="807"/>
      <c r="E58" s="807"/>
      <c r="F58" s="807"/>
      <c r="G58" s="808"/>
      <c r="H58" s="98" t="s">
        <v>710</v>
      </c>
      <c r="I58" s="118" t="s">
        <v>7</v>
      </c>
      <c r="J58" s="323"/>
      <c r="K58" s="324"/>
      <c r="L58" s="749" t="s">
        <v>673</v>
      </c>
      <c r="M58" s="1093"/>
      <c r="N58" s="588" t="s">
        <v>673</v>
      </c>
      <c r="O58" s="589"/>
      <c r="P58" s="588" t="s">
        <v>673</v>
      </c>
      <c r="Q58" s="589"/>
      <c r="R58" s="588" t="s">
        <v>673</v>
      </c>
      <c r="S58" s="589"/>
      <c r="T58" s="588" t="s">
        <v>673</v>
      </c>
      <c r="U58" s="590"/>
      <c r="W58" s="1120" t="s">
        <v>75</v>
      </c>
      <c r="X58" s="1121"/>
      <c r="Y58" s="12"/>
      <c r="Z58" s="12"/>
      <c r="AA58" s="12"/>
      <c r="AB58" s="12"/>
      <c r="AC58" s="12"/>
      <c r="AD58" s="12"/>
      <c r="AE58" s="12"/>
      <c r="AF58" s="12"/>
    </row>
    <row r="59" spans="1:32" s="10" customFormat="1" ht="15" customHeight="1" x14ac:dyDescent="0.2">
      <c r="A59" s="778"/>
      <c r="B59" s="1126" t="s">
        <v>33</v>
      </c>
      <c r="C59" s="1127"/>
      <c r="D59" s="1127"/>
      <c r="E59" s="1127"/>
      <c r="F59" s="1127"/>
      <c r="G59" s="1128"/>
      <c r="H59" s="119"/>
      <c r="I59" s="203"/>
      <c r="J59" s="325"/>
      <c r="K59" s="311"/>
      <c r="L59" s="211" t="s">
        <v>14</v>
      </c>
      <c r="M59" s="211" t="s">
        <v>675</v>
      </c>
      <c r="N59" s="211" t="s">
        <v>682</v>
      </c>
      <c r="O59" s="211" t="s">
        <v>698</v>
      </c>
      <c r="P59" s="211" t="s">
        <v>689</v>
      </c>
      <c r="Q59" s="211" t="s">
        <v>684</v>
      </c>
      <c r="R59" s="211" t="s">
        <v>1231</v>
      </c>
      <c r="S59" s="211" t="s">
        <v>1232</v>
      </c>
      <c r="T59" s="211" t="s">
        <v>1233</v>
      </c>
      <c r="U59" s="192" t="s">
        <v>17</v>
      </c>
      <c r="W59" s="1122"/>
      <c r="X59" s="1123"/>
      <c r="Y59" s="12"/>
      <c r="Z59" s="12"/>
      <c r="AA59" s="12"/>
      <c r="AB59" s="12"/>
      <c r="AC59" s="12"/>
      <c r="AD59" s="12"/>
      <c r="AE59" s="12"/>
      <c r="AF59" s="12"/>
    </row>
    <row r="60" spans="1:32" s="10" customFormat="1" ht="15" customHeight="1" x14ac:dyDescent="0.2">
      <c r="A60" s="778"/>
      <c r="B60" s="851"/>
      <c r="C60" s="852"/>
      <c r="D60" s="852"/>
      <c r="E60" s="852"/>
      <c r="F60" s="852"/>
      <c r="G60" s="853"/>
      <c r="H60" s="967" t="s">
        <v>708</v>
      </c>
      <c r="I60" s="967"/>
      <c r="J60" s="967"/>
      <c r="K60" s="968"/>
      <c r="L60" s="356"/>
      <c r="M60" s="357"/>
      <c r="N60" s="357"/>
      <c r="O60" s="357"/>
      <c r="P60" s="357"/>
      <c r="Q60" s="357"/>
      <c r="R60" s="357"/>
      <c r="S60" s="357"/>
      <c r="T60" s="360"/>
      <c r="U60" s="239" t="s">
        <v>18</v>
      </c>
      <c r="W60" s="1122"/>
      <c r="X60" s="1123"/>
      <c r="Y60" s="12"/>
      <c r="Z60" s="3"/>
      <c r="AA60" s="12"/>
      <c r="AB60" s="12"/>
      <c r="AC60" s="12"/>
      <c r="AD60" s="12"/>
      <c r="AE60" s="12"/>
      <c r="AF60" s="12"/>
    </row>
    <row r="61" spans="1:32" s="10" customFormat="1" ht="15" customHeight="1" thickBot="1" x14ac:dyDescent="0.25">
      <c r="A61" s="778"/>
      <c r="B61" s="848"/>
      <c r="C61" s="849"/>
      <c r="D61" s="849"/>
      <c r="E61" s="849"/>
      <c r="F61" s="849"/>
      <c r="G61" s="850"/>
      <c r="H61" s="886" t="s">
        <v>32</v>
      </c>
      <c r="I61" s="886"/>
      <c r="J61" s="886"/>
      <c r="K61" s="887"/>
      <c r="L61" s="222" t="str">
        <f>IF(L60="","",CONVERT(L60,"cm","m")*2)</f>
        <v/>
      </c>
      <c r="M61" s="223" t="str">
        <f>IF(M60="","",CONVERT(M60,"cm","m")*2)</f>
        <v/>
      </c>
      <c r="N61" s="223" t="str">
        <f t="shared" ref="N61:T61" si="9">IF(N60="","",CONVERT(N60,"cm","m")*2)</f>
        <v/>
      </c>
      <c r="O61" s="223" t="str">
        <f t="shared" si="9"/>
        <v/>
      </c>
      <c r="P61" s="223" t="str">
        <f t="shared" si="9"/>
        <v/>
      </c>
      <c r="Q61" s="223" t="str">
        <f t="shared" si="9"/>
        <v/>
      </c>
      <c r="R61" s="223" t="str">
        <f t="shared" si="9"/>
        <v/>
      </c>
      <c r="S61" s="223" t="str">
        <f t="shared" si="9"/>
        <v/>
      </c>
      <c r="T61" s="223" t="str">
        <f t="shared" si="9"/>
        <v/>
      </c>
      <c r="U61" s="240" t="s">
        <v>19</v>
      </c>
      <c r="W61" s="1124"/>
      <c r="X61" s="1125"/>
      <c r="Y61" s="12"/>
      <c r="Z61" s="3"/>
      <c r="AA61" s="12"/>
      <c r="AB61" s="12"/>
      <c r="AC61" s="12"/>
      <c r="AD61" s="12"/>
      <c r="AE61" s="12"/>
      <c r="AF61" s="12"/>
    </row>
    <row r="62" spans="1:32" s="3" customFormat="1" ht="15" customHeight="1" thickTop="1" x14ac:dyDescent="0.2">
      <c r="A62" s="778"/>
      <c r="B62" s="806" t="s">
        <v>37</v>
      </c>
      <c r="C62" s="807"/>
      <c r="D62" s="807"/>
      <c r="E62" s="807"/>
      <c r="F62" s="807"/>
      <c r="G62" s="808"/>
      <c r="H62" s="76" t="s">
        <v>711</v>
      </c>
      <c r="I62" s="118" t="s">
        <v>7</v>
      </c>
      <c r="J62" s="323"/>
      <c r="K62" s="324"/>
      <c r="L62" s="1091" t="s">
        <v>672</v>
      </c>
      <c r="M62" s="589"/>
      <c r="N62" s="1092"/>
      <c r="O62" s="1093"/>
      <c r="P62" s="1092"/>
      <c r="Q62" s="1093"/>
      <c r="R62" s="1092"/>
      <c r="S62" s="1093"/>
      <c r="T62" s="1092"/>
      <c r="U62" s="751"/>
      <c r="W62" s="1114" t="s">
        <v>76</v>
      </c>
      <c r="X62" s="1115"/>
      <c r="Y62" s="14"/>
      <c r="Z62" s="14"/>
      <c r="AA62" s="14"/>
      <c r="AB62" s="12"/>
      <c r="AC62" s="12"/>
      <c r="AD62" s="12"/>
      <c r="AE62" s="12"/>
      <c r="AF62" s="12"/>
    </row>
    <row r="63" spans="1:32" s="3" customFormat="1" ht="15" customHeight="1" x14ac:dyDescent="0.2">
      <c r="A63" s="778"/>
      <c r="B63" s="1083" t="s">
        <v>33</v>
      </c>
      <c r="C63" s="1084"/>
      <c r="D63" s="1084"/>
      <c r="E63" s="1084"/>
      <c r="F63" s="1084"/>
      <c r="G63" s="1085"/>
      <c r="H63" s="112"/>
      <c r="I63" s="203"/>
      <c r="J63" s="325"/>
      <c r="K63" s="311"/>
      <c r="L63" s="211" t="s">
        <v>14</v>
      </c>
      <c r="M63" s="211" t="s">
        <v>675</v>
      </c>
      <c r="N63" s="211" t="s">
        <v>682</v>
      </c>
      <c r="O63" s="211" t="s">
        <v>698</v>
      </c>
      <c r="P63" s="211" t="s">
        <v>689</v>
      </c>
      <c r="Q63" s="211" t="s">
        <v>684</v>
      </c>
      <c r="R63" s="211" t="s">
        <v>1231</v>
      </c>
      <c r="S63" s="211" t="s">
        <v>1232</v>
      </c>
      <c r="T63" s="211" t="s">
        <v>1233</v>
      </c>
      <c r="U63" s="192" t="s">
        <v>17</v>
      </c>
      <c r="W63" s="1116"/>
      <c r="X63" s="1117"/>
      <c r="Y63" s="14"/>
      <c r="Z63" s="14"/>
      <c r="AA63" s="14"/>
      <c r="AB63" s="12"/>
      <c r="AC63" s="12"/>
      <c r="AD63" s="12"/>
      <c r="AE63" s="12"/>
      <c r="AF63" s="12"/>
    </row>
    <row r="64" spans="1:32" s="3" customFormat="1" ht="15" customHeight="1" x14ac:dyDescent="0.2">
      <c r="A64" s="778"/>
      <c r="B64" s="851"/>
      <c r="C64" s="852"/>
      <c r="D64" s="852"/>
      <c r="E64" s="852"/>
      <c r="F64" s="852"/>
      <c r="G64" s="853"/>
      <c r="H64" s="967" t="s">
        <v>59</v>
      </c>
      <c r="I64" s="967"/>
      <c r="J64" s="967"/>
      <c r="K64" s="968"/>
      <c r="L64" s="356"/>
      <c r="M64" s="357"/>
      <c r="N64" s="357"/>
      <c r="O64" s="357"/>
      <c r="P64" s="357"/>
      <c r="Q64" s="357"/>
      <c r="R64" s="357"/>
      <c r="S64" s="357"/>
      <c r="T64" s="361"/>
      <c r="U64" s="239" t="s">
        <v>18</v>
      </c>
      <c r="W64" s="1116"/>
      <c r="X64" s="1117"/>
      <c r="Y64" s="14"/>
      <c r="AA64" s="14"/>
      <c r="AB64" s="12"/>
      <c r="AC64" s="12"/>
      <c r="AD64" s="12"/>
      <c r="AE64" s="12"/>
      <c r="AF64" s="12"/>
    </row>
    <row r="65" spans="1:32" s="10" customFormat="1" ht="15" customHeight="1" thickBot="1" x14ac:dyDescent="0.25">
      <c r="A65" s="778"/>
      <c r="B65" s="848"/>
      <c r="C65" s="849"/>
      <c r="D65" s="849"/>
      <c r="E65" s="849"/>
      <c r="F65" s="849"/>
      <c r="G65" s="850"/>
      <c r="H65" s="886" t="s">
        <v>32</v>
      </c>
      <c r="I65" s="886"/>
      <c r="J65" s="886"/>
      <c r="K65" s="887"/>
      <c r="L65" s="224" t="str">
        <f>IF(L64="","",CONVERT(L64,"cm","m"))</f>
        <v/>
      </c>
      <c r="M65" s="223" t="str">
        <f>IF(M64="","",CONVERT(M64,"cm","m"))</f>
        <v/>
      </c>
      <c r="N65" s="223" t="str">
        <f t="shared" ref="N65:T65" si="10">IF(N64="","",CONVERT(N64,"cm","m"))</f>
        <v/>
      </c>
      <c r="O65" s="223" t="str">
        <f t="shared" si="10"/>
        <v/>
      </c>
      <c r="P65" s="223" t="str">
        <f t="shared" si="10"/>
        <v/>
      </c>
      <c r="Q65" s="223" t="str">
        <f t="shared" si="10"/>
        <v/>
      </c>
      <c r="R65" s="223" t="str">
        <f t="shared" si="10"/>
        <v/>
      </c>
      <c r="S65" s="223" t="str">
        <f t="shared" si="10"/>
        <v/>
      </c>
      <c r="T65" s="223" t="str">
        <f t="shared" si="10"/>
        <v/>
      </c>
      <c r="U65" s="240" t="s">
        <v>19</v>
      </c>
      <c r="W65" s="1118"/>
      <c r="X65" s="1119"/>
      <c r="Y65" s="14"/>
      <c r="Z65" s="3"/>
      <c r="AA65" s="14"/>
      <c r="AB65" s="12"/>
      <c r="AC65" s="12"/>
      <c r="AD65" s="12"/>
      <c r="AE65" s="12"/>
      <c r="AF65" s="12"/>
    </row>
    <row r="66" spans="1:32" s="10" customFormat="1" ht="15" customHeight="1" thickTop="1" x14ac:dyDescent="0.2">
      <c r="A66" s="778"/>
      <c r="B66" s="806" t="s">
        <v>37</v>
      </c>
      <c r="C66" s="807"/>
      <c r="D66" s="807"/>
      <c r="E66" s="807"/>
      <c r="F66" s="807"/>
      <c r="G66" s="808"/>
      <c r="H66" s="76" t="s">
        <v>711</v>
      </c>
      <c r="I66" s="118" t="s">
        <v>7</v>
      </c>
      <c r="J66" s="323"/>
      <c r="K66" s="324"/>
      <c r="L66" s="1091" t="s">
        <v>672</v>
      </c>
      <c r="M66" s="589"/>
      <c r="N66" s="1092"/>
      <c r="O66" s="1093"/>
      <c r="P66" s="1092"/>
      <c r="Q66" s="1093"/>
      <c r="R66" s="1092"/>
      <c r="S66" s="1093"/>
      <c r="T66" s="1092"/>
      <c r="U66" s="751"/>
      <c r="W66" s="1108" t="s">
        <v>77</v>
      </c>
      <c r="X66" s="1109"/>
      <c r="Y66" s="14"/>
      <c r="Z66" s="14"/>
      <c r="AA66" s="14"/>
      <c r="AB66" s="12"/>
      <c r="AC66" s="12"/>
      <c r="AD66" s="12"/>
      <c r="AE66" s="12"/>
      <c r="AF66" s="12"/>
    </row>
    <row r="67" spans="1:32" s="10" customFormat="1" ht="15" customHeight="1" x14ac:dyDescent="0.2">
      <c r="A67" s="778"/>
      <c r="B67" s="1083" t="s">
        <v>33</v>
      </c>
      <c r="C67" s="1084"/>
      <c r="D67" s="1084"/>
      <c r="E67" s="1084"/>
      <c r="F67" s="1084"/>
      <c r="G67" s="1085"/>
      <c r="H67" s="112"/>
      <c r="I67" s="203"/>
      <c r="J67" s="325"/>
      <c r="K67" s="311"/>
      <c r="L67" s="211" t="s">
        <v>14</v>
      </c>
      <c r="M67" s="211" t="s">
        <v>675</v>
      </c>
      <c r="N67" s="211" t="s">
        <v>682</v>
      </c>
      <c r="O67" s="211" t="s">
        <v>698</v>
      </c>
      <c r="P67" s="211" t="s">
        <v>689</v>
      </c>
      <c r="Q67" s="211" t="s">
        <v>684</v>
      </c>
      <c r="R67" s="211" t="s">
        <v>1231</v>
      </c>
      <c r="S67" s="211" t="s">
        <v>1232</v>
      </c>
      <c r="T67" s="211" t="s">
        <v>1233</v>
      </c>
      <c r="U67" s="192" t="s">
        <v>17</v>
      </c>
      <c r="W67" s="1110"/>
      <c r="X67" s="1111"/>
      <c r="Y67" s="14"/>
      <c r="Z67" s="14"/>
      <c r="AA67" s="14"/>
      <c r="AB67" s="12"/>
      <c r="AC67" s="12"/>
      <c r="AD67" s="12"/>
      <c r="AE67" s="12"/>
      <c r="AF67" s="12"/>
    </row>
    <row r="68" spans="1:32" s="10" customFormat="1" ht="15" customHeight="1" x14ac:dyDescent="0.2">
      <c r="A68" s="778"/>
      <c r="B68" s="851"/>
      <c r="C68" s="852"/>
      <c r="D68" s="852"/>
      <c r="E68" s="852"/>
      <c r="F68" s="852"/>
      <c r="G68" s="853"/>
      <c r="H68" s="967" t="s">
        <v>708</v>
      </c>
      <c r="I68" s="967"/>
      <c r="J68" s="967"/>
      <c r="K68" s="968"/>
      <c r="L68" s="356"/>
      <c r="M68" s="357"/>
      <c r="N68" s="357"/>
      <c r="O68" s="357"/>
      <c r="P68" s="357"/>
      <c r="Q68" s="357"/>
      <c r="R68" s="357"/>
      <c r="S68" s="357"/>
      <c r="T68" s="361"/>
      <c r="U68" s="239" t="s">
        <v>18</v>
      </c>
      <c r="W68" s="1110"/>
      <c r="X68" s="1111"/>
      <c r="Y68" s="14"/>
      <c r="Z68" s="3"/>
      <c r="AA68" s="14"/>
      <c r="AB68" s="12"/>
      <c r="AC68" s="12"/>
      <c r="AD68" s="12"/>
      <c r="AE68" s="12"/>
      <c r="AF68" s="12"/>
    </row>
    <row r="69" spans="1:32" s="10" customFormat="1" ht="15" customHeight="1" thickBot="1" x14ac:dyDescent="0.25">
      <c r="A69" s="778"/>
      <c r="B69" s="848"/>
      <c r="C69" s="849"/>
      <c r="D69" s="849"/>
      <c r="E69" s="849"/>
      <c r="F69" s="849"/>
      <c r="G69" s="850"/>
      <c r="H69" s="886" t="s">
        <v>32</v>
      </c>
      <c r="I69" s="886"/>
      <c r="J69" s="886"/>
      <c r="K69" s="887"/>
      <c r="L69" s="224" t="str">
        <f>IF(L68="","",CONVERT(L68,"cm","m")*2)</f>
        <v/>
      </c>
      <c r="M69" s="223" t="str">
        <f>IF(M68="","",CONVERT(M68,"cm","m")*2)</f>
        <v/>
      </c>
      <c r="N69" s="223" t="str">
        <f t="shared" ref="N69:T69" si="11">IF(N68="","",CONVERT(N68,"cm","m")*2)</f>
        <v/>
      </c>
      <c r="O69" s="223" t="str">
        <f t="shared" si="11"/>
        <v/>
      </c>
      <c r="P69" s="223" t="str">
        <f t="shared" si="11"/>
        <v/>
      </c>
      <c r="Q69" s="223" t="str">
        <f t="shared" si="11"/>
        <v/>
      </c>
      <c r="R69" s="223" t="str">
        <f t="shared" si="11"/>
        <v/>
      </c>
      <c r="S69" s="223" t="str">
        <f t="shared" si="11"/>
        <v/>
      </c>
      <c r="T69" s="223" t="str">
        <f t="shared" si="11"/>
        <v/>
      </c>
      <c r="U69" s="240" t="s">
        <v>19</v>
      </c>
      <c r="W69" s="1112"/>
      <c r="X69" s="1113"/>
      <c r="Y69" s="14"/>
      <c r="Z69" s="3"/>
      <c r="AA69" s="14"/>
      <c r="AB69" s="12"/>
      <c r="AC69" s="12"/>
      <c r="AD69" s="12"/>
      <c r="AE69" s="12"/>
      <c r="AF69" s="12"/>
    </row>
    <row r="70" spans="1:32" s="3" customFormat="1" ht="15" customHeight="1" thickTop="1" x14ac:dyDescent="0.2">
      <c r="A70" s="778"/>
      <c r="B70" s="806" t="s">
        <v>40</v>
      </c>
      <c r="C70" s="807"/>
      <c r="D70" s="807"/>
      <c r="E70" s="807"/>
      <c r="F70" s="807"/>
      <c r="G70" s="808"/>
      <c r="H70" s="76" t="s">
        <v>709</v>
      </c>
      <c r="I70" s="118" t="s">
        <v>7</v>
      </c>
      <c r="J70" s="323"/>
      <c r="K70" s="324"/>
      <c r="L70" s="1091" t="s">
        <v>672</v>
      </c>
      <c r="M70" s="589"/>
      <c r="N70" s="1092"/>
      <c r="O70" s="1093"/>
      <c r="P70" s="1092"/>
      <c r="Q70" s="1093"/>
      <c r="R70" s="1092"/>
      <c r="S70" s="1093"/>
      <c r="T70" s="1092"/>
      <c r="U70" s="751"/>
      <c r="W70" s="1094" t="s">
        <v>78</v>
      </c>
      <c r="X70" s="1095"/>
      <c r="Y70" s="14"/>
      <c r="Z70" s="14"/>
      <c r="AA70" s="14"/>
      <c r="AB70" s="12"/>
      <c r="AC70" s="12"/>
      <c r="AD70" s="12"/>
      <c r="AE70" s="12"/>
      <c r="AF70" s="12"/>
    </row>
    <row r="71" spans="1:32" s="3" customFormat="1" ht="15" customHeight="1" x14ac:dyDescent="0.2">
      <c r="A71" s="778"/>
      <c r="B71" s="1083" t="s">
        <v>35</v>
      </c>
      <c r="C71" s="1084"/>
      <c r="D71" s="1084"/>
      <c r="E71" s="1084"/>
      <c r="F71" s="1084"/>
      <c r="G71" s="1085"/>
      <c r="H71" s="112"/>
      <c r="I71" s="203"/>
      <c r="J71" s="325"/>
      <c r="K71" s="311"/>
      <c r="L71" s="211" t="s">
        <v>14</v>
      </c>
      <c r="M71" s="211" t="s">
        <v>675</v>
      </c>
      <c r="N71" s="211" t="s">
        <v>682</v>
      </c>
      <c r="O71" s="211" t="s">
        <v>698</v>
      </c>
      <c r="P71" s="211" t="s">
        <v>689</v>
      </c>
      <c r="Q71" s="211" t="s">
        <v>684</v>
      </c>
      <c r="R71" s="211" t="s">
        <v>1231</v>
      </c>
      <c r="S71" s="211" t="s">
        <v>1232</v>
      </c>
      <c r="T71" s="211" t="s">
        <v>1233</v>
      </c>
      <c r="U71" s="192" t="s">
        <v>17</v>
      </c>
      <c r="W71" s="1096"/>
      <c r="X71" s="1097"/>
      <c r="Y71" s="12"/>
      <c r="Z71" s="12"/>
      <c r="AA71" s="12"/>
      <c r="AB71" s="12"/>
      <c r="AC71" s="12"/>
      <c r="AD71" s="12"/>
      <c r="AE71" s="12"/>
      <c r="AF71" s="12"/>
    </row>
    <row r="72" spans="1:32" s="3" customFormat="1" ht="15" customHeight="1" x14ac:dyDescent="0.2">
      <c r="A72" s="778"/>
      <c r="B72" s="851"/>
      <c r="C72" s="852"/>
      <c r="D72" s="852"/>
      <c r="E72" s="852"/>
      <c r="F72" s="852"/>
      <c r="G72" s="853"/>
      <c r="H72" s="967" t="s">
        <v>59</v>
      </c>
      <c r="I72" s="967"/>
      <c r="J72" s="967"/>
      <c r="K72" s="968"/>
      <c r="L72" s="356"/>
      <c r="M72" s="357"/>
      <c r="N72" s="357"/>
      <c r="O72" s="357"/>
      <c r="P72" s="357"/>
      <c r="Q72" s="357"/>
      <c r="R72" s="357"/>
      <c r="S72" s="357"/>
      <c r="T72" s="361"/>
      <c r="U72" s="239" t="s">
        <v>18</v>
      </c>
      <c r="W72" s="1096"/>
      <c r="X72" s="1097"/>
    </row>
    <row r="73" spans="1:32" s="10" customFormat="1" ht="15" customHeight="1" thickBot="1" x14ac:dyDescent="0.25">
      <c r="A73" s="778"/>
      <c r="B73" s="1103"/>
      <c r="C73" s="1104"/>
      <c r="D73" s="1104"/>
      <c r="E73" s="1104"/>
      <c r="F73" s="1104"/>
      <c r="G73" s="1105"/>
      <c r="H73" s="1106" t="s">
        <v>32</v>
      </c>
      <c r="I73" s="1106"/>
      <c r="J73" s="1106"/>
      <c r="K73" s="1107"/>
      <c r="L73" s="220" t="str">
        <f>IF(L72="","",CONVERT(L72,"cm","m"))</f>
        <v/>
      </c>
      <c r="M73" s="221" t="str">
        <f>IF(M72="","",CONVERT(M72,"cm","m"))</f>
        <v/>
      </c>
      <c r="N73" s="221" t="str">
        <f t="shared" ref="N73:T73" si="12">IF(N72="","",CONVERT(N72,"cm","m"))</f>
        <v/>
      </c>
      <c r="O73" s="221" t="str">
        <f t="shared" si="12"/>
        <v/>
      </c>
      <c r="P73" s="221" t="str">
        <f t="shared" si="12"/>
        <v/>
      </c>
      <c r="Q73" s="221" t="str">
        <f t="shared" si="12"/>
        <v/>
      </c>
      <c r="R73" s="221" t="str">
        <f t="shared" si="12"/>
        <v/>
      </c>
      <c r="S73" s="221" t="str">
        <f t="shared" si="12"/>
        <v/>
      </c>
      <c r="T73" s="221" t="str">
        <f t="shared" si="12"/>
        <v/>
      </c>
      <c r="U73" s="241" t="s">
        <v>19</v>
      </c>
      <c r="W73" s="1098"/>
      <c r="X73" s="1099"/>
      <c r="Z73" s="3"/>
    </row>
    <row r="74" spans="1:32" s="10" customFormat="1" ht="15" customHeight="1" thickTop="1" x14ac:dyDescent="0.2">
      <c r="A74" s="778"/>
      <c r="B74" s="806" t="s">
        <v>40</v>
      </c>
      <c r="C74" s="807"/>
      <c r="D74" s="807"/>
      <c r="E74" s="807"/>
      <c r="F74" s="807"/>
      <c r="G74" s="808"/>
      <c r="H74" s="76" t="s">
        <v>709</v>
      </c>
      <c r="I74" s="118" t="s">
        <v>7</v>
      </c>
      <c r="J74" s="323"/>
      <c r="K74" s="324"/>
      <c r="L74" s="1091" t="s">
        <v>672</v>
      </c>
      <c r="M74" s="589"/>
      <c r="N74" s="1092"/>
      <c r="O74" s="1093"/>
      <c r="P74" s="1092"/>
      <c r="Q74" s="1093"/>
      <c r="R74" s="1092"/>
      <c r="S74" s="1093"/>
      <c r="T74" s="1092"/>
      <c r="U74" s="751"/>
      <c r="W74" s="1077" t="s">
        <v>79</v>
      </c>
      <c r="X74" s="1078"/>
    </row>
    <row r="75" spans="1:32" s="10" customFormat="1" ht="15" customHeight="1" x14ac:dyDescent="0.2">
      <c r="A75" s="778"/>
      <c r="B75" s="1083" t="s">
        <v>35</v>
      </c>
      <c r="C75" s="1084"/>
      <c r="D75" s="1084"/>
      <c r="E75" s="1084"/>
      <c r="F75" s="1084"/>
      <c r="G75" s="1085"/>
      <c r="H75" s="112"/>
      <c r="I75" s="203"/>
      <c r="J75" s="325"/>
      <c r="K75" s="311"/>
      <c r="L75" s="211" t="s">
        <v>14</v>
      </c>
      <c r="M75" s="211" t="s">
        <v>675</v>
      </c>
      <c r="N75" s="211" t="s">
        <v>682</v>
      </c>
      <c r="O75" s="211" t="s">
        <v>698</v>
      </c>
      <c r="P75" s="211" t="s">
        <v>689</v>
      </c>
      <c r="Q75" s="211" t="s">
        <v>684</v>
      </c>
      <c r="R75" s="211" t="s">
        <v>1231</v>
      </c>
      <c r="S75" s="211" t="s">
        <v>1232</v>
      </c>
      <c r="T75" s="211" t="s">
        <v>1233</v>
      </c>
      <c r="U75" s="192" t="s">
        <v>17</v>
      </c>
      <c r="W75" s="1079"/>
      <c r="X75" s="1080"/>
    </row>
    <row r="76" spans="1:32" s="10" customFormat="1" ht="15" customHeight="1" x14ac:dyDescent="0.2">
      <c r="A76" s="778"/>
      <c r="B76" s="851"/>
      <c r="C76" s="852"/>
      <c r="D76" s="852"/>
      <c r="E76" s="852"/>
      <c r="F76" s="852"/>
      <c r="G76" s="853"/>
      <c r="H76" s="967" t="s">
        <v>708</v>
      </c>
      <c r="I76" s="967"/>
      <c r="J76" s="967"/>
      <c r="K76" s="968"/>
      <c r="L76" s="356"/>
      <c r="M76" s="357"/>
      <c r="N76" s="357"/>
      <c r="O76" s="357"/>
      <c r="P76" s="357"/>
      <c r="Q76" s="357"/>
      <c r="R76" s="357"/>
      <c r="S76" s="357"/>
      <c r="T76" s="361"/>
      <c r="U76" s="239" t="s">
        <v>18</v>
      </c>
      <c r="W76" s="1079"/>
      <c r="X76" s="1080"/>
      <c r="Z76" s="3"/>
    </row>
    <row r="77" spans="1:32" s="10" customFormat="1" ht="15" customHeight="1" thickBot="1" x14ac:dyDescent="0.25">
      <c r="A77" s="778"/>
      <c r="B77" s="1086"/>
      <c r="C77" s="1087"/>
      <c r="D77" s="1087"/>
      <c r="E77" s="1087"/>
      <c r="F77" s="1087"/>
      <c r="G77" s="1088"/>
      <c r="H77" s="1089" t="s">
        <v>32</v>
      </c>
      <c r="I77" s="1089"/>
      <c r="J77" s="1089"/>
      <c r="K77" s="1090"/>
      <c r="L77" s="220" t="str">
        <f>IF(L76="","",CONVERT(L76,"cm","m")*2)</f>
        <v/>
      </c>
      <c r="M77" s="221" t="str">
        <f>IF(M76="","",CONVERT(M76,"cm","m")*2)</f>
        <v/>
      </c>
      <c r="N77" s="221" t="str">
        <f t="shared" ref="N77:T77" si="13">IF(N76="","",CONVERT(N76,"cm","m")*2)</f>
        <v/>
      </c>
      <c r="O77" s="221" t="str">
        <f t="shared" si="13"/>
        <v/>
      </c>
      <c r="P77" s="221" t="str">
        <f t="shared" si="13"/>
        <v/>
      </c>
      <c r="Q77" s="221" t="str">
        <f t="shared" si="13"/>
        <v/>
      </c>
      <c r="R77" s="221" t="str">
        <f t="shared" si="13"/>
        <v/>
      </c>
      <c r="S77" s="221" t="str">
        <f t="shared" si="13"/>
        <v/>
      </c>
      <c r="T77" s="221" t="str">
        <f t="shared" si="13"/>
        <v/>
      </c>
      <c r="U77" s="241" t="s">
        <v>19</v>
      </c>
      <c r="W77" s="1081"/>
      <c r="X77" s="1082"/>
      <c r="Z77" s="3"/>
    </row>
    <row r="78" spans="1:32" s="10" customFormat="1" ht="15" customHeight="1" thickTop="1" x14ac:dyDescent="0.2">
      <c r="A78" s="778"/>
      <c r="B78" s="1073" t="s">
        <v>42</v>
      </c>
      <c r="C78" s="1074"/>
      <c r="D78" s="1074"/>
      <c r="E78" s="1074"/>
      <c r="F78" s="1074"/>
      <c r="G78" s="1075"/>
      <c r="H78" s="145" t="s">
        <v>712</v>
      </c>
      <c r="I78" s="134" t="s">
        <v>49</v>
      </c>
      <c r="J78" s="918">
        <v>1</v>
      </c>
      <c r="K78" s="921">
        <v>1</v>
      </c>
      <c r="L78" s="1041"/>
      <c r="M78" s="1042"/>
      <c r="N78" s="1043"/>
      <c r="O78" s="1042"/>
      <c r="P78" s="1043"/>
      <c r="Q78" s="1042"/>
      <c r="R78" s="1043"/>
      <c r="S78" s="1042"/>
      <c r="T78" s="615" t="s">
        <v>53</v>
      </c>
      <c r="U78" s="616"/>
      <c r="W78" s="1061" t="s">
        <v>129</v>
      </c>
      <c r="X78" s="1071"/>
    </row>
    <row r="79" spans="1:32" s="10" customFormat="1" ht="15" customHeight="1" x14ac:dyDescent="0.2">
      <c r="A79" s="778"/>
      <c r="B79" s="832" t="s">
        <v>64</v>
      </c>
      <c r="C79" s="833"/>
      <c r="D79" s="833"/>
      <c r="E79" s="833"/>
      <c r="F79" s="833"/>
      <c r="G79" s="834"/>
      <c r="H79" s="133"/>
      <c r="I79" s="134" t="s">
        <v>50</v>
      </c>
      <c r="J79" s="918"/>
      <c r="K79" s="921"/>
      <c r="L79" s="1029"/>
      <c r="M79" s="1030"/>
      <c r="N79" s="1031"/>
      <c r="O79" s="1030"/>
      <c r="P79" s="1031"/>
      <c r="Q79" s="1030"/>
      <c r="R79" s="1031"/>
      <c r="S79" s="1030"/>
      <c r="T79" s="617" t="s">
        <v>52</v>
      </c>
      <c r="U79" s="618"/>
      <c r="W79" s="1063"/>
      <c r="X79" s="1072"/>
    </row>
    <row r="80" spans="1:32" s="10" customFormat="1" ht="15" customHeight="1" x14ac:dyDescent="0.2">
      <c r="A80" s="778"/>
      <c r="B80" s="832" t="s">
        <v>716</v>
      </c>
      <c r="C80" s="833"/>
      <c r="D80" s="833"/>
      <c r="E80" s="833"/>
      <c r="F80" s="833"/>
      <c r="G80" s="834"/>
      <c r="H80" s="133"/>
      <c r="I80" s="134" t="s">
        <v>51</v>
      </c>
      <c r="J80" s="918"/>
      <c r="K80" s="921"/>
      <c r="L80" s="1032"/>
      <c r="M80" s="1033"/>
      <c r="N80" s="1034"/>
      <c r="O80" s="1033"/>
      <c r="P80" s="1034"/>
      <c r="Q80" s="1033"/>
      <c r="R80" s="1034"/>
      <c r="S80" s="1033"/>
      <c r="T80" s="607" t="s">
        <v>41</v>
      </c>
      <c r="U80" s="608"/>
      <c r="W80" s="1063"/>
      <c r="X80" s="1072"/>
    </row>
    <row r="81" spans="1:24" s="10" customFormat="1" ht="15" customHeight="1" x14ac:dyDescent="0.2">
      <c r="A81" s="778"/>
      <c r="B81" s="914" t="s">
        <v>57</v>
      </c>
      <c r="C81" s="915"/>
      <c r="D81" s="915"/>
      <c r="E81" s="915"/>
      <c r="F81" s="915"/>
      <c r="G81" s="916"/>
      <c r="H81" s="133"/>
      <c r="I81" s="134" t="s">
        <v>43</v>
      </c>
      <c r="J81" s="918"/>
      <c r="K81" s="921"/>
      <c r="L81" s="1035"/>
      <c r="M81" s="1036"/>
      <c r="N81" s="1037"/>
      <c r="O81" s="1036"/>
      <c r="P81" s="1037"/>
      <c r="Q81" s="1036"/>
      <c r="R81" s="1037"/>
      <c r="S81" s="1036"/>
      <c r="T81" s="1044" t="s">
        <v>54</v>
      </c>
      <c r="U81" s="1045"/>
      <c r="W81" s="1063"/>
      <c r="X81" s="1072"/>
    </row>
    <row r="82" spans="1:24" s="10" customFormat="1" ht="15" customHeight="1" x14ac:dyDescent="0.2">
      <c r="A82" s="778"/>
      <c r="B82" s="909"/>
      <c r="C82" s="910"/>
      <c r="D82" s="910"/>
      <c r="E82" s="910"/>
      <c r="F82" s="910"/>
      <c r="G82" s="911"/>
      <c r="H82" s="133"/>
      <c r="I82" s="134" t="s">
        <v>44</v>
      </c>
      <c r="J82" s="918"/>
      <c r="K82" s="921"/>
      <c r="L82" s="1046"/>
      <c r="M82" s="602"/>
      <c r="N82" s="601"/>
      <c r="O82" s="602"/>
      <c r="P82" s="601"/>
      <c r="Q82" s="602"/>
      <c r="R82" s="601"/>
      <c r="S82" s="602"/>
      <c r="T82" s="603" t="s">
        <v>55</v>
      </c>
      <c r="U82" s="604"/>
      <c r="W82" s="1063"/>
      <c r="X82" s="1072"/>
    </row>
    <row r="83" spans="1:24" s="10" customFormat="1" ht="15" customHeight="1" x14ac:dyDescent="0.2">
      <c r="A83" s="778"/>
      <c r="B83" s="899"/>
      <c r="C83" s="900"/>
      <c r="D83" s="900"/>
      <c r="E83" s="900"/>
      <c r="F83" s="900"/>
      <c r="G83" s="901"/>
      <c r="H83" s="135"/>
      <c r="I83" s="134" t="s">
        <v>45</v>
      </c>
      <c r="J83" s="918"/>
      <c r="K83" s="921"/>
      <c r="L83" s="1038"/>
      <c r="M83" s="1039"/>
      <c r="N83" s="1040"/>
      <c r="O83" s="1039"/>
      <c r="P83" s="1040"/>
      <c r="Q83" s="1039"/>
      <c r="R83" s="1040"/>
      <c r="S83" s="1039"/>
      <c r="T83" s="607" t="s">
        <v>56</v>
      </c>
      <c r="U83" s="608"/>
      <c r="W83" s="1063"/>
      <c r="X83" s="1072"/>
    </row>
    <row r="84" spans="1:24" s="10" customFormat="1" ht="15" customHeight="1" x14ac:dyDescent="0.2">
      <c r="A84" s="778"/>
      <c r="B84" s="899"/>
      <c r="C84" s="900"/>
      <c r="D84" s="900"/>
      <c r="E84" s="900"/>
      <c r="F84" s="900"/>
      <c r="G84" s="901"/>
      <c r="H84" s="135"/>
      <c r="I84" s="134" t="s">
        <v>46</v>
      </c>
      <c r="J84" s="918"/>
      <c r="K84" s="921"/>
      <c r="L84" s="211" t="s">
        <v>14</v>
      </c>
      <c r="M84" s="211" t="s">
        <v>675</v>
      </c>
      <c r="N84" s="211" t="s">
        <v>682</v>
      </c>
      <c r="O84" s="211" t="s">
        <v>698</v>
      </c>
      <c r="P84" s="211" t="s">
        <v>689</v>
      </c>
      <c r="Q84" s="211" t="s">
        <v>684</v>
      </c>
      <c r="R84" s="211" t="s">
        <v>1231</v>
      </c>
      <c r="S84" s="211" t="s">
        <v>1232</v>
      </c>
      <c r="T84" s="211" t="s">
        <v>1233</v>
      </c>
      <c r="U84" s="192" t="s">
        <v>17</v>
      </c>
      <c r="W84" s="1063"/>
      <c r="X84" s="1072"/>
    </row>
    <row r="85" spans="1:24" s="10" customFormat="1" ht="15" customHeight="1" x14ac:dyDescent="0.2">
      <c r="A85" s="778"/>
      <c r="B85" s="883"/>
      <c r="C85" s="884"/>
      <c r="D85" s="884"/>
      <c r="E85" s="884"/>
      <c r="F85" s="884"/>
      <c r="G85" s="885"/>
      <c r="H85" s="135"/>
      <c r="I85" s="259" t="s">
        <v>47</v>
      </c>
      <c r="J85" s="918"/>
      <c r="K85" s="921"/>
      <c r="L85" s="1350" t="s">
        <v>93</v>
      </c>
      <c r="M85" s="1351" t="s">
        <v>94</v>
      </c>
      <c r="N85" s="1351" t="s">
        <v>95</v>
      </c>
      <c r="O85" s="1351" t="s">
        <v>96</v>
      </c>
      <c r="P85" s="1351" t="s">
        <v>97</v>
      </c>
      <c r="Q85" s="1351" t="s">
        <v>98</v>
      </c>
      <c r="R85" s="1351" t="s">
        <v>99</v>
      </c>
      <c r="S85" s="1021" t="s">
        <v>100</v>
      </c>
      <c r="T85" s="1021" t="s">
        <v>1184</v>
      </c>
      <c r="U85" s="638" t="s">
        <v>36</v>
      </c>
      <c r="W85" s="1063"/>
      <c r="X85" s="1072"/>
    </row>
    <row r="86" spans="1:24" s="10" customFormat="1" ht="15" customHeight="1" thickBot="1" x14ac:dyDescent="0.25">
      <c r="A86" s="778"/>
      <c r="B86" s="929"/>
      <c r="C86" s="930"/>
      <c r="D86" s="930"/>
      <c r="E86" s="930"/>
      <c r="F86" s="930"/>
      <c r="G86" s="931"/>
      <c r="H86" s="138"/>
      <c r="I86" s="139" t="s">
        <v>1186</v>
      </c>
      <c r="J86" s="919"/>
      <c r="K86" s="922"/>
      <c r="L86" s="1024"/>
      <c r="M86" s="1022"/>
      <c r="N86" s="1022"/>
      <c r="O86" s="1022"/>
      <c r="P86" s="1022"/>
      <c r="Q86" s="1022"/>
      <c r="R86" s="1022"/>
      <c r="S86" s="1022"/>
      <c r="T86" s="1022"/>
      <c r="U86" s="637"/>
      <c r="W86" s="1063"/>
      <c r="X86" s="1072"/>
    </row>
    <row r="87" spans="1:24" s="3" customFormat="1" ht="15" customHeight="1" thickTop="1" x14ac:dyDescent="0.25">
      <c r="A87" s="778"/>
      <c r="B87" s="888" t="s">
        <v>42</v>
      </c>
      <c r="C87" s="889"/>
      <c r="D87" s="889"/>
      <c r="E87" s="889"/>
      <c r="F87" s="889"/>
      <c r="G87" s="890"/>
      <c r="H87" s="131" t="s">
        <v>712</v>
      </c>
      <c r="I87" s="207" t="s">
        <v>71</v>
      </c>
      <c r="J87" s="917">
        <v>1</v>
      </c>
      <c r="K87" s="920">
        <v>1</v>
      </c>
      <c r="L87" s="1041"/>
      <c r="M87" s="1042"/>
      <c r="N87" s="1043"/>
      <c r="O87" s="1042"/>
      <c r="P87" s="1043"/>
      <c r="Q87" s="1042"/>
      <c r="R87" s="1043"/>
      <c r="S87" s="1042"/>
      <c r="T87" s="615" t="s">
        <v>53</v>
      </c>
      <c r="U87" s="616"/>
      <c r="W87" s="1051" t="s">
        <v>80</v>
      </c>
      <c r="X87" s="1067"/>
    </row>
    <row r="88" spans="1:24" s="3" customFormat="1" ht="15" customHeight="1" x14ac:dyDescent="0.25">
      <c r="A88" s="778"/>
      <c r="B88" s="832" t="s">
        <v>62</v>
      </c>
      <c r="C88" s="833"/>
      <c r="D88" s="833"/>
      <c r="E88" s="833"/>
      <c r="F88" s="833"/>
      <c r="G88" s="834"/>
      <c r="H88" s="133"/>
      <c r="I88" s="207" t="s">
        <v>72</v>
      </c>
      <c r="J88" s="918"/>
      <c r="K88" s="921"/>
      <c r="L88" s="1029"/>
      <c r="M88" s="1030"/>
      <c r="N88" s="1031"/>
      <c r="O88" s="1030"/>
      <c r="P88" s="1031"/>
      <c r="Q88" s="1030"/>
      <c r="R88" s="1031"/>
      <c r="S88" s="1030"/>
      <c r="T88" s="617" t="s">
        <v>52</v>
      </c>
      <c r="U88" s="618"/>
      <c r="W88" s="1053"/>
      <c r="X88" s="1068"/>
    </row>
    <row r="89" spans="1:24" s="3" customFormat="1" ht="15" customHeight="1" x14ac:dyDescent="0.25">
      <c r="A89" s="778"/>
      <c r="B89" s="832" t="s">
        <v>716</v>
      </c>
      <c r="C89" s="833"/>
      <c r="D89" s="833"/>
      <c r="E89" s="833"/>
      <c r="F89" s="833"/>
      <c r="G89" s="834"/>
      <c r="H89" s="133"/>
      <c r="I89" s="207" t="s">
        <v>73</v>
      </c>
      <c r="J89" s="918"/>
      <c r="K89" s="921"/>
      <c r="L89" s="1032"/>
      <c r="M89" s="1033"/>
      <c r="N89" s="1034"/>
      <c r="O89" s="1033"/>
      <c r="P89" s="1034"/>
      <c r="Q89" s="1033"/>
      <c r="R89" s="1034"/>
      <c r="S89" s="1033"/>
      <c r="T89" s="607" t="s">
        <v>41</v>
      </c>
      <c r="U89" s="608"/>
      <c r="W89" s="1053"/>
      <c r="X89" s="1068"/>
    </row>
    <row r="90" spans="1:24" s="3" customFormat="1" ht="15" customHeight="1" x14ac:dyDescent="0.25">
      <c r="A90" s="778"/>
      <c r="B90" s="914" t="s">
        <v>57</v>
      </c>
      <c r="C90" s="915"/>
      <c r="D90" s="915"/>
      <c r="E90" s="915"/>
      <c r="F90" s="915"/>
      <c r="G90" s="916"/>
      <c r="H90" s="133"/>
      <c r="I90" s="207" t="s">
        <v>65</v>
      </c>
      <c r="J90" s="918"/>
      <c r="K90" s="921"/>
      <c r="L90" s="1035"/>
      <c r="M90" s="1036"/>
      <c r="N90" s="1037"/>
      <c r="O90" s="1036"/>
      <c r="P90" s="1037"/>
      <c r="Q90" s="1036"/>
      <c r="R90" s="1037"/>
      <c r="S90" s="1036"/>
      <c r="T90" s="1044" t="s">
        <v>54</v>
      </c>
      <c r="U90" s="1045"/>
      <c r="W90" s="1053"/>
      <c r="X90" s="1068"/>
    </row>
    <row r="91" spans="1:24" s="3" customFormat="1" ht="15" customHeight="1" x14ac:dyDescent="0.25">
      <c r="A91" s="778"/>
      <c r="B91" s="909"/>
      <c r="C91" s="910"/>
      <c r="D91" s="910"/>
      <c r="E91" s="910"/>
      <c r="F91" s="910"/>
      <c r="G91" s="911"/>
      <c r="H91" s="133"/>
      <c r="I91" s="207" t="s">
        <v>66</v>
      </c>
      <c r="J91" s="918"/>
      <c r="K91" s="921"/>
      <c r="L91" s="1046"/>
      <c r="M91" s="602"/>
      <c r="N91" s="601"/>
      <c r="O91" s="602"/>
      <c r="P91" s="601"/>
      <c r="Q91" s="602"/>
      <c r="R91" s="601"/>
      <c r="S91" s="602"/>
      <c r="T91" s="603" t="s">
        <v>55</v>
      </c>
      <c r="U91" s="604"/>
      <c r="W91" s="1053"/>
      <c r="X91" s="1068"/>
    </row>
    <row r="92" spans="1:24" s="3" customFormat="1" ht="15" customHeight="1" x14ac:dyDescent="0.25">
      <c r="A92" s="778"/>
      <c r="B92" s="899"/>
      <c r="C92" s="900"/>
      <c r="D92" s="900"/>
      <c r="E92" s="900"/>
      <c r="F92" s="900"/>
      <c r="G92" s="901"/>
      <c r="H92" s="135"/>
      <c r="I92" s="207" t="s">
        <v>67</v>
      </c>
      <c r="J92" s="918"/>
      <c r="K92" s="921"/>
      <c r="L92" s="1038"/>
      <c r="M92" s="1039"/>
      <c r="N92" s="1040"/>
      <c r="O92" s="1039"/>
      <c r="P92" s="1040"/>
      <c r="Q92" s="1039"/>
      <c r="R92" s="1040"/>
      <c r="S92" s="1039"/>
      <c r="T92" s="607" t="s">
        <v>56</v>
      </c>
      <c r="U92" s="608"/>
      <c r="W92" s="1053"/>
      <c r="X92" s="1068"/>
    </row>
    <row r="93" spans="1:24" s="4" customFormat="1" ht="15" customHeight="1" x14ac:dyDescent="0.25">
      <c r="A93" s="778"/>
      <c r="B93" s="899"/>
      <c r="C93" s="900"/>
      <c r="D93" s="900"/>
      <c r="E93" s="900"/>
      <c r="F93" s="900"/>
      <c r="G93" s="901"/>
      <c r="H93" s="135"/>
      <c r="I93" s="207" t="s">
        <v>68</v>
      </c>
      <c r="J93" s="918"/>
      <c r="K93" s="921"/>
      <c r="L93" s="211" t="s">
        <v>14</v>
      </c>
      <c r="M93" s="211" t="s">
        <v>675</v>
      </c>
      <c r="N93" s="211" t="s">
        <v>682</v>
      </c>
      <c r="O93" s="211" t="s">
        <v>698</v>
      </c>
      <c r="P93" s="211" t="s">
        <v>689</v>
      </c>
      <c r="Q93" s="211" t="s">
        <v>684</v>
      </c>
      <c r="R93" s="211" t="s">
        <v>1231</v>
      </c>
      <c r="S93" s="211" t="s">
        <v>1232</v>
      </c>
      <c r="T93" s="211" t="s">
        <v>1233</v>
      </c>
      <c r="U93" s="192" t="s">
        <v>17</v>
      </c>
      <c r="V93" s="6"/>
      <c r="W93" s="1053"/>
      <c r="X93" s="1068"/>
    </row>
    <row r="94" spans="1:24" s="3" customFormat="1" ht="15" customHeight="1" x14ac:dyDescent="0.25">
      <c r="A94" s="778"/>
      <c r="B94" s="883"/>
      <c r="C94" s="884"/>
      <c r="D94" s="884"/>
      <c r="E94" s="884"/>
      <c r="F94" s="884"/>
      <c r="G94" s="885"/>
      <c r="H94" s="135"/>
      <c r="I94" s="365" t="s">
        <v>69</v>
      </c>
      <c r="J94" s="918"/>
      <c r="K94" s="921"/>
      <c r="L94" s="1350" t="s">
        <v>93</v>
      </c>
      <c r="M94" s="1351" t="s">
        <v>94</v>
      </c>
      <c r="N94" s="1351" t="s">
        <v>95</v>
      </c>
      <c r="O94" s="1351" t="s">
        <v>96</v>
      </c>
      <c r="P94" s="1351" t="s">
        <v>97</v>
      </c>
      <c r="Q94" s="1351" t="s">
        <v>98</v>
      </c>
      <c r="R94" s="1351" t="s">
        <v>99</v>
      </c>
      <c r="S94" s="1021" t="s">
        <v>100</v>
      </c>
      <c r="T94" s="1021" t="s">
        <v>1184</v>
      </c>
      <c r="U94" s="638" t="s">
        <v>36</v>
      </c>
      <c r="W94" s="1053"/>
      <c r="X94" s="1068"/>
    </row>
    <row r="95" spans="1:24" s="3" customFormat="1" ht="15" customHeight="1" thickBot="1" x14ac:dyDescent="0.3">
      <c r="A95" s="778"/>
      <c r="B95" s="929"/>
      <c r="C95" s="930"/>
      <c r="D95" s="930"/>
      <c r="E95" s="930"/>
      <c r="F95" s="930"/>
      <c r="G95" s="931"/>
      <c r="H95" s="138"/>
      <c r="I95" s="208" t="s">
        <v>1187</v>
      </c>
      <c r="J95" s="919"/>
      <c r="K95" s="922"/>
      <c r="L95" s="1024"/>
      <c r="M95" s="1022"/>
      <c r="N95" s="1022"/>
      <c r="O95" s="1022"/>
      <c r="P95" s="1022"/>
      <c r="Q95" s="1022"/>
      <c r="R95" s="1022"/>
      <c r="S95" s="1022"/>
      <c r="T95" s="1022"/>
      <c r="U95" s="637"/>
      <c r="W95" s="1053"/>
      <c r="X95" s="1068"/>
    </row>
    <row r="96" spans="1:24" s="3" customFormat="1" ht="15" customHeight="1" thickTop="1" x14ac:dyDescent="0.2">
      <c r="A96" s="778"/>
      <c r="B96" s="888" t="s">
        <v>42</v>
      </c>
      <c r="C96" s="889"/>
      <c r="D96" s="889"/>
      <c r="E96" s="889"/>
      <c r="F96" s="889"/>
      <c r="G96" s="890"/>
      <c r="H96" s="131" t="s">
        <v>712</v>
      </c>
      <c r="I96" s="209" t="s">
        <v>89</v>
      </c>
      <c r="J96" s="917">
        <v>1</v>
      </c>
      <c r="K96" s="920">
        <v>1</v>
      </c>
      <c r="L96" s="1041"/>
      <c r="M96" s="1042"/>
      <c r="N96" s="1043"/>
      <c r="O96" s="1042"/>
      <c r="P96" s="1043"/>
      <c r="Q96" s="1042"/>
      <c r="R96" s="1043"/>
      <c r="S96" s="1042"/>
      <c r="T96" s="615" t="s">
        <v>53</v>
      </c>
      <c r="U96" s="616"/>
      <c r="W96" s="1025" t="s">
        <v>81</v>
      </c>
      <c r="X96" s="1026"/>
    </row>
    <row r="97" spans="1:26" s="3" customFormat="1" ht="15" customHeight="1" x14ac:dyDescent="0.2">
      <c r="A97" s="778"/>
      <c r="B97" s="832" t="s">
        <v>82</v>
      </c>
      <c r="C97" s="833"/>
      <c r="D97" s="833"/>
      <c r="E97" s="833"/>
      <c r="F97" s="833"/>
      <c r="G97" s="834"/>
      <c r="H97" s="133"/>
      <c r="I97" s="209" t="s">
        <v>90</v>
      </c>
      <c r="J97" s="918"/>
      <c r="K97" s="921"/>
      <c r="L97" s="1029"/>
      <c r="M97" s="1030"/>
      <c r="N97" s="1031"/>
      <c r="O97" s="1030"/>
      <c r="P97" s="1031"/>
      <c r="Q97" s="1030"/>
      <c r="R97" s="1031"/>
      <c r="S97" s="1030"/>
      <c r="T97" s="617" t="s">
        <v>52</v>
      </c>
      <c r="U97" s="618"/>
      <c r="W97" s="1027"/>
      <c r="X97" s="1028"/>
    </row>
    <row r="98" spans="1:26" s="3" customFormat="1" ht="15" customHeight="1" x14ac:dyDescent="0.2">
      <c r="A98" s="778"/>
      <c r="B98" s="832" t="s">
        <v>715</v>
      </c>
      <c r="C98" s="833"/>
      <c r="D98" s="833"/>
      <c r="E98" s="833"/>
      <c r="F98" s="833"/>
      <c r="G98" s="834"/>
      <c r="H98" s="133"/>
      <c r="I98" s="209" t="s">
        <v>91</v>
      </c>
      <c r="J98" s="918"/>
      <c r="K98" s="921"/>
      <c r="L98" s="1032"/>
      <c r="M98" s="1033"/>
      <c r="N98" s="1034"/>
      <c r="O98" s="1033"/>
      <c r="P98" s="1034"/>
      <c r="Q98" s="1033"/>
      <c r="R98" s="1034"/>
      <c r="S98" s="1033"/>
      <c r="T98" s="607" t="s">
        <v>41</v>
      </c>
      <c r="U98" s="608"/>
      <c r="W98" s="1027"/>
      <c r="X98" s="1028"/>
    </row>
    <row r="99" spans="1:26" s="3" customFormat="1" ht="15" customHeight="1" x14ac:dyDescent="0.2">
      <c r="A99" s="778"/>
      <c r="B99" s="914" t="s">
        <v>57</v>
      </c>
      <c r="C99" s="915"/>
      <c r="D99" s="915"/>
      <c r="E99" s="915"/>
      <c r="F99" s="915"/>
      <c r="G99" s="916"/>
      <c r="H99" s="133"/>
      <c r="I99" s="209" t="s">
        <v>83</v>
      </c>
      <c r="J99" s="918"/>
      <c r="K99" s="921"/>
      <c r="L99" s="1035"/>
      <c r="M99" s="1036"/>
      <c r="N99" s="1037"/>
      <c r="O99" s="1036"/>
      <c r="P99" s="1037"/>
      <c r="Q99" s="1036"/>
      <c r="R99" s="1037"/>
      <c r="S99" s="1036"/>
      <c r="T99" s="1044" t="s">
        <v>54</v>
      </c>
      <c r="U99" s="1045"/>
      <c r="W99" s="1027"/>
      <c r="X99" s="1028"/>
    </row>
    <row r="100" spans="1:26" s="3" customFormat="1" ht="15" customHeight="1" x14ac:dyDescent="0.2">
      <c r="A100" s="778"/>
      <c r="B100" s="909"/>
      <c r="C100" s="910"/>
      <c r="D100" s="910"/>
      <c r="E100" s="910"/>
      <c r="F100" s="910"/>
      <c r="G100" s="911"/>
      <c r="H100" s="133"/>
      <c r="I100" s="209" t="s">
        <v>84</v>
      </c>
      <c r="J100" s="918"/>
      <c r="K100" s="921"/>
      <c r="L100" s="1046"/>
      <c r="M100" s="602"/>
      <c r="N100" s="601"/>
      <c r="O100" s="602"/>
      <c r="P100" s="601"/>
      <c r="Q100" s="602"/>
      <c r="R100" s="601"/>
      <c r="S100" s="602"/>
      <c r="T100" s="603" t="s">
        <v>55</v>
      </c>
      <c r="U100" s="604"/>
      <c r="W100" s="1027"/>
      <c r="X100" s="1028"/>
    </row>
    <row r="101" spans="1:26" s="3" customFormat="1" ht="15" customHeight="1" x14ac:dyDescent="0.2">
      <c r="A101" s="778"/>
      <c r="B101" s="899"/>
      <c r="C101" s="900"/>
      <c r="D101" s="900"/>
      <c r="E101" s="900"/>
      <c r="F101" s="900"/>
      <c r="G101" s="901"/>
      <c r="H101" s="135"/>
      <c r="I101" s="209" t="s">
        <v>85</v>
      </c>
      <c r="J101" s="918"/>
      <c r="K101" s="921"/>
      <c r="L101" s="1038"/>
      <c r="M101" s="1039"/>
      <c r="N101" s="1040"/>
      <c r="O101" s="1039"/>
      <c r="P101" s="1040"/>
      <c r="Q101" s="1039"/>
      <c r="R101" s="1040"/>
      <c r="S101" s="1039"/>
      <c r="T101" s="607" t="s">
        <v>56</v>
      </c>
      <c r="U101" s="608"/>
      <c r="W101" s="1027"/>
      <c r="X101" s="1028"/>
    </row>
    <row r="102" spans="1:26" s="3" customFormat="1" ht="15" customHeight="1" x14ac:dyDescent="0.2">
      <c r="A102" s="778"/>
      <c r="B102" s="899"/>
      <c r="C102" s="900"/>
      <c r="D102" s="900"/>
      <c r="E102" s="900"/>
      <c r="F102" s="900"/>
      <c r="G102" s="901"/>
      <c r="H102" s="135"/>
      <c r="I102" s="209" t="s">
        <v>86</v>
      </c>
      <c r="J102" s="918"/>
      <c r="K102" s="921"/>
      <c r="L102" s="211" t="s">
        <v>14</v>
      </c>
      <c r="M102" s="211" t="s">
        <v>675</v>
      </c>
      <c r="N102" s="211" t="s">
        <v>682</v>
      </c>
      <c r="O102" s="211" t="s">
        <v>698</v>
      </c>
      <c r="P102" s="211" t="s">
        <v>689</v>
      </c>
      <c r="Q102" s="211" t="s">
        <v>684</v>
      </c>
      <c r="R102" s="211" t="s">
        <v>1231</v>
      </c>
      <c r="S102" s="211" t="s">
        <v>1232</v>
      </c>
      <c r="T102" s="211" t="s">
        <v>1233</v>
      </c>
      <c r="U102" s="192" t="s">
        <v>17</v>
      </c>
      <c r="W102" s="1027"/>
      <c r="X102" s="1028"/>
    </row>
    <row r="103" spans="1:26" s="3" customFormat="1" ht="15" customHeight="1" x14ac:dyDescent="0.2">
      <c r="A103" s="778"/>
      <c r="B103" s="883"/>
      <c r="C103" s="884"/>
      <c r="D103" s="884"/>
      <c r="E103" s="884"/>
      <c r="F103" s="884"/>
      <c r="G103" s="885"/>
      <c r="H103" s="135"/>
      <c r="I103" s="259" t="s">
        <v>87</v>
      </c>
      <c r="J103" s="918"/>
      <c r="K103" s="921"/>
      <c r="L103" s="1350" t="s">
        <v>93</v>
      </c>
      <c r="M103" s="1351" t="s">
        <v>94</v>
      </c>
      <c r="N103" s="1351" t="s">
        <v>95</v>
      </c>
      <c r="O103" s="1351" t="s">
        <v>96</v>
      </c>
      <c r="P103" s="1351" t="s">
        <v>97</v>
      </c>
      <c r="Q103" s="1351" t="s">
        <v>98</v>
      </c>
      <c r="R103" s="1351" t="s">
        <v>99</v>
      </c>
      <c r="S103" s="1021" t="s">
        <v>100</v>
      </c>
      <c r="T103" s="1021" t="s">
        <v>1184</v>
      </c>
      <c r="U103" s="638" t="s">
        <v>36</v>
      </c>
      <c r="W103" s="1027"/>
      <c r="X103" s="1028"/>
    </row>
    <row r="104" spans="1:26" s="3" customFormat="1" ht="15" customHeight="1" thickBot="1" x14ac:dyDescent="0.25">
      <c r="A104" s="778"/>
      <c r="B104" s="929"/>
      <c r="C104" s="930"/>
      <c r="D104" s="930"/>
      <c r="E104" s="930"/>
      <c r="F104" s="930"/>
      <c r="G104" s="931"/>
      <c r="H104" s="138"/>
      <c r="I104" s="210" t="s">
        <v>1185</v>
      </c>
      <c r="J104" s="919"/>
      <c r="K104" s="922"/>
      <c r="L104" s="1024"/>
      <c r="M104" s="1022"/>
      <c r="N104" s="1022"/>
      <c r="O104" s="1022"/>
      <c r="P104" s="1022"/>
      <c r="Q104" s="1022"/>
      <c r="R104" s="1022"/>
      <c r="S104" s="1022"/>
      <c r="T104" s="1022"/>
      <c r="U104" s="637"/>
      <c r="W104" s="1027"/>
      <c r="X104" s="1028"/>
    </row>
    <row r="105" spans="1:26" s="3" customFormat="1" ht="15" customHeight="1" thickTop="1" x14ac:dyDescent="0.2">
      <c r="A105" s="778"/>
      <c r="B105" s="888"/>
      <c r="C105" s="889"/>
      <c r="D105" s="889"/>
      <c r="E105" s="889"/>
      <c r="F105" s="889"/>
      <c r="G105" s="890"/>
      <c r="H105" s="131" t="s">
        <v>712</v>
      </c>
      <c r="I105" s="132"/>
      <c r="J105" s="917">
        <v>2</v>
      </c>
      <c r="K105" s="920">
        <v>2</v>
      </c>
      <c r="L105" s="1041"/>
      <c r="M105" s="1042"/>
      <c r="N105" s="1043"/>
      <c r="O105" s="1042"/>
      <c r="P105" s="1043"/>
      <c r="Q105" s="1042"/>
      <c r="R105" s="1043"/>
      <c r="S105" s="1042"/>
      <c r="T105" s="615" t="s">
        <v>53</v>
      </c>
      <c r="U105" s="616"/>
      <c r="W105" s="1061" t="s">
        <v>130</v>
      </c>
      <c r="X105" s="1062"/>
      <c r="Y105" s="1055" t="s">
        <v>101</v>
      </c>
      <c r="Z105" s="1056"/>
    </row>
    <row r="106" spans="1:26" s="3" customFormat="1" ht="15" customHeight="1" x14ac:dyDescent="0.2">
      <c r="A106" s="778"/>
      <c r="B106" s="832"/>
      <c r="C106" s="833"/>
      <c r="D106" s="833"/>
      <c r="E106" s="833"/>
      <c r="F106" s="833"/>
      <c r="G106" s="834"/>
      <c r="H106" s="133"/>
      <c r="I106" s="134"/>
      <c r="J106" s="918"/>
      <c r="K106" s="921"/>
      <c r="L106" s="1029"/>
      <c r="M106" s="1030"/>
      <c r="N106" s="1031"/>
      <c r="O106" s="1030"/>
      <c r="P106" s="1031"/>
      <c r="Q106" s="1030"/>
      <c r="R106" s="1031"/>
      <c r="S106" s="1030"/>
      <c r="T106" s="617" t="s">
        <v>52</v>
      </c>
      <c r="U106" s="618"/>
      <c r="W106" s="1063"/>
      <c r="X106" s="1064"/>
      <c r="Y106" s="1057"/>
      <c r="Z106" s="1058"/>
    </row>
    <row r="107" spans="1:26" s="3" customFormat="1" ht="15" customHeight="1" x14ac:dyDescent="0.2">
      <c r="A107" s="778"/>
      <c r="B107" s="832"/>
      <c r="C107" s="833"/>
      <c r="D107" s="833"/>
      <c r="E107" s="833"/>
      <c r="F107" s="833"/>
      <c r="G107" s="834"/>
      <c r="H107" s="133"/>
      <c r="I107" s="134"/>
      <c r="J107" s="918"/>
      <c r="K107" s="921"/>
      <c r="L107" s="1032"/>
      <c r="M107" s="1033"/>
      <c r="N107" s="1034"/>
      <c r="O107" s="1033"/>
      <c r="P107" s="1034"/>
      <c r="Q107" s="1033"/>
      <c r="R107" s="1034"/>
      <c r="S107" s="1033"/>
      <c r="T107" s="607" t="s">
        <v>41</v>
      </c>
      <c r="U107" s="608"/>
      <c r="W107" s="1063"/>
      <c r="X107" s="1064"/>
      <c r="Y107" s="1057"/>
      <c r="Z107" s="1058"/>
    </row>
    <row r="108" spans="1:26" s="3" customFormat="1" ht="15" customHeight="1" x14ac:dyDescent="0.2">
      <c r="A108" s="778"/>
      <c r="B108" s="914" t="s">
        <v>58</v>
      </c>
      <c r="C108" s="915"/>
      <c r="D108" s="915"/>
      <c r="E108" s="915"/>
      <c r="F108" s="915"/>
      <c r="G108" s="916"/>
      <c r="H108" s="133"/>
      <c r="I108" s="134"/>
      <c r="J108" s="918"/>
      <c r="K108" s="921"/>
      <c r="L108" s="1035"/>
      <c r="M108" s="1036"/>
      <c r="N108" s="1037"/>
      <c r="O108" s="1036"/>
      <c r="P108" s="1037"/>
      <c r="Q108" s="1036"/>
      <c r="R108" s="1037"/>
      <c r="S108" s="1036"/>
      <c r="T108" s="1044" t="s">
        <v>54</v>
      </c>
      <c r="U108" s="1045"/>
      <c r="W108" s="1063"/>
      <c r="X108" s="1064"/>
      <c r="Y108" s="1057"/>
      <c r="Z108" s="1058"/>
    </row>
    <row r="109" spans="1:26" s="3" customFormat="1" ht="15" customHeight="1" x14ac:dyDescent="0.2">
      <c r="A109" s="778"/>
      <c r="B109" s="914" t="s">
        <v>119</v>
      </c>
      <c r="C109" s="915"/>
      <c r="D109" s="915"/>
      <c r="E109" s="915"/>
      <c r="F109" s="915"/>
      <c r="G109" s="916"/>
      <c r="H109" s="133"/>
      <c r="I109" s="134"/>
      <c r="J109" s="918"/>
      <c r="K109" s="921"/>
      <c r="L109" s="1046"/>
      <c r="M109" s="602"/>
      <c r="N109" s="601"/>
      <c r="O109" s="602"/>
      <c r="P109" s="601"/>
      <c r="Q109" s="602"/>
      <c r="R109" s="601"/>
      <c r="S109" s="602"/>
      <c r="T109" s="603" t="s">
        <v>55</v>
      </c>
      <c r="U109" s="604"/>
      <c r="W109" s="1063"/>
      <c r="X109" s="1064"/>
      <c r="Y109" s="1057"/>
      <c r="Z109" s="1058"/>
    </row>
    <row r="110" spans="1:26" s="3" customFormat="1" ht="15" customHeight="1" x14ac:dyDescent="0.2">
      <c r="A110" s="778"/>
      <c r="B110" s="899"/>
      <c r="C110" s="900"/>
      <c r="D110" s="900"/>
      <c r="E110" s="900"/>
      <c r="F110" s="900"/>
      <c r="G110" s="901"/>
      <c r="H110" s="135"/>
      <c r="I110" s="134"/>
      <c r="J110" s="918"/>
      <c r="K110" s="921"/>
      <c r="L110" s="1038"/>
      <c r="M110" s="1039"/>
      <c r="N110" s="1040"/>
      <c r="O110" s="1039"/>
      <c r="P110" s="1040"/>
      <c r="Q110" s="1039"/>
      <c r="R110" s="1040"/>
      <c r="S110" s="1039"/>
      <c r="T110" s="607" t="s">
        <v>56</v>
      </c>
      <c r="U110" s="608"/>
      <c r="W110" s="1063"/>
      <c r="X110" s="1064"/>
      <c r="Y110" s="1057"/>
      <c r="Z110" s="1058"/>
    </row>
    <row r="111" spans="1:26" s="3" customFormat="1" ht="15" customHeight="1" x14ac:dyDescent="0.2">
      <c r="A111" s="778"/>
      <c r="B111" s="906"/>
      <c r="C111" s="907"/>
      <c r="D111" s="907"/>
      <c r="E111" s="907"/>
      <c r="F111" s="907"/>
      <c r="G111" s="908"/>
      <c r="H111" s="135"/>
      <c r="I111" s="134"/>
      <c r="J111" s="918"/>
      <c r="K111" s="921"/>
      <c r="L111" s="211" t="s">
        <v>14</v>
      </c>
      <c r="M111" s="211" t="s">
        <v>675</v>
      </c>
      <c r="N111" s="211" t="s">
        <v>682</v>
      </c>
      <c r="O111" s="211" t="s">
        <v>698</v>
      </c>
      <c r="P111" s="211" t="s">
        <v>689</v>
      </c>
      <c r="Q111" s="211" t="s">
        <v>684</v>
      </c>
      <c r="R111" s="211" t="s">
        <v>1231</v>
      </c>
      <c r="S111" s="211" t="s">
        <v>1232</v>
      </c>
      <c r="T111" s="211" t="s">
        <v>1233</v>
      </c>
      <c r="U111" s="192" t="s">
        <v>17</v>
      </c>
      <c r="W111" s="1063"/>
      <c r="X111" s="1064"/>
      <c r="Y111" s="1057"/>
      <c r="Z111" s="1058"/>
    </row>
    <row r="112" spans="1:26" s="3" customFormat="1" ht="15" customHeight="1" x14ac:dyDescent="0.2">
      <c r="A112" s="778"/>
      <c r="B112" s="883"/>
      <c r="C112" s="884"/>
      <c r="D112" s="884"/>
      <c r="E112" s="884"/>
      <c r="F112" s="884"/>
      <c r="G112" s="885"/>
      <c r="H112" s="135"/>
      <c r="I112" s="134"/>
      <c r="J112" s="918"/>
      <c r="K112" s="921"/>
      <c r="L112" s="1047"/>
      <c r="M112" s="1049"/>
      <c r="N112" s="1049"/>
      <c r="O112" s="1049"/>
      <c r="P112" s="1049"/>
      <c r="Q112" s="1049"/>
      <c r="R112" s="1049"/>
      <c r="S112" s="1049"/>
      <c r="T112" s="1049"/>
      <c r="U112" s="638" t="s">
        <v>36</v>
      </c>
      <c r="W112" s="1063"/>
      <c r="X112" s="1064"/>
      <c r="Y112" s="1057"/>
      <c r="Z112" s="1058"/>
    </row>
    <row r="113" spans="1:32" s="3" customFormat="1" ht="15" customHeight="1" thickBot="1" x14ac:dyDescent="0.25">
      <c r="A113" s="778"/>
      <c r="B113" s="929"/>
      <c r="C113" s="930"/>
      <c r="D113" s="930"/>
      <c r="E113" s="930"/>
      <c r="F113" s="930"/>
      <c r="G113" s="931"/>
      <c r="H113" s="138"/>
      <c r="I113" s="139"/>
      <c r="J113" s="919"/>
      <c r="K113" s="922"/>
      <c r="L113" s="1048"/>
      <c r="M113" s="1050"/>
      <c r="N113" s="1050"/>
      <c r="O113" s="1050"/>
      <c r="P113" s="1050"/>
      <c r="Q113" s="1050"/>
      <c r="R113" s="1050"/>
      <c r="S113" s="1050"/>
      <c r="T113" s="1050"/>
      <c r="U113" s="637"/>
      <c r="W113" s="1063"/>
      <c r="X113" s="1064"/>
      <c r="Y113" s="1059"/>
      <c r="Z113" s="1060"/>
    </row>
    <row r="114" spans="1:32" ht="15" customHeight="1" thickTop="1" x14ac:dyDescent="0.2">
      <c r="A114" s="137"/>
      <c r="B114" s="888"/>
      <c r="C114" s="889"/>
      <c r="D114" s="889"/>
      <c r="E114" s="889"/>
      <c r="F114" s="889"/>
      <c r="G114" s="890"/>
      <c r="H114" s="131" t="s">
        <v>712</v>
      </c>
      <c r="I114" s="132"/>
      <c r="J114" s="917">
        <v>1</v>
      </c>
      <c r="K114" s="920">
        <v>1</v>
      </c>
      <c r="L114" s="1041"/>
      <c r="M114" s="1042"/>
      <c r="N114" s="1043"/>
      <c r="O114" s="1042"/>
      <c r="P114" s="1043"/>
      <c r="Q114" s="1042"/>
      <c r="R114" s="1043"/>
      <c r="S114" s="1042"/>
      <c r="T114" s="615" t="s">
        <v>53</v>
      </c>
      <c r="U114" s="616"/>
      <c r="V114" s="10"/>
      <c r="W114" s="1051" t="s">
        <v>131</v>
      </c>
      <c r="X114" s="1052"/>
    </row>
    <row r="115" spans="1:32" ht="15" customHeight="1" x14ac:dyDescent="0.2">
      <c r="A115" s="137"/>
      <c r="B115" s="832"/>
      <c r="C115" s="833"/>
      <c r="D115" s="833"/>
      <c r="E115" s="833"/>
      <c r="F115" s="833"/>
      <c r="G115" s="834"/>
      <c r="H115" s="133"/>
      <c r="I115" s="134"/>
      <c r="J115" s="918"/>
      <c r="K115" s="921"/>
      <c r="L115" s="1029"/>
      <c r="M115" s="1030"/>
      <c r="N115" s="1031"/>
      <c r="O115" s="1030"/>
      <c r="P115" s="1031"/>
      <c r="Q115" s="1030"/>
      <c r="R115" s="1031"/>
      <c r="S115" s="1030"/>
      <c r="T115" s="617" t="s">
        <v>52</v>
      </c>
      <c r="U115" s="618"/>
      <c r="V115" s="10"/>
      <c r="W115" s="1053"/>
      <c r="X115" s="1054"/>
    </row>
    <row r="116" spans="1:32" s="7" customFormat="1" ht="15" customHeight="1" x14ac:dyDescent="0.2">
      <c r="A116" s="137"/>
      <c r="B116" s="832"/>
      <c r="C116" s="833"/>
      <c r="D116" s="833"/>
      <c r="E116" s="833"/>
      <c r="F116" s="833"/>
      <c r="G116" s="834"/>
      <c r="H116" s="133"/>
      <c r="I116" s="134"/>
      <c r="J116" s="918"/>
      <c r="K116" s="921"/>
      <c r="L116" s="1032"/>
      <c r="M116" s="1033"/>
      <c r="N116" s="1034"/>
      <c r="O116" s="1033"/>
      <c r="P116" s="1034"/>
      <c r="Q116" s="1033"/>
      <c r="R116" s="1034"/>
      <c r="S116" s="1033"/>
      <c r="T116" s="607" t="s">
        <v>41</v>
      </c>
      <c r="U116" s="608"/>
      <c r="V116" s="10"/>
      <c r="W116" s="1053"/>
      <c r="X116" s="1054"/>
      <c r="Y116" s="2"/>
      <c r="Z116" s="2"/>
      <c r="AA116" s="2"/>
      <c r="AB116" s="2"/>
      <c r="AC116" s="2"/>
      <c r="AD116" s="2"/>
      <c r="AE116" s="2"/>
      <c r="AF116" s="2"/>
    </row>
    <row r="117" spans="1:32" s="7" customFormat="1" ht="15" customHeight="1" x14ac:dyDescent="0.2">
      <c r="A117" s="137"/>
      <c r="B117" s="914" t="s">
        <v>134</v>
      </c>
      <c r="C117" s="915"/>
      <c r="D117" s="915"/>
      <c r="E117" s="915"/>
      <c r="F117" s="915"/>
      <c r="G117" s="916"/>
      <c r="H117" s="133"/>
      <c r="I117" s="134"/>
      <c r="J117" s="918"/>
      <c r="K117" s="921"/>
      <c r="L117" s="1035"/>
      <c r="M117" s="1036"/>
      <c r="N117" s="1037"/>
      <c r="O117" s="1036"/>
      <c r="P117" s="1037"/>
      <c r="Q117" s="1036"/>
      <c r="R117" s="1037"/>
      <c r="S117" s="1036"/>
      <c r="T117" s="1044" t="s">
        <v>54</v>
      </c>
      <c r="U117" s="1045"/>
      <c r="V117" s="10"/>
      <c r="W117" s="1053"/>
      <c r="X117" s="1054"/>
      <c r="Y117" s="2"/>
      <c r="Z117" s="2"/>
      <c r="AA117" s="2"/>
      <c r="AB117" s="2"/>
      <c r="AC117" s="2"/>
      <c r="AD117" s="2"/>
      <c r="AE117" s="2"/>
      <c r="AF117" s="2"/>
    </row>
    <row r="118" spans="1:32" s="7" customFormat="1" ht="15" customHeight="1" x14ac:dyDescent="0.2">
      <c r="A118" s="137"/>
      <c r="B118" s="909"/>
      <c r="C118" s="910"/>
      <c r="D118" s="910"/>
      <c r="E118" s="910"/>
      <c r="F118" s="910"/>
      <c r="G118" s="911"/>
      <c r="H118" s="133"/>
      <c r="I118" s="134"/>
      <c r="J118" s="918"/>
      <c r="K118" s="921"/>
      <c r="L118" s="1046"/>
      <c r="M118" s="602"/>
      <c r="N118" s="601"/>
      <c r="O118" s="602"/>
      <c r="P118" s="601"/>
      <c r="Q118" s="602"/>
      <c r="R118" s="601"/>
      <c r="S118" s="602"/>
      <c r="T118" s="603" t="s">
        <v>55</v>
      </c>
      <c r="U118" s="604"/>
      <c r="V118" s="10"/>
      <c r="W118" s="1053"/>
      <c r="X118" s="1054"/>
      <c r="Y118" s="2"/>
      <c r="Z118" s="2"/>
      <c r="AA118" s="2"/>
      <c r="AB118" s="2"/>
      <c r="AC118" s="2"/>
      <c r="AD118" s="2"/>
      <c r="AE118" s="2"/>
      <c r="AF118" s="2"/>
    </row>
    <row r="119" spans="1:32" ht="15" customHeight="1" x14ac:dyDescent="0.2">
      <c r="A119" s="170"/>
      <c r="B119" s="899"/>
      <c r="C119" s="900"/>
      <c r="D119" s="900"/>
      <c r="E119" s="900"/>
      <c r="F119" s="900"/>
      <c r="G119" s="901"/>
      <c r="H119" s="135"/>
      <c r="I119" s="134"/>
      <c r="J119" s="918"/>
      <c r="K119" s="921"/>
      <c r="L119" s="1038"/>
      <c r="M119" s="1039"/>
      <c r="N119" s="1040"/>
      <c r="O119" s="1039"/>
      <c r="P119" s="1040"/>
      <c r="Q119" s="1039"/>
      <c r="R119" s="1040"/>
      <c r="S119" s="1039"/>
      <c r="T119" s="607" t="s">
        <v>56</v>
      </c>
      <c r="U119" s="608"/>
      <c r="V119" s="10"/>
      <c r="W119" s="1053"/>
      <c r="X119" s="1054"/>
    </row>
    <row r="120" spans="1:32" ht="15" customHeight="1" x14ac:dyDescent="0.2">
      <c r="A120" s="170"/>
      <c r="B120" s="906"/>
      <c r="C120" s="907"/>
      <c r="D120" s="907"/>
      <c r="E120" s="907"/>
      <c r="F120" s="907"/>
      <c r="G120" s="908"/>
      <c r="H120" s="135"/>
      <c r="I120" s="134"/>
      <c r="J120" s="918"/>
      <c r="K120" s="921"/>
      <c r="L120" s="211" t="s">
        <v>14</v>
      </c>
      <c r="M120" s="211" t="s">
        <v>675</v>
      </c>
      <c r="N120" s="211" t="s">
        <v>682</v>
      </c>
      <c r="O120" s="211" t="s">
        <v>698</v>
      </c>
      <c r="P120" s="211" t="s">
        <v>689</v>
      </c>
      <c r="Q120" s="211" t="s">
        <v>684</v>
      </c>
      <c r="R120" s="211" t="s">
        <v>1231</v>
      </c>
      <c r="S120" s="211" t="s">
        <v>1232</v>
      </c>
      <c r="T120" s="211" t="s">
        <v>1233</v>
      </c>
      <c r="U120" s="192" t="s">
        <v>17</v>
      </c>
      <c r="V120" s="10"/>
      <c r="W120" s="1053"/>
      <c r="X120" s="1054"/>
    </row>
    <row r="121" spans="1:32" ht="15" customHeight="1" x14ac:dyDescent="0.2">
      <c r="A121" s="170"/>
      <c r="B121" s="883"/>
      <c r="C121" s="884"/>
      <c r="D121" s="884"/>
      <c r="E121" s="884"/>
      <c r="F121" s="884"/>
      <c r="G121" s="885"/>
      <c r="H121" s="135"/>
      <c r="I121" s="134"/>
      <c r="J121" s="918"/>
      <c r="K121" s="921"/>
      <c r="L121" s="1023"/>
      <c r="M121" s="1021"/>
      <c r="N121" s="1021"/>
      <c r="O121" s="1021"/>
      <c r="P121" s="1021"/>
      <c r="Q121" s="1021"/>
      <c r="R121" s="1021"/>
      <c r="S121" s="1021"/>
      <c r="T121" s="1021"/>
      <c r="U121" s="638" t="s">
        <v>36</v>
      </c>
      <c r="V121" s="10"/>
      <c r="W121" s="1053"/>
      <c r="X121" s="1054"/>
    </row>
    <row r="122" spans="1:32" ht="15" customHeight="1" thickBot="1" x14ac:dyDescent="0.25">
      <c r="A122" s="170"/>
      <c r="B122" s="929"/>
      <c r="C122" s="930"/>
      <c r="D122" s="930"/>
      <c r="E122" s="930"/>
      <c r="F122" s="930"/>
      <c r="G122" s="931"/>
      <c r="H122" s="138"/>
      <c r="I122" s="139"/>
      <c r="J122" s="919"/>
      <c r="K122" s="922"/>
      <c r="L122" s="1024"/>
      <c r="M122" s="1022"/>
      <c r="N122" s="1022"/>
      <c r="O122" s="1022"/>
      <c r="P122" s="1022"/>
      <c r="Q122" s="1022"/>
      <c r="R122" s="1022"/>
      <c r="S122" s="1022"/>
      <c r="T122" s="1022"/>
      <c r="U122" s="637"/>
      <c r="V122" s="10"/>
      <c r="W122" s="1053"/>
      <c r="X122" s="1054"/>
    </row>
    <row r="123" spans="1:32" ht="15" customHeight="1" thickTop="1" x14ac:dyDescent="0.2">
      <c r="A123" s="170"/>
      <c r="B123" s="888"/>
      <c r="C123" s="889"/>
      <c r="D123" s="889"/>
      <c r="E123" s="889"/>
      <c r="F123" s="889"/>
      <c r="G123" s="890"/>
      <c r="H123" s="131"/>
      <c r="I123" s="132"/>
      <c r="J123" s="917">
        <v>1</v>
      </c>
      <c r="K123" s="920">
        <v>1</v>
      </c>
      <c r="L123" s="1041"/>
      <c r="M123" s="1042"/>
      <c r="N123" s="1043"/>
      <c r="O123" s="1042"/>
      <c r="P123" s="1043"/>
      <c r="Q123" s="1042"/>
      <c r="R123" s="1043"/>
      <c r="S123" s="1042"/>
      <c r="T123" s="615" t="s">
        <v>53</v>
      </c>
      <c r="U123" s="616"/>
      <c r="W123" s="1025" t="s">
        <v>135</v>
      </c>
      <c r="X123" s="1026"/>
    </row>
    <row r="124" spans="1:32" ht="15" customHeight="1" x14ac:dyDescent="0.2">
      <c r="A124" s="170"/>
      <c r="B124" s="832"/>
      <c r="C124" s="833"/>
      <c r="D124" s="833"/>
      <c r="E124" s="833"/>
      <c r="F124" s="833"/>
      <c r="G124" s="834"/>
      <c r="H124" s="133"/>
      <c r="I124" s="134"/>
      <c r="J124" s="918"/>
      <c r="K124" s="921"/>
      <c r="L124" s="1029"/>
      <c r="M124" s="1030"/>
      <c r="N124" s="1031"/>
      <c r="O124" s="1030"/>
      <c r="P124" s="1031"/>
      <c r="Q124" s="1030"/>
      <c r="R124" s="1031"/>
      <c r="S124" s="1030"/>
      <c r="T124" s="617" t="s">
        <v>52</v>
      </c>
      <c r="U124" s="618"/>
      <c r="W124" s="1027"/>
      <c r="X124" s="1028"/>
    </row>
    <row r="125" spans="1:32" ht="15" customHeight="1" x14ac:dyDescent="0.2">
      <c r="A125" s="170"/>
      <c r="B125" s="832"/>
      <c r="C125" s="833"/>
      <c r="D125" s="833"/>
      <c r="E125" s="833"/>
      <c r="F125" s="833"/>
      <c r="G125" s="834"/>
      <c r="H125" s="133"/>
      <c r="I125" s="134"/>
      <c r="J125" s="918"/>
      <c r="K125" s="921"/>
      <c r="L125" s="1032"/>
      <c r="M125" s="1033"/>
      <c r="N125" s="1034"/>
      <c r="O125" s="1033"/>
      <c r="P125" s="1034"/>
      <c r="Q125" s="1033"/>
      <c r="R125" s="1034"/>
      <c r="S125" s="1033"/>
      <c r="T125" s="607" t="s">
        <v>41</v>
      </c>
      <c r="U125" s="608"/>
      <c r="W125" s="1027"/>
      <c r="X125" s="1028"/>
    </row>
    <row r="126" spans="1:32" ht="15" customHeight="1" x14ac:dyDescent="0.2">
      <c r="A126" s="170"/>
      <c r="B126" s="914"/>
      <c r="C126" s="915"/>
      <c r="D126" s="915"/>
      <c r="E126" s="915"/>
      <c r="F126" s="915"/>
      <c r="G126" s="916"/>
      <c r="H126" s="133"/>
      <c r="I126" s="134"/>
      <c r="J126" s="918"/>
      <c r="K126" s="921"/>
      <c r="L126" s="1035"/>
      <c r="M126" s="1036"/>
      <c r="N126" s="1037"/>
      <c r="O126" s="1036"/>
      <c r="P126" s="1037"/>
      <c r="Q126" s="1036"/>
      <c r="R126" s="1037"/>
      <c r="S126" s="1036"/>
      <c r="T126" s="1044" t="s">
        <v>54</v>
      </c>
      <c r="U126" s="1045"/>
      <c r="W126" s="1027"/>
      <c r="X126" s="1028"/>
    </row>
    <row r="127" spans="1:32" ht="15" customHeight="1" x14ac:dyDescent="0.2">
      <c r="A127" s="170"/>
      <c r="B127" s="909"/>
      <c r="C127" s="910"/>
      <c r="D127" s="910"/>
      <c r="E127" s="910"/>
      <c r="F127" s="910"/>
      <c r="G127" s="911"/>
      <c r="H127" s="133"/>
      <c r="I127" s="134"/>
      <c r="J127" s="918"/>
      <c r="K127" s="921"/>
      <c r="L127" s="1046"/>
      <c r="M127" s="602"/>
      <c r="N127" s="601"/>
      <c r="O127" s="602"/>
      <c r="P127" s="601"/>
      <c r="Q127" s="602"/>
      <c r="R127" s="601"/>
      <c r="S127" s="602"/>
      <c r="T127" s="603" t="s">
        <v>55</v>
      </c>
      <c r="U127" s="604"/>
      <c r="W127" s="1027"/>
      <c r="X127" s="1028"/>
    </row>
    <row r="128" spans="1:32" ht="15" customHeight="1" x14ac:dyDescent="0.2">
      <c r="A128" s="170"/>
      <c r="B128" s="899"/>
      <c r="C128" s="900"/>
      <c r="D128" s="900"/>
      <c r="E128" s="900"/>
      <c r="F128" s="900"/>
      <c r="G128" s="901"/>
      <c r="H128" s="135"/>
      <c r="I128" s="134"/>
      <c r="J128" s="918"/>
      <c r="K128" s="921"/>
      <c r="L128" s="1038"/>
      <c r="M128" s="1039"/>
      <c r="N128" s="1040"/>
      <c r="O128" s="1039"/>
      <c r="P128" s="1040"/>
      <c r="Q128" s="1039"/>
      <c r="R128" s="1040"/>
      <c r="S128" s="1039"/>
      <c r="T128" s="607" t="s">
        <v>56</v>
      </c>
      <c r="U128" s="608"/>
      <c r="W128" s="1027"/>
      <c r="X128" s="1028"/>
    </row>
    <row r="129" spans="1:26" ht="15" customHeight="1" x14ac:dyDescent="0.2">
      <c r="A129" s="170"/>
      <c r="B129" s="906"/>
      <c r="C129" s="907"/>
      <c r="D129" s="907"/>
      <c r="E129" s="907"/>
      <c r="F129" s="907"/>
      <c r="G129" s="908"/>
      <c r="H129" s="135"/>
      <c r="I129" s="134"/>
      <c r="J129" s="918"/>
      <c r="K129" s="921"/>
      <c r="L129" s="211" t="s">
        <v>14</v>
      </c>
      <c r="M129" s="211" t="s">
        <v>675</v>
      </c>
      <c r="N129" s="211" t="s">
        <v>682</v>
      </c>
      <c r="O129" s="211" t="s">
        <v>698</v>
      </c>
      <c r="P129" s="211" t="s">
        <v>689</v>
      </c>
      <c r="Q129" s="211" t="s">
        <v>684</v>
      </c>
      <c r="R129" s="211" t="s">
        <v>1231</v>
      </c>
      <c r="S129" s="211" t="s">
        <v>1232</v>
      </c>
      <c r="T129" s="211" t="s">
        <v>1233</v>
      </c>
      <c r="U129" s="192" t="s">
        <v>17</v>
      </c>
      <c r="W129" s="1027"/>
      <c r="X129" s="1028"/>
    </row>
    <row r="130" spans="1:26" ht="15" customHeight="1" x14ac:dyDescent="0.2">
      <c r="A130" s="170"/>
      <c r="B130" s="883"/>
      <c r="C130" s="884"/>
      <c r="D130" s="884"/>
      <c r="E130" s="884"/>
      <c r="F130" s="884"/>
      <c r="G130" s="885"/>
      <c r="H130" s="135"/>
      <c r="I130" s="134"/>
      <c r="J130" s="918"/>
      <c r="K130" s="921"/>
      <c r="L130" s="1023"/>
      <c r="M130" s="1021"/>
      <c r="N130" s="1021"/>
      <c r="O130" s="1021"/>
      <c r="P130" s="1021"/>
      <c r="Q130" s="1021"/>
      <c r="R130" s="1021"/>
      <c r="S130" s="1021"/>
      <c r="T130" s="1021"/>
      <c r="U130" s="638" t="s">
        <v>36</v>
      </c>
      <c r="W130" s="1027"/>
      <c r="X130" s="1028"/>
    </row>
    <row r="131" spans="1:26" ht="15" customHeight="1" thickBot="1" x14ac:dyDescent="0.25">
      <c r="A131" s="170"/>
      <c r="B131" s="929"/>
      <c r="C131" s="930"/>
      <c r="D131" s="930"/>
      <c r="E131" s="930"/>
      <c r="F131" s="930"/>
      <c r="G131" s="931"/>
      <c r="H131" s="138"/>
      <c r="I131" s="139"/>
      <c r="J131" s="919"/>
      <c r="K131" s="922"/>
      <c r="L131" s="1024"/>
      <c r="M131" s="1022"/>
      <c r="N131" s="1022"/>
      <c r="O131" s="1022"/>
      <c r="P131" s="1022"/>
      <c r="Q131" s="1022"/>
      <c r="R131" s="1022"/>
      <c r="S131" s="1022"/>
      <c r="T131" s="1022"/>
      <c r="U131" s="637"/>
      <c r="W131" s="1027"/>
      <c r="X131" s="1028"/>
    </row>
    <row r="132" spans="1:26" ht="15" customHeight="1" x14ac:dyDescent="0.2">
      <c r="A132" s="170"/>
      <c r="B132" s="1017" t="s">
        <v>668</v>
      </c>
      <c r="C132" s="1018"/>
      <c r="D132" s="1018"/>
      <c r="E132" s="1018"/>
      <c r="F132" s="1018"/>
      <c r="G132" s="1019"/>
      <c r="H132" s="261" t="s">
        <v>667</v>
      </c>
      <c r="I132" s="262" t="s">
        <v>596</v>
      </c>
      <c r="J132" s="308"/>
      <c r="K132" s="309"/>
      <c r="L132" s="1020" t="s">
        <v>597</v>
      </c>
      <c r="M132" s="996"/>
      <c r="N132" s="995"/>
      <c r="O132" s="996"/>
      <c r="P132" s="995"/>
      <c r="Q132" s="996"/>
      <c r="R132" s="995"/>
      <c r="S132" s="996"/>
      <c r="T132" s="995"/>
      <c r="U132" s="997"/>
      <c r="W132" s="1217" t="s">
        <v>534</v>
      </c>
      <c r="X132" s="1218"/>
      <c r="Y132" s="1218"/>
      <c r="Z132" s="1219"/>
    </row>
    <row r="133" spans="1:26" ht="15" customHeight="1" x14ac:dyDescent="0.2">
      <c r="A133" s="170"/>
      <c r="B133" s="1006" t="s">
        <v>671</v>
      </c>
      <c r="C133" s="1007"/>
      <c r="D133" s="1007"/>
      <c r="E133" s="1007"/>
      <c r="F133" s="1007"/>
      <c r="G133" s="1008"/>
      <c r="H133" s="232"/>
      <c r="I133" s="263"/>
      <c r="J133" s="310"/>
      <c r="K133" s="311"/>
      <c r="L133" s="211" t="s">
        <v>14</v>
      </c>
      <c r="M133" s="211" t="s">
        <v>675</v>
      </c>
      <c r="N133" s="211" t="s">
        <v>682</v>
      </c>
      <c r="O133" s="211" t="s">
        <v>698</v>
      </c>
      <c r="P133" s="211" t="s">
        <v>689</v>
      </c>
      <c r="Q133" s="211" t="s">
        <v>684</v>
      </c>
      <c r="R133" s="211" t="s">
        <v>1231</v>
      </c>
      <c r="S133" s="211" t="s">
        <v>1232</v>
      </c>
      <c r="T133" s="211" t="s">
        <v>1233</v>
      </c>
      <c r="U133" s="212" t="s">
        <v>17</v>
      </c>
      <c r="W133" s="1220"/>
      <c r="X133" s="1221"/>
      <c r="Y133" s="1221"/>
      <c r="Z133" s="1222"/>
    </row>
    <row r="134" spans="1:26" ht="15" customHeight="1" thickBot="1" x14ac:dyDescent="0.25">
      <c r="A134" s="170"/>
      <c r="B134" s="1009"/>
      <c r="C134" s="1010"/>
      <c r="D134" s="1010"/>
      <c r="E134" s="1010"/>
      <c r="F134" s="1010"/>
      <c r="G134" s="1011"/>
      <c r="H134" s="267"/>
      <c r="I134" s="268"/>
      <c r="J134" s="342"/>
      <c r="K134" s="343"/>
      <c r="L134" s="151"/>
      <c r="M134" s="152"/>
      <c r="N134" s="152"/>
      <c r="O134" s="152"/>
      <c r="P134" s="152"/>
      <c r="Q134" s="152"/>
      <c r="R134" s="152"/>
      <c r="S134" s="152"/>
      <c r="T134" s="152"/>
      <c r="U134" s="153" t="s">
        <v>114</v>
      </c>
      <c r="W134" s="1220"/>
      <c r="X134" s="1221"/>
      <c r="Y134" s="1221"/>
      <c r="Z134" s="1222"/>
    </row>
    <row r="135" spans="1:26" ht="15" customHeight="1" thickBot="1" x14ac:dyDescent="0.25">
      <c r="A135" s="170"/>
      <c r="B135" s="1012" t="s">
        <v>670</v>
      </c>
      <c r="C135" s="1013"/>
      <c r="D135" s="1013"/>
      <c r="E135" s="1013"/>
      <c r="F135" s="1013"/>
      <c r="G135" s="1014"/>
      <c r="H135" s="272" t="s">
        <v>634</v>
      </c>
      <c r="I135" s="270" t="s">
        <v>7</v>
      </c>
      <c r="J135" s="310"/>
      <c r="K135" s="311"/>
      <c r="L135" s="1015" t="s">
        <v>672</v>
      </c>
      <c r="M135" s="1348"/>
      <c r="N135" s="1349"/>
      <c r="O135" s="1347"/>
      <c r="P135" s="1346"/>
      <c r="Q135" s="1347"/>
      <c r="R135" s="1346"/>
      <c r="S135" s="1347"/>
      <c r="T135" s="1348"/>
      <c r="U135" s="1016"/>
      <c r="W135" s="1220"/>
      <c r="X135" s="1221"/>
      <c r="Y135" s="1221"/>
      <c r="Z135" s="1222"/>
    </row>
    <row r="136" spans="1:26" ht="15" customHeight="1" x14ac:dyDescent="0.2">
      <c r="A136" s="170"/>
      <c r="B136" s="793" t="s">
        <v>128</v>
      </c>
      <c r="C136" s="794"/>
      <c r="D136" s="794"/>
      <c r="E136" s="794"/>
      <c r="F136" s="794"/>
      <c r="G136" s="795"/>
      <c r="H136" s="145"/>
      <c r="I136" s="146"/>
      <c r="J136" s="310"/>
      <c r="K136" s="311"/>
      <c r="L136" s="211" t="s">
        <v>14</v>
      </c>
      <c r="M136" s="211" t="s">
        <v>675</v>
      </c>
      <c r="N136" s="211" t="s">
        <v>682</v>
      </c>
      <c r="O136" s="211" t="s">
        <v>698</v>
      </c>
      <c r="P136" s="211" t="s">
        <v>689</v>
      </c>
      <c r="Q136" s="211" t="s">
        <v>684</v>
      </c>
      <c r="R136" s="211" t="s">
        <v>1231</v>
      </c>
      <c r="S136" s="211" t="s">
        <v>1232</v>
      </c>
      <c r="T136" s="211" t="s">
        <v>1233</v>
      </c>
      <c r="U136" s="148" t="s">
        <v>17</v>
      </c>
      <c r="W136" s="1220"/>
      <c r="X136" s="1221"/>
      <c r="Y136" s="1221"/>
      <c r="Z136" s="1222"/>
    </row>
    <row r="137" spans="1:26" ht="15" customHeight="1" thickBot="1" x14ac:dyDescent="0.25">
      <c r="A137" s="170"/>
      <c r="B137" s="857" t="s">
        <v>127</v>
      </c>
      <c r="C137" s="858"/>
      <c r="D137" s="858"/>
      <c r="E137" s="858"/>
      <c r="F137" s="858"/>
      <c r="G137" s="859"/>
      <c r="H137" s="213"/>
      <c r="I137" s="214"/>
      <c r="J137" s="342"/>
      <c r="K137" s="343"/>
      <c r="L137" s="179"/>
      <c r="M137" s="215"/>
      <c r="N137" s="215"/>
      <c r="O137" s="215"/>
      <c r="P137" s="215"/>
      <c r="Q137" s="215"/>
      <c r="R137" s="215"/>
      <c r="S137" s="215"/>
      <c r="T137" s="215"/>
      <c r="U137" s="216" t="s">
        <v>114</v>
      </c>
      <c r="W137" s="1223"/>
      <c r="X137" s="1224"/>
      <c r="Y137" s="1224"/>
      <c r="Z137" s="1225"/>
    </row>
    <row r="138" spans="1:26" ht="15" customHeight="1" x14ac:dyDescent="0.2">
      <c r="A138" s="170"/>
      <c r="B138" s="835" t="s">
        <v>598</v>
      </c>
      <c r="C138" s="836"/>
      <c r="D138" s="836"/>
      <c r="E138" s="836"/>
      <c r="F138" s="836"/>
      <c r="G138" s="837"/>
      <c r="H138" s="217"/>
      <c r="I138" s="155" t="s">
        <v>124</v>
      </c>
      <c r="J138" s="315"/>
      <c r="K138" s="316"/>
      <c r="L138" s="234"/>
      <c r="M138" s="228"/>
      <c r="N138" s="228"/>
      <c r="O138" s="228"/>
      <c r="P138" s="228"/>
      <c r="Q138" s="228"/>
      <c r="R138" s="228"/>
      <c r="S138" s="228"/>
      <c r="T138" s="228"/>
      <c r="U138" s="266" t="s">
        <v>114</v>
      </c>
      <c r="W138" s="1226" t="s">
        <v>678</v>
      </c>
      <c r="X138" s="1227"/>
      <c r="Y138" s="1227"/>
      <c r="Z138" s="1228"/>
    </row>
    <row r="139" spans="1:26" ht="15" customHeight="1" x14ac:dyDescent="0.2">
      <c r="A139" s="170"/>
      <c r="B139" s="838" t="s">
        <v>120</v>
      </c>
      <c r="C139" s="839"/>
      <c r="D139" s="839"/>
      <c r="E139" s="839"/>
      <c r="F139" s="839"/>
      <c r="G139" s="840"/>
      <c r="H139" s="79"/>
      <c r="I139" s="156" t="s">
        <v>125</v>
      </c>
      <c r="J139" s="317"/>
      <c r="K139" s="318"/>
      <c r="L139" s="235"/>
      <c r="M139" s="218"/>
      <c r="N139" s="218"/>
      <c r="O139" s="218"/>
      <c r="P139" s="218"/>
      <c r="Q139" s="218"/>
      <c r="R139" s="218"/>
      <c r="S139" s="218"/>
      <c r="T139" s="219"/>
      <c r="U139" s="240" t="s">
        <v>114</v>
      </c>
      <c r="W139" s="1229"/>
      <c r="X139" s="1230"/>
      <c r="Y139" s="1230"/>
      <c r="Z139" s="1231"/>
    </row>
    <row r="140" spans="1:26" ht="15" customHeight="1" x14ac:dyDescent="0.2">
      <c r="A140" s="170"/>
      <c r="B140" s="838" t="s">
        <v>121</v>
      </c>
      <c r="C140" s="839"/>
      <c r="D140" s="839"/>
      <c r="E140" s="839"/>
      <c r="F140" s="839"/>
      <c r="G140" s="840"/>
      <c r="H140" s="79"/>
      <c r="I140" s="156" t="s">
        <v>126</v>
      </c>
      <c r="J140" s="317"/>
      <c r="K140" s="318"/>
      <c r="L140" s="235"/>
      <c r="M140" s="218"/>
      <c r="N140" s="218"/>
      <c r="O140" s="218"/>
      <c r="P140" s="218"/>
      <c r="Q140" s="218"/>
      <c r="R140" s="218"/>
      <c r="S140" s="218"/>
      <c r="T140" s="219"/>
      <c r="U140" s="240" t="s">
        <v>114</v>
      </c>
      <c r="W140" s="1229"/>
      <c r="X140" s="1230"/>
      <c r="Y140" s="1230"/>
      <c r="Z140" s="1231"/>
    </row>
    <row r="141" spans="1:26" ht="15" customHeight="1" x14ac:dyDescent="0.2">
      <c r="A141" s="170"/>
      <c r="B141" s="781" t="s">
        <v>122</v>
      </c>
      <c r="C141" s="782"/>
      <c r="D141" s="782"/>
      <c r="E141" s="782"/>
      <c r="F141" s="782"/>
      <c r="G141" s="783"/>
      <c r="H141" s="157"/>
      <c r="I141" s="158" t="s">
        <v>124</v>
      </c>
      <c r="J141" s="317"/>
      <c r="K141" s="318"/>
      <c r="L141" s="235"/>
      <c r="M141" s="218"/>
      <c r="N141" s="218"/>
      <c r="O141" s="218"/>
      <c r="P141" s="218"/>
      <c r="Q141" s="218"/>
      <c r="R141" s="218"/>
      <c r="S141" s="218"/>
      <c r="T141" s="219"/>
      <c r="U141" s="240" t="s">
        <v>114</v>
      </c>
      <c r="W141" s="1229"/>
      <c r="X141" s="1230"/>
      <c r="Y141" s="1230"/>
      <c r="Z141" s="1231"/>
    </row>
    <row r="142" spans="1:26" ht="15" customHeight="1" thickBot="1" x14ac:dyDescent="0.25">
      <c r="A142" s="170"/>
      <c r="B142" s="998" t="s">
        <v>123</v>
      </c>
      <c r="C142" s="999"/>
      <c r="D142" s="999"/>
      <c r="E142" s="999"/>
      <c r="F142" s="999"/>
      <c r="G142" s="1000"/>
      <c r="H142" s="73"/>
      <c r="I142" s="97" t="s">
        <v>125</v>
      </c>
      <c r="J142" s="310"/>
      <c r="K142" s="319"/>
      <c r="L142" s="236"/>
      <c r="M142" s="231"/>
      <c r="N142" s="231"/>
      <c r="O142" s="231"/>
      <c r="P142" s="231"/>
      <c r="Q142" s="231"/>
      <c r="R142" s="231"/>
      <c r="S142" s="231"/>
      <c r="T142" s="232"/>
      <c r="U142" s="241" t="s">
        <v>114</v>
      </c>
      <c r="W142" s="1232"/>
      <c r="X142" s="1233"/>
      <c r="Y142" s="1233"/>
      <c r="Z142" s="1234"/>
    </row>
    <row r="143" spans="1:26" x14ac:dyDescent="0.2">
      <c r="B143" s="787" t="s">
        <v>622</v>
      </c>
      <c r="C143" s="788"/>
      <c r="D143" s="788"/>
      <c r="E143" s="788"/>
      <c r="F143" s="788"/>
      <c r="G143" s="789"/>
      <c r="H143" s="159"/>
      <c r="I143" s="160" t="s">
        <v>623</v>
      </c>
      <c r="J143" s="304" t="s">
        <v>14</v>
      </c>
      <c r="K143" s="320">
        <v>1</v>
      </c>
      <c r="L143" s="726"/>
      <c r="M143" s="727"/>
      <c r="N143" s="727"/>
      <c r="O143" s="727"/>
      <c r="P143" s="727"/>
      <c r="Q143" s="727"/>
      <c r="R143" s="727"/>
      <c r="S143" s="727"/>
      <c r="T143" s="727"/>
      <c r="U143" s="728"/>
    </row>
    <row r="144" spans="1:26" x14ac:dyDescent="0.2">
      <c r="B144" s="1001" t="s">
        <v>624</v>
      </c>
      <c r="C144" s="1002"/>
      <c r="D144" s="1002"/>
      <c r="E144" s="1002"/>
      <c r="F144" s="1002"/>
      <c r="G144" s="1002"/>
      <c r="H144" s="233"/>
      <c r="I144" s="271" t="s">
        <v>625</v>
      </c>
      <c r="J144" s="321" t="s">
        <v>14</v>
      </c>
      <c r="K144" s="322">
        <v>1</v>
      </c>
      <c r="L144" s="1003"/>
      <c r="M144" s="1004"/>
      <c r="N144" s="1004"/>
      <c r="O144" s="1004"/>
      <c r="P144" s="1004"/>
      <c r="Q144" s="1004"/>
      <c r="R144" s="1004"/>
      <c r="S144" s="1004"/>
      <c r="T144" s="1004"/>
      <c r="U144" s="1005"/>
    </row>
    <row r="147" spans="8:26" x14ac:dyDescent="0.2">
      <c r="H147" s="242"/>
      <c r="I147" s="243"/>
      <c r="J147" s="244"/>
      <c r="K147" s="245"/>
      <c r="L147" s="246"/>
      <c r="M147" s="246"/>
      <c r="N147" s="246"/>
      <c r="O147" s="246"/>
      <c r="P147" s="246"/>
      <c r="Q147" s="246"/>
      <c r="R147" s="246"/>
      <c r="S147" s="246"/>
      <c r="T147" s="246"/>
      <c r="U147" s="246"/>
      <c r="V147" s="246"/>
      <c r="W147" s="246"/>
      <c r="X147" s="246"/>
      <c r="Y147" s="246"/>
      <c r="Z147" s="246"/>
    </row>
    <row r="148" spans="8:26" x14ac:dyDescent="0.2">
      <c r="H148" s="242"/>
      <c r="I148" s="243"/>
      <c r="J148" s="244"/>
      <c r="K148" s="245"/>
      <c r="L148" s="246"/>
      <c r="M148" s="246"/>
      <c r="N148" s="246"/>
      <c r="O148" s="246"/>
      <c r="P148" s="246"/>
      <c r="Q148" s="246"/>
      <c r="R148" s="246"/>
      <c r="S148" s="246"/>
      <c r="T148" s="246"/>
      <c r="U148" s="246"/>
      <c r="V148" s="246"/>
      <c r="W148" s="246"/>
      <c r="X148" s="246"/>
      <c r="Y148" s="246"/>
      <c r="Z148" s="246"/>
    </row>
    <row r="149" spans="8:26" x14ac:dyDescent="0.2">
      <c r="H149" s="242"/>
      <c r="I149" s="243"/>
      <c r="J149" s="244"/>
      <c r="K149" s="245"/>
      <c r="L149" s="246"/>
      <c r="M149" s="246"/>
      <c r="N149" s="246"/>
      <c r="O149" s="246"/>
      <c r="P149" s="246"/>
      <c r="Q149" s="246"/>
      <c r="R149" s="246"/>
      <c r="S149" s="246"/>
      <c r="T149" s="246"/>
      <c r="U149" s="246"/>
      <c r="V149" s="246"/>
      <c r="W149" s="246"/>
      <c r="X149" s="246"/>
      <c r="Y149" s="246"/>
      <c r="Z149" s="246"/>
    </row>
    <row r="150" spans="8:26" x14ac:dyDescent="0.2">
      <c r="H150" s="242"/>
      <c r="I150" s="243"/>
      <c r="J150" s="244"/>
      <c r="K150" s="245"/>
      <c r="L150" s="246"/>
      <c r="M150" s="246"/>
      <c r="N150" s="246"/>
      <c r="O150" s="246"/>
      <c r="P150" s="246"/>
      <c r="Q150" s="246"/>
      <c r="R150" s="246"/>
      <c r="S150" s="246"/>
      <c r="T150" s="246"/>
      <c r="U150" s="246"/>
      <c r="V150" s="246"/>
      <c r="W150" s="246"/>
      <c r="X150" s="246"/>
      <c r="Y150" s="246"/>
      <c r="Z150" s="246"/>
    </row>
    <row r="151" spans="8:26" x14ac:dyDescent="0.2">
      <c r="H151" s="242"/>
      <c r="I151" s="243"/>
      <c r="J151" s="244"/>
      <c r="K151" s="245"/>
      <c r="L151" s="246"/>
      <c r="M151" s="246"/>
      <c r="N151" s="246"/>
      <c r="O151" s="246"/>
      <c r="P151" s="246"/>
      <c r="Q151" s="246"/>
      <c r="R151" s="246"/>
      <c r="S151" s="246"/>
      <c r="T151" s="246"/>
      <c r="U151" s="246"/>
      <c r="V151" s="246"/>
      <c r="W151" s="246"/>
      <c r="X151" s="246"/>
      <c r="Y151" s="246"/>
      <c r="Z151" s="246"/>
    </row>
    <row r="152" spans="8:26" x14ac:dyDescent="0.2">
      <c r="H152" s="242"/>
      <c r="I152" s="243"/>
      <c r="J152" s="244"/>
      <c r="K152" s="245"/>
      <c r="L152" s="246"/>
      <c r="M152" s="246"/>
      <c r="N152" s="246"/>
      <c r="O152" s="246"/>
      <c r="P152" s="246"/>
      <c r="Q152" s="246"/>
      <c r="R152" s="246"/>
      <c r="S152" s="246"/>
      <c r="T152" s="246"/>
      <c r="U152" s="246"/>
      <c r="V152" s="246"/>
      <c r="W152" s="246"/>
      <c r="X152" s="246"/>
      <c r="Y152" s="246"/>
      <c r="Z152" s="246"/>
    </row>
    <row r="153" spans="8:26" x14ac:dyDescent="0.2">
      <c r="H153" s="242"/>
      <c r="I153" s="243"/>
      <c r="J153" s="244"/>
      <c r="K153" s="245"/>
      <c r="L153" s="246"/>
      <c r="M153" s="246"/>
      <c r="N153" s="246"/>
      <c r="O153" s="246"/>
      <c r="P153" s="246"/>
      <c r="Q153" s="246"/>
      <c r="R153" s="246"/>
      <c r="S153" s="246"/>
      <c r="T153" s="246"/>
      <c r="U153" s="246"/>
      <c r="V153" s="246"/>
      <c r="W153" s="246"/>
      <c r="X153" s="246"/>
      <c r="Y153" s="246"/>
      <c r="Z153" s="246"/>
    </row>
  </sheetData>
  <sheetProtection algorithmName="SHA-512" hashValue="W8KlLLYhCHXrEvwSkuMyXIJ5aiK7UX8V0ElAyxd39ngfjLDZ9xsPMN6ubYvOa8XqF9e+bqiRwxfuOHTOz8aeRQ==" saltValue="i5guBvLB6s/MwyCvlZvZBA==" spinCount="100000" sheet="1" insertHyperlinks="0" sort="0" autoFilter="0" pivotTables="0"/>
  <mergeCells count="696">
    <mergeCell ref="C7:G7"/>
    <mergeCell ref="C9:G9"/>
    <mergeCell ref="C11:G11"/>
    <mergeCell ref="B3:F3"/>
    <mergeCell ref="B2:F2"/>
    <mergeCell ref="B1:F1"/>
    <mergeCell ref="T40:U40"/>
    <mergeCell ref="L41:M41"/>
    <mergeCell ref="N41:O41"/>
    <mergeCell ref="P41:Q41"/>
    <mergeCell ref="R41:S41"/>
    <mergeCell ref="T41:U41"/>
    <mergeCell ref="N31:O31"/>
    <mergeCell ref="P31:Q31"/>
    <mergeCell ref="R31:S31"/>
    <mergeCell ref="T31:U31"/>
    <mergeCell ref="R34:S34"/>
    <mergeCell ref="T34:U34"/>
    <mergeCell ref="B37:G37"/>
    <mergeCell ref="L37:M37"/>
    <mergeCell ref="N37:O37"/>
    <mergeCell ref="P37:Q37"/>
    <mergeCell ref="R37:S37"/>
    <mergeCell ref="T37:U37"/>
    <mergeCell ref="W40:X41"/>
    <mergeCell ref="L39:M39"/>
    <mergeCell ref="N39:O39"/>
    <mergeCell ref="P39:Q39"/>
    <mergeCell ref="R39:S39"/>
    <mergeCell ref="T39:U39"/>
    <mergeCell ref="L40:M40"/>
    <mergeCell ref="N40:O40"/>
    <mergeCell ref="P40:Q40"/>
    <mergeCell ref="R40:S40"/>
    <mergeCell ref="W30:X31"/>
    <mergeCell ref="W38:X39"/>
    <mergeCell ref="W28:X29"/>
    <mergeCell ref="W34:X35"/>
    <mergeCell ref="B30:G30"/>
    <mergeCell ref="B31:G31"/>
    <mergeCell ref="L30:M30"/>
    <mergeCell ref="N30:O30"/>
    <mergeCell ref="P30:Q30"/>
    <mergeCell ref="R30:S30"/>
    <mergeCell ref="T30:U30"/>
    <mergeCell ref="L31:M31"/>
    <mergeCell ref="B38:G38"/>
    <mergeCell ref="L38:M38"/>
    <mergeCell ref="N38:O38"/>
    <mergeCell ref="P38:Q38"/>
    <mergeCell ref="R38:S38"/>
    <mergeCell ref="T38:U38"/>
    <mergeCell ref="B39:G39"/>
    <mergeCell ref="B35:G35"/>
    <mergeCell ref="B34:G34"/>
    <mergeCell ref="L34:M34"/>
    <mergeCell ref="N34:O34"/>
    <mergeCell ref="P34:Q34"/>
    <mergeCell ref="Y105:Z113"/>
    <mergeCell ref="W24:X25"/>
    <mergeCell ref="W26:X27"/>
    <mergeCell ref="W36:X37"/>
    <mergeCell ref="L35:M35"/>
    <mergeCell ref="N35:O35"/>
    <mergeCell ref="P35:Q35"/>
    <mergeCell ref="R35:S35"/>
    <mergeCell ref="T35:U35"/>
    <mergeCell ref="P103:P104"/>
    <mergeCell ref="Q103:Q104"/>
    <mergeCell ref="R103:R104"/>
    <mergeCell ref="S103:S104"/>
    <mergeCell ref="T103:T104"/>
    <mergeCell ref="U103:U104"/>
    <mergeCell ref="P101:Q101"/>
    <mergeCell ref="R101:S101"/>
    <mergeCell ref="T101:U101"/>
    <mergeCell ref="W96:X104"/>
    <mergeCell ref="R58:S58"/>
    <mergeCell ref="T58:U58"/>
    <mergeCell ref="W58:X61"/>
    <mergeCell ref="W54:X57"/>
    <mergeCell ref="W62:X65"/>
    <mergeCell ref="R99:S99"/>
    <mergeCell ref="T99:U99"/>
    <mergeCell ref="B102:G102"/>
    <mergeCell ref="B103:G103"/>
    <mergeCell ref="L103:L104"/>
    <mergeCell ref="M103:M104"/>
    <mergeCell ref="N103:N104"/>
    <mergeCell ref="O103:O104"/>
    <mergeCell ref="B104:G104"/>
    <mergeCell ref="B101:G101"/>
    <mergeCell ref="L101:M101"/>
    <mergeCell ref="N101:O101"/>
    <mergeCell ref="W70:X73"/>
    <mergeCell ref="W87:X95"/>
    <mergeCell ref="W66:X69"/>
    <mergeCell ref="W74:X77"/>
    <mergeCell ref="B109:G109"/>
    <mergeCell ref="P112:P113"/>
    <mergeCell ref="B59:G59"/>
    <mergeCell ref="B60:G60"/>
    <mergeCell ref="H60:K60"/>
    <mergeCell ref="B61:G61"/>
    <mergeCell ref="H61:K61"/>
    <mergeCell ref="R66:S66"/>
    <mergeCell ref="T66:U66"/>
    <mergeCell ref="B67:G67"/>
    <mergeCell ref="B68:G68"/>
    <mergeCell ref="H68:K68"/>
    <mergeCell ref="B98:G98"/>
    <mergeCell ref="L98:M98"/>
    <mergeCell ref="N98:O98"/>
    <mergeCell ref="P98:Q98"/>
    <mergeCell ref="R98:S98"/>
    <mergeCell ref="T98:U98"/>
    <mergeCell ref="T96:U96"/>
    <mergeCell ref="B97:G97"/>
    <mergeCell ref="W105:X113"/>
    <mergeCell ref="B74:G74"/>
    <mergeCell ref="L74:M74"/>
    <mergeCell ref="N74:O74"/>
    <mergeCell ref="P74:Q74"/>
    <mergeCell ref="R74:S74"/>
    <mergeCell ref="T74:U74"/>
    <mergeCell ref="B75:G75"/>
    <mergeCell ref="B76:G76"/>
    <mergeCell ref="H76:K76"/>
    <mergeCell ref="L97:M97"/>
    <mergeCell ref="N97:O97"/>
    <mergeCell ref="P97:Q97"/>
    <mergeCell ref="R97:S97"/>
    <mergeCell ref="T97:U97"/>
    <mergeCell ref="B96:G96"/>
    <mergeCell ref="J96:J104"/>
    <mergeCell ref="K96:K104"/>
    <mergeCell ref="L96:M96"/>
    <mergeCell ref="N96:O96"/>
    <mergeCell ref="P96:Q96"/>
    <mergeCell ref="R96:S96"/>
    <mergeCell ref="B100:G100"/>
    <mergeCell ref="L100:M100"/>
    <mergeCell ref="Q112:Q113"/>
    <mergeCell ref="R112:R113"/>
    <mergeCell ref="S112:S113"/>
    <mergeCell ref="T112:T113"/>
    <mergeCell ref="U112:U113"/>
    <mergeCell ref="B111:G111"/>
    <mergeCell ref="B112:G112"/>
    <mergeCell ref="L112:L113"/>
    <mergeCell ref="M112:M113"/>
    <mergeCell ref="N112:N113"/>
    <mergeCell ref="O112:O113"/>
    <mergeCell ref="B113:G113"/>
    <mergeCell ref="N110:O110"/>
    <mergeCell ref="P110:Q110"/>
    <mergeCell ref="R110:S110"/>
    <mergeCell ref="T110:U110"/>
    <mergeCell ref="L109:M109"/>
    <mergeCell ref="N109:O109"/>
    <mergeCell ref="P109:Q109"/>
    <mergeCell ref="R109:S109"/>
    <mergeCell ref="T109:U109"/>
    <mergeCell ref="B108:G108"/>
    <mergeCell ref="L108:M108"/>
    <mergeCell ref="N108:O108"/>
    <mergeCell ref="P108:Q108"/>
    <mergeCell ref="R108:S108"/>
    <mergeCell ref="T108:U108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5:G105"/>
    <mergeCell ref="J105:J113"/>
    <mergeCell ref="K105:K113"/>
    <mergeCell ref="L105:M105"/>
    <mergeCell ref="N105:O105"/>
    <mergeCell ref="P105:Q105"/>
    <mergeCell ref="B107:G107"/>
    <mergeCell ref="L107:M107"/>
    <mergeCell ref="B110:G110"/>
    <mergeCell ref="L110:M110"/>
    <mergeCell ref="N107:O107"/>
    <mergeCell ref="P107:Q107"/>
    <mergeCell ref="Q94:Q95"/>
    <mergeCell ref="R94:R95"/>
    <mergeCell ref="S94:S95"/>
    <mergeCell ref="T94:T95"/>
    <mergeCell ref="U94:U95"/>
    <mergeCell ref="B95:G95"/>
    <mergeCell ref="B94:G94"/>
    <mergeCell ref="L94:L95"/>
    <mergeCell ref="M94:M95"/>
    <mergeCell ref="N94:N95"/>
    <mergeCell ref="O94:O95"/>
    <mergeCell ref="P94:P95"/>
    <mergeCell ref="R107:S107"/>
    <mergeCell ref="T107:U107"/>
    <mergeCell ref="N100:O100"/>
    <mergeCell ref="P100:Q100"/>
    <mergeCell ref="R100:S100"/>
    <mergeCell ref="T100:U100"/>
    <mergeCell ref="B99:G99"/>
    <mergeCell ref="L99:M99"/>
    <mergeCell ref="N99:O99"/>
    <mergeCell ref="P99:Q99"/>
    <mergeCell ref="T91:U91"/>
    <mergeCell ref="B92:G92"/>
    <mergeCell ref="L92:M92"/>
    <mergeCell ref="N92:O92"/>
    <mergeCell ref="P92:Q92"/>
    <mergeCell ref="R92:S92"/>
    <mergeCell ref="T92:U92"/>
    <mergeCell ref="L90:M90"/>
    <mergeCell ref="N90:O90"/>
    <mergeCell ref="P90:Q90"/>
    <mergeCell ref="R90:S90"/>
    <mergeCell ref="T90:U90"/>
    <mergeCell ref="B91:G91"/>
    <mergeCell ref="L91:M91"/>
    <mergeCell ref="N91:O91"/>
    <mergeCell ref="P91:Q91"/>
    <mergeCell ref="R91:S91"/>
    <mergeCell ref="T88:U88"/>
    <mergeCell ref="B89:G89"/>
    <mergeCell ref="L89:M89"/>
    <mergeCell ref="N89:O89"/>
    <mergeCell ref="P89:Q89"/>
    <mergeCell ref="R89:S89"/>
    <mergeCell ref="T89:U89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B71:G71"/>
    <mergeCell ref="B72:G72"/>
    <mergeCell ref="H72:K72"/>
    <mergeCell ref="B73:G73"/>
    <mergeCell ref="H73:K73"/>
    <mergeCell ref="B87:G87"/>
    <mergeCell ref="J87:J95"/>
    <mergeCell ref="K87:K95"/>
    <mergeCell ref="B90:G90"/>
    <mergeCell ref="B93:G93"/>
    <mergeCell ref="B83:G83"/>
    <mergeCell ref="B77:G77"/>
    <mergeCell ref="H77:K77"/>
    <mergeCell ref="B70:G70"/>
    <mergeCell ref="L70:M70"/>
    <mergeCell ref="N70:O70"/>
    <mergeCell ref="P70:Q70"/>
    <mergeCell ref="R70:S70"/>
    <mergeCell ref="T70:U70"/>
    <mergeCell ref="R62:S62"/>
    <mergeCell ref="T62:U62"/>
    <mergeCell ref="B63:G63"/>
    <mergeCell ref="B64:G64"/>
    <mergeCell ref="H64:K64"/>
    <mergeCell ref="B65:G65"/>
    <mergeCell ref="H65:K65"/>
    <mergeCell ref="B69:G69"/>
    <mergeCell ref="H69:K69"/>
    <mergeCell ref="B66:G66"/>
    <mergeCell ref="L66:M66"/>
    <mergeCell ref="N66:O66"/>
    <mergeCell ref="P66:Q66"/>
    <mergeCell ref="B57:G57"/>
    <mergeCell ref="H57:K57"/>
    <mergeCell ref="B62:G62"/>
    <mergeCell ref="L62:M62"/>
    <mergeCell ref="N62:O62"/>
    <mergeCell ref="P62:Q62"/>
    <mergeCell ref="B58:G58"/>
    <mergeCell ref="L58:M58"/>
    <mergeCell ref="N58:O58"/>
    <mergeCell ref="P58:Q58"/>
    <mergeCell ref="N54:O54"/>
    <mergeCell ref="P54:Q54"/>
    <mergeCell ref="R54:S54"/>
    <mergeCell ref="T54:U54"/>
    <mergeCell ref="B55:G55"/>
    <mergeCell ref="B56:G56"/>
    <mergeCell ref="H56:K56"/>
    <mergeCell ref="B40:G40"/>
    <mergeCell ref="B41:G41"/>
    <mergeCell ref="B54:G54"/>
    <mergeCell ref="L54:M54"/>
    <mergeCell ref="B42:G42"/>
    <mergeCell ref="L42:M42"/>
    <mergeCell ref="N42:O42"/>
    <mergeCell ref="P42:Q42"/>
    <mergeCell ref="R42:S42"/>
    <mergeCell ref="T42:U42"/>
    <mergeCell ref="B43:G43"/>
    <mergeCell ref="B44:G44"/>
    <mergeCell ref="H44:K44"/>
    <mergeCell ref="B45:G45"/>
    <mergeCell ref="H45:K45"/>
    <mergeCell ref="B46:G46"/>
    <mergeCell ref="L46:M46"/>
    <mergeCell ref="B36:G36"/>
    <mergeCell ref="L36:M36"/>
    <mergeCell ref="N36:O36"/>
    <mergeCell ref="P36:Q36"/>
    <mergeCell ref="R36:S36"/>
    <mergeCell ref="T36:U36"/>
    <mergeCell ref="B29:G29"/>
    <mergeCell ref="L29:M29"/>
    <mergeCell ref="N29:O29"/>
    <mergeCell ref="P29:Q29"/>
    <mergeCell ref="R29:S29"/>
    <mergeCell ref="T29:U29"/>
    <mergeCell ref="B32:G32"/>
    <mergeCell ref="L32:M32"/>
    <mergeCell ref="N32:O32"/>
    <mergeCell ref="P32:Q32"/>
    <mergeCell ref="R32:S32"/>
    <mergeCell ref="T32:U32"/>
    <mergeCell ref="B33:G33"/>
    <mergeCell ref="L33:M33"/>
    <mergeCell ref="N33:O33"/>
    <mergeCell ref="P33:Q33"/>
    <mergeCell ref="R33:S33"/>
    <mergeCell ref="T33:U33"/>
    <mergeCell ref="B28:G28"/>
    <mergeCell ref="L28:M28"/>
    <mergeCell ref="N28:O28"/>
    <mergeCell ref="P28:Q28"/>
    <mergeCell ref="R28:S28"/>
    <mergeCell ref="T28:U28"/>
    <mergeCell ref="B27:G27"/>
    <mergeCell ref="L27:M27"/>
    <mergeCell ref="N27:O27"/>
    <mergeCell ref="P27:Q27"/>
    <mergeCell ref="R27:S27"/>
    <mergeCell ref="T27:U27"/>
    <mergeCell ref="B26:G26"/>
    <mergeCell ref="L26:M26"/>
    <mergeCell ref="N26:O26"/>
    <mergeCell ref="P26:Q26"/>
    <mergeCell ref="R26:S26"/>
    <mergeCell ref="T26:U26"/>
    <mergeCell ref="T24:U24"/>
    <mergeCell ref="B25:G25"/>
    <mergeCell ref="L25:M25"/>
    <mergeCell ref="N25:O25"/>
    <mergeCell ref="P25:Q25"/>
    <mergeCell ref="R25:S25"/>
    <mergeCell ref="T25:U25"/>
    <mergeCell ref="A22:A113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R80:S80"/>
    <mergeCell ref="T80:U80"/>
    <mergeCell ref="B81:G81"/>
    <mergeCell ref="L81:M81"/>
    <mergeCell ref="N81:O81"/>
    <mergeCell ref="P81:Q81"/>
    <mergeCell ref="R81:S81"/>
    <mergeCell ref="T81:U81"/>
    <mergeCell ref="B82:G82"/>
    <mergeCell ref="L82:M82"/>
    <mergeCell ref="N82:O82"/>
    <mergeCell ref="P82:Q82"/>
    <mergeCell ref="R82:S82"/>
    <mergeCell ref="T82:U82"/>
    <mergeCell ref="B21:G21"/>
    <mergeCell ref="L21:M21"/>
    <mergeCell ref="N21:O21"/>
    <mergeCell ref="P21:Q21"/>
    <mergeCell ref="R21:S21"/>
    <mergeCell ref="T21:U21"/>
    <mergeCell ref="N19:O19"/>
    <mergeCell ref="P19:Q19"/>
    <mergeCell ref="R19:S19"/>
    <mergeCell ref="T19:U19"/>
    <mergeCell ref="B20:G20"/>
    <mergeCell ref="L20:M20"/>
    <mergeCell ref="N20:O20"/>
    <mergeCell ref="P20:Q20"/>
    <mergeCell ref="R20:S20"/>
    <mergeCell ref="T20:U20"/>
    <mergeCell ref="B14:G14"/>
    <mergeCell ref="L14:M14"/>
    <mergeCell ref="N14:O14"/>
    <mergeCell ref="P14:Q14"/>
    <mergeCell ref="R14:S14"/>
    <mergeCell ref="T14:U14"/>
    <mergeCell ref="A18:A21"/>
    <mergeCell ref="B18:G18"/>
    <mergeCell ref="L18:M18"/>
    <mergeCell ref="N18:O18"/>
    <mergeCell ref="P18:Q18"/>
    <mergeCell ref="R18:S18"/>
    <mergeCell ref="T18:U18"/>
    <mergeCell ref="B19:G19"/>
    <mergeCell ref="L19:M19"/>
    <mergeCell ref="L17:M17"/>
    <mergeCell ref="N17:O17"/>
    <mergeCell ref="P17:Q17"/>
    <mergeCell ref="R17:S17"/>
    <mergeCell ref="T17:U17"/>
    <mergeCell ref="C17:G17"/>
    <mergeCell ref="A6:A17"/>
    <mergeCell ref="B6:G6"/>
    <mergeCell ref="B8:G8"/>
    <mergeCell ref="B16:G16"/>
    <mergeCell ref="L16:M16"/>
    <mergeCell ref="N16:O16"/>
    <mergeCell ref="P16:Q16"/>
    <mergeCell ref="R16:S16"/>
    <mergeCell ref="T16:U16"/>
    <mergeCell ref="L15:M15"/>
    <mergeCell ref="N15:O15"/>
    <mergeCell ref="P15:Q15"/>
    <mergeCell ref="R15:S15"/>
    <mergeCell ref="T15:U15"/>
    <mergeCell ref="C15:G15"/>
    <mergeCell ref="L13:M13"/>
    <mergeCell ref="N13:O13"/>
    <mergeCell ref="P13:Q13"/>
    <mergeCell ref="R13:S13"/>
    <mergeCell ref="T13:U13"/>
    <mergeCell ref="C13:G13"/>
    <mergeCell ref="B12:G12"/>
    <mergeCell ref="L12:M12"/>
    <mergeCell ref="N12:O12"/>
    <mergeCell ref="P12:Q12"/>
    <mergeCell ref="R12:S12"/>
    <mergeCell ref="T12:U12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L9:M9"/>
    <mergeCell ref="N9:O9"/>
    <mergeCell ref="P9:Q9"/>
    <mergeCell ref="R9:S9"/>
    <mergeCell ref="T9:U9"/>
    <mergeCell ref="T6:U6"/>
    <mergeCell ref="L7:M7"/>
    <mergeCell ref="N7:O7"/>
    <mergeCell ref="P7:Q7"/>
    <mergeCell ref="R7:S7"/>
    <mergeCell ref="T7:U7"/>
    <mergeCell ref="L6:M6"/>
    <mergeCell ref="N6:O6"/>
    <mergeCell ref="P6:Q6"/>
    <mergeCell ref="R6:S6"/>
    <mergeCell ref="L8:M8"/>
    <mergeCell ref="N8:O8"/>
    <mergeCell ref="P8:Q8"/>
    <mergeCell ref="G1:H1"/>
    <mergeCell ref="N1:O1"/>
    <mergeCell ref="P1:S1"/>
    <mergeCell ref="T4:U4"/>
    <mergeCell ref="B5:G5"/>
    <mergeCell ref="L5:M5"/>
    <mergeCell ref="N5:O5"/>
    <mergeCell ref="P5:Q5"/>
    <mergeCell ref="R5:S5"/>
    <mergeCell ref="T5:U5"/>
    <mergeCell ref="G3:M3"/>
    <mergeCell ref="T1:U1"/>
    <mergeCell ref="R79:S79"/>
    <mergeCell ref="T79:U79"/>
    <mergeCell ref="B80:G80"/>
    <mergeCell ref="L80:M80"/>
    <mergeCell ref="N80:O80"/>
    <mergeCell ref="P80:Q80"/>
    <mergeCell ref="A2:A3"/>
    <mergeCell ref="G2:M2"/>
    <mergeCell ref="B78:G78"/>
    <mergeCell ref="J78:J86"/>
    <mergeCell ref="K78:K86"/>
    <mergeCell ref="L78:M78"/>
    <mergeCell ref="N78:O78"/>
    <mergeCell ref="P78:Q78"/>
    <mergeCell ref="R78:S78"/>
    <mergeCell ref="A4:A5"/>
    <mergeCell ref="B4:G4"/>
    <mergeCell ref="J4:K4"/>
    <mergeCell ref="L4:M4"/>
    <mergeCell ref="N4:O4"/>
    <mergeCell ref="P4:Q4"/>
    <mergeCell ref="R4:S4"/>
    <mergeCell ref="R8:S8"/>
    <mergeCell ref="T8:U8"/>
    <mergeCell ref="W78:X86"/>
    <mergeCell ref="L83:M83"/>
    <mergeCell ref="N83:O83"/>
    <mergeCell ref="P83:Q83"/>
    <mergeCell ref="R83:S83"/>
    <mergeCell ref="T83:U83"/>
    <mergeCell ref="B84:G84"/>
    <mergeCell ref="B85:G85"/>
    <mergeCell ref="L85:L86"/>
    <mergeCell ref="M85:M86"/>
    <mergeCell ref="N85:N86"/>
    <mergeCell ref="O85:O86"/>
    <mergeCell ref="P85:P86"/>
    <mergeCell ref="Q85:Q86"/>
    <mergeCell ref="R85:R86"/>
    <mergeCell ref="S85:S86"/>
    <mergeCell ref="T85:T86"/>
    <mergeCell ref="U85:U86"/>
    <mergeCell ref="B86:G86"/>
    <mergeCell ref="T78:U78"/>
    <mergeCell ref="B79:G79"/>
    <mergeCell ref="L79:M79"/>
    <mergeCell ref="N79:O79"/>
    <mergeCell ref="P79:Q79"/>
    <mergeCell ref="B114:G114"/>
    <mergeCell ref="J114:J122"/>
    <mergeCell ref="K114:K122"/>
    <mergeCell ref="L114:M114"/>
    <mergeCell ref="N114:O114"/>
    <mergeCell ref="P114:Q114"/>
    <mergeCell ref="R114:S114"/>
    <mergeCell ref="T114:U114"/>
    <mergeCell ref="B115:G115"/>
    <mergeCell ref="L115:M115"/>
    <mergeCell ref="N115:O115"/>
    <mergeCell ref="P115:Q115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B117:G117"/>
    <mergeCell ref="L117:M117"/>
    <mergeCell ref="N117:O117"/>
    <mergeCell ref="P117:Q117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B119:G119"/>
    <mergeCell ref="L119:M119"/>
    <mergeCell ref="N119:O119"/>
    <mergeCell ref="P119:Q119"/>
    <mergeCell ref="R119:S119"/>
    <mergeCell ref="T119:U119"/>
    <mergeCell ref="B120:G120"/>
    <mergeCell ref="B121:G121"/>
    <mergeCell ref="L121:L122"/>
    <mergeCell ref="M121:M122"/>
    <mergeCell ref="N121:N122"/>
    <mergeCell ref="O121:O122"/>
    <mergeCell ref="P121:P122"/>
    <mergeCell ref="Q121:Q122"/>
    <mergeCell ref="R121:R122"/>
    <mergeCell ref="S121:S122"/>
    <mergeCell ref="T121:T122"/>
    <mergeCell ref="U121:U122"/>
    <mergeCell ref="B122:G122"/>
    <mergeCell ref="W114:X122"/>
    <mergeCell ref="W123:X131"/>
    <mergeCell ref="B123:G123"/>
    <mergeCell ref="J123:J131"/>
    <mergeCell ref="K123:K131"/>
    <mergeCell ref="L123:M123"/>
    <mergeCell ref="N123:O123"/>
    <mergeCell ref="P123:Q123"/>
    <mergeCell ref="R123:S123"/>
    <mergeCell ref="T123:U123"/>
    <mergeCell ref="B124:G124"/>
    <mergeCell ref="L124:M124"/>
    <mergeCell ref="N124:O124"/>
    <mergeCell ref="P124:Q124"/>
    <mergeCell ref="R124:S124"/>
    <mergeCell ref="T124:U124"/>
    <mergeCell ref="B125:G125"/>
    <mergeCell ref="L125:M125"/>
    <mergeCell ref="N125:O125"/>
    <mergeCell ref="P125:Q125"/>
    <mergeCell ref="S130:S131"/>
    <mergeCell ref="T130:T131"/>
    <mergeCell ref="U130:U131"/>
    <mergeCell ref="B131:G131"/>
    <mergeCell ref="R125:S125"/>
    <mergeCell ref="T125:U125"/>
    <mergeCell ref="B126:G126"/>
    <mergeCell ref="L126:M126"/>
    <mergeCell ref="N126:O126"/>
    <mergeCell ref="P126:Q126"/>
    <mergeCell ref="R126:S126"/>
    <mergeCell ref="T126:U126"/>
    <mergeCell ref="B127:G127"/>
    <mergeCell ref="L127:M127"/>
    <mergeCell ref="N127:O127"/>
    <mergeCell ref="P127:Q127"/>
    <mergeCell ref="R127:S127"/>
    <mergeCell ref="T127:U127"/>
    <mergeCell ref="B130:G130"/>
    <mergeCell ref="L130:L131"/>
    <mergeCell ref="M130:M131"/>
    <mergeCell ref="N130:N131"/>
    <mergeCell ref="O130:O131"/>
    <mergeCell ref="P130:P131"/>
    <mergeCell ref="B141:G141"/>
    <mergeCell ref="B142:G142"/>
    <mergeCell ref="B135:G135"/>
    <mergeCell ref="L135:M135"/>
    <mergeCell ref="N135:O135"/>
    <mergeCell ref="P135:Q135"/>
    <mergeCell ref="W132:Z137"/>
    <mergeCell ref="W138:Z142"/>
    <mergeCell ref="R46:S46"/>
    <mergeCell ref="T46:U46"/>
    <mergeCell ref="B47:G47"/>
    <mergeCell ref="B48:G48"/>
    <mergeCell ref="H48:K48"/>
    <mergeCell ref="B49:G49"/>
    <mergeCell ref="H49:K49"/>
    <mergeCell ref="B139:G139"/>
    <mergeCell ref="B140:G140"/>
    <mergeCell ref="B128:G128"/>
    <mergeCell ref="L128:M128"/>
    <mergeCell ref="N128:O128"/>
    <mergeCell ref="P128:Q128"/>
    <mergeCell ref="R128:S128"/>
    <mergeCell ref="T128:U128"/>
    <mergeCell ref="B129:G129"/>
    <mergeCell ref="W42:X45"/>
    <mergeCell ref="W46:X49"/>
    <mergeCell ref="B51:G51"/>
    <mergeCell ref="B52:G52"/>
    <mergeCell ref="H52:K52"/>
    <mergeCell ref="B53:G53"/>
    <mergeCell ref="H53:K53"/>
    <mergeCell ref="W50:X53"/>
    <mergeCell ref="L50:M50"/>
    <mergeCell ref="N50:O50"/>
    <mergeCell ref="P50:Q50"/>
    <mergeCell ref="R50:S50"/>
    <mergeCell ref="T50:U50"/>
    <mergeCell ref="B50:G50"/>
    <mergeCell ref="N46:O46"/>
    <mergeCell ref="P46:Q46"/>
    <mergeCell ref="W32:X33"/>
    <mergeCell ref="B143:G143"/>
    <mergeCell ref="L143:U143"/>
    <mergeCell ref="B144:G144"/>
    <mergeCell ref="L144:U144"/>
    <mergeCell ref="K1:L1"/>
    <mergeCell ref="T3:U3"/>
    <mergeCell ref="N2:S2"/>
    <mergeCell ref="N3:S3"/>
    <mergeCell ref="L132:M132"/>
    <mergeCell ref="N132:O132"/>
    <mergeCell ref="P132:Q132"/>
    <mergeCell ref="R132:S132"/>
    <mergeCell ref="T132:U132"/>
    <mergeCell ref="B133:G133"/>
    <mergeCell ref="B134:G134"/>
    <mergeCell ref="B138:G138"/>
    <mergeCell ref="Q130:Q131"/>
    <mergeCell ref="R130:R131"/>
    <mergeCell ref="R135:S135"/>
    <mergeCell ref="T135:U135"/>
    <mergeCell ref="B136:G136"/>
    <mergeCell ref="B137:G137"/>
    <mergeCell ref="B132:G132"/>
  </mergeCells>
  <conditionalFormatting sqref="K6 K8 K14 K16">
    <cfRule type="notContainsBlanks" dxfId="139" priority="137">
      <formula>LEN(TRIM(K6))&gt;0</formula>
    </cfRule>
  </conditionalFormatting>
  <conditionalFormatting sqref="J6 J8 J14 J16">
    <cfRule type="notContainsBlanks" dxfId="138" priority="136">
      <formula>LEN(TRIM(J6))&gt;0</formula>
    </cfRule>
  </conditionalFormatting>
  <conditionalFormatting sqref="K10">
    <cfRule type="notContainsBlanks" dxfId="137" priority="135">
      <formula>LEN(TRIM(K10))&gt;0</formula>
    </cfRule>
  </conditionalFormatting>
  <conditionalFormatting sqref="J10">
    <cfRule type="notContainsBlanks" dxfId="136" priority="134">
      <formula>LEN(TRIM(J10))&gt;0</formula>
    </cfRule>
  </conditionalFormatting>
  <conditionalFormatting sqref="K12">
    <cfRule type="notContainsBlanks" dxfId="135" priority="133">
      <formula>LEN(TRIM(K12))&gt;0</formula>
    </cfRule>
  </conditionalFormatting>
  <conditionalFormatting sqref="J12">
    <cfRule type="notContainsBlanks" dxfId="134" priority="132">
      <formula>LEN(TRIM(J12))&gt;0</formula>
    </cfRule>
  </conditionalFormatting>
  <conditionalFormatting sqref="B36:F37 I36:J37">
    <cfRule type="cellIs" dxfId="133" priority="131" operator="between">
      <formula>0</formula>
      <formula>0.0000000001</formula>
    </cfRule>
  </conditionalFormatting>
  <conditionalFormatting sqref="B24:F25">
    <cfRule type="cellIs" dxfId="132" priority="130" operator="between">
      <formula>0</formula>
      <formula>0.0000000001</formula>
    </cfRule>
  </conditionalFormatting>
  <conditionalFormatting sqref="B26:F26">
    <cfRule type="cellIs" dxfId="131" priority="129" operator="between">
      <formula>0</formula>
      <formula>0.0000000001</formula>
    </cfRule>
  </conditionalFormatting>
  <conditionalFormatting sqref="B28:F28">
    <cfRule type="cellIs" dxfId="130" priority="128" operator="between">
      <formula>0</formula>
      <formula>0.0000000001</formula>
    </cfRule>
  </conditionalFormatting>
  <conditionalFormatting sqref="B34:F35 I34:J35">
    <cfRule type="cellIs" dxfId="129" priority="125" operator="between">
      <formula>0</formula>
      <formula>0.0000000001</formula>
    </cfRule>
  </conditionalFormatting>
  <conditionalFormatting sqref="B30:F30">
    <cfRule type="cellIs" dxfId="128" priority="124" operator="between">
      <formula>0</formula>
      <formula>0.0000000001</formula>
    </cfRule>
  </conditionalFormatting>
  <conditionalFormatting sqref="B38:F38 I38:J39">
    <cfRule type="cellIs" dxfId="127" priority="123" operator="between">
      <formula>0</formula>
      <formula>0.0000000001</formula>
    </cfRule>
  </conditionalFormatting>
  <conditionalFormatting sqref="B40:F40 H41:J41 I40:J40">
    <cfRule type="cellIs" dxfId="126" priority="122" operator="between">
      <formula>0</formula>
      <formula>0.0000000001</formula>
    </cfRule>
  </conditionalFormatting>
  <conditionalFormatting sqref="L56">
    <cfRule type="expression" dxfId="125" priority="104">
      <formula>$L$56=""</formula>
    </cfRule>
  </conditionalFormatting>
  <conditionalFormatting sqref="M56">
    <cfRule type="expression" dxfId="124" priority="97">
      <formula>$M$56=""</formula>
    </cfRule>
  </conditionalFormatting>
  <conditionalFormatting sqref="N56">
    <cfRule type="expression" dxfId="123" priority="98">
      <formula>$N$56=""</formula>
    </cfRule>
  </conditionalFormatting>
  <conditionalFormatting sqref="O56">
    <cfRule type="expression" dxfId="122" priority="95">
      <formula>$O$56=""</formula>
    </cfRule>
  </conditionalFormatting>
  <conditionalFormatting sqref="P56">
    <cfRule type="expression" dxfId="121" priority="94">
      <formula>$P$56=""</formula>
    </cfRule>
  </conditionalFormatting>
  <conditionalFormatting sqref="Q56">
    <cfRule type="expression" dxfId="120" priority="93">
      <formula>$Q$56=""</formula>
    </cfRule>
  </conditionalFormatting>
  <conditionalFormatting sqref="R56">
    <cfRule type="expression" dxfId="119" priority="92">
      <formula>$R$56=""</formula>
    </cfRule>
  </conditionalFormatting>
  <conditionalFormatting sqref="S56">
    <cfRule type="expression" dxfId="118" priority="91">
      <formula>$S$56=""</formula>
    </cfRule>
  </conditionalFormatting>
  <conditionalFormatting sqref="T56">
    <cfRule type="expression" dxfId="117" priority="90">
      <formula>$T$56=""</formula>
    </cfRule>
  </conditionalFormatting>
  <conditionalFormatting sqref="L60">
    <cfRule type="expression" dxfId="116" priority="89">
      <formula>$L$60=""</formula>
    </cfRule>
  </conditionalFormatting>
  <conditionalFormatting sqref="M60">
    <cfRule type="expression" dxfId="115" priority="88">
      <formula>$M$60=""</formula>
    </cfRule>
  </conditionalFormatting>
  <conditionalFormatting sqref="N60">
    <cfRule type="expression" dxfId="114" priority="87">
      <formula>$N$60=""</formula>
    </cfRule>
  </conditionalFormatting>
  <conditionalFormatting sqref="O60">
    <cfRule type="expression" dxfId="113" priority="86">
      <formula>$O$60=""</formula>
    </cfRule>
  </conditionalFormatting>
  <conditionalFormatting sqref="P60">
    <cfRule type="expression" dxfId="112" priority="85">
      <formula>$P$60=""</formula>
    </cfRule>
  </conditionalFormatting>
  <conditionalFormatting sqref="Q60">
    <cfRule type="expression" dxfId="111" priority="84">
      <formula>$Q$60=""</formula>
    </cfRule>
  </conditionalFormatting>
  <conditionalFormatting sqref="R60">
    <cfRule type="expression" dxfId="110" priority="83">
      <formula>$R$60=""</formula>
    </cfRule>
  </conditionalFormatting>
  <conditionalFormatting sqref="S60">
    <cfRule type="expression" dxfId="109" priority="82">
      <formula>$S$60=""</formula>
    </cfRule>
  </conditionalFormatting>
  <conditionalFormatting sqref="L64">
    <cfRule type="expression" dxfId="108" priority="80">
      <formula>$L$64=""</formula>
    </cfRule>
  </conditionalFormatting>
  <conditionalFormatting sqref="M64">
    <cfRule type="expression" dxfId="107" priority="79">
      <formula>$M$64=""</formula>
    </cfRule>
  </conditionalFormatting>
  <conditionalFormatting sqref="N64">
    <cfRule type="expression" dxfId="106" priority="78">
      <formula>$N$64=""</formula>
    </cfRule>
  </conditionalFormatting>
  <conditionalFormatting sqref="O64">
    <cfRule type="expression" dxfId="105" priority="77">
      <formula>$O$64=""</formula>
    </cfRule>
  </conditionalFormatting>
  <conditionalFormatting sqref="P64">
    <cfRule type="expression" dxfId="104" priority="76">
      <formula>$P$64=""</formula>
    </cfRule>
  </conditionalFormatting>
  <conditionalFormatting sqref="Q64">
    <cfRule type="expression" dxfId="103" priority="75">
      <formula>$Q$64=""</formula>
    </cfRule>
  </conditionalFormatting>
  <conditionalFormatting sqref="R64">
    <cfRule type="expression" dxfId="102" priority="74">
      <formula>$R$64=""</formula>
    </cfRule>
  </conditionalFormatting>
  <conditionalFormatting sqref="S64">
    <cfRule type="expression" dxfId="101" priority="73">
      <formula>$S$64=""</formula>
    </cfRule>
  </conditionalFormatting>
  <conditionalFormatting sqref="T64">
    <cfRule type="expression" dxfId="100" priority="72">
      <formula>$T$64=""</formula>
    </cfRule>
  </conditionalFormatting>
  <conditionalFormatting sqref="L68">
    <cfRule type="expression" dxfId="99" priority="71">
      <formula>$L$68=""</formula>
    </cfRule>
  </conditionalFormatting>
  <conditionalFormatting sqref="M68">
    <cfRule type="expression" dxfId="98" priority="70">
      <formula>$M$68=""</formula>
    </cfRule>
  </conditionalFormatting>
  <conditionalFormatting sqref="N68">
    <cfRule type="expression" dxfId="97" priority="69">
      <formula>$N$68=""</formula>
    </cfRule>
  </conditionalFormatting>
  <conditionalFormatting sqref="O68">
    <cfRule type="expression" dxfId="96" priority="68">
      <formula>$O$68=""</formula>
    </cfRule>
  </conditionalFormatting>
  <conditionalFormatting sqref="P68">
    <cfRule type="expression" dxfId="95" priority="67">
      <formula>$P$68=""</formula>
    </cfRule>
  </conditionalFormatting>
  <conditionalFormatting sqref="Q68">
    <cfRule type="expression" dxfId="94" priority="66">
      <formula>$Q$68=""</formula>
    </cfRule>
  </conditionalFormatting>
  <conditionalFormatting sqref="R68">
    <cfRule type="expression" dxfId="93" priority="65">
      <formula>$R$68=""</formula>
    </cfRule>
  </conditionalFormatting>
  <conditionalFormatting sqref="S68">
    <cfRule type="expression" dxfId="92" priority="64">
      <formula>$S$68=""</formula>
    </cfRule>
  </conditionalFormatting>
  <conditionalFormatting sqref="T68">
    <cfRule type="expression" dxfId="91" priority="63">
      <formula>$T$68=""</formula>
    </cfRule>
  </conditionalFormatting>
  <conditionalFormatting sqref="L72">
    <cfRule type="expression" dxfId="90" priority="62">
      <formula>$L$72=""</formula>
    </cfRule>
  </conditionalFormatting>
  <conditionalFormatting sqref="M72">
    <cfRule type="expression" dxfId="89" priority="61">
      <formula>$M$72=""</formula>
    </cfRule>
  </conditionalFormatting>
  <conditionalFormatting sqref="N72">
    <cfRule type="expression" dxfId="88" priority="60">
      <formula>$N$72=""</formula>
    </cfRule>
  </conditionalFormatting>
  <conditionalFormatting sqref="O72">
    <cfRule type="expression" dxfId="87" priority="59">
      <formula>$O$72=""</formula>
    </cfRule>
  </conditionalFormatting>
  <conditionalFormatting sqref="P72">
    <cfRule type="expression" dxfId="86" priority="58">
      <formula>$P$72=""</formula>
    </cfRule>
  </conditionalFormatting>
  <conditionalFormatting sqref="Q72">
    <cfRule type="expression" dxfId="85" priority="57">
      <formula>$Q$72=""</formula>
    </cfRule>
  </conditionalFormatting>
  <conditionalFormatting sqref="R72">
    <cfRule type="expression" dxfId="84" priority="56">
      <formula>$R$72=""</formula>
    </cfRule>
  </conditionalFormatting>
  <conditionalFormatting sqref="S72">
    <cfRule type="expression" dxfId="83" priority="55">
      <formula>$S$72=""</formula>
    </cfRule>
  </conditionalFormatting>
  <conditionalFormatting sqref="T72">
    <cfRule type="expression" dxfId="82" priority="54">
      <formula>$T$72=""</formula>
    </cfRule>
  </conditionalFormatting>
  <conditionalFormatting sqref="L76">
    <cfRule type="expression" dxfId="81" priority="53">
      <formula>$L$76=""</formula>
    </cfRule>
  </conditionalFormatting>
  <conditionalFormatting sqref="M76">
    <cfRule type="expression" dxfId="80" priority="52">
      <formula>$M$76=""</formula>
    </cfRule>
  </conditionalFormatting>
  <conditionalFormatting sqref="N76">
    <cfRule type="expression" dxfId="79" priority="51">
      <formula>$N$76=""</formula>
    </cfRule>
  </conditionalFormatting>
  <conditionalFormatting sqref="O76">
    <cfRule type="expression" dxfId="78" priority="50">
      <formula>$O$76=""</formula>
    </cfRule>
  </conditionalFormatting>
  <conditionalFormatting sqref="P76">
    <cfRule type="expression" dxfId="77" priority="49">
      <formula>$P$76=""</formula>
    </cfRule>
  </conditionalFormatting>
  <conditionalFormatting sqref="Q76">
    <cfRule type="expression" dxfId="76" priority="48">
      <formula>$Q$76=""</formula>
    </cfRule>
  </conditionalFormatting>
  <conditionalFormatting sqref="R76">
    <cfRule type="expression" dxfId="75" priority="47">
      <formula>$R$76=""</formula>
    </cfRule>
  </conditionalFormatting>
  <conditionalFormatting sqref="S76">
    <cfRule type="expression" dxfId="74" priority="46">
      <formula>$S$76=""</formula>
    </cfRule>
  </conditionalFormatting>
  <conditionalFormatting sqref="T76">
    <cfRule type="expression" dxfId="73" priority="45">
      <formula>$T$76=""</formula>
    </cfRule>
  </conditionalFormatting>
  <conditionalFormatting sqref="L18:M18">
    <cfRule type="expression" dxfId="72" priority="43">
      <formula>$L$18&lt;&gt;""</formula>
    </cfRule>
    <cfRule type="expression" dxfId="71" priority="44">
      <formula>$L$18=""</formula>
    </cfRule>
  </conditionalFormatting>
  <conditionalFormatting sqref="L19:M19">
    <cfRule type="expression" dxfId="70" priority="41">
      <formula>$L$19&lt;&gt;""</formula>
    </cfRule>
    <cfRule type="expression" dxfId="69" priority="42">
      <formula>$L$19=""</formula>
    </cfRule>
  </conditionalFormatting>
  <conditionalFormatting sqref="L20:M20">
    <cfRule type="expression" dxfId="68" priority="39">
      <formula>$L$20&lt;&gt;""</formula>
    </cfRule>
    <cfRule type="expression" dxfId="67" priority="40">
      <formula>$L$20=""</formula>
    </cfRule>
  </conditionalFormatting>
  <conditionalFormatting sqref="L21:M21">
    <cfRule type="expression" dxfId="66" priority="37">
      <formula>$L$21&lt;&gt;""</formula>
    </cfRule>
    <cfRule type="expression" dxfId="65" priority="38">
      <formula>$L$21=""</formula>
    </cfRule>
  </conditionalFormatting>
  <conditionalFormatting sqref="T60">
    <cfRule type="expression" dxfId="64" priority="36">
      <formula>$T$56=""</formula>
    </cfRule>
  </conditionalFormatting>
  <conditionalFormatting sqref="B32:F33 I32:J33">
    <cfRule type="cellIs" dxfId="63" priority="35" operator="between">
      <formula>0</formula>
      <formula>0.0000000001</formula>
    </cfRule>
  </conditionalFormatting>
  <conditionalFormatting sqref="T2:T3">
    <cfRule type="expression" dxfId="62" priority="31">
      <formula>$T$2=""</formula>
    </cfRule>
    <cfRule type="containsText" dxfId="61" priority="34" operator="containsText" text="#">
      <formula>NOT(ISERROR(SEARCH("#",T2)))</formula>
    </cfRule>
  </conditionalFormatting>
  <conditionalFormatting sqref="U2">
    <cfRule type="expression" dxfId="60" priority="32">
      <formula>$T$2=""</formula>
    </cfRule>
    <cfRule type="expression" dxfId="59" priority="33">
      <formula>$T$2="#"</formula>
    </cfRule>
  </conditionalFormatting>
  <conditionalFormatting sqref="L44">
    <cfRule type="notContainsBlanks" dxfId="58" priority="30">
      <formula>LEN(TRIM(L44))&gt;0</formula>
    </cfRule>
  </conditionalFormatting>
  <conditionalFormatting sqref="M44">
    <cfRule type="notContainsBlanks" dxfId="57" priority="29">
      <formula>LEN(TRIM(M44))&gt;0</formula>
    </cfRule>
  </conditionalFormatting>
  <conditionalFormatting sqref="N44">
    <cfRule type="notContainsBlanks" dxfId="56" priority="28">
      <formula>LEN(TRIM(N44))&gt;0</formula>
    </cfRule>
  </conditionalFormatting>
  <conditionalFormatting sqref="T48">
    <cfRule type="notContainsBlanks" dxfId="55" priority="15">
      <formula>LEN(TRIM(T48))&gt;0</formula>
    </cfRule>
  </conditionalFormatting>
  <conditionalFormatting sqref="P44">
    <cfRule type="notContainsBlanks" dxfId="54" priority="27">
      <formula>LEN(TRIM(P44))&gt;0</formula>
    </cfRule>
  </conditionalFormatting>
  <conditionalFormatting sqref="Q44">
    <cfRule type="notContainsBlanks" dxfId="53" priority="26">
      <formula>LEN(TRIM(Q44))&gt;0</formula>
    </cfRule>
  </conditionalFormatting>
  <conditionalFormatting sqref="R44">
    <cfRule type="notContainsBlanks" dxfId="52" priority="25">
      <formula>LEN(TRIM(R44))&gt;0</formula>
    </cfRule>
  </conditionalFormatting>
  <conditionalFormatting sqref="S44">
    <cfRule type="notContainsBlanks" dxfId="51" priority="24">
      <formula>LEN(TRIM(S44))&gt;0</formula>
    </cfRule>
  </conditionalFormatting>
  <conditionalFormatting sqref="T44">
    <cfRule type="notContainsBlanks" dxfId="50" priority="23">
      <formula>LEN(TRIM(T44))&gt;0</formula>
    </cfRule>
  </conditionalFormatting>
  <conditionalFormatting sqref="L48">
    <cfRule type="notContainsBlanks" dxfId="49" priority="22">
      <formula>LEN(TRIM(L48))&gt;0</formula>
    </cfRule>
  </conditionalFormatting>
  <conditionalFormatting sqref="M48">
    <cfRule type="notContainsBlanks" dxfId="48" priority="21">
      <formula>LEN(TRIM(M48))&gt;0</formula>
    </cfRule>
  </conditionalFormatting>
  <conditionalFormatting sqref="N48">
    <cfRule type="notContainsBlanks" dxfId="47" priority="20">
      <formula>LEN(TRIM(N48))&gt;0</formula>
    </cfRule>
  </conditionalFormatting>
  <conditionalFormatting sqref="P48">
    <cfRule type="notContainsBlanks" dxfId="46" priority="19">
      <formula>LEN(TRIM(P48))&gt;0</formula>
    </cfRule>
  </conditionalFormatting>
  <conditionalFormatting sqref="Q48">
    <cfRule type="notContainsBlanks" dxfId="45" priority="18">
      <formula>LEN(TRIM(Q48))&gt;0</formula>
    </cfRule>
  </conditionalFormatting>
  <conditionalFormatting sqref="R48">
    <cfRule type="notContainsBlanks" dxfId="44" priority="17">
      <formula>LEN(TRIM(R48))&gt;0</formula>
    </cfRule>
  </conditionalFormatting>
  <conditionalFormatting sqref="S48">
    <cfRule type="notContainsBlanks" dxfId="43" priority="16">
      <formula>LEN(TRIM(S48))&gt;0</formula>
    </cfRule>
  </conditionalFormatting>
  <conditionalFormatting sqref="H37">
    <cfRule type="cellIs" dxfId="42" priority="14" operator="between">
      <formula>0</formula>
      <formula>0.0000000001</formula>
    </cfRule>
  </conditionalFormatting>
  <conditionalFormatting sqref="H35">
    <cfRule type="cellIs" dxfId="41" priority="13" operator="between">
      <formula>0</formula>
      <formula>0.0000000001</formula>
    </cfRule>
  </conditionalFormatting>
  <conditionalFormatting sqref="H39">
    <cfRule type="cellIs" dxfId="40" priority="12" operator="between">
      <formula>0</formula>
      <formula>0.0000000001</formula>
    </cfRule>
  </conditionalFormatting>
  <conditionalFormatting sqref="H33">
    <cfRule type="cellIs" dxfId="39" priority="11" operator="between">
      <formula>0</formula>
      <formula>0.0000000001</formula>
    </cfRule>
  </conditionalFormatting>
  <conditionalFormatting sqref="S48">
    <cfRule type="notContainsBlanks" dxfId="38" priority="7">
      <formula>LEN(TRIM(S48))&gt;0</formula>
    </cfRule>
  </conditionalFormatting>
  <conditionalFormatting sqref="P48">
    <cfRule type="notContainsBlanks" dxfId="37" priority="10">
      <formula>LEN(TRIM(P48))&gt;0</formula>
    </cfRule>
  </conditionalFormatting>
  <conditionalFormatting sqref="Q48">
    <cfRule type="notContainsBlanks" dxfId="36" priority="9">
      <formula>LEN(TRIM(Q48))&gt;0</formula>
    </cfRule>
  </conditionalFormatting>
  <conditionalFormatting sqref="R48">
    <cfRule type="notContainsBlanks" dxfId="35" priority="8">
      <formula>LEN(TRIM(R48))&gt;0</formula>
    </cfRule>
  </conditionalFormatting>
  <conditionalFormatting sqref="L44">
    <cfRule type="notContainsBlanks" dxfId="34" priority="6">
      <formula>LEN(TRIM(L44))&gt;0</formula>
    </cfRule>
  </conditionalFormatting>
  <conditionalFormatting sqref="M44">
    <cfRule type="notContainsBlanks" dxfId="33" priority="5">
      <formula>LEN(TRIM(M44))&gt;0</formula>
    </cfRule>
  </conditionalFormatting>
  <conditionalFormatting sqref="N44">
    <cfRule type="notContainsBlanks" dxfId="32" priority="4">
      <formula>LEN(TRIM(N44))&gt;0</formula>
    </cfRule>
  </conditionalFormatting>
  <conditionalFormatting sqref="O48">
    <cfRule type="notContainsBlanks" dxfId="31" priority="2">
      <formula>LEN(TRIM(O48))&gt;0</formula>
    </cfRule>
  </conditionalFormatting>
  <conditionalFormatting sqref="O44">
    <cfRule type="notContainsBlanks" dxfId="30" priority="1">
      <formula>LEN(TRIM(O44))&gt;0</formula>
    </cfRule>
  </conditionalFormatting>
  <printOptions horizontalCentered="1" verticalCentered="1"/>
  <pageMargins left="0" right="0" top="0" bottom="0" header="0" footer="0"/>
  <pageSetup paperSize="5" scale="48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3"/>
  <sheetViews>
    <sheetView topLeftCell="A115" workbookViewId="0">
      <selection activeCell="A125" sqref="A125"/>
    </sheetView>
  </sheetViews>
  <sheetFormatPr baseColWidth="10" defaultRowHeight="12.75" x14ac:dyDescent="0.2"/>
  <cols>
    <col min="1" max="1" width="31.28515625" bestFit="1" customWidth="1"/>
    <col min="2" max="2" width="6.85546875" bestFit="1" customWidth="1"/>
  </cols>
  <sheetData>
    <row r="1" spans="1:2" ht="15" x14ac:dyDescent="0.25">
      <c r="A1" s="354" t="s">
        <v>734</v>
      </c>
      <c r="B1" s="354" t="s">
        <v>735</v>
      </c>
    </row>
    <row r="2" spans="1:2" x14ac:dyDescent="0.2">
      <c r="A2" t="s">
        <v>736</v>
      </c>
      <c r="B2" t="s">
        <v>737</v>
      </c>
    </row>
    <row r="3" spans="1:2" x14ac:dyDescent="0.2">
      <c r="A3" t="s">
        <v>738</v>
      </c>
      <c r="B3" t="s">
        <v>739</v>
      </c>
    </row>
    <row r="4" spans="1:2" x14ac:dyDescent="0.2">
      <c r="A4" t="s">
        <v>492</v>
      </c>
      <c r="B4" t="s">
        <v>740</v>
      </c>
    </row>
    <row r="5" spans="1:2" x14ac:dyDescent="0.2">
      <c r="A5" t="s">
        <v>741</v>
      </c>
      <c r="B5" t="s">
        <v>742</v>
      </c>
    </row>
    <row r="6" spans="1:2" x14ac:dyDescent="0.2">
      <c r="A6" t="s">
        <v>743</v>
      </c>
      <c r="B6" t="s">
        <v>744</v>
      </c>
    </row>
    <row r="7" spans="1:2" x14ac:dyDescent="0.2">
      <c r="A7" t="s">
        <v>745</v>
      </c>
      <c r="B7" t="s">
        <v>746</v>
      </c>
    </row>
    <row r="8" spans="1:2" x14ac:dyDescent="0.2">
      <c r="A8" t="s">
        <v>747</v>
      </c>
      <c r="B8" t="s">
        <v>748</v>
      </c>
    </row>
    <row r="9" spans="1:2" x14ac:dyDescent="0.2">
      <c r="A9" t="s">
        <v>749</v>
      </c>
      <c r="B9" t="s">
        <v>750</v>
      </c>
    </row>
    <row r="10" spans="1:2" x14ac:dyDescent="0.2">
      <c r="A10" t="s">
        <v>751</v>
      </c>
      <c r="B10" t="s">
        <v>752</v>
      </c>
    </row>
    <row r="11" spans="1:2" x14ac:dyDescent="0.2">
      <c r="A11" t="s">
        <v>753</v>
      </c>
      <c r="B11" t="s">
        <v>754</v>
      </c>
    </row>
    <row r="12" spans="1:2" x14ac:dyDescent="0.2">
      <c r="A12" t="s">
        <v>755</v>
      </c>
      <c r="B12" t="s">
        <v>756</v>
      </c>
    </row>
    <row r="13" spans="1:2" x14ac:dyDescent="0.2">
      <c r="A13" t="s">
        <v>757</v>
      </c>
      <c r="B13" t="s">
        <v>758</v>
      </c>
    </row>
    <row r="14" spans="1:2" x14ac:dyDescent="0.2">
      <c r="A14" t="s">
        <v>759</v>
      </c>
      <c r="B14" t="s">
        <v>760</v>
      </c>
    </row>
    <row r="15" spans="1:2" x14ac:dyDescent="0.2">
      <c r="A15" t="s">
        <v>761</v>
      </c>
      <c r="B15" t="s">
        <v>762</v>
      </c>
    </row>
    <row r="16" spans="1:2" x14ac:dyDescent="0.2">
      <c r="A16" t="s">
        <v>763</v>
      </c>
      <c r="B16" t="s">
        <v>764</v>
      </c>
    </row>
    <row r="17" spans="1:2" x14ac:dyDescent="0.2">
      <c r="A17" t="s">
        <v>765</v>
      </c>
      <c r="B17" t="s">
        <v>766</v>
      </c>
    </row>
    <row r="18" spans="1:2" x14ac:dyDescent="0.2">
      <c r="A18" t="s">
        <v>767</v>
      </c>
      <c r="B18" t="s">
        <v>768</v>
      </c>
    </row>
    <row r="19" spans="1:2" x14ac:dyDescent="0.2">
      <c r="A19" t="s">
        <v>769</v>
      </c>
      <c r="B19" t="s">
        <v>770</v>
      </c>
    </row>
    <row r="20" spans="1:2" x14ac:dyDescent="0.2">
      <c r="A20" t="s">
        <v>771</v>
      </c>
      <c r="B20" t="s">
        <v>772</v>
      </c>
    </row>
    <row r="21" spans="1:2" x14ac:dyDescent="0.2">
      <c r="A21" t="s">
        <v>773</v>
      </c>
      <c r="B21" t="s">
        <v>774</v>
      </c>
    </row>
    <row r="22" spans="1:2" x14ac:dyDescent="0.2">
      <c r="A22" t="s">
        <v>775</v>
      </c>
      <c r="B22" t="s">
        <v>776</v>
      </c>
    </row>
    <row r="23" spans="1:2" x14ac:dyDescent="0.2">
      <c r="A23" t="s">
        <v>777</v>
      </c>
      <c r="B23" t="s">
        <v>778</v>
      </c>
    </row>
    <row r="24" spans="1:2" x14ac:dyDescent="0.2">
      <c r="A24" t="s">
        <v>779</v>
      </c>
      <c r="B24" t="s">
        <v>780</v>
      </c>
    </row>
    <row r="25" spans="1:2" x14ac:dyDescent="0.2">
      <c r="A25" t="s">
        <v>781</v>
      </c>
      <c r="B25" t="s">
        <v>782</v>
      </c>
    </row>
    <row r="26" spans="1:2" x14ac:dyDescent="0.2">
      <c r="A26" t="s">
        <v>783</v>
      </c>
      <c r="B26" t="s">
        <v>784</v>
      </c>
    </row>
    <row r="27" spans="1:2" x14ac:dyDescent="0.2">
      <c r="A27" t="s">
        <v>785</v>
      </c>
      <c r="B27" t="s">
        <v>786</v>
      </c>
    </row>
    <row r="28" spans="1:2" x14ac:dyDescent="0.2">
      <c r="A28" t="s">
        <v>787</v>
      </c>
      <c r="B28" t="s">
        <v>788</v>
      </c>
    </row>
    <row r="29" spans="1:2" x14ac:dyDescent="0.2">
      <c r="A29" t="s">
        <v>789</v>
      </c>
      <c r="B29" t="s">
        <v>790</v>
      </c>
    </row>
    <row r="30" spans="1:2" x14ac:dyDescent="0.2">
      <c r="A30" t="s">
        <v>791</v>
      </c>
      <c r="B30" t="s">
        <v>792</v>
      </c>
    </row>
    <row r="31" spans="1:2" x14ac:dyDescent="0.2">
      <c r="A31" t="s">
        <v>793</v>
      </c>
      <c r="B31" t="s">
        <v>794</v>
      </c>
    </row>
    <row r="32" spans="1:2" x14ac:dyDescent="0.2">
      <c r="A32" t="s">
        <v>795</v>
      </c>
      <c r="B32" t="s">
        <v>796</v>
      </c>
    </row>
    <row r="33" spans="1:2" x14ac:dyDescent="0.2">
      <c r="A33" t="s">
        <v>797</v>
      </c>
      <c r="B33" t="s">
        <v>798</v>
      </c>
    </row>
    <row r="34" spans="1:2" x14ac:dyDescent="0.2">
      <c r="A34" t="s">
        <v>799</v>
      </c>
      <c r="B34" t="s">
        <v>800</v>
      </c>
    </row>
    <row r="35" spans="1:2" x14ac:dyDescent="0.2">
      <c r="A35" t="s">
        <v>801</v>
      </c>
      <c r="B35" t="s">
        <v>802</v>
      </c>
    </row>
    <row r="36" spans="1:2" x14ac:dyDescent="0.2">
      <c r="A36" t="s">
        <v>803</v>
      </c>
      <c r="B36" t="s">
        <v>804</v>
      </c>
    </row>
    <row r="37" spans="1:2" x14ac:dyDescent="0.2">
      <c r="A37" t="s">
        <v>805</v>
      </c>
      <c r="B37" t="s">
        <v>806</v>
      </c>
    </row>
    <row r="38" spans="1:2" x14ac:dyDescent="0.2">
      <c r="A38" t="s">
        <v>807</v>
      </c>
      <c r="B38" t="s">
        <v>808</v>
      </c>
    </row>
    <row r="39" spans="1:2" x14ac:dyDescent="0.2">
      <c r="A39" t="s">
        <v>809</v>
      </c>
      <c r="B39" t="s">
        <v>810</v>
      </c>
    </row>
    <row r="40" spans="1:2" x14ac:dyDescent="0.2">
      <c r="A40" t="s">
        <v>811</v>
      </c>
      <c r="B40" t="s">
        <v>812</v>
      </c>
    </row>
    <row r="41" spans="1:2" x14ac:dyDescent="0.2">
      <c r="A41" t="s">
        <v>813</v>
      </c>
      <c r="B41" t="s">
        <v>814</v>
      </c>
    </row>
    <row r="42" spans="1:2" x14ac:dyDescent="0.2">
      <c r="A42" t="s">
        <v>815</v>
      </c>
      <c r="B42" t="s">
        <v>816</v>
      </c>
    </row>
    <row r="43" spans="1:2" x14ac:dyDescent="0.2">
      <c r="A43" t="s">
        <v>817</v>
      </c>
      <c r="B43" t="s">
        <v>818</v>
      </c>
    </row>
    <row r="44" spans="1:2" x14ac:dyDescent="0.2">
      <c r="A44" t="s">
        <v>819</v>
      </c>
      <c r="B44" t="s">
        <v>820</v>
      </c>
    </row>
    <row r="45" spans="1:2" x14ac:dyDescent="0.2">
      <c r="A45" t="s">
        <v>821</v>
      </c>
      <c r="B45" t="s">
        <v>822</v>
      </c>
    </row>
    <row r="46" spans="1:2" x14ac:dyDescent="0.2">
      <c r="A46" t="s">
        <v>823</v>
      </c>
      <c r="B46" t="s">
        <v>824</v>
      </c>
    </row>
    <row r="47" spans="1:2" x14ac:dyDescent="0.2">
      <c r="A47" t="s">
        <v>825</v>
      </c>
      <c r="B47" t="s">
        <v>826</v>
      </c>
    </row>
    <row r="48" spans="1:2" x14ac:dyDescent="0.2">
      <c r="A48" t="s">
        <v>827</v>
      </c>
      <c r="B48" t="s">
        <v>828</v>
      </c>
    </row>
    <row r="49" spans="1:2" x14ac:dyDescent="0.2">
      <c r="A49" t="s">
        <v>829</v>
      </c>
      <c r="B49" t="s">
        <v>830</v>
      </c>
    </row>
    <row r="50" spans="1:2" x14ac:dyDescent="0.2">
      <c r="A50" t="s">
        <v>831</v>
      </c>
      <c r="B50" t="s">
        <v>832</v>
      </c>
    </row>
    <row r="51" spans="1:2" x14ac:dyDescent="0.2">
      <c r="A51" t="s">
        <v>833</v>
      </c>
      <c r="B51" t="s">
        <v>834</v>
      </c>
    </row>
    <row r="52" spans="1:2" x14ac:dyDescent="0.2">
      <c r="A52" t="s">
        <v>835</v>
      </c>
      <c r="B52" t="s">
        <v>836</v>
      </c>
    </row>
    <row r="53" spans="1:2" x14ac:dyDescent="0.2">
      <c r="A53" t="s">
        <v>837</v>
      </c>
      <c r="B53" t="s">
        <v>838</v>
      </c>
    </row>
    <row r="54" spans="1:2" x14ac:dyDescent="0.2">
      <c r="A54" t="s">
        <v>839</v>
      </c>
      <c r="B54" t="s">
        <v>840</v>
      </c>
    </row>
    <row r="55" spans="1:2" x14ac:dyDescent="0.2">
      <c r="A55" t="s">
        <v>841</v>
      </c>
      <c r="B55" t="s">
        <v>842</v>
      </c>
    </row>
    <row r="56" spans="1:2" x14ac:dyDescent="0.2">
      <c r="A56" t="s">
        <v>843</v>
      </c>
      <c r="B56" t="s">
        <v>844</v>
      </c>
    </row>
    <row r="57" spans="1:2" x14ac:dyDescent="0.2">
      <c r="A57" t="s">
        <v>845</v>
      </c>
      <c r="B57" t="s">
        <v>846</v>
      </c>
    </row>
    <row r="58" spans="1:2" x14ac:dyDescent="0.2">
      <c r="A58" t="s">
        <v>847</v>
      </c>
      <c r="B58" t="s">
        <v>848</v>
      </c>
    </row>
    <row r="59" spans="1:2" x14ac:dyDescent="0.2">
      <c r="A59" t="s">
        <v>849</v>
      </c>
      <c r="B59" t="s">
        <v>850</v>
      </c>
    </row>
    <row r="60" spans="1:2" x14ac:dyDescent="0.2">
      <c r="A60" t="s">
        <v>851</v>
      </c>
      <c r="B60" t="s">
        <v>852</v>
      </c>
    </row>
    <row r="61" spans="1:2" x14ac:dyDescent="0.2">
      <c r="A61" t="s">
        <v>853</v>
      </c>
      <c r="B61" t="s">
        <v>854</v>
      </c>
    </row>
    <row r="62" spans="1:2" x14ac:dyDescent="0.2">
      <c r="A62" t="s">
        <v>855</v>
      </c>
      <c r="B62" t="s">
        <v>856</v>
      </c>
    </row>
    <row r="63" spans="1:2" x14ac:dyDescent="0.2">
      <c r="A63" t="s">
        <v>857</v>
      </c>
      <c r="B63" t="s">
        <v>858</v>
      </c>
    </row>
    <row r="64" spans="1:2" x14ac:dyDescent="0.2">
      <c r="A64" t="s">
        <v>859</v>
      </c>
      <c r="B64" t="s">
        <v>860</v>
      </c>
    </row>
    <row r="65" spans="1:2" x14ac:dyDescent="0.2">
      <c r="A65" t="s">
        <v>861</v>
      </c>
      <c r="B65" t="s">
        <v>862</v>
      </c>
    </row>
    <row r="66" spans="1:2" x14ac:dyDescent="0.2">
      <c r="A66" t="s">
        <v>863</v>
      </c>
      <c r="B66" t="s">
        <v>864</v>
      </c>
    </row>
    <row r="67" spans="1:2" x14ac:dyDescent="0.2">
      <c r="A67" t="s">
        <v>865</v>
      </c>
      <c r="B67" t="s">
        <v>866</v>
      </c>
    </row>
    <row r="68" spans="1:2" x14ac:dyDescent="0.2">
      <c r="A68" t="s">
        <v>867</v>
      </c>
      <c r="B68" t="s">
        <v>868</v>
      </c>
    </row>
    <row r="69" spans="1:2" x14ac:dyDescent="0.2">
      <c r="A69" t="s">
        <v>869</v>
      </c>
      <c r="B69" t="s">
        <v>870</v>
      </c>
    </row>
    <row r="70" spans="1:2" x14ac:dyDescent="0.2">
      <c r="A70" t="s">
        <v>871</v>
      </c>
      <c r="B70" t="s">
        <v>872</v>
      </c>
    </row>
    <row r="71" spans="1:2" x14ac:dyDescent="0.2">
      <c r="A71" t="s">
        <v>873</v>
      </c>
      <c r="B71" t="s">
        <v>874</v>
      </c>
    </row>
    <row r="72" spans="1:2" x14ac:dyDescent="0.2">
      <c r="A72" t="s">
        <v>875</v>
      </c>
      <c r="B72" t="s">
        <v>876</v>
      </c>
    </row>
    <row r="73" spans="1:2" x14ac:dyDescent="0.2">
      <c r="A73" t="s">
        <v>877</v>
      </c>
      <c r="B73" t="s">
        <v>878</v>
      </c>
    </row>
    <row r="74" spans="1:2" x14ac:dyDescent="0.2">
      <c r="A74" t="s">
        <v>879</v>
      </c>
      <c r="B74" t="s">
        <v>880</v>
      </c>
    </row>
    <row r="75" spans="1:2" x14ac:dyDescent="0.2">
      <c r="A75" t="s">
        <v>881</v>
      </c>
      <c r="B75" t="s">
        <v>882</v>
      </c>
    </row>
    <row r="76" spans="1:2" x14ac:dyDescent="0.2">
      <c r="A76" t="s">
        <v>883</v>
      </c>
      <c r="B76" t="s">
        <v>884</v>
      </c>
    </row>
    <row r="77" spans="1:2" x14ac:dyDescent="0.2">
      <c r="A77" t="s">
        <v>885</v>
      </c>
      <c r="B77" t="s">
        <v>886</v>
      </c>
    </row>
    <row r="78" spans="1:2" x14ac:dyDescent="0.2">
      <c r="A78" t="s">
        <v>887</v>
      </c>
      <c r="B78" t="s">
        <v>888</v>
      </c>
    </row>
    <row r="79" spans="1:2" x14ac:dyDescent="0.2">
      <c r="A79" t="s">
        <v>889</v>
      </c>
      <c r="B79" t="s">
        <v>890</v>
      </c>
    </row>
    <row r="80" spans="1:2" x14ac:dyDescent="0.2">
      <c r="A80" t="s">
        <v>891</v>
      </c>
      <c r="B80" t="s">
        <v>892</v>
      </c>
    </row>
    <row r="81" spans="1:2" x14ac:dyDescent="0.2">
      <c r="A81" t="s">
        <v>893</v>
      </c>
      <c r="B81" t="s">
        <v>894</v>
      </c>
    </row>
    <row r="82" spans="1:2" x14ac:dyDescent="0.2">
      <c r="A82" t="s">
        <v>895</v>
      </c>
      <c r="B82" t="s">
        <v>896</v>
      </c>
    </row>
    <row r="83" spans="1:2" x14ac:dyDescent="0.2">
      <c r="A83" t="s">
        <v>897</v>
      </c>
      <c r="B83" t="s">
        <v>898</v>
      </c>
    </row>
    <row r="84" spans="1:2" x14ac:dyDescent="0.2">
      <c r="A84" t="s">
        <v>899</v>
      </c>
      <c r="B84" t="s">
        <v>900</v>
      </c>
    </row>
    <row r="85" spans="1:2" x14ac:dyDescent="0.2">
      <c r="A85" t="s">
        <v>901</v>
      </c>
      <c r="B85" t="s">
        <v>902</v>
      </c>
    </row>
    <row r="86" spans="1:2" x14ac:dyDescent="0.2">
      <c r="A86" t="s">
        <v>903</v>
      </c>
      <c r="B86" t="s">
        <v>904</v>
      </c>
    </row>
    <row r="87" spans="1:2" x14ac:dyDescent="0.2">
      <c r="A87" t="s">
        <v>905</v>
      </c>
      <c r="B87" t="s">
        <v>906</v>
      </c>
    </row>
    <row r="88" spans="1:2" x14ac:dyDescent="0.2">
      <c r="A88" t="s">
        <v>907</v>
      </c>
      <c r="B88" t="s">
        <v>908</v>
      </c>
    </row>
    <row r="89" spans="1:2" x14ac:dyDescent="0.2">
      <c r="A89" t="s">
        <v>909</v>
      </c>
      <c r="B89" t="s">
        <v>910</v>
      </c>
    </row>
    <row r="90" spans="1:2" x14ac:dyDescent="0.2">
      <c r="A90" t="s">
        <v>911</v>
      </c>
      <c r="B90" t="s">
        <v>912</v>
      </c>
    </row>
    <row r="91" spans="1:2" x14ac:dyDescent="0.2">
      <c r="A91" t="s">
        <v>913</v>
      </c>
      <c r="B91" t="s">
        <v>914</v>
      </c>
    </row>
    <row r="92" spans="1:2" x14ac:dyDescent="0.2">
      <c r="A92" t="s">
        <v>915</v>
      </c>
      <c r="B92" t="s">
        <v>916</v>
      </c>
    </row>
    <row r="93" spans="1:2" x14ac:dyDescent="0.2">
      <c r="A93" t="s">
        <v>917</v>
      </c>
      <c r="B93" t="s">
        <v>918</v>
      </c>
    </row>
    <row r="94" spans="1:2" x14ac:dyDescent="0.2">
      <c r="A94" t="s">
        <v>919</v>
      </c>
      <c r="B94" t="s">
        <v>920</v>
      </c>
    </row>
    <row r="95" spans="1:2" x14ac:dyDescent="0.2">
      <c r="A95" t="s">
        <v>921</v>
      </c>
      <c r="B95" t="s">
        <v>922</v>
      </c>
    </row>
    <row r="96" spans="1:2" x14ac:dyDescent="0.2">
      <c r="A96" t="s">
        <v>923</v>
      </c>
      <c r="B96" t="s">
        <v>924</v>
      </c>
    </row>
    <row r="97" spans="1:2" x14ac:dyDescent="0.2">
      <c r="A97" t="s">
        <v>925</v>
      </c>
      <c r="B97" t="s">
        <v>926</v>
      </c>
    </row>
    <row r="98" spans="1:2" x14ac:dyDescent="0.2">
      <c r="A98" t="s">
        <v>927</v>
      </c>
      <c r="B98" t="s">
        <v>928</v>
      </c>
    </row>
    <row r="99" spans="1:2" x14ac:dyDescent="0.2">
      <c r="A99" t="s">
        <v>929</v>
      </c>
      <c r="B99" t="s">
        <v>930</v>
      </c>
    </row>
    <row r="100" spans="1:2" x14ac:dyDescent="0.2">
      <c r="A100" t="s">
        <v>931</v>
      </c>
      <c r="B100" t="s">
        <v>932</v>
      </c>
    </row>
    <row r="101" spans="1:2" x14ac:dyDescent="0.2">
      <c r="A101" t="s">
        <v>933</v>
      </c>
      <c r="B101" t="s">
        <v>934</v>
      </c>
    </row>
    <row r="102" spans="1:2" x14ac:dyDescent="0.2">
      <c r="A102" t="s">
        <v>935</v>
      </c>
      <c r="B102" t="s">
        <v>936</v>
      </c>
    </row>
    <row r="103" spans="1:2" x14ac:dyDescent="0.2">
      <c r="A103" t="s">
        <v>937</v>
      </c>
      <c r="B103" t="s">
        <v>938</v>
      </c>
    </row>
    <row r="104" spans="1:2" x14ac:dyDescent="0.2">
      <c r="A104" t="s">
        <v>939</v>
      </c>
      <c r="B104" t="s">
        <v>940</v>
      </c>
    </row>
    <row r="105" spans="1:2" x14ac:dyDescent="0.2">
      <c r="A105" t="s">
        <v>941</v>
      </c>
      <c r="B105" t="s">
        <v>942</v>
      </c>
    </row>
    <row r="106" spans="1:2" x14ac:dyDescent="0.2">
      <c r="A106" t="s">
        <v>943</v>
      </c>
      <c r="B106" t="s">
        <v>944</v>
      </c>
    </row>
    <row r="107" spans="1:2" x14ac:dyDescent="0.2">
      <c r="A107" t="s">
        <v>945</v>
      </c>
      <c r="B107" t="s">
        <v>946</v>
      </c>
    </row>
    <row r="108" spans="1:2" x14ac:dyDescent="0.2">
      <c r="A108" t="s">
        <v>947</v>
      </c>
      <c r="B108" t="s">
        <v>948</v>
      </c>
    </row>
    <row r="109" spans="1:2" x14ac:dyDescent="0.2">
      <c r="A109" t="s">
        <v>949</v>
      </c>
      <c r="B109" t="s">
        <v>950</v>
      </c>
    </row>
    <row r="110" spans="1:2" x14ac:dyDescent="0.2">
      <c r="A110" t="s">
        <v>951</v>
      </c>
      <c r="B110" t="s">
        <v>952</v>
      </c>
    </row>
    <row r="111" spans="1:2" x14ac:dyDescent="0.2">
      <c r="A111" t="s">
        <v>953</v>
      </c>
      <c r="B111" t="s">
        <v>954</v>
      </c>
    </row>
    <row r="112" spans="1:2" x14ac:dyDescent="0.2">
      <c r="A112" t="s">
        <v>955</v>
      </c>
      <c r="B112" t="s">
        <v>956</v>
      </c>
    </row>
    <row r="113" spans="1:2" x14ac:dyDescent="0.2">
      <c r="A113" t="s">
        <v>957</v>
      </c>
      <c r="B113" t="s">
        <v>958</v>
      </c>
    </row>
    <row r="114" spans="1:2" x14ac:dyDescent="0.2">
      <c r="A114" t="s">
        <v>959</v>
      </c>
      <c r="B114" t="s">
        <v>960</v>
      </c>
    </row>
    <row r="115" spans="1:2" x14ac:dyDescent="0.2">
      <c r="A115" t="s">
        <v>961</v>
      </c>
      <c r="B115" t="s">
        <v>962</v>
      </c>
    </row>
    <row r="116" spans="1:2" x14ac:dyDescent="0.2">
      <c r="A116" t="s">
        <v>963</v>
      </c>
      <c r="B116" t="s">
        <v>964</v>
      </c>
    </row>
    <row r="117" spans="1:2" x14ac:dyDescent="0.2">
      <c r="A117" t="s">
        <v>965</v>
      </c>
      <c r="B117" t="s">
        <v>966</v>
      </c>
    </row>
    <row r="118" spans="1:2" x14ac:dyDescent="0.2">
      <c r="A118" t="s">
        <v>967</v>
      </c>
      <c r="B118" t="s">
        <v>968</v>
      </c>
    </row>
    <row r="119" spans="1:2" x14ac:dyDescent="0.2">
      <c r="A119" t="s">
        <v>969</v>
      </c>
      <c r="B119" t="s">
        <v>970</v>
      </c>
    </row>
    <row r="120" spans="1:2" x14ac:dyDescent="0.2">
      <c r="A120" t="s">
        <v>971</v>
      </c>
      <c r="B120" t="s">
        <v>972</v>
      </c>
    </row>
    <row r="121" spans="1:2" x14ac:dyDescent="0.2">
      <c r="A121" t="s">
        <v>973</v>
      </c>
      <c r="B121" t="s">
        <v>974</v>
      </c>
    </row>
    <row r="122" spans="1:2" x14ac:dyDescent="0.2">
      <c r="A122" t="s">
        <v>975</v>
      </c>
      <c r="B122" t="s">
        <v>976</v>
      </c>
    </row>
    <row r="123" spans="1:2" x14ac:dyDescent="0.2">
      <c r="A123" t="s">
        <v>977</v>
      </c>
      <c r="B123" t="s">
        <v>978</v>
      </c>
    </row>
    <row r="124" spans="1:2" x14ac:dyDescent="0.2">
      <c r="A124" t="s">
        <v>979</v>
      </c>
      <c r="B124" t="s">
        <v>980</v>
      </c>
    </row>
    <row r="125" spans="1:2" x14ac:dyDescent="0.2">
      <c r="A125" t="s">
        <v>981</v>
      </c>
      <c r="B125" t="s">
        <v>982</v>
      </c>
    </row>
    <row r="126" spans="1:2" x14ac:dyDescent="0.2">
      <c r="A126" t="s">
        <v>983</v>
      </c>
      <c r="B126" t="s">
        <v>984</v>
      </c>
    </row>
    <row r="127" spans="1:2" x14ac:dyDescent="0.2">
      <c r="A127" t="s">
        <v>985</v>
      </c>
      <c r="B127" t="s">
        <v>986</v>
      </c>
    </row>
    <row r="128" spans="1:2" x14ac:dyDescent="0.2">
      <c r="A128" t="s">
        <v>987</v>
      </c>
      <c r="B128" t="s">
        <v>988</v>
      </c>
    </row>
    <row r="129" spans="1:2" x14ac:dyDescent="0.2">
      <c r="A129" t="s">
        <v>989</v>
      </c>
      <c r="B129" t="s">
        <v>990</v>
      </c>
    </row>
    <row r="130" spans="1:2" x14ac:dyDescent="0.2">
      <c r="A130" t="s">
        <v>991</v>
      </c>
      <c r="B130" t="s">
        <v>992</v>
      </c>
    </row>
    <row r="131" spans="1:2" x14ac:dyDescent="0.2">
      <c r="A131" t="s">
        <v>993</v>
      </c>
      <c r="B131" t="s">
        <v>994</v>
      </c>
    </row>
    <row r="132" spans="1:2" x14ac:dyDescent="0.2">
      <c r="A132" t="s">
        <v>995</v>
      </c>
      <c r="B132" t="s">
        <v>996</v>
      </c>
    </row>
    <row r="133" spans="1:2" x14ac:dyDescent="0.2">
      <c r="A133" t="s">
        <v>997</v>
      </c>
      <c r="B133" t="s">
        <v>998</v>
      </c>
    </row>
    <row r="134" spans="1:2" x14ac:dyDescent="0.2">
      <c r="A134" t="s">
        <v>999</v>
      </c>
      <c r="B134" t="s">
        <v>1000</v>
      </c>
    </row>
    <row r="135" spans="1:2" x14ac:dyDescent="0.2">
      <c r="A135" t="s">
        <v>1001</v>
      </c>
      <c r="B135" t="s">
        <v>1002</v>
      </c>
    </row>
    <row r="136" spans="1:2" x14ac:dyDescent="0.2">
      <c r="A136" t="s">
        <v>1003</v>
      </c>
      <c r="B136" t="s">
        <v>1004</v>
      </c>
    </row>
    <row r="137" spans="1:2" x14ac:dyDescent="0.2">
      <c r="A137" t="s">
        <v>1005</v>
      </c>
      <c r="B137" t="s">
        <v>1006</v>
      </c>
    </row>
    <row r="138" spans="1:2" x14ac:dyDescent="0.2">
      <c r="A138" t="s">
        <v>1007</v>
      </c>
      <c r="B138" t="s">
        <v>1008</v>
      </c>
    </row>
    <row r="139" spans="1:2" x14ac:dyDescent="0.2">
      <c r="A139" t="s">
        <v>1009</v>
      </c>
      <c r="B139" t="s">
        <v>1010</v>
      </c>
    </row>
    <row r="140" spans="1:2" x14ac:dyDescent="0.2">
      <c r="A140" t="s">
        <v>1011</v>
      </c>
      <c r="B140" t="s">
        <v>1012</v>
      </c>
    </row>
    <row r="141" spans="1:2" x14ac:dyDescent="0.2">
      <c r="A141" t="s">
        <v>1013</v>
      </c>
      <c r="B141" t="s">
        <v>1014</v>
      </c>
    </row>
    <row r="142" spans="1:2" x14ac:dyDescent="0.2">
      <c r="A142" t="s">
        <v>1015</v>
      </c>
      <c r="B142" t="s">
        <v>1016</v>
      </c>
    </row>
    <row r="143" spans="1:2" x14ac:dyDescent="0.2">
      <c r="A143" t="s">
        <v>1017</v>
      </c>
      <c r="B143" t="s">
        <v>1018</v>
      </c>
    </row>
    <row r="144" spans="1:2" x14ac:dyDescent="0.2">
      <c r="A144" t="s">
        <v>1019</v>
      </c>
      <c r="B144" t="s">
        <v>1020</v>
      </c>
    </row>
    <row r="145" spans="1:2" x14ac:dyDescent="0.2">
      <c r="A145" t="s">
        <v>1021</v>
      </c>
      <c r="B145" t="s">
        <v>1022</v>
      </c>
    </row>
    <row r="146" spans="1:2" x14ac:dyDescent="0.2">
      <c r="A146" t="s">
        <v>1023</v>
      </c>
      <c r="B146" t="s">
        <v>1024</v>
      </c>
    </row>
    <row r="147" spans="1:2" x14ac:dyDescent="0.2">
      <c r="A147" t="s">
        <v>1025</v>
      </c>
      <c r="B147" t="s">
        <v>1026</v>
      </c>
    </row>
    <row r="148" spans="1:2" x14ac:dyDescent="0.2">
      <c r="A148" t="s">
        <v>1027</v>
      </c>
      <c r="B148" t="s">
        <v>1028</v>
      </c>
    </row>
    <row r="149" spans="1:2" x14ac:dyDescent="0.2">
      <c r="A149" t="s">
        <v>1029</v>
      </c>
      <c r="B149" t="s">
        <v>1030</v>
      </c>
    </row>
    <row r="150" spans="1:2" x14ac:dyDescent="0.2">
      <c r="A150" t="s">
        <v>1031</v>
      </c>
      <c r="B150" t="s">
        <v>1032</v>
      </c>
    </row>
    <row r="151" spans="1:2" x14ac:dyDescent="0.2">
      <c r="A151" t="s">
        <v>1033</v>
      </c>
      <c r="B151" t="s">
        <v>1034</v>
      </c>
    </row>
    <row r="152" spans="1:2" x14ac:dyDescent="0.2">
      <c r="A152" t="s">
        <v>1035</v>
      </c>
      <c r="B152" t="s">
        <v>1036</v>
      </c>
    </row>
    <row r="153" spans="1:2" x14ac:dyDescent="0.2">
      <c r="A153" t="s">
        <v>1037</v>
      </c>
      <c r="B153" t="s">
        <v>1038</v>
      </c>
    </row>
    <row r="154" spans="1:2" x14ac:dyDescent="0.2">
      <c r="A154" t="s">
        <v>1039</v>
      </c>
      <c r="B154" t="s">
        <v>1040</v>
      </c>
    </row>
    <row r="155" spans="1:2" x14ac:dyDescent="0.2">
      <c r="A155" t="s">
        <v>1041</v>
      </c>
      <c r="B155" t="s">
        <v>1042</v>
      </c>
    </row>
    <row r="156" spans="1:2" x14ac:dyDescent="0.2">
      <c r="A156" t="s">
        <v>1043</v>
      </c>
      <c r="B156" t="s">
        <v>1044</v>
      </c>
    </row>
    <row r="157" spans="1:2" x14ac:dyDescent="0.2">
      <c r="A157" t="s">
        <v>1045</v>
      </c>
      <c r="B157" t="s">
        <v>1046</v>
      </c>
    </row>
    <row r="158" spans="1:2" x14ac:dyDescent="0.2">
      <c r="A158" t="s">
        <v>1047</v>
      </c>
      <c r="B158" t="s">
        <v>1048</v>
      </c>
    </row>
    <row r="159" spans="1:2" x14ac:dyDescent="0.2">
      <c r="A159" t="s">
        <v>1049</v>
      </c>
      <c r="B159" t="s">
        <v>1050</v>
      </c>
    </row>
    <row r="160" spans="1:2" x14ac:dyDescent="0.2">
      <c r="A160" t="s">
        <v>1051</v>
      </c>
      <c r="B160" t="s">
        <v>1052</v>
      </c>
    </row>
    <row r="161" spans="1:2" x14ac:dyDescent="0.2">
      <c r="A161" t="s">
        <v>1053</v>
      </c>
      <c r="B161" t="s">
        <v>1054</v>
      </c>
    </row>
    <row r="162" spans="1:2" x14ac:dyDescent="0.2">
      <c r="A162" t="s">
        <v>1055</v>
      </c>
      <c r="B162" t="s">
        <v>1056</v>
      </c>
    </row>
    <row r="163" spans="1:2" x14ac:dyDescent="0.2">
      <c r="A163" t="s">
        <v>1057</v>
      </c>
      <c r="B163" t="s">
        <v>1058</v>
      </c>
    </row>
    <row r="164" spans="1:2" x14ac:dyDescent="0.2">
      <c r="A164" t="s">
        <v>1059</v>
      </c>
      <c r="B164" t="s">
        <v>1060</v>
      </c>
    </row>
    <row r="165" spans="1:2" x14ac:dyDescent="0.2">
      <c r="A165" t="s">
        <v>1061</v>
      </c>
      <c r="B165" t="s">
        <v>1062</v>
      </c>
    </row>
    <row r="166" spans="1:2" x14ac:dyDescent="0.2">
      <c r="A166" t="s">
        <v>1063</v>
      </c>
      <c r="B166" t="s">
        <v>1064</v>
      </c>
    </row>
    <row r="167" spans="1:2" x14ac:dyDescent="0.2">
      <c r="A167" t="s">
        <v>1065</v>
      </c>
      <c r="B167" t="s">
        <v>1066</v>
      </c>
    </row>
    <row r="168" spans="1:2" x14ac:dyDescent="0.2">
      <c r="A168" t="s">
        <v>1067</v>
      </c>
      <c r="B168" t="s">
        <v>1068</v>
      </c>
    </row>
    <row r="169" spans="1:2" x14ac:dyDescent="0.2">
      <c r="A169" t="s">
        <v>1069</v>
      </c>
      <c r="B169" t="s">
        <v>1070</v>
      </c>
    </row>
    <row r="170" spans="1:2" x14ac:dyDescent="0.2">
      <c r="A170" t="s">
        <v>1071</v>
      </c>
      <c r="B170" t="s">
        <v>1072</v>
      </c>
    </row>
    <row r="171" spans="1:2" x14ac:dyDescent="0.2">
      <c r="A171" t="s">
        <v>1073</v>
      </c>
      <c r="B171" t="s">
        <v>1074</v>
      </c>
    </row>
    <row r="172" spans="1:2" x14ac:dyDescent="0.2">
      <c r="A172" t="s">
        <v>1075</v>
      </c>
      <c r="B172" t="s">
        <v>1076</v>
      </c>
    </row>
    <row r="173" spans="1:2" x14ac:dyDescent="0.2">
      <c r="A173" t="s">
        <v>1077</v>
      </c>
      <c r="B173" t="s">
        <v>1078</v>
      </c>
    </row>
    <row r="174" spans="1:2" x14ac:dyDescent="0.2">
      <c r="A174" t="s">
        <v>1079</v>
      </c>
      <c r="B174" t="s">
        <v>1080</v>
      </c>
    </row>
    <row r="175" spans="1:2" x14ac:dyDescent="0.2">
      <c r="A175" t="s">
        <v>1081</v>
      </c>
      <c r="B175" t="s">
        <v>1082</v>
      </c>
    </row>
    <row r="176" spans="1:2" x14ac:dyDescent="0.2">
      <c r="A176" t="s">
        <v>1083</v>
      </c>
      <c r="B176" t="s">
        <v>1084</v>
      </c>
    </row>
    <row r="177" spans="1:2" x14ac:dyDescent="0.2">
      <c r="A177" t="s">
        <v>1085</v>
      </c>
      <c r="B177" t="s">
        <v>1086</v>
      </c>
    </row>
    <row r="178" spans="1:2" x14ac:dyDescent="0.2">
      <c r="A178" t="s">
        <v>1087</v>
      </c>
      <c r="B178" t="s">
        <v>1088</v>
      </c>
    </row>
    <row r="179" spans="1:2" x14ac:dyDescent="0.2">
      <c r="A179" t="s">
        <v>1089</v>
      </c>
      <c r="B179" t="s">
        <v>1090</v>
      </c>
    </row>
    <row r="180" spans="1:2" x14ac:dyDescent="0.2">
      <c r="A180" t="s">
        <v>1089</v>
      </c>
      <c r="B180" t="s">
        <v>1091</v>
      </c>
    </row>
    <row r="181" spans="1:2" x14ac:dyDescent="0.2">
      <c r="A181" t="s">
        <v>1089</v>
      </c>
      <c r="B181" t="s">
        <v>1092</v>
      </c>
    </row>
    <row r="182" spans="1:2" x14ac:dyDescent="0.2">
      <c r="A182" t="s">
        <v>1093</v>
      </c>
      <c r="B182" t="s">
        <v>1094</v>
      </c>
    </row>
    <row r="183" spans="1:2" x14ac:dyDescent="0.2">
      <c r="A183" t="s">
        <v>1095</v>
      </c>
      <c r="B183" t="s">
        <v>1096</v>
      </c>
    </row>
    <row r="184" spans="1:2" x14ac:dyDescent="0.2">
      <c r="A184" t="s">
        <v>1097</v>
      </c>
      <c r="B184" t="s">
        <v>1098</v>
      </c>
    </row>
    <row r="185" spans="1:2" x14ac:dyDescent="0.2">
      <c r="A185" t="s">
        <v>1099</v>
      </c>
      <c r="B185" t="s">
        <v>1100</v>
      </c>
    </row>
    <row r="186" spans="1:2" x14ac:dyDescent="0.2">
      <c r="A186" t="s">
        <v>1101</v>
      </c>
      <c r="B186" t="s">
        <v>1102</v>
      </c>
    </row>
    <row r="187" spans="1:2" x14ac:dyDescent="0.2">
      <c r="A187" t="s">
        <v>1103</v>
      </c>
      <c r="B187" t="s">
        <v>1104</v>
      </c>
    </row>
    <row r="188" spans="1:2" x14ac:dyDescent="0.2">
      <c r="A188" t="s">
        <v>1105</v>
      </c>
      <c r="B188" t="s">
        <v>1106</v>
      </c>
    </row>
    <row r="189" spans="1:2" x14ac:dyDescent="0.2">
      <c r="A189" t="s">
        <v>1107</v>
      </c>
      <c r="B189" t="s">
        <v>1108</v>
      </c>
    </row>
    <row r="190" spans="1:2" x14ac:dyDescent="0.2">
      <c r="A190" t="s">
        <v>1109</v>
      </c>
      <c r="B190" t="s">
        <v>1110</v>
      </c>
    </row>
    <row r="191" spans="1:2" x14ac:dyDescent="0.2">
      <c r="A191" t="s">
        <v>1111</v>
      </c>
      <c r="B191" t="s">
        <v>1112</v>
      </c>
    </row>
    <row r="192" spans="1:2" x14ac:dyDescent="0.2">
      <c r="A192" t="s">
        <v>1113</v>
      </c>
      <c r="B192" t="s">
        <v>1114</v>
      </c>
    </row>
    <row r="193" spans="1:2" x14ac:dyDescent="0.2">
      <c r="A193" t="s">
        <v>1115</v>
      </c>
      <c r="B193" t="s">
        <v>1116</v>
      </c>
    </row>
    <row r="194" spans="1:2" x14ac:dyDescent="0.2">
      <c r="A194" t="s">
        <v>1117</v>
      </c>
      <c r="B194" t="s">
        <v>1118</v>
      </c>
    </row>
    <row r="195" spans="1:2" x14ac:dyDescent="0.2">
      <c r="A195" t="s">
        <v>1119</v>
      </c>
      <c r="B195" t="s">
        <v>1120</v>
      </c>
    </row>
    <row r="196" spans="1:2" x14ac:dyDescent="0.2">
      <c r="A196" t="s">
        <v>1121</v>
      </c>
      <c r="B196" t="s">
        <v>1122</v>
      </c>
    </row>
    <row r="197" spans="1:2" x14ac:dyDescent="0.2">
      <c r="A197" t="s">
        <v>1123</v>
      </c>
      <c r="B197" t="s">
        <v>1124</v>
      </c>
    </row>
    <row r="198" spans="1:2" x14ac:dyDescent="0.2">
      <c r="A198" t="s">
        <v>1125</v>
      </c>
      <c r="B198" t="s">
        <v>1126</v>
      </c>
    </row>
    <row r="199" spans="1:2" x14ac:dyDescent="0.2">
      <c r="A199" t="s">
        <v>1127</v>
      </c>
      <c r="B199" t="s">
        <v>1128</v>
      </c>
    </row>
    <row r="200" spans="1:2" x14ac:dyDescent="0.2">
      <c r="A200" t="s">
        <v>1129</v>
      </c>
      <c r="B200" t="s">
        <v>1130</v>
      </c>
    </row>
    <row r="201" spans="1:2" x14ac:dyDescent="0.2">
      <c r="A201" t="s">
        <v>1131</v>
      </c>
      <c r="B201" t="s">
        <v>1132</v>
      </c>
    </row>
    <row r="202" spans="1:2" x14ac:dyDescent="0.2">
      <c r="A202" t="s">
        <v>1133</v>
      </c>
      <c r="B202" t="s">
        <v>1134</v>
      </c>
    </row>
    <row r="203" spans="1:2" x14ac:dyDescent="0.2">
      <c r="A203" t="s">
        <v>1135</v>
      </c>
      <c r="B203" t="s">
        <v>1136</v>
      </c>
    </row>
  </sheetData>
  <sheetProtection algorithmName="SHA-512" hashValue="X3bOyPteU2+aXqKqjOKsrFLhajcw7gBLqQ3OMDAZN064KLK5We2Og2qZIQyoRXybSIshR583GGCILc7W5k++Gg==" saltValue="2VY/xiq1C0WVVH+sq4/2sQ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264"/>
  <sheetViews>
    <sheetView topLeftCell="A114" workbookViewId="0">
      <selection sqref="A1:XFD1"/>
    </sheetView>
  </sheetViews>
  <sheetFormatPr baseColWidth="10" defaultColWidth="11.42578125" defaultRowHeight="15" x14ac:dyDescent="0.25"/>
  <cols>
    <col min="1" max="1" width="13.7109375" style="44" bestFit="1" customWidth="1"/>
    <col min="2" max="2" width="18.42578125" style="44" bestFit="1" customWidth="1"/>
    <col min="3" max="3" width="18.42578125" style="44" customWidth="1"/>
    <col min="4" max="4" width="7.7109375" style="44" bestFit="1" customWidth="1"/>
    <col min="5" max="5" width="11.42578125" style="44"/>
    <col min="6" max="6" width="14.85546875" style="44" bestFit="1" customWidth="1"/>
    <col min="7" max="7" width="43" style="44" bestFit="1" customWidth="1"/>
    <col min="8" max="8" width="47.7109375" style="44" bestFit="1" customWidth="1"/>
    <col min="9" max="16384" width="11.42578125" style="44"/>
  </cols>
  <sheetData>
    <row r="1" spans="1:8" x14ac:dyDescent="0.25">
      <c r="A1" s="41" t="s">
        <v>610</v>
      </c>
      <c r="B1" s="41" t="s">
        <v>206</v>
      </c>
      <c r="C1" s="41" t="s">
        <v>609</v>
      </c>
      <c r="D1" s="41" t="s">
        <v>2</v>
      </c>
      <c r="E1" s="41"/>
      <c r="F1" s="41"/>
      <c r="G1" s="41" t="s">
        <v>207</v>
      </c>
      <c r="H1" s="44" t="s">
        <v>608</v>
      </c>
    </row>
    <row r="2" spans="1:8" ht="15" customHeight="1" x14ac:dyDescent="0.25">
      <c r="A2" s="40">
        <v>0</v>
      </c>
      <c r="B2" s="42" t="s">
        <v>612</v>
      </c>
      <c r="C2" s="48" t="s">
        <v>280</v>
      </c>
      <c r="D2" s="41" t="s">
        <v>208</v>
      </c>
      <c r="E2" s="41" t="s">
        <v>209</v>
      </c>
      <c r="F2" s="41" t="s">
        <v>210</v>
      </c>
      <c r="G2" s="41" t="s">
        <v>211</v>
      </c>
      <c r="H2" s="44" t="str">
        <f>IF(G2="","",CONCATENATE(D2&amp;" - ",G2))</f>
        <v>P01 - MONOS LIVIANOS</v>
      </c>
    </row>
    <row r="3" spans="1:8" x14ac:dyDescent="0.25">
      <c r="A3" s="40" t="s">
        <v>9</v>
      </c>
      <c r="B3" s="42" t="s">
        <v>612</v>
      </c>
      <c r="C3" s="48" t="s">
        <v>280</v>
      </c>
      <c r="D3" s="41" t="s">
        <v>212</v>
      </c>
      <c r="E3" s="41" t="s">
        <v>209</v>
      </c>
      <c r="F3" s="41" t="s">
        <v>210</v>
      </c>
      <c r="G3" s="41" t="s">
        <v>213</v>
      </c>
      <c r="H3" s="44" t="str">
        <f t="shared" ref="H3:H66" si="0">IF(G3="","",CONCATENATE(D3&amp;" - ",G3))</f>
        <v>P05 - MONOS ABRIGO</v>
      </c>
    </row>
    <row r="4" spans="1:8" x14ac:dyDescent="0.25">
      <c r="A4" s="48" t="s">
        <v>531</v>
      </c>
      <c r="B4" s="42" t="s">
        <v>612</v>
      </c>
      <c r="C4" s="48" t="s">
        <v>280</v>
      </c>
      <c r="D4" s="41" t="s">
        <v>214</v>
      </c>
      <c r="E4" s="41" t="s">
        <v>215</v>
      </c>
      <c r="F4" s="41" t="s">
        <v>210</v>
      </c>
      <c r="G4" s="41" t="s">
        <v>216</v>
      </c>
      <c r="H4" s="44" t="str">
        <f t="shared" si="0"/>
        <v>P10 - PAÑALEROS</v>
      </c>
    </row>
    <row r="5" spans="1:8" x14ac:dyDescent="0.25">
      <c r="A5" s="40"/>
      <c r="B5" s="42" t="s">
        <v>612</v>
      </c>
      <c r="C5" s="48" t="s">
        <v>280</v>
      </c>
      <c r="D5" s="41" t="s">
        <v>217</v>
      </c>
      <c r="E5" s="41" t="s">
        <v>218</v>
      </c>
      <c r="F5" s="41" t="s">
        <v>210</v>
      </c>
      <c r="G5" s="41" t="s">
        <v>219</v>
      </c>
      <c r="H5" s="44" t="str">
        <f t="shared" si="0"/>
        <v>P11 - REMERAS</v>
      </c>
    </row>
    <row r="6" spans="1:8" x14ac:dyDescent="0.25">
      <c r="A6" s="40"/>
      <c r="B6" s="42" t="s">
        <v>612</v>
      </c>
      <c r="C6" s="48" t="s">
        <v>280</v>
      </c>
      <c r="D6" s="41" t="s">
        <v>220</v>
      </c>
      <c r="E6" s="41" t="s">
        <v>221</v>
      </c>
      <c r="F6" s="41" t="s">
        <v>222</v>
      </c>
      <c r="G6" s="41" t="s">
        <v>223</v>
      </c>
      <c r="H6" s="44" t="str">
        <f t="shared" si="0"/>
        <v>P12 - CAMISAS Y CHOMBAS</v>
      </c>
    </row>
    <row r="7" spans="1:8" x14ac:dyDescent="0.25">
      <c r="A7" s="40"/>
      <c r="B7" s="42" t="s">
        <v>612</v>
      </c>
      <c r="C7" s="48" t="s">
        <v>280</v>
      </c>
      <c r="D7" s="41" t="s">
        <v>224</v>
      </c>
      <c r="E7" s="41" t="s">
        <v>221</v>
      </c>
      <c r="F7" s="41" t="s">
        <v>222</v>
      </c>
      <c r="G7" s="41" t="s">
        <v>225</v>
      </c>
      <c r="H7" s="44" t="str">
        <f t="shared" si="0"/>
        <v>P13 - PAÑALEROS CAMISA Y CHOMBA</v>
      </c>
    </row>
    <row r="8" spans="1:8" x14ac:dyDescent="0.25">
      <c r="A8" s="40"/>
      <c r="B8" s="42" t="s">
        <v>612</v>
      </c>
      <c r="C8" s="48" t="s">
        <v>280</v>
      </c>
      <c r="D8" s="41" t="s">
        <v>226</v>
      </c>
      <c r="E8" s="41" t="s">
        <v>227</v>
      </c>
      <c r="F8" s="41" t="s">
        <v>210</v>
      </c>
      <c r="G8" s="41" t="s">
        <v>228</v>
      </c>
      <c r="H8" s="44" t="str">
        <f t="shared" si="0"/>
        <v>P15 - CONJUNTO PANTALON Y CANGURO/ SAQUITO</v>
      </c>
    </row>
    <row r="9" spans="1:8" x14ac:dyDescent="0.25">
      <c r="A9" s="40"/>
      <c r="B9" s="42" t="s">
        <v>612</v>
      </c>
      <c r="C9" s="48" t="s">
        <v>280</v>
      </c>
      <c r="D9" s="41" t="s">
        <v>229</v>
      </c>
      <c r="E9" s="41" t="s">
        <v>185</v>
      </c>
      <c r="F9" s="41" t="s">
        <v>210</v>
      </c>
      <c r="G9" s="41" t="s">
        <v>230</v>
      </c>
      <c r="H9" s="44" t="str">
        <f t="shared" si="0"/>
        <v>P20 - CONJUNTO BATITA Y RANITA</v>
      </c>
    </row>
    <row r="10" spans="1:8" x14ac:dyDescent="0.25">
      <c r="A10" s="40"/>
      <c r="B10" s="42" t="s">
        <v>612</v>
      </c>
      <c r="C10" s="48" t="s">
        <v>280</v>
      </c>
      <c r="D10" s="41" t="s">
        <v>231</v>
      </c>
      <c r="E10" s="41" t="s">
        <v>185</v>
      </c>
      <c r="F10" s="41" t="s">
        <v>210</v>
      </c>
      <c r="G10" s="41" t="s">
        <v>232</v>
      </c>
      <c r="H10" s="44" t="str">
        <f t="shared" si="0"/>
        <v>P21 - AJUAR, VARIAS PRENDAS</v>
      </c>
    </row>
    <row r="11" spans="1:8" x14ac:dyDescent="0.25">
      <c r="A11" s="40"/>
      <c r="B11" s="42" t="s">
        <v>612</v>
      </c>
      <c r="C11" s="48" t="s">
        <v>280</v>
      </c>
      <c r="D11" s="41" t="s">
        <v>233</v>
      </c>
      <c r="E11" s="41" t="s">
        <v>234</v>
      </c>
      <c r="F11" s="41" t="s">
        <v>210</v>
      </c>
      <c r="G11" s="41" t="s">
        <v>235</v>
      </c>
      <c r="H11" s="44" t="str">
        <f t="shared" si="0"/>
        <v>P25 - BERMUDAS Y SHORTS PUNTO</v>
      </c>
    </row>
    <row r="12" spans="1:8" x14ac:dyDescent="0.25">
      <c r="A12" s="40"/>
      <c r="B12" s="42" t="s">
        <v>612</v>
      </c>
      <c r="C12" s="48" t="s">
        <v>280</v>
      </c>
      <c r="D12" s="41" t="s">
        <v>236</v>
      </c>
      <c r="E12" s="41" t="s">
        <v>234</v>
      </c>
      <c r="F12" s="41" t="s">
        <v>237</v>
      </c>
      <c r="G12" s="41" t="s">
        <v>238</v>
      </c>
      <c r="H12" s="44" t="str">
        <f t="shared" si="0"/>
        <v>P31 - BERMUDAS Y SHORTS PLANO</v>
      </c>
    </row>
    <row r="13" spans="1:8" x14ac:dyDescent="0.25">
      <c r="A13" s="40"/>
      <c r="B13" s="42" t="s">
        <v>612</v>
      </c>
      <c r="C13" s="48" t="s">
        <v>280</v>
      </c>
      <c r="D13" s="41" t="s">
        <v>239</v>
      </c>
      <c r="E13" s="41" t="s">
        <v>234</v>
      </c>
      <c r="F13" s="41" t="s">
        <v>237</v>
      </c>
      <c r="G13" s="41" t="s">
        <v>240</v>
      </c>
      <c r="H13" s="44" t="str">
        <f t="shared" si="0"/>
        <v>P27 - BERMUDAS Y SHORTS DENIM</v>
      </c>
    </row>
    <row r="14" spans="1:8" x14ac:dyDescent="0.25">
      <c r="A14" s="40"/>
      <c r="B14" s="42" t="s">
        <v>612</v>
      </c>
      <c r="C14" s="48" t="s">
        <v>280</v>
      </c>
      <c r="D14" s="41" t="s">
        <v>241</v>
      </c>
      <c r="E14" s="41" t="s">
        <v>242</v>
      </c>
      <c r="F14" s="41" t="s">
        <v>237</v>
      </c>
      <c r="G14" s="41" t="s">
        <v>243</v>
      </c>
      <c r="H14" s="44" t="str">
        <f t="shared" si="0"/>
        <v>P29 - PANTALON RANITA PLANO</v>
      </c>
    </row>
    <row r="15" spans="1:8" x14ac:dyDescent="0.25">
      <c r="A15" s="40"/>
      <c r="B15" s="42" t="s">
        <v>612</v>
      </c>
      <c r="C15" s="48" t="s">
        <v>280</v>
      </c>
      <c r="D15" s="41" t="s">
        <v>244</v>
      </c>
      <c r="E15" s="41" t="s">
        <v>242</v>
      </c>
      <c r="F15" s="41" t="s">
        <v>210</v>
      </c>
      <c r="G15" s="41" t="s">
        <v>245</v>
      </c>
      <c r="H15" s="44" t="str">
        <f t="shared" si="0"/>
        <v>P30 - PANTALON RANITA PUNTO</v>
      </c>
    </row>
    <row r="16" spans="1:8" x14ac:dyDescent="0.25">
      <c r="A16" s="40"/>
      <c r="B16" s="42" t="s">
        <v>612</v>
      </c>
      <c r="C16" s="48" t="s">
        <v>280</v>
      </c>
      <c r="D16" s="41" t="s">
        <v>246</v>
      </c>
      <c r="E16" s="41" t="s">
        <v>242</v>
      </c>
      <c r="F16" s="41" t="s">
        <v>237</v>
      </c>
      <c r="G16" s="41" t="s">
        <v>247</v>
      </c>
      <c r="H16" s="44" t="str">
        <f t="shared" si="0"/>
        <v>P32 - PANTALON RANITADENIM</v>
      </c>
    </row>
    <row r="17" spans="1:8" x14ac:dyDescent="0.25">
      <c r="A17" s="40"/>
      <c r="B17" s="42" t="s">
        <v>612</v>
      </c>
      <c r="C17" s="48" t="s">
        <v>280</v>
      </c>
      <c r="D17" s="41" t="s">
        <v>248</v>
      </c>
      <c r="E17" s="41" t="s">
        <v>249</v>
      </c>
      <c r="F17" s="41" t="s">
        <v>210</v>
      </c>
      <c r="G17" s="41" t="s">
        <v>250</v>
      </c>
      <c r="H17" s="44" t="str">
        <f t="shared" si="0"/>
        <v>P33 - CALCITAS</v>
      </c>
    </row>
    <row r="18" spans="1:8" x14ac:dyDescent="0.25">
      <c r="A18" s="40"/>
      <c r="B18" s="42" t="s">
        <v>612</v>
      </c>
      <c r="C18" s="48" t="s">
        <v>280</v>
      </c>
      <c r="D18" s="41" t="s">
        <v>251</v>
      </c>
      <c r="E18" s="41" t="s">
        <v>252</v>
      </c>
      <c r="F18" s="41" t="s">
        <v>237</v>
      </c>
      <c r="G18" s="41" t="s">
        <v>253</v>
      </c>
      <c r="H18" s="44" t="str">
        <f t="shared" si="0"/>
        <v>P35 - VESTIDOS PLANO</v>
      </c>
    </row>
    <row r="19" spans="1:8" x14ac:dyDescent="0.25">
      <c r="A19" s="40"/>
      <c r="B19" s="42" t="s">
        <v>612</v>
      </c>
      <c r="C19" s="48" t="s">
        <v>280</v>
      </c>
      <c r="D19" s="41" t="s">
        <v>254</v>
      </c>
      <c r="E19" s="41" t="s">
        <v>252</v>
      </c>
      <c r="F19" s="41" t="s">
        <v>210</v>
      </c>
      <c r="G19" s="41" t="s">
        <v>255</v>
      </c>
      <c r="H19" s="44" t="str">
        <f t="shared" si="0"/>
        <v>P36 - VESTIDOS PUNTO</v>
      </c>
    </row>
    <row r="20" spans="1:8" x14ac:dyDescent="0.25">
      <c r="A20" s="40"/>
      <c r="B20" s="42" t="s">
        <v>612</v>
      </c>
      <c r="C20" s="48" t="s">
        <v>280</v>
      </c>
      <c r="D20" s="41" t="s">
        <v>256</v>
      </c>
      <c r="E20" s="41" t="s">
        <v>257</v>
      </c>
      <c r="F20" s="41" t="s">
        <v>258</v>
      </c>
      <c r="G20" s="41" t="s">
        <v>259</v>
      </c>
      <c r="H20" s="44" t="str">
        <f t="shared" si="0"/>
        <v>P37 - POLLERITAS, BOMPACHONES</v>
      </c>
    </row>
    <row r="21" spans="1:8" x14ac:dyDescent="0.25">
      <c r="A21" s="40"/>
      <c r="B21" s="42" t="s">
        <v>612</v>
      </c>
      <c r="C21" s="48" t="s">
        <v>280</v>
      </c>
      <c r="D21" s="41" t="s">
        <v>260</v>
      </c>
      <c r="E21" s="41" t="s">
        <v>261</v>
      </c>
      <c r="F21" s="41" t="s">
        <v>210</v>
      </c>
      <c r="G21" s="41" t="s">
        <v>262</v>
      </c>
      <c r="H21" s="44" t="str">
        <f t="shared" si="0"/>
        <v>P42 - BUZOS</v>
      </c>
    </row>
    <row r="22" spans="1:8" x14ac:dyDescent="0.25">
      <c r="A22" s="40"/>
      <c r="B22" s="42" t="s">
        <v>612</v>
      </c>
      <c r="C22" s="48" t="s">
        <v>280</v>
      </c>
      <c r="D22" s="41" t="s">
        <v>263</v>
      </c>
      <c r="E22" s="41" t="s">
        <v>261</v>
      </c>
      <c r="F22" s="41" t="s">
        <v>210</v>
      </c>
      <c r="G22" s="41" t="s">
        <v>264</v>
      </c>
      <c r="H22" s="44" t="str">
        <f t="shared" si="0"/>
        <v>P40 - SAQUITOS Y CANGUROS PUNTO</v>
      </c>
    </row>
    <row r="23" spans="1:8" x14ac:dyDescent="0.25">
      <c r="A23" s="40"/>
      <c r="B23" s="42" t="s">
        <v>612</v>
      </c>
      <c r="C23" s="48" t="s">
        <v>280</v>
      </c>
      <c r="D23" s="41" t="s">
        <v>265</v>
      </c>
      <c r="E23" s="41" t="s">
        <v>266</v>
      </c>
      <c r="F23" s="41" t="s">
        <v>267</v>
      </c>
      <c r="G23" s="41" t="s">
        <v>268</v>
      </c>
      <c r="H23" s="44" t="str">
        <f t="shared" si="0"/>
        <v>P51 - SAQUITOS TEJIDOS</v>
      </c>
    </row>
    <row r="24" spans="1:8" x14ac:dyDescent="0.25">
      <c r="A24" s="40"/>
      <c r="B24" s="42" t="s">
        <v>612</v>
      </c>
      <c r="C24" s="48" t="s">
        <v>280</v>
      </c>
      <c r="D24" s="41" t="s">
        <v>269</v>
      </c>
      <c r="E24" s="41" t="s">
        <v>270</v>
      </c>
      <c r="F24" s="41" t="s">
        <v>210</v>
      </c>
      <c r="G24" s="41" t="s">
        <v>271</v>
      </c>
      <c r="H24" s="44" t="str">
        <f t="shared" si="0"/>
        <v>P45 - JARDINEROS PUNTO</v>
      </c>
    </row>
    <row r="25" spans="1:8" x14ac:dyDescent="0.25">
      <c r="A25" s="40"/>
      <c r="B25" s="42" t="s">
        <v>612</v>
      </c>
      <c r="C25" s="48" t="s">
        <v>280</v>
      </c>
      <c r="D25" s="41" t="s">
        <v>272</v>
      </c>
      <c r="E25" s="41" t="s">
        <v>270</v>
      </c>
      <c r="F25" s="41" t="s">
        <v>237</v>
      </c>
      <c r="G25" s="41" t="s">
        <v>273</v>
      </c>
      <c r="H25" s="44" t="str">
        <f t="shared" si="0"/>
        <v>P46 - JARDINEROS PLANO</v>
      </c>
    </row>
    <row r="26" spans="1:8" x14ac:dyDescent="0.25">
      <c r="A26" s="40"/>
      <c r="B26" s="42" t="s">
        <v>612</v>
      </c>
      <c r="C26" s="48" t="s">
        <v>280</v>
      </c>
      <c r="D26" s="41" t="s">
        <v>274</v>
      </c>
      <c r="E26" s="41" t="s">
        <v>270</v>
      </c>
      <c r="F26" s="41" t="s">
        <v>237</v>
      </c>
      <c r="G26" s="41" t="s">
        <v>275</v>
      </c>
      <c r="H26" s="44" t="str">
        <f t="shared" si="0"/>
        <v>P47 - JARDINEROS DENIM</v>
      </c>
    </row>
    <row r="27" spans="1:8" x14ac:dyDescent="0.25">
      <c r="A27" s="40"/>
      <c r="B27" s="42" t="s">
        <v>612</v>
      </c>
      <c r="C27" s="48" t="s">
        <v>280</v>
      </c>
      <c r="D27" s="41" t="s">
        <v>276</v>
      </c>
      <c r="E27" s="41" t="s">
        <v>277</v>
      </c>
      <c r="F27" s="41" t="s">
        <v>237</v>
      </c>
      <c r="G27" s="41" t="s">
        <v>278</v>
      </c>
      <c r="H27" s="44" t="str">
        <f t="shared" si="0"/>
        <v>P50 - CAMPERAS ABRIGO GUATA</v>
      </c>
    </row>
    <row r="28" spans="1:8" x14ac:dyDescent="0.25">
      <c r="A28" s="40"/>
      <c r="B28" s="42" t="s">
        <v>612</v>
      </c>
      <c r="C28" s="48" t="s">
        <v>280</v>
      </c>
      <c r="D28" s="41" t="s">
        <v>279</v>
      </c>
      <c r="E28" s="41" t="s">
        <v>280</v>
      </c>
      <c r="F28" s="41" t="s">
        <v>237</v>
      </c>
      <c r="G28" s="41" t="s">
        <v>281</v>
      </c>
      <c r="H28" s="44" t="str">
        <f t="shared" si="0"/>
        <v>P52 - TAPADITO, CAMPERITA PLANO OTROS</v>
      </c>
    </row>
    <row r="29" spans="1:8" x14ac:dyDescent="0.25">
      <c r="A29" s="40"/>
      <c r="B29" s="42" t="s">
        <v>612</v>
      </c>
      <c r="C29" s="48" t="s">
        <v>280</v>
      </c>
      <c r="D29" s="41" t="s">
        <v>282</v>
      </c>
      <c r="E29" s="41" t="s">
        <v>283</v>
      </c>
      <c r="F29" s="41" t="s">
        <v>210</v>
      </c>
      <c r="G29" s="41" t="s">
        <v>284</v>
      </c>
      <c r="H29" s="44" t="str">
        <f t="shared" si="0"/>
        <v>P55 - BABEROS</v>
      </c>
    </row>
    <row r="30" spans="1:8" x14ac:dyDescent="0.25">
      <c r="A30" s="40"/>
      <c r="B30" s="42" t="s">
        <v>612</v>
      </c>
      <c r="C30" s="48" t="s">
        <v>280</v>
      </c>
      <c r="D30" s="41" t="s">
        <v>285</v>
      </c>
      <c r="E30" s="41" t="s">
        <v>283</v>
      </c>
      <c r="F30" s="41" t="s">
        <v>210</v>
      </c>
      <c r="G30" s="41" t="s">
        <v>286</v>
      </c>
      <c r="H30" s="44" t="str">
        <f t="shared" si="0"/>
        <v>P56 - BABITAS</v>
      </c>
    </row>
    <row r="31" spans="1:8" x14ac:dyDescent="0.25">
      <c r="A31" s="40"/>
      <c r="B31" s="42" t="s">
        <v>612</v>
      </c>
      <c r="C31" s="48" t="s">
        <v>280</v>
      </c>
      <c r="D31" s="41" t="s">
        <v>287</v>
      </c>
      <c r="E31" s="41" t="s">
        <v>288</v>
      </c>
      <c r="F31" s="41" t="s">
        <v>237</v>
      </c>
      <c r="G31" s="41" t="s">
        <v>289</v>
      </c>
      <c r="H31" s="44" t="str">
        <f t="shared" si="0"/>
        <v>P60 - TOALLONES</v>
      </c>
    </row>
    <row r="32" spans="1:8" x14ac:dyDescent="0.25">
      <c r="A32" s="40"/>
      <c r="B32" s="42" t="s">
        <v>612</v>
      </c>
      <c r="C32" s="48" t="s">
        <v>280</v>
      </c>
      <c r="D32" s="41" t="s">
        <v>290</v>
      </c>
      <c r="E32" s="41" t="s">
        <v>288</v>
      </c>
      <c r="F32" s="41" t="s">
        <v>237</v>
      </c>
      <c r="G32" s="41" t="s">
        <v>291</v>
      </c>
      <c r="H32" s="44" t="str">
        <f t="shared" si="0"/>
        <v>P61 - BATAS</v>
      </c>
    </row>
    <row r="33" spans="1:8" x14ac:dyDescent="0.25">
      <c r="A33" s="40"/>
      <c r="B33" s="42" t="s">
        <v>612</v>
      </c>
      <c r="C33" s="48" t="s">
        <v>280</v>
      </c>
      <c r="D33" s="41" t="s">
        <v>292</v>
      </c>
      <c r="E33" s="41" t="s">
        <v>293</v>
      </c>
      <c r="F33" s="41" t="s">
        <v>210</v>
      </c>
      <c r="G33" s="41" t="s">
        <v>294</v>
      </c>
      <c r="H33" s="44" t="str">
        <f t="shared" si="0"/>
        <v>P62 - MANTAS</v>
      </c>
    </row>
    <row r="34" spans="1:8" x14ac:dyDescent="0.25">
      <c r="A34" s="40"/>
      <c r="B34" s="42" t="s">
        <v>612</v>
      </c>
      <c r="C34" s="48" t="s">
        <v>280</v>
      </c>
      <c r="D34" s="41" t="s">
        <v>295</v>
      </c>
      <c r="E34" s="41" t="s">
        <v>296</v>
      </c>
      <c r="F34" s="41" t="s">
        <v>210</v>
      </c>
      <c r="G34" s="41" t="s">
        <v>297</v>
      </c>
      <c r="H34" s="44" t="str">
        <f t="shared" si="0"/>
        <v>P65 - TRAJES DE BAÑO LYCRA</v>
      </c>
    </row>
    <row r="35" spans="1:8" x14ac:dyDescent="0.25">
      <c r="A35" s="40"/>
      <c r="B35" s="42" t="s">
        <v>612</v>
      </c>
      <c r="C35" s="48" t="s">
        <v>280</v>
      </c>
      <c r="D35" s="41" t="s">
        <v>298</v>
      </c>
      <c r="E35" s="41" t="s">
        <v>296</v>
      </c>
      <c r="F35" s="41" t="s">
        <v>237</v>
      </c>
      <c r="G35" s="41" t="s">
        <v>299</v>
      </c>
      <c r="H35" s="44" t="str">
        <f t="shared" si="0"/>
        <v>P66 - TRAJES DE BAÑO PLANO</v>
      </c>
    </row>
    <row r="36" spans="1:8" x14ac:dyDescent="0.25">
      <c r="A36" s="40"/>
      <c r="B36" s="42" t="s">
        <v>612</v>
      </c>
      <c r="C36" s="48" t="s">
        <v>280</v>
      </c>
      <c r="D36" s="41" t="s">
        <v>300</v>
      </c>
      <c r="E36" s="41" t="s">
        <v>301</v>
      </c>
      <c r="F36" s="41" t="s">
        <v>210</v>
      </c>
      <c r="G36" s="41" t="s">
        <v>302</v>
      </c>
      <c r="H36" s="44" t="str">
        <f t="shared" si="0"/>
        <v>P90 - ACCESORIOS</v>
      </c>
    </row>
    <row r="37" spans="1:8" x14ac:dyDescent="0.25">
      <c r="A37" s="40"/>
      <c r="B37" s="40"/>
      <c r="C37" s="40"/>
      <c r="D37" s="41"/>
      <c r="E37" s="41"/>
      <c r="F37" s="41"/>
      <c r="G37" s="41"/>
      <c r="H37" s="44" t="str">
        <f t="shared" si="0"/>
        <v/>
      </c>
    </row>
    <row r="38" spans="1:8" x14ac:dyDescent="0.25">
      <c r="A38" s="40">
        <v>0</v>
      </c>
      <c r="B38" s="42" t="s">
        <v>613</v>
      </c>
      <c r="C38" s="48" t="s">
        <v>252</v>
      </c>
      <c r="D38" s="41" t="s">
        <v>303</v>
      </c>
      <c r="E38" s="41" t="s">
        <v>209</v>
      </c>
      <c r="F38" s="41" t="s">
        <v>210</v>
      </c>
      <c r="G38" s="41" t="s">
        <v>211</v>
      </c>
      <c r="H38" s="44" t="str">
        <f t="shared" si="0"/>
        <v>R01 - MONOS LIVIANOS</v>
      </c>
    </row>
    <row r="39" spans="1:8" x14ac:dyDescent="0.25">
      <c r="A39" s="40" t="s">
        <v>9</v>
      </c>
      <c r="B39" s="42" t="s">
        <v>613</v>
      </c>
      <c r="C39" s="48" t="s">
        <v>252</v>
      </c>
      <c r="D39" s="41" t="s">
        <v>304</v>
      </c>
      <c r="E39" s="41" t="s">
        <v>209</v>
      </c>
      <c r="F39" s="41" t="s">
        <v>210</v>
      </c>
      <c r="G39" s="41" t="s">
        <v>213</v>
      </c>
      <c r="H39" s="44" t="str">
        <f t="shared" si="0"/>
        <v>R05 - MONOS ABRIGO</v>
      </c>
    </row>
    <row r="40" spans="1:8" x14ac:dyDescent="0.25">
      <c r="A40" s="48" t="s">
        <v>531</v>
      </c>
      <c r="B40" s="42" t="s">
        <v>613</v>
      </c>
      <c r="C40" s="48" t="s">
        <v>252</v>
      </c>
      <c r="D40" s="41" t="s">
        <v>305</v>
      </c>
      <c r="E40" s="41" t="s">
        <v>215</v>
      </c>
      <c r="F40" s="41" t="s">
        <v>210</v>
      </c>
      <c r="G40" s="41" t="s">
        <v>216</v>
      </c>
      <c r="H40" s="44" t="str">
        <f t="shared" si="0"/>
        <v>R10 - PAÑALEROS</v>
      </c>
    </row>
    <row r="41" spans="1:8" x14ac:dyDescent="0.25">
      <c r="A41" s="40"/>
      <c r="B41" s="42" t="s">
        <v>613</v>
      </c>
      <c r="C41" s="48" t="s">
        <v>252</v>
      </c>
      <c r="D41" s="41" t="s">
        <v>306</v>
      </c>
      <c r="E41" s="41" t="s">
        <v>218</v>
      </c>
      <c r="F41" s="41" t="s">
        <v>210</v>
      </c>
      <c r="G41" s="41" t="s">
        <v>219</v>
      </c>
      <c r="H41" s="44" t="str">
        <f t="shared" si="0"/>
        <v>R11 - REMERAS</v>
      </c>
    </row>
    <row r="42" spans="1:8" x14ac:dyDescent="0.25">
      <c r="A42" s="40"/>
      <c r="B42" s="42" t="s">
        <v>613</v>
      </c>
      <c r="C42" s="48" t="s">
        <v>252</v>
      </c>
      <c r="D42" s="41" t="s">
        <v>307</v>
      </c>
      <c r="E42" s="41" t="s">
        <v>221</v>
      </c>
      <c r="F42" s="41" t="s">
        <v>222</v>
      </c>
      <c r="G42" s="41" t="s">
        <v>223</v>
      </c>
      <c r="H42" s="44" t="str">
        <f t="shared" si="0"/>
        <v>R12 - CAMISAS Y CHOMBAS</v>
      </c>
    </row>
    <row r="43" spans="1:8" x14ac:dyDescent="0.25">
      <c r="A43" s="40"/>
      <c r="B43" s="42" t="s">
        <v>613</v>
      </c>
      <c r="C43" s="48" t="s">
        <v>252</v>
      </c>
      <c r="D43" s="41" t="s">
        <v>308</v>
      </c>
      <c r="E43" s="41" t="s">
        <v>221</v>
      </c>
      <c r="F43" s="41" t="s">
        <v>222</v>
      </c>
      <c r="G43" s="41" t="s">
        <v>225</v>
      </c>
      <c r="H43" s="44" t="str">
        <f t="shared" si="0"/>
        <v>R13 - PAÑALEROS CAMISA Y CHOMBA</v>
      </c>
    </row>
    <row r="44" spans="1:8" x14ac:dyDescent="0.25">
      <c r="A44" s="40"/>
      <c r="B44" s="42" t="s">
        <v>613</v>
      </c>
      <c r="C44" s="48" t="s">
        <v>252</v>
      </c>
      <c r="D44" s="41" t="s">
        <v>309</v>
      </c>
      <c r="E44" s="41" t="s">
        <v>227</v>
      </c>
      <c r="F44" s="41" t="s">
        <v>210</v>
      </c>
      <c r="G44" s="41" t="s">
        <v>228</v>
      </c>
      <c r="H44" s="44" t="str">
        <f t="shared" si="0"/>
        <v>R15 - CONJUNTO PANTALON Y CANGURO/ SAQUITO</v>
      </c>
    </row>
    <row r="45" spans="1:8" x14ac:dyDescent="0.25">
      <c r="A45" s="40"/>
      <c r="B45" s="42" t="s">
        <v>613</v>
      </c>
      <c r="C45" s="48" t="s">
        <v>252</v>
      </c>
      <c r="D45" s="41" t="s">
        <v>310</v>
      </c>
      <c r="E45" s="41" t="s">
        <v>185</v>
      </c>
      <c r="F45" s="41" t="s">
        <v>210</v>
      </c>
      <c r="G45" s="41" t="s">
        <v>230</v>
      </c>
      <c r="H45" s="44" t="str">
        <f t="shared" si="0"/>
        <v>R20 - CONJUNTO BATITA Y RANITA</v>
      </c>
    </row>
    <row r="46" spans="1:8" x14ac:dyDescent="0.25">
      <c r="A46" s="40"/>
      <c r="B46" s="42" t="s">
        <v>613</v>
      </c>
      <c r="C46" s="48" t="s">
        <v>252</v>
      </c>
      <c r="D46" s="41" t="s">
        <v>311</v>
      </c>
      <c r="E46" s="41" t="s">
        <v>185</v>
      </c>
      <c r="F46" s="41" t="s">
        <v>210</v>
      </c>
      <c r="G46" s="41" t="s">
        <v>232</v>
      </c>
      <c r="H46" s="44" t="str">
        <f t="shared" si="0"/>
        <v>R21 - AJUAR, VARIAS PRENDAS</v>
      </c>
    </row>
    <row r="47" spans="1:8" x14ac:dyDescent="0.25">
      <c r="A47" s="40"/>
      <c r="B47" s="42" t="s">
        <v>613</v>
      </c>
      <c r="C47" s="48" t="s">
        <v>252</v>
      </c>
      <c r="D47" s="41" t="s">
        <v>312</v>
      </c>
      <c r="E47" s="41" t="s">
        <v>234</v>
      </c>
      <c r="F47" s="41" t="s">
        <v>210</v>
      </c>
      <c r="G47" s="41" t="s">
        <v>235</v>
      </c>
      <c r="H47" s="44" t="str">
        <f t="shared" si="0"/>
        <v>R25 - BERMUDAS Y SHORTS PUNTO</v>
      </c>
    </row>
    <row r="48" spans="1:8" x14ac:dyDescent="0.25">
      <c r="A48" s="40"/>
      <c r="B48" s="42" t="s">
        <v>613</v>
      </c>
      <c r="C48" s="48" t="s">
        <v>252</v>
      </c>
      <c r="D48" s="41" t="s">
        <v>313</v>
      </c>
      <c r="E48" s="41" t="s">
        <v>234</v>
      </c>
      <c r="F48" s="41" t="s">
        <v>237</v>
      </c>
      <c r="G48" s="41" t="s">
        <v>238</v>
      </c>
      <c r="H48" s="44" t="str">
        <f t="shared" si="0"/>
        <v>R31 - BERMUDAS Y SHORTS PLANO</v>
      </c>
    </row>
    <row r="49" spans="1:8" x14ac:dyDescent="0.25">
      <c r="A49" s="40"/>
      <c r="B49" s="42" t="s">
        <v>613</v>
      </c>
      <c r="C49" s="48" t="s">
        <v>252</v>
      </c>
      <c r="D49" s="41" t="s">
        <v>314</v>
      </c>
      <c r="E49" s="41" t="s">
        <v>234</v>
      </c>
      <c r="F49" s="41" t="s">
        <v>237</v>
      </c>
      <c r="G49" s="41" t="s">
        <v>240</v>
      </c>
      <c r="H49" s="44" t="str">
        <f t="shared" si="0"/>
        <v>R27 - BERMUDAS Y SHORTS DENIM</v>
      </c>
    </row>
    <row r="50" spans="1:8" x14ac:dyDescent="0.25">
      <c r="A50" s="40"/>
      <c r="B50" s="42" t="s">
        <v>613</v>
      </c>
      <c r="C50" s="48" t="s">
        <v>252</v>
      </c>
      <c r="D50" s="41" t="s">
        <v>315</v>
      </c>
      <c r="E50" s="41" t="s">
        <v>242</v>
      </c>
      <c r="F50" s="41" t="s">
        <v>237</v>
      </c>
      <c r="G50" s="41" t="s">
        <v>243</v>
      </c>
      <c r="H50" s="44" t="str">
        <f t="shared" si="0"/>
        <v>R29 - PANTALON RANITA PLANO</v>
      </c>
    </row>
    <row r="51" spans="1:8" x14ac:dyDescent="0.25">
      <c r="A51" s="40"/>
      <c r="B51" s="42" t="s">
        <v>613</v>
      </c>
      <c r="C51" s="48" t="s">
        <v>252</v>
      </c>
      <c r="D51" s="41" t="s">
        <v>316</v>
      </c>
      <c r="E51" s="41" t="s">
        <v>242</v>
      </c>
      <c r="F51" s="41" t="s">
        <v>210</v>
      </c>
      <c r="G51" s="41" t="s">
        <v>245</v>
      </c>
      <c r="H51" s="44" t="str">
        <f t="shared" si="0"/>
        <v>R30 - PANTALON RANITA PUNTO</v>
      </c>
    </row>
    <row r="52" spans="1:8" x14ac:dyDescent="0.25">
      <c r="A52" s="40"/>
      <c r="B52" s="42" t="s">
        <v>613</v>
      </c>
      <c r="C52" s="48" t="s">
        <v>252</v>
      </c>
      <c r="D52" s="41" t="s">
        <v>317</v>
      </c>
      <c r="E52" s="41" t="s">
        <v>242</v>
      </c>
      <c r="F52" s="41" t="s">
        <v>237</v>
      </c>
      <c r="G52" s="41" t="s">
        <v>247</v>
      </c>
      <c r="H52" s="44" t="str">
        <f t="shared" si="0"/>
        <v>R32 - PANTALON RANITADENIM</v>
      </c>
    </row>
    <row r="53" spans="1:8" x14ac:dyDescent="0.25">
      <c r="A53" s="40"/>
      <c r="B53" s="42" t="s">
        <v>613</v>
      </c>
      <c r="C53" s="48" t="s">
        <v>252</v>
      </c>
      <c r="D53" s="41" t="s">
        <v>318</v>
      </c>
      <c r="E53" s="41" t="s">
        <v>261</v>
      </c>
      <c r="F53" s="41" t="s">
        <v>210</v>
      </c>
      <c r="G53" s="41" t="s">
        <v>262</v>
      </c>
      <c r="H53" s="44" t="str">
        <f t="shared" si="0"/>
        <v>R42 - BUZOS</v>
      </c>
    </row>
    <row r="54" spans="1:8" x14ac:dyDescent="0.25">
      <c r="A54" s="40"/>
      <c r="B54" s="42" t="s">
        <v>613</v>
      </c>
      <c r="C54" s="48" t="s">
        <v>252</v>
      </c>
      <c r="D54" s="41" t="s">
        <v>319</v>
      </c>
      <c r="E54" s="41" t="s">
        <v>261</v>
      </c>
      <c r="F54" s="41" t="s">
        <v>210</v>
      </c>
      <c r="G54" s="41" t="s">
        <v>264</v>
      </c>
      <c r="H54" s="44" t="str">
        <f t="shared" si="0"/>
        <v>R40 - SAQUITOS Y CANGUROS PUNTO</v>
      </c>
    </row>
    <row r="55" spans="1:8" x14ac:dyDescent="0.25">
      <c r="A55" s="40"/>
      <c r="B55" s="42" t="s">
        <v>613</v>
      </c>
      <c r="C55" s="48" t="s">
        <v>252</v>
      </c>
      <c r="D55" s="41" t="s">
        <v>320</v>
      </c>
      <c r="E55" s="41" t="s">
        <v>266</v>
      </c>
      <c r="F55" s="41" t="s">
        <v>267</v>
      </c>
      <c r="G55" s="41" t="s">
        <v>268</v>
      </c>
      <c r="H55" s="44" t="str">
        <f t="shared" si="0"/>
        <v>R51 - SAQUITOS TEJIDOS</v>
      </c>
    </row>
    <row r="56" spans="1:8" x14ac:dyDescent="0.25">
      <c r="A56" s="40"/>
      <c r="B56" s="42" t="s">
        <v>613</v>
      </c>
      <c r="C56" s="48" t="s">
        <v>252</v>
      </c>
      <c r="D56" s="41" t="s">
        <v>321</v>
      </c>
      <c r="E56" s="41" t="s">
        <v>270</v>
      </c>
      <c r="F56" s="41" t="s">
        <v>210</v>
      </c>
      <c r="G56" s="41" t="s">
        <v>271</v>
      </c>
      <c r="H56" s="44" t="str">
        <f t="shared" si="0"/>
        <v>R45 - JARDINEROS PUNTO</v>
      </c>
    </row>
    <row r="57" spans="1:8" x14ac:dyDescent="0.25">
      <c r="A57" s="40"/>
      <c r="B57" s="42" t="s">
        <v>613</v>
      </c>
      <c r="C57" s="48" t="s">
        <v>252</v>
      </c>
      <c r="D57" s="41" t="s">
        <v>322</v>
      </c>
      <c r="E57" s="41" t="s">
        <v>270</v>
      </c>
      <c r="F57" s="41" t="s">
        <v>237</v>
      </c>
      <c r="G57" s="41" t="s">
        <v>273</v>
      </c>
      <c r="H57" s="44" t="str">
        <f t="shared" si="0"/>
        <v>R46 - JARDINEROS PLANO</v>
      </c>
    </row>
    <row r="58" spans="1:8" x14ac:dyDescent="0.25">
      <c r="A58" s="40"/>
      <c r="B58" s="42" t="s">
        <v>613</v>
      </c>
      <c r="C58" s="48" t="s">
        <v>252</v>
      </c>
      <c r="D58" s="41" t="s">
        <v>323</v>
      </c>
      <c r="E58" s="41" t="s">
        <v>270</v>
      </c>
      <c r="F58" s="41" t="s">
        <v>237</v>
      </c>
      <c r="G58" s="41" t="s">
        <v>275</v>
      </c>
      <c r="H58" s="44" t="str">
        <f t="shared" si="0"/>
        <v>R47 - JARDINEROS DENIM</v>
      </c>
    </row>
    <row r="59" spans="1:8" x14ac:dyDescent="0.25">
      <c r="A59" s="40"/>
      <c r="B59" s="42" t="s">
        <v>613</v>
      </c>
      <c r="C59" s="48" t="s">
        <v>252</v>
      </c>
      <c r="D59" s="41" t="s">
        <v>324</v>
      </c>
      <c r="E59" s="41" t="s">
        <v>277</v>
      </c>
      <c r="F59" s="41" t="s">
        <v>237</v>
      </c>
      <c r="G59" s="41" t="s">
        <v>278</v>
      </c>
      <c r="H59" s="44" t="str">
        <f t="shared" si="0"/>
        <v>R50 - CAMPERAS ABRIGO GUATA</v>
      </c>
    </row>
    <row r="60" spans="1:8" x14ac:dyDescent="0.25">
      <c r="A60" s="40"/>
      <c r="B60" s="42" t="s">
        <v>613</v>
      </c>
      <c r="C60" s="48" t="s">
        <v>252</v>
      </c>
      <c r="D60" s="41" t="s">
        <v>325</v>
      </c>
      <c r="E60" s="41" t="s">
        <v>280</v>
      </c>
      <c r="F60" s="41" t="s">
        <v>237</v>
      </c>
      <c r="G60" s="41" t="s">
        <v>281</v>
      </c>
      <c r="H60" s="44" t="str">
        <f t="shared" si="0"/>
        <v>R52 - TAPADITO, CAMPERITA PLANO OTROS</v>
      </c>
    </row>
    <row r="61" spans="1:8" x14ac:dyDescent="0.25">
      <c r="A61" s="40"/>
      <c r="B61" s="42" t="s">
        <v>613</v>
      </c>
      <c r="C61" s="48" t="s">
        <v>252</v>
      </c>
      <c r="D61" s="41" t="s">
        <v>326</v>
      </c>
      <c r="E61" s="41" t="s">
        <v>283</v>
      </c>
      <c r="F61" s="41" t="s">
        <v>210</v>
      </c>
      <c r="G61" s="41" t="s">
        <v>284</v>
      </c>
      <c r="H61" s="44" t="str">
        <f t="shared" si="0"/>
        <v>R55 - BABEROS</v>
      </c>
    </row>
    <row r="62" spans="1:8" x14ac:dyDescent="0.25">
      <c r="A62" s="40"/>
      <c r="B62" s="42" t="s">
        <v>613</v>
      </c>
      <c r="C62" s="48" t="s">
        <v>252</v>
      </c>
      <c r="D62" s="41" t="s">
        <v>327</v>
      </c>
      <c r="E62" s="41" t="s">
        <v>283</v>
      </c>
      <c r="F62" s="41" t="s">
        <v>210</v>
      </c>
      <c r="G62" s="41" t="s">
        <v>286</v>
      </c>
      <c r="H62" s="44" t="str">
        <f t="shared" si="0"/>
        <v>R56 - BABITAS</v>
      </c>
    </row>
    <row r="63" spans="1:8" x14ac:dyDescent="0.25">
      <c r="A63" s="40"/>
      <c r="B63" s="42" t="s">
        <v>613</v>
      </c>
      <c r="C63" s="48" t="s">
        <v>252</v>
      </c>
      <c r="D63" s="41" t="s">
        <v>328</v>
      </c>
      <c r="E63" s="41" t="s">
        <v>288</v>
      </c>
      <c r="F63" s="41" t="s">
        <v>237</v>
      </c>
      <c r="G63" s="41" t="s">
        <v>289</v>
      </c>
      <c r="H63" s="44" t="str">
        <f t="shared" si="0"/>
        <v>R60 - TOALLONES</v>
      </c>
    </row>
    <row r="64" spans="1:8" x14ac:dyDescent="0.25">
      <c r="A64" s="40"/>
      <c r="B64" s="42" t="s">
        <v>613</v>
      </c>
      <c r="C64" s="48" t="s">
        <v>252</v>
      </c>
      <c r="D64" s="41" t="s">
        <v>329</v>
      </c>
      <c r="E64" s="41" t="s">
        <v>288</v>
      </c>
      <c r="F64" s="41" t="s">
        <v>237</v>
      </c>
      <c r="G64" s="41" t="s">
        <v>291</v>
      </c>
      <c r="H64" s="44" t="str">
        <f t="shared" si="0"/>
        <v>R61 - BATAS</v>
      </c>
    </row>
    <row r="65" spans="1:8" x14ac:dyDescent="0.25">
      <c r="A65" s="40"/>
      <c r="B65" s="42" t="s">
        <v>613</v>
      </c>
      <c r="C65" s="48" t="s">
        <v>252</v>
      </c>
      <c r="D65" s="41" t="s">
        <v>330</v>
      </c>
      <c r="E65" s="41" t="s">
        <v>293</v>
      </c>
      <c r="F65" s="41" t="s">
        <v>210</v>
      </c>
      <c r="G65" s="41" t="s">
        <v>294</v>
      </c>
      <c r="H65" s="44" t="str">
        <f t="shared" si="0"/>
        <v>R62 - MANTAS</v>
      </c>
    </row>
    <row r="66" spans="1:8" x14ac:dyDescent="0.25">
      <c r="A66" s="40"/>
      <c r="B66" s="42" t="s">
        <v>613</v>
      </c>
      <c r="C66" s="48" t="s">
        <v>252</v>
      </c>
      <c r="D66" s="41" t="s">
        <v>331</v>
      </c>
      <c r="E66" s="41" t="s">
        <v>296</v>
      </c>
      <c r="F66" s="41" t="s">
        <v>210</v>
      </c>
      <c r="G66" s="41" t="s">
        <v>297</v>
      </c>
      <c r="H66" s="44" t="str">
        <f t="shared" si="0"/>
        <v>R65 - TRAJES DE BAÑO LYCRA</v>
      </c>
    </row>
    <row r="67" spans="1:8" x14ac:dyDescent="0.25">
      <c r="A67" s="40"/>
      <c r="B67" s="42" t="s">
        <v>613</v>
      </c>
      <c r="C67" s="48" t="s">
        <v>252</v>
      </c>
      <c r="D67" s="41" t="s">
        <v>332</v>
      </c>
      <c r="E67" s="41" t="s">
        <v>296</v>
      </c>
      <c r="F67" s="41" t="s">
        <v>237</v>
      </c>
      <c r="G67" s="41" t="s">
        <v>299</v>
      </c>
      <c r="H67" s="44" t="str">
        <f t="shared" ref="H67:H130" si="1">IF(G67="","",CONCATENATE(D67&amp;" - ",G67))</f>
        <v>R66 - TRAJES DE BAÑO PLANO</v>
      </c>
    </row>
    <row r="68" spans="1:8" x14ac:dyDescent="0.25">
      <c r="A68" s="40"/>
      <c r="B68" s="42" t="s">
        <v>613</v>
      </c>
      <c r="C68" s="48" t="s">
        <v>252</v>
      </c>
      <c r="D68" s="41" t="s">
        <v>333</v>
      </c>
      <c r="E68" s="41" t="s">
        <v>301</v>
      </c>
      <c r="F68" s="41" t="s">
        <v>210</v>
      </c>
      <c r="G68" s="41" t="s">
        <v>302</v>
      </c>
      <c r="H68" s="44" t="str">
        <f t="shared" si="1"/>
        <v>R90 - ACCESORIOS</v>
      </c>
    </row>
    <row r="69" spans="1:8" x14ac:dyDescent="0.25">
      <c r="A69" s="40"/>
      <c r="B69" s="40"/>
      <c r="C69" s="40"/>
      <c r="D69" s="41"/>
      <c r="E69" s="41"/>
      <c r="F69" s="41"/>
      <c r="G69" s="41"/>
      <c r="H69" s="44" t="str">
        <f t="shared" si="1"/>
        <v/>
      </c>
    </row>
    <row r="70" spans="1:8" x14ac:dyDescent="0.25">
      <c r="A70" s="40">
        <v>0</v>
      </c>
      <c r="B70" s="42" t="s">
        <v>614</v>
      </c>
      <c r="C70" s="48" t="s">
        <v>296</v>
      </c>
      <c r="D70" s="41" t="s">
        <v>334</v>
      </c>
      <c r="E70" s="41" t="s">
        <v>209</v>
      </c>
      <c r="F70" s="41" t="s">
        <v>210</v>
      </c>
      <c r="G70" s="41" t="s">
        <v>211</v>
      </c>
      <c r="H70" s="44" t="str">
        <f t="shared" si="1"/>
        <v>S01 - MONOS LIVIANOS</v>
      </c>
    </row>
    <row r="71" spans="1:8" x14ac:dyDescent="0.25">
      <c r="A71" s="40" t="s">
        <v>9</v>
      </c>
      <c r="B71" s="42" t="s">
        <v>614</v>
      </c>
      <c r="C71" s="48" t="s">
        <v>296</v>
      </c>
      <c r="D71" s="41" t="s">
        <v>335</v>
      </c>
      <c r="E71" s="41" t="s">
        <v>209</v>
      </c>
      <c r="F71" s="41" t="s">
        <v>210</v>
      </c>
      <c r="G71" s="41" t="s">
        <v>213</v>
      </c>
      <c r="H71" s="44" t="str">
        <f t="shared" si="1"/>
        <v>S05 - MONOS ABRIGO</v>
      </c>
    </row>
    <row r="72" spans="1:8" x14ac:dyDescent="0.25">
      <c r="A72" s="48" t="s">
        <v>531</v>
      </c>
      <c r="B72" s="42" t="s">
        <v>614</v>
      </c>
      <c r="C72" s="48" t="s">
        <v>296</v>
      </c>
      <c r="D72" s="41" t="s">
        <v>336</v>
      </c>
      <c r="E72" s="41" t="s">
        <v>215</v>
      </c>
      <c r="F72" s="41" t="s">
        <v>210</v>
      </c>
      <c r="G72" s="41" t="s">
        <v>216</v>
      </c>
      <c r="H72" s="44" t="str">
        <f t="shared" si="1"/>
        <v>S10 - PAÑALEROS</v>
      </c>
    </row>
    <row r="73" spans="1:8" x14ac:dyDescent="0.25">
      <c r="A73" s="40"/>
      <c r="B73" s="42" t="s">
        <v>614</v>
      </c>
      <c r="C73" s="48" t="s">
        <v>296</v>
      </c>
      <c r="D73" s="41" t="s">
        <v>337</v>
      </c>
      <c r="E73" s="41" t="s">
        <v>218</v>
      </c>
      <c r="F73" s="41" t="s">
        <v>210</v>
      </c>
      <c r="G73" s="41" t="s">
        <v>219</v>
      </c>
      <c r="H73" s="44" t="str">
        <f t="shared" si="1"/>
        <v>S11 - REMERAS</v>
      </c>
    </row>
    <row r="74" spans="1:8" x14ac:dyDescent="0.25">
      <c r="A74" s="40"/>
      <c r="B74" s="42" t="s">
        <v>614</v>
      </c>
      <c r="C74" s="48" t="s">
        <v>296</v>
      </c>
      <c r="D74" s="41" t="s">
        <v>338</v>
      </c>
      <c r="E74" s="41" t="s">
        <v>221</v>
      </c>
      <c r="F74" s="41" t="s">
        <v>222</v>
      </c>
      <c r="G74" s="41" t="s">
        <v>223</v>
      </c>
      <c r="H74" s="44" t="str">
        <f t="shared" si="1"/>
        <v>S12 - CAMISAS Y CHOMBAS</v>
      </c>
    </row>
    <row r="75" spans="1:8" x14ac:dyDescent="0.25">
      <c r="A75" s="40"/>
      <c r="B75" s="42" t="s">
        <v>614</v>
      </c>
      <c r="C75" s="48" t="s">
        <v>296</v>
      </c>
      <c r="D75" s="41" t="s">
        <v>339</v>
      </c>
      <c r="E75" s="41" t="s">
        <v>221</v>
      </c>
      <c r="F75" s="41" t="s">
        <v>222</v>
      </c>
      <c r="G75" s="41" t="s">
        <v>225</v>
      </c>
      <c r="H75" s="44" t="str">
        <f t="shared" si="1"/>
        <v>S13 - PAÑALEROS CAMISA Y CHOMBA</v>
      </c>
    </row>
    <row r="76" spans="1:8" x14ac:dyDescent="0.25">
      <c r="A76" s="40"/>
      <c r="B76" s="42" t="s">
        <v>614</v>
      </c>
      <c r="C76" s="48" t="s">
        <v>296</v>
      </c>
      <c r="D76" s="41" t="s">
        <v>340</v>
      </c>
      <c r="E76" s="41" t="s">
        <v>227</v>
      </c>
      <c r="F76" s="41" t="s">
        <v>210</v>
      </c>
      <c r="G76" s="41" t="s">
        <v>228</v>
      </c>
      <c r="H76" s="44" t="str">
        <f t="shared" si="1"/>
        <v>S15 - CONJUNTO PANTALON Y CANGURO/ SAQUITO</v>
      </c>
    </row>
    <row r="77" spans="1:8" x14ac:dyDescent="0.25">
      <c r="A77" s="40"/>
      <c r="B77" s="42" t="s">
        <v>614</v>
      </c>
      <c r="C77" s="48" t="s">
        <v>296</v>
      </c>
      <c r="D77" s="41" t="s">
        <v>341</v>
      </c>
      <c r="E77" s="41" t="s">
        <v>185</v>
      </c>
      <c r="F77" s="41" t="s">
        <v>210</v>
      </c>
      <c r="G77" s="41" t="s">
        <v>230</v>
      </c>
      <c r="H77" s="44" t="str">
        <f t="shared" si="1"/>
        <v>S20 - CONJUNTO BATITA Y RANITA</v>
      </c>
    </row>
    <row r="78" spans="1:8" x14ac:dyDescent="0.25">
      <c r="A78" s="40"/>
      <c r="B78" s="42" t="s">
        <v>614</v>
      </c>
      <c r="C78" s="48" t="s">
        <v>296</v>
      </c>
      <c r="D78" s="41" t="s">
        <v>342</v>
      </c>
      <c r="E78" s="41" t="s">
        <v>185</v>
      </c>
      <c r="F78" s="41" t="s">
        <v>210</v>
      </c>
      <c r="G78" s="41" t="s">
        <v>232</v>
      </c>
      <c r="H78" s="44" t="str">
        <f t="shared" si="1"/>
        <v>S21 - AJUAR, VARIAS PRENDAS</v>
      </c>
    </row>
    <row r="79" spans="1:8" x14ac:dyDescent="0.25">
      <c r="A79" s="40"/>
      <c r="B79" s="42" t="s">
        <v>614</v>
      </c>
      <c r="C79" s="48" t="s">
        <v>296</v>
      </c>
      <c r="D79" s="41" t="s">
        <v>343</v>
      </c>
      <c r="E79" s="41" t="s">
        <v>234</v>
      </c>
      <c r="F79" s="41" t="s">
        <v>210</v>
      </c>
      <c r="G79" s="41" t="s">
        <v>235</v>
      </c>
      <c r="H79" s="44" t="str">
        <f t="shared" si="1"/>
        <v>S25 - BERMUDAS Y SHORTS PUNTO</v>
      </c>
    </row>
    <row r="80" spans="1:8" x14ac:dyDescent="0.25">
      <c r="A80" s="40"/>
      <c r="B80" s="42" t="s">
        <v>614</v>
      </c>
      <c r="C80" s="48" t="s">
        <v>296</v>
      </c>
      <c r="D80" s="41" t="s">
        <v>344</v>
      </c>
      <c r="E80" s="41" t="s">
        <v>234</v>
      </c>
      <c r="F80" s="41" t="s">
        <v>237</v>
      </c>
      <c r="G80" s="41" t="s">
        <v>238</v>
      </c>
      <c r="H80" s="44" t="str">
        <f t="shared" si="1"/>
        <v>S31 - BERMUDAS Y SHORTS PLANO</v>
      </c>
    </row>
    <row r="81" spans="1:8" x14ac:dyDescent="0.25">
      <c r="A81" s="40"/>
      <c r="B81" s="42" t="s">
        <v>614</v>
      </c>
      <c r="C81" s="48" t="s">
        <v>296</v>
      </c>
      <c r="D81" s="41" t="s">
        <v>345</v>
      </c>
      <c r="E81" s="41" t="s">
        <v>234</v>
      </c>
      <c r="F81" s="41" t="s">
        <v>237</v>
      </c>
      <c r="G81" s="41" t="s">
        <v>240</v>
      </c>
      <c r="H81" s="44" t="str">
        <f t="shared" si="1"/>
        <v>S27 - BERMUDAS Y SHORTS DENIM</v>
      </c>
    </row>
    <row r="82" spans="1:8" x14ac:dyDescent="0.25">
      <c r="A82" s="40"/>
      <c r="B82" s="42" t="s">
        <v>614</v>
      </c>
      <c r="C82" s="48" t="s">
        <v>296</v>
      </c>
      <c r="D82" s="41" t="s">
        <v>346</v>
      </c>
      <c r="E82" s="41" t="s">
        <v>242</v>
      </c>
      <c r="F82" s="41" t="s">
        <v>237</v>
      </c>
      <c r="G82" s="41" t="s">
        <v>243</v>
      </c>
      <c r="H82" s="44" t="str">
        <f t="shared" si="1"/>
        <v>S29 - PANTALON RANITA PLANO</v>
      </c>
    </row>
    <row r="83" spans="1:8" x14ac:dyDescent="0.25">
      <c r="A83" s="40"/>
      <c r="B83" s="42" t="s">
        <v>614</v>
      </c>
      <c r="C83" s="48" t="s">
        <v>296</v>
      </c>
      <c r="D83" s="41" t="s">
        <v>347</v>
      </c>
      <c r="E83" s="41" t="s">
        <v>242</v>
      </c>
      <c r="F83" s="41" t="s">
        <v>210</v>
      </c>
      <c r="G83" s="41" t="s">
        <v>245</v>
      </c>
      <c r="H83" s="44" t="str">
        <f t="shared" si="1"/>
        <v>S30 - PANTALON RANITA PUNTO</v>
      </c>
    </row>
    <row r="84" spans="1:8" x14ac:dyDescent="0.25">
      <c r="A84" s="40"/>
      <c r="B84" s="42" t="s">
        <v>614</v>
      </c>
      <c r="C84" s="48" t="s">
        <v>296</v>
      </c>
      <c r="D84" s="41" t="s">
        <v>348</v>
      </c>
      <c r="E84" s="41" t="s">
        <v>242</v>
      </c>
      <c r="F84" s="41" t="s">
        <v>237</v>
      </c>
      <c r="G84" s="41" t="s">
        <v>247</v>
      </c>
      <c r="H84" s="44" t="str">
        <f t="shared" si="1"/>
        <v>S32 - PANTALON RANITADENIM</v>
      </c>
    </row>
    <row r="85" spans="1:8" x14ac:dyDescent="0.25">
      <c r="A85" s="40"/>
      <c r="B85" s="42" t="s">
        <v>614</v>
      </c>
      <c r="C85" s="48" t="s">
        <v>296</v>
      </c>
      <c r="D85" s="41" t="s">
        <v>349</v>
      </c>
      <c r="E85" s="41" t="s">
        <v>249</v>
      </c>
      <c r="F85" s="41" t="s">
        <v>210</v>
      </c>
      <c r="G85" s="41" t="s">
        <v>250</v>
      </c>
      <c r="H85" s="44" t="str">
        <f t="shared" si="1"/>
        <v>S33 - CALCITAS</v>
      </c>
    </row>
    <row r="86" spans="1:8" x14ac:dyDescent="0.25">
      <c r="A86" s="40"/>
      <c r="B86" s="42" t="s">
        <v>614</v>
      </c>
      <c r="C86" s="48" t="s">
        <v>296</v>
      </c>
      <c r="D86" s="41" t="s">
        <v>350</v>
      </c>
      <c r="E86" s="41" t="s">
        <v>252</v>
      </c>
      <c r="F86" s="41" t="s">
        <v>237</v>
      </c>
      <c r="G86" s="41" t="s">
        <v>253</v>
      </c>
      <c r="H86" s="44" t="str">
        <f t="shared" si="1"/>
        <v>S35 - VESTIDOS PLANO</v>
      </c>
    </row>
    <row r="87" spans="1:8" x14ac:dyDescent="0.25">
      <c r="A87" s="40"/>
      <c r="B87" s="42" t="s">
        <v>614</v>
      </c>
      <c r="C87" s="48" t="s">
        <v>296</v>
      </c>
      <c r="D87" s="41" t="s">
        <v>351</v>
      </c>
      <c r="E87" s="41" t="s">
        <v>252</v>
      </c>
      <c r="F87" s="41" t="s">
        <v>210</v>
      </c>
      <c r="G87" s="41" t="s">
        <v>255</v>
      </c>
      <c r="H87" s="44" t="str">
        <f t="shared" si="1"/>
        <v>S36 - VESTIDOS PUNTO</v>
      </c>
    </row>
    <row r="88" spans="1:8" x14ac:dyDescent="0.25">
      <c r="A88" s="40"/>
      <c r="B88" s="42" t="s">
        <v>614</v>
      </c>
      <c r="C88" s="48" t="s">
        <v>296</v>
      </c>
      <c r="D88" s="41" t="s">
        <v>352</v>
      </c>
      <c r="E88" s="41" t="s">
        <v>257</v>
      </c>
      <c r="F88" s="41" t="s">
        <v>258</v>
      </c>
      <c r="G88" s="41" t="s">
        <v>259</v>
      </c>
      <c r="H88" s="44" t="str">
        <f t="shared" si="1"/>
        <v>S37 - POLLERITAS, BOMPACHONES</v>
      </c>
    </row>
    <row r="89" spans="1:8" x14ac:dyDescent="0.25">
      <c r="A89" s="40"/>
      <c r="B89" s="42" t="s">
        <v>614</v>
      </c>
      <c r="C89" s="48" t="s">
        <v>296</v>
      </c>
      <c r="D89" s="41" t="s">
        <v>353</v>
      </c>
      <c r="E89" s="41" t="s">
        <v>261</v>
      </c>
      <c r="F89" s="41" t="s">
        <v>210</v>
      </c>
      <c r="G89" s="41" t="s">
        <v>262</v>
      </c>
      <c r="H89" s="44" t="str">
        <f t="shared" si="1"/>
        <v>S42 - BUZOS</v>
      </c>
    </row>
    <row r="90" spans="1:8" x14ac:dyDescent="0.25">
      <c r="A90" s="40"/>
      <c r="B90" s="42" t="s">
        <v>614</v>
      </c>
      <c r="C90" s="48" t="s">
        <v>296</v>
      </c>
      <c r="D90" s="41" t="s">
        <v>354</v>
      </c>
      <c r="E90" s="41" t="s">
        <v>261</v>
      </c>
      <c r="F90" s="41" t="s">
        <v>210</v>
      </c>
      <c r="G90" s="41" t="s">
        <v>264</v>
      </c>
      <c r="H90" s="44" t="str">
        <f t="shared" si="1"/>
        <v>S40 - SAQUITOS Y CANGUROS PUNTO</v>
      </c>
    </row>
    <row r="91" spans="1:8" x14ac:dyDescent="0.25">
      <c r="A91" s="40"/>
      <c r="B91" s="42" t="s">
        <v>614</v>
      </c>
      <c r="C91" s="48" t="s">
        <v>296</v>
      </c>
      <c r="D91" s="41" t="s">
        <v>355</v>
      </c>
      <c r="E91" s="41" t="s">
        <v>266</v>
      </c>
      <c r="F91" s="41" t="s">
        <v>267</v>
      </c>
      <c r="G91" s="41" t="s">
        <v>268</v>
      </c>
      <c r="H91" s="44" t="str">
        <f t="shared" si="1"/>
        <v>S51 - SAQUITOS TEJIDOS</v>
      </c>
    </row>
    <row r="92" spans="1:8" x14ac:dyDescent="0.25">
      <c r="A92" s="40"/>
      <c r="B92" s="42" t="s">
        <v>614</v>
      </c>
      <c r="C92" s="48" t="s">
        <v>296</v>
      </c>
      <c r="D92" s="41" t="s">
        <v>356</v>
      </c>
      <c r="E92" s="41" t="s">
        <v>270</v>
      </c>
      <c r="F92" s="41" t="s">
        <v>210</v>
      </c>
      <c r="G92" s="41" t="s">
        <v>271</v>
      </c>
      <c r="H92" s="44" t="str">
        <f t="shared" si="1"/>
        <v>S45 - JARDINEROS PUNTO</v>
      </c>
    </row>
    <row r="93" spans="1:8" x14ac:dyDescent="0.25">
      <c r="A93" s="40"/>
      <c r="B93" s="42" t="s">
        <v>614</v>
      </c>
      <c r="C93" s="48" t="s">
        <v>296</v>
      </c>
      <c r="D93" s="41" t="s">
        <v>357</v>
      </c>
      <c r="E93" s="41" t="s">
        <v>270</v>
      </c>
      <c r="F93" s="41" t="s">
        <v>237</v>
      </c>
      <c r="G93" s="41" t="s">
        <v>273</v>
      </c>
      <c r="H93" s="44" t="str">
        <f t="shared" si="1"/>
        <v>S46 - JARDINEROS PLANO</v>
      </c>
    </row>
    <row r="94" spans="1:8" x14ac:dyDescent="0.25">
      <c r="A94" s="40"/>
      <c r="B94" s="42" t="s">
        <v>614</v>
      </c>
      <c r="C94" s="48" t="s">
        <v>296</v>
      </c>
      <c r="D94" s="41" t="s">
        <v>358</v>
      </c>
      <c r="E94" s="41" t="s">
        <v>270</v>
      </c>
      <c r="F94" s="41" t="s">
        <v>237</v>
      </c>
      <c r="G94" s="41" t="s">
        <v>275</v>
      </c>
      <c r="H94" s="44" t="str">
        <f t="shared" si="1"/>
        <v>S47 - JARDINEROS DENIM</v>
      </c>
    </row>
    <row r="95" spans="1:8" x14ac:dyDescent="0.25">
      <c r="A95" s="40"/>
      <c r="B95" s="42" t="s">
        <v>614</v>
      </c>
      <c r="C95" s="48" t="s">
        <v>296</v>
      </c>
      <c r="D95" s="41" t="s">
        <v>359</v>
      </c>
      <c r="E95" s="41" t="s">
        <v>277</v>
      </c>
      <c r="F95" s="41" t="s">
        <v>237</v>
      </c>
      <c r="G95" s="41" t="s">
        <v>278</v>
      </c>
      <c r="H95" s="44" t="str">
        <f t="shared" si="1"/>
        <v>S50 - CAMPERAS ABRIGO GUATA</v>
      </c>
    </row>
    <row r="96" spans="1:8" x14ac:dyDescent="0.25">
      <c r="A96" s="40"/>
      <c r="B96" s="42" t="s">
        <v>614</v>
      </c>
      <c r="C96" s="48" t="s">
        <v>296</v>
      </c>
      <c r="D96" s="41" t="s">
        <v>360</v>
      </c>
      <c r="E96" s="41" t="s">
        <v>280</v>
      </c>
      <c r="F96" s="41" t="s">
        <v>237</v>
      </c>
      <c r="G96" s="41" t="s">
        <v>281</v>
      </c>
      <c r="H96" s="44" t="str">
        <f t="shared" si="1"/>
        <v>S52 - TAPADITO, CAMPERITA PLANO OTROS</v>
      </c>
    </row>
    <row r="97" spans="1:8" x14ac:dyDescent="0.25">
      <c r="A97" s="40"/>
      <c r="B97" s="42" t="s">
        <v>614</v>
      </c>
      <c r="C97" s="48" t="s">
        <v>296</v>
      </c>
      <c r="D97" s="41" t="s">
        <v>361</v>
      </c>
      <c r="E97" s="41" t="s">
        <v>283</v>
      </c>
      <c r="F97" s="41" t="s">
        <v>210</v>
      </c>
      <c r="G97" s="41" t="s">
        <v>284</v>
      </c>
      <c r="H97" s="44" t="str">
        <f t="shared" si="1"/>
        <v>S55 - BABEROS</v>
      </c>
    </row>
    <row r="98" spans="1:8" x14ac:dyDescent="0.25">
      <c r="A98" s="40"/>
      <c r="B98" s="42" t="s">
        <v>614</v>
      </c>
      <c r="C98" s="48" t="s">
        <v>296</v>
      </c>
      <c r="D98" s="41" t="s">
        <v>362</v>
      </c>
      <c r="E98" s="41" t="s">
        <v>283</v>
      </c>
      <c r="F98" s="41" t="s">
        <v>210</v>
      </c>
      <c r="G98" s="41" t="s">
        <v>286</v>
      </c>
      <c r="H98" s="44" t="str">
        <f t="shared" si="1"/>
        <v>S56 - BABITAS</v>
      </c>
    </row>
    <row r="99" spans="1:8" x14ac:dyDescent="0.25">
      <c r="A99" s="40"/>
      <c r="B99" s="42" t="s">
        <v>614</v>
      </c>
      <c r="C99" s="48" t="s">
        <v>296</v>
      </c>
      <c r="D99" s="41" t="s">
        <v>363</v>
      </c>
      <c r="E99" s="41" t="s">
        <v>288</v>
      </c>
      <c r="F99" s="41" t="s">
        <v>237</v>
      </c>
      <c r="G99" s="41" t="s">
        <v>289</v>
      </c>
      <c r="H99" s="44" t="str">
        <f t="shared" si="1"/>
        <v>S60 - TOALLONES</v>
      </c>
    </row>
    <row r="100" spans="1:8" x14ac:dyDescent="0.25">
      <c r="A100" s="40"/>
      <c r="B100" s="42" t="s">
        <v>614</v>
      </c>
      <c r="C100" s="48" t="s">
        <v>296</v>
      </c>
      <c r="D100" s="41" t="s">
        <v>364</v>
      </c>
      <c r="E100" s="41" t="s">
        <v>288</v>
      </c>
      <c r="F100" s="41" t="s">
        <v>237</v>
      </c>
      <c r="G100" s="41" t="s">
        <v>291</v>
      </c>
      <c r="H100" s="44" t="str">
        <f t="shared" si="1"/>
        <v>S61 - BATAS</v>
      </c>
    </row>
    <row r="101" spans="1:8" x14ac:dyDescent="0.25">
      <c r="A101" s="40"/>
      <c r="B101" s="42" t="s">
        <v>614</v>
      </c>
      <c r="C101" s="48" t="s">
        <v>296</v>
      </c>
      <c r="D101" s="41" t="s">
        <v>365</v>
      </c>
      <c r="E101" s="41" t="s">
        <v>293</v>
      </c>
      <c r="F101" s="41" t="s">
        <v>210</v>
      </c>
      <c r="G101" s="41" t="s">
        <v>294</v>
      </c>
      <c r="H101" s="44" t="str">
        <f t="shared" si="1"/>
        <v>S62 - MANTAS</v>
      </c>
    </row>
    <row r="102" spans="1:8" x14ac:dyDescent="0.25">
      <c r="A102" s="40"/>
      <c r="B102" s="42" t="s">
        <v>614</v>
      </c>
      <c r="C102" s="48" t="s">
        <v>296</v>
      </c>
      <c r="D102" s="41" t="s">
        <v>366</v>
      </c>
      <c r="E102" s="41" t="s">
        <v>296</v>
      </c>
      <c r="F102" s="41" t="s">
        <v>210</v>
      </c>
      <c r="G102" s="41" t="s">
        <v>297</v>
      </c>
      <c r="H102" s="44" t="str">
        <f t="shared" si="1"/>
        <v>S65 - TRAJES DE BAÑO LYCRA</v>
      </c>
    </row>
    <row r="103" spans="1:8" x14ac:dyDescent="0.25">
      <c r="A103" s="40"/>
      <c r="B103" s="42" t="s">
        <v>614</v>
      </c>
      <c r="C103" s="48" t="s">
        <v>296</v>
      </c>
      <c r="D103" s="41" t="s">
        <v>367</v>
      </c>
      <c r="E103" s="41" t="s">
        <v>296</v>
      </c>
      <c r="F103" s="41" t="s">
        <v>237</v>
      </c>
      <c r="G103" s="41" t="s">
        <v>299</v>
      </c>
      <c r="H103" s="44" t="str">
        <f t="shared" si="1"/>
        <v>S66 - TRAJES DE BAÑO PLANO</v>
      </c>
    </row>
    <row r="104" spans="1:8" x14ac:dyDescent="0.25">
      <c r="A104" s="40"/>
      <c r="B104" s="42" t="s">
        <v>614</v>
      </c>
      <c r="C104" s="48" t="s">
        <v>296</v>
      </c>
      <c r="D104" s="41" t="s">
        <v>368</v>
      </c>
      <c r="E104" s="41" t="s">
        <v>301</v>
      </c>
      <c r="F104" s="41" t="s">
        <v>210</v>
      </c>
      <c r="G104" s="41" t="s">
        <v>302</v>
      </c>
      <c r="H104" s="44" t="str">
        <f t="shared" si="1"/>
        <v>S90 - ACCESORIOS</v>
      </c>
    </row>
    <row r="105" spans="1:8" x14ac:dyDescent="0.25">
      <c r="A105" s="40"/>
      <c r="B105" s="40"/>
      <c r="C105" s="40"/>
      <c r="D105" s="41"/>
      <c r="E105" s="41"/>
      <c r="F105" s="40"/>
      <c r="G105" s="40"/>
      <c r="H105" s="44" t="str">
        <f t="shared" si="1"/>
        <v/>
      </c>
    </row>
    <row r="106" spans="1:8" x14ac:dyDescent="0.25">
      <c r="A106" s="41">
        <v>0</v>
      </c>
      <c r="B106" s="41" t="s">
        <v>369</v>
      </c>
      <c r="C106" s="48" t="s">
        <v>252</v>
      </c>
      <c r="D106" s="41" t="s">
        <v>370</v>
      </c>
      <c r="E106" s="41" t="s">
        <v>209</v>
      </c>
      <c r="F106" s="41" t="s">
        <v>210</v>
      </c>
      <c r="G106" s="41" t="s">
        <v>211</v>
      </c>
      <c r="H106" s="44" t="str">
        <f t="shared" si="1"/>
        <v>A01 - MONOS LIVIANOS</v>
      </c>
    </row>
    <row r="107" spans="1:8" x14ac:dyDescent="0.25">
      <c r="A107" s="41" t="s">
        <v>9</v>
      </c>
      <c r="B107" s="41" t="s">
        <v>369</v>
      </c>
      <c r="C107" s="48" t="s">
        <v>252</v>
      </c>
      <c r="D107" s="41" t="s">
        <v>371</v>
      </c>
      <c r="E107" s="41" t="s">
        <v>209</v>
      </c>
      <c r="F107" s="41" t="s">
        <v>210</v>
      </c>
      <c r="G107" s="41" t="s">
        <v>213</v>
      </c>
      <c r="H107" s="44" t="str">
        <f t="shared" si="1"/>
        <v>A05 - MONOS ABRIGO</v>
      </c>
    </row>
    <row r="108" spans="1:8" x14ac:dyDescent="0.25">
      <c r="A108" s="41" t="s">
        <v>372</v>
      </c>
      <c r="B108" s="41" t="s">
        <v>369</v>
      </c>
      <c r="C108" s="48" t="s">
        <v>252</v>
      </c>
      <c r="D108" s="41" t="s">
        <v>373</v>
      </c>
      <c r="E108" s="41" t="s">
        <v>215</v>
      </c>
      <c r="F108" s="41" t="s">
        <v>210</v>
      </c>
      <c r="G108" s="41" t="s">
        <v>216</v>
      </c>
      <c r="H108" s="44" t="str">
        <f t="shared" si="1"/>
        <v>A10 - PAÑALEROS</v>
      </c>
    </row>
    <row r="109" spans="1:8" x14ac:dyDescent="0.25">
      <c r="A109" s="41"/>
      <c r="B109" s="41" t="s">
        <v>369</v>
      </c>
      <c r="C109" s="48" t="s">
        <v>252</v>
      </c>
      <c r="D109" s="41" t="s">
        <v>374</v>
      </c>
      <c r="E109" s="41" t="s">
        <v>218</v>
      </c>
      <c r="F109" s="41" t="s">
        <v>210</v>
      </c>
      <c r="G109" s="41" t="s">
        <v>219</v>
      </c>
      <c r="H109" s="44" t="str">
        <f t="shared" si="1"/>
        <v>A11 - REMERAS</v>
      </c>
    </row>
    <row r="110" spans="1:8" x14ac:dyDescent="0.25">
      <c r="A110" s="48" t="s">
        <v>531</v>
      </c>
      <c r="B110" s="41" t="s">
        <v>369</v>
      </c>
      <c r="C110" s="48" t="s">
        <v>252</v>
      </c>
      <c r="D110" s="41" t="s">
        <v>375</v>
      </c>
      <c r="E110" s="41" t="s">
        <v>221</v>
      </c>
      <c r="F110" s="41" t="s">
        <v>222</v>
      </c>
      <c r="G110" s="41" t="s">
        <v>223</v>
      </c>
      <c r="H110" s="44" t="str">
        <f t="shared" si="1"/>
        <v>A12 - CAMISAS Y CHOMBAS</v>
      </c>
    </row>
    <row r="111" spans="1:8" x14ac:dyDescent="0.25">
      <c r="A111" s="41"/>
      <c r="B111" s="41" t="s">
        <v>369</v>
      </c>
      <c r="C111" s="48" t="s">
        <v>252</v>
      </c>
      <c r="D111" s="41" t="s">
        <v>376</v>
      </c>
      <c r="E111" s="41" t="s">
        <v>221</v>
      </c>
      <c r="F111" s="41" t="s">
        <v>222</v>
      </c>
      <c r="G111" s="41" t="s">
        <v>225</v>
      </c>
      <c r="H111" s="44" t="str">
        <f t="shared" si="1"/>
        <v>A13 - PAÑALEROS CAMISA Y CHOMBA</v>
      </c>
    </row>
    <row r="112" spans="1:8" x14ac:dyDescent="0.25">
      <c r="A112" s="41"/>
      <c r="B112" s="41" t="s">
        <v>369</v>
      </c>
      <c r="C112" s="48" t="s">
        <v>252</v>
      </c>
      <c r="D112" s="41" t="s">
        <v>377</v>
      </c>
      <c r="E112" s="41" t="s">
        <v>227</v>
      </c>
      <c r="F112" s="41" t="s">
        <v>210</v>
      </c>
      <c r="G112" s="41" t="s">
        <v>228</v>
      </c>
      <c r="H112" s="44" t="str">
        <f t="shared" si="1"/>
        <v>A15 - CONJUNTO PANTALON Y CANGURO/ SAQUITO</v>
      </c>
    </row>
    <row r="113" spans="1:8" x14ac:dyDescent="0.25">
      <c r="A113" s="41"/>
      <c r="B113" s="41" t="s">
        <v>369</v>
      </c>
      <c r="C113" s="48" t="s">
        <v>252</v>
      </c>
      <c r="D113" s="41" t="s">
        <v>378</v>
      </c>
      <c r="E113" s="41" t="s">
        <v>185</v>
      </c>
      <c r="F113" s="41" t="s">
        <v>210</v>
      </c>
      <c r="G113" s="41" t="s">
        <v>230</v>
      </c>
      <c r="H113" s="44" t="str">
        <f t="shared" si="1"/>
        <v>A20 - CONJUNTO BATITA Y RANITA</v>
      </c>
    </row>
    <row r="114" spans="1:8" x14ac:dyDescent="0.25">
      <c r="A114" s="41"/>
      <c r="B114" s="41" t="s">
        <v>369</v>
      </c>
      <c r="C114" s="48" t="s">
        <v>252</v>
      </c>
      <c r="D114" s="41" t="s">
        <v>379</v>
      </c>
      <c r="E114" s="41" t="s">
        <v>185</v>
      </c>
      <c r="F114" s="41" t="s">
        <v>210</v>
      </c>
      <c r="G114" s="41" t="s">
        <v>232</v>
      </c>
      <c r="H114" s="44" t="str">
        <f t="shared" si="1"/>
        <v>A21 - AJUAR, VARIAS PRENDAS</v>
      </c>
    </row>
    <row r="115" spans="1:8" x14ac:dyDescent="0.25">
      <c r="A115" s="41"/>
      <c r="B115" s="41" t="s">
        <v>369</v>
      </c>
      <c r="C115" s="48" t="s">
        <v>252</v>
      </c>
      <c r="D115" s="41" t="s">
        <v>380</v>
      </c>
      <c r="E115" s="41" t="s">
        <v>234</v>
      </c>
      <c r="F115" s="41" t="s">
        <v>210</v>
      </c>
      <c r="G115" s="41" t="s">
        <v>235</v>
      </c>
      <c r="H115" s="44" t="str">
        <f t="shared" si="1"/>
        <v>A25 - BERMUDAS Y SHORTS PUNTO</v>
      </c>
    </row>
    <row r="116" spans="1:8" x14ac:dyDescent="0.25">
      <c r="A116" s="41"/>
      <c r="B116" s="41" t="s">
        <v>369</v>
      </c>
      <c r="C116" s="48" t="s">
        <v>252</v>
      </c>
      <c r="D116" s="41" t="s">
        <v>381</v>
      </c>
      <c r="E116" s="41" t="s">
        <v>234</v>
      </c>
      <c r="F116" s="41" t="s">
        <v>237</v>
      </c>
      <c r="G116" s="41" t="s">
        <v>238</v>
      </c>
      <c r="H116" s="44" t="str">
        <f t="shared" si="1"/>
        <v>A31 - BERMUDAS Y SHORTS PLANO</v>
      </c>
    </row>
    <row r="117" spans="1:8" x14ac:dyDescent="0.25">
      <c r="A117" s="41"/>
      <c r="B117" s="41" t="s">
        <v>369</v>
      </c>
      <c r="C117" s="48" t="s">
        <v>252</v>
      </c>
      <c r="D117" s="41" t="s">
        <v>382</v>
      </c>
      <c r="E117" s="41" t="s">
        <v>234</v>
      </c>
      <c r="F117" s="41" t="s">
        <v>237</v>
      </c>
      <c r="G117" s="41" t="s">
        <v>240</v>
      </c>
      <c r="H117" s="44" t="str">
        <f t="shared" si="1"/>
        <v>A27 - BERMUDAS Y SHORTS DENIM</v>
      </c>
    </row>
    <row r="118" spans="1:8" x14ac:dyDescent="0.25">
      <c r="A118" s="41"/>
      <c r="B118" s="41" t="s">
        <v>369</v>
      </c>
      <c r="C118" s="48" t="s">
        <v>252</v>
      </c>
      <c r="D118" s="41" t="s">
        <v>383</v>
      </c>
      <c r="E118" s="41" t="s">
        <v>242</v>
      </c>
      <c r="F118" s="41" t="s">
        <v>237</v>
      </c>
      <c r="G118" s="41" t="s">
        <v>243</v>
      </c>
      <c r="H118" s="44" t="str">
        <f t="shared" si="1"/>
        <v>A29 - PANTALON RANITA PLANO</v>
      </c>
    </row>
    <row r="119" spans="1:8" x14ac:dyDescent="0.25">
      <c r="A119" s="41"/>
      <c r="B119" s="41" t="s">
        <v>369</v>
      </c>
      <c r="C119" s="48" t="s">
        <v>252</v>
      </c>
      <c r="D119" s="41" t="s">
        <v>384</v>
      </c>
      <c r="E119" s="41" t="s">
        <v>242</v>
      </c>
      <c r="F119" s="41" t="s">
        <v>210</v>
      </c>
      <c r="G119" s="41" t="s">
        <v>245</v>
      </c>
      <c r="H119" s="44" t="str">
        <f t="shared" si="1"/>
        <v>A30 - PANTALON RANITA PUNTO</v>
      </c>
    </row>
    <row r="120" spans="1:8" x14ac:dyDescent="0.25">
      <c r="A120" s="41"/>
      <c r="B120" s="41" t="s">
        <v>369</v>
      </c>
      <c r="C120" s="48" t="s">
        <v>252</v>
      </c>
      <c r="D120" s="41" t="s">
        <v>385</v>
      </c>
      <c r="E120" s="41" t="s">
        <v>242</v>
      </c>
      <c r="F120" s="41" t="s">
        <v>237</v>
      </c>
      <c r="G120" s="41" t="s">
        <v>247</v>
      </c>
      <c r="H120" s="44" t="str">
        <f t="shared" si="1"/>
        <v>A32 - PANTALON RANITADENIM</v>
      </c>
    </row>
    <row r="121" spans="1:8" x14ac:dyDescent="0.25">
      <c r="A121" s="41"/>
      <c r="B121" s="41" t="s">
        <v>369</v>
      </c>
      <c r="C121" s="48" t="s">
        <v>252</v>
      </c>
      <c r="D121" s="41" t="s">
        <v>386</v>
      </c>
      <c r="E121" s="41" t="s">
        <v>249</v>
      </c>
      <c r="F121" s="41" t="s">
        <v>210</v>
      </c>
      <c r="G121" s="41" t="s">
        <v>250</v>
      </c>
      <c r="H121" s="44" t="str">
        <f t="shared" si="1"/>
        <v>A33 - CALCITAS</v>
      </c>
    </row>
    <row r="122" spans="1:8" x14ac:dyDescent="0.25">
      <c r="A122" s="41"/>
      <c r="B122" s="41" t="s">
        <v>369</v>
      </c>
      <c r="C122" s="48" t="s">
        <v>252</v>
      </c>
      <c r="D122" s="41" t="s">
        <v>387</v>
      </c>
      <c r="E122" s="41" t="s">
        <v>252</v>
      </c>
      <c r="F122" s="41" t="s">
        <v>237</v>
      </c>
      <c r="G122" s="41" t="s">
        <v>253</v>
      </c>
      <c r="H122" s="44" t="str">
        <f t="shared" si="1"/>
        <v>A35 - VESTIDOS PLANO</v>
      </c>
    </row>
    <row r="123" spans="1:8" x14ac:dyDescent="0.25">
      <c r="A123" s="41"/>
      <c r="B123" s="41" t="s">
        <v>369</v>
      </c>
      <c r="C123" s="48" t="s">
        <v>252</v>
      </c>
      <c r="D123" s="41" t="s">
        <v>388</v>
      </c>
      <c r="E123" s="41" t="s">
        <v>252</v>
      </c>
      <c r="F123" s="41" t="s">
        <v>210</v>
      </c>
      <c r="G123" s="41" t="s">
        <v>255</v>
      </c>
      <c r="H123" s="44" t="str">
        <f t="shared" si="1"/>
        <v>A36 - VESTIDOS PUNTO</v>
      </c>
    </row>
    <row r="124" spans="1:8" x14ac:dyDescent="0.25">
      <c r="A124" s="41"/>
      <c r="B124" s="41" t="s">
        <v>369</v>
      </c>
      <c r="C124" s="48" t="s">
        <v>252</v>
      </c>
      <c r="D124" s="41" t="s">
        <v>389</v>
      </c>
      <c r="E124" s="41" t="s">
        <v>257</v>
      </c>
      <c r="F124" s="41" t="s">
        <v>258</v>
      </c>
      <c r="G124" s="41" t="s">
        <v>390</v>
      </c>
      <c r="H124" s="44" t="str">
        <f t="shared" si="1"/>
        <v>A37 - POLLERITAS, BOMBACHONES</v>
      </c>
    </row>
    <row r="125" spans="1:8" x14ac:dyDescent="0.25">
      <c r="A125" s="41"/>
      <c r="B125" s="41" t="s">
        <v>369</v>
      </c>
      <c r="C125" s="48" t="s">
        <v>252</v>
      </c>
      <c r="D125" s="41" t="s">
        <v>391</v>
      </c>
      <c r="E125" s="41" t="s">
        <v>261</v>
      </c>
      <c r="F125" s="41" t="s">
        <v>210</v>
      </c>
      <c r="G125" s="41" t="s">
        <v>262</v>
      </c>
      <c r="H125" s="44" t="str">
        <f t="shared" si="1"/>
        <v>A42 - BUZOS</v>
      </c>
    </row>
    <row r="126" spans="1:8" x14ac:dyDescent="0.25">
      <c r="A126" s="41"/>
      <c r="B126" s="41" t="s">
        <v>369</v>
      </c>
      <c r="C126" s="48" t="s">
        <v>252</v>
      </c>
      <c r="D126" s="41" t="s">
        <v>392</v>
      </c>
      <c r="E126" s="41" t="s">
        <v>261</v>
      </c>
      <c r="F126" s="41" t="s">
        <v>210</v>
      </c>
      <c r="G126" s="41" t="s">
        <v>264</v>
      </c>
      <c r="H126" s="44" t="str">
        <f t="shared" si="1"/>
        <v>A40 - SAQUITOS Y CANGUROS PUNTO</v>
      </c>
    </row>
    <row r="127" spans="1:8" x14ac:dyDescent="0.25">
      <c r="A127" s="41"/>
      <c r="B127" s="41" t="s">
        <v>369</v>
      </c>
      <c r="C127" s="48" t="s">
        <v>252</v>
      </c>
      <c r="D127" s="41" t="s">
        <v>393</v>
      </c>
      <c r="E127" s="41" t="s">
        <v>266</v>
      </c>
      <c r="F127" s="41" t="s">
        <v>267</v>
      </c>
      <c r="G127" s="41" t="s">
        <v>268</v>
      </c>
      <c r="H127" s="44" t="str">
        <f t="shared" si="1"/>
        <v>A51 - SAQUITOS TEJIDOS</v>
      </c>
    </row>
    <row r="128" spans="1:8" x14ac:dyDescent="0.25">
      <c r="A128" s="41"/>
      <c r="B128" s="41" t="s">
        <v>369</v>
      </c>
      <c r="C128" s="48" t="s">
        <v>252</v>
      </c>
      <c r="D128" s="41" t="s">
        <v>394</v>
      </c>
      <c r="E128" s="41" t="s">
        <v>270</v>
      </c>
      <c r="F128" s="41" t="s">
        <v>210</v>
      </c>
      <c r="G128" s="41" t="s">
        <v>271</v>
      </c>
      <c r="H128" s="44" t="str">
        <f t="shared" si="1"/>
        <v>A45 - JARDINEROS PUNTO</v>
      </c>
    </row>
    <row r="129" spans="1:8" x14ac:dyDescent="0.25">
      <c r="A129" s="41"/>
      <c r="B129" s="41" t="s">
        <v>369</v>
      </c>
      <c r="C129" s="48" t="s">
        <v>252</v>
      </c>
      <c r="D129" s="41" t="s">
        <v>395</v>
      </c>
      <c r="E129" s="41" t="s">
        <v>270</v>
      </c>
      <c r="F129" s="41" t="s">
        <v>237</v>
      </c>
      <c r="G129" s="41" t="s">
        <v>273</v>
      </c>
      <c r="H129" s="44" t="str">
        <f t="shared" si="1"/>
        <v>A46 - JARDINEROS PLANO</v>
      </c>
    </row>
    <row r="130" spans="1:8" x14ac:dyDescent="0.25">
      <c r="A130" s="41"/>
      <c r="B130" s="41" t="s">
        <v>369</v>
      </c>
      <c r="C130" s="48" t="s">
        <v>252</v>
      </c>
      <c r="D130" s="41" t="s">
        <v>396</v>
      </c>
      <c r="E130" s="41" t="s">
        <v>270</v>
      </c>
      <c r="F130" s="41" t="s">
        <v>237</v>
      </c>
      <c r="G130" s="41" t="s">
        <v>275</v>
      </c>
      <c r="H130" s="44" t="str">
        <f t="shared" si="1"/>
        <v>A47 - JARDINEROS DENIM</v>
      </c>
    </row>
    <row r="131" spans="1:8" x14ac:dyDescent="0.25">
      <c r="A131" s="41"/>
      <c r="B131" s="41" t="s">
        <v>369</v>
      </c>
      <c r="C131" s="48" t="s">
        <v>252</v>
      </c>
      <c r="D131" s="41" t="s">
        <v>397</v>
      </c>
      <c r="E131" s="41" t="s">
        <v>277</v>
      </c>
      <c r="F131" s="41" t="s">
        <v>237</v>
      </c>
      <c r="G131" s="41" t="s">
        <v>278</v>
      </c>
      <c r="H131" s="44" t="str">
        <f t="shared" ref="H131:H194" si="2">IF(G131="","",CONCATENATE(D131&amp;" - ",G131))</f>
        <v>A50 - CAMPERAS ABRIGO GUATA</v>
      </c>
    </row>
    <row r="132" spans="1:8" x14ac:dyDescent="0.25">
      <c r="A132" s="41"/>
      <c r="B132" s="41" t="s">
        <v>369</v>
      </c>
      <c r="C132" s="48" t="s">
        <v>252</v>
      </c>
      <c r="D132" s="41" t="s">
        <v>398</v>
      </c>
      <c r="E132" s="41" t="s">
        <v>280</v>
      </c>
      <c r="F132" s="41" t="s">
        <v>237</v>
      </c>
      <c r="G132" s="41" t="s">
        <v>281</v>
      </c>
      <c r="H132" s="44" t="str">
        <f t="shared" si="2"/>
        <v>A52 - TAPADITO, CAMPERITA PLANO OTROS</v>
      </c>
    </row>
    <row r="133" spans="1:8" x14ac:dyDescent="0.25">
      <c r="A133" s="41"/>
      <c r="B133" s="41" t="s">
        <v>369</v>
      </c>
      <c r="C133" s="48" t="s">
        <v>252</v>
      </c>
      <c r="D133" s="41" t="s">
        <v>399</v>
      </c>
      <c r="E133" s="41" t="s">
        <v>283</v>
      </c>
      <c r="F133" s="41" t="s">
        <v>210</v>
      </c>
      <c r="G133" s="41" t="s">
        <v>284</v>
      </c>
      <c r="H133" s="44" t="str">
        <f t="shared" si="2"/>
        <v>A55 - BABEROS</v>
      </c>
    </row>
    <row r="134" spans="1:8" x14ac:dyDescent="0.25">
      <c r="A134" s="41"/>
      <c r="B134" s="41" t="s">
        <v>369</v>
      </c>
      <c r="C134" s="48" t="s">
        <v>252</v>
      </c>
      <c r="D134" s="41" t="s">
        <v>400</v>
      </c>
      <c r="E134" s="41" t="s">
        <v>283</v>
      </c>
      <c r="F134" s="41" t="s">
        <v>210</v>
      </c>
      <c r="G134" s="41" t="s">
        <v>286</v>
      </c>
      <c r="H134" s="44" t="str">
        <f t="shared" si="2"/>
        <v>A56 - BABITAS</v>
      </c>
    </row>
    <row r="135" spans="1:8" x14ac:dyDescent="0.25">
      <c r="A135" s="41"/>
      <c r="B135" s="41" t="s">
        <v>369</v>
      </c>
      <c r="C135" s="48" t="s">
        <v>252</v>
      </c>
      <c r="D135" s="41" t="s">
        <v>401</v>
      </c>
      <c r="E135" s="41" t="s">
        <v>288</v>
      </c>
      <c r="F135" s="41" t="s">
        <v>237</v>
      </c>
      <c r="G135" s="41" t="s">
        <v>289</v>
      </c>
      <c r="H135" s="44" t="str">
        <f t="shared" si="2"/>
        <v>A60 - TOALLONES</v>
      </c>
    </row>
    <row r="136" spans="1:8" x14ac:dyDescent="0.25">
      <c r="A136" s="41"/>
      <c r="B136" s="41" t="s">
        <v>369</v>
      </c>
      <c r="C136" s="48" t="s">
        <v>252</v>
      </c>
      <c r="D136" s="41" t="s">
        <v>402</v>
      </c>
      <c r="E136" s="41" t="s">
        <v>288</v>
      </c>
      <c r="F136" s="41" t="s">
        <v>237</v>
      </c>
      <c r="G136" s="41" t="s">
        <v>291</v>
      </c>
      <c r="H136" s="44" t="str">
        <f t="shared" si="2"/>
        <v>A61 - BATAS</v>
      </c>
    </row>
    <row r="137" spans="1:8" x14ac:dyDescent="0.25">
      <c r="A137" s="41"/>
      <c r="B137" s="41" t="s">
        <v>369</v>
      </c>
      <c r="C137" s="48" t="s">
        <v>252</v>
      </c>
      <c r="D137" s="41" t="s">
        <v>403</v>
      </c>
      <c r="E137" s="41" t="s">
        <v>293</v>
      </c>
      <c r="F137" s="41" t="s">
        <v>210</v>
      </c>
      <c r="G137" s="41" t="s">
        <v>294</v>
      </c>
      <c r="H137" s="44" t="str">
        <f t="shared" si="2"/>
        <v>A62 - MANTAS</v>
      </c>
    </row>
    <row r="138" spans="1:8" x14ac:dyDescent="0.25">
      <c r="A138" s="41"/>
      <c r="B138" s="41" t="s">
        <v>369</v>
      </c>
      <c r="C138" s="48" t="s">
        <v>252</v>
      </c>
      <c r="D138" s="41" t="s">
        <v>404</v>
      </c>
      <c r="E138" s="41" t="s">
        <v>296</v>
      </c>
      <c r="F138" s="41" t="s">
        <v>210</v>
      </c>
      <c r="G138" s="41" t="s">
        <v>297</v>
      </c>
      <c r="H138" s="44" t="str">
        <f t="shared" si="2"/>
        <v>A65 - TRAJES DE BAÑO LYCRA</v>
      </c>
    </row>
    <row r="139" spans="1:8" x14ac:dyDescent="0.25">
      <c r="A139" s="41"/>
      <c r="B139" s="41" t="s">
        <v>369</v>
      </c>
      <c r="C139" s="48" t="s">
        <v>252</v>
      </c>
      <c r="D139" s="41" t="s">
        <v>405</v>
      </c>
      <c r="E139" s="41" t="s">
        <v>296</v>
      </c>
      <c r="F139" s="41" t="s">
        <v>237</v>
      </c>
      <c r="G139" s="41" t="s">
        <v>299</v>
      </c>
      <c r="H139" s="44" t="str">
        <f t="shared" si="2"/>
        <v>A66 - TRAJES DE BAÑO PLANO</v>
      </c>
    </row>
    <row r="140" spans="1:8" x14ac:dyDescent="0.25">
      <c r="A140" s="41"/>
      <c r="B140" s="41" t="s">
        <v>369</v>
      </c>
      <c r="C140" s="48" t="s">
        <v>252</v>
      </c>
      <c r="D140" s="41" t="s">
        <v>406</v>
      </c>
      <c r="E140" s="41" t="s">
        <v>301</v>
      </c>
      <c r="F140" s="41" t="s">
        <v>210</v>
      </c>
      <c r="G140" s="41" t="s">
        <v>302</v>
      </c>
      <c r="H140" s="44" t="str">
        <f t="shared" si="2"/>
        <v>A90 - ACCESORIOS</v>
      </c>
    </row>
    <row r="141" spans="1:8" x14ac:dyDescent="0.25">
      <c r="A141" s="41"/>
      <c r="B141" s="41"/>
      <c r="C141" s="41"/>
      <c r="D141" s="41"/>
      <c r="E141" s="41"/>
      <c r="F141" s="41"/>
      <c r="G141" s="41"/>
      <c r="H141" s="44" t="str">
        <f t="shared" si="2"/>
        <v/>
      </c>
    </row>
    <row r="142" spans="1:8" x14ac:dyDescent="0.25">
      <c r="A142" s="41">
        <v>0</v>
      </c>
      <c r="B142" s="41" t="s">
        <v>369</v>
      </c>
      <c r="C142" s="48" t="s">
        <v>296</v>
      </c>
      <c r="D142" s="41" t="s">
        <v>407</v>
      </c>
      <c r="E142" s="41" t="s">
        <v>209</v>
      </c>
      <c r="F142" s="41" t="s">
        <v>210</v>
      </c>
      <c r="G142" s="41" t="s">
        <v>211</v>
      </c>
      <c r="H142" s="44" t="str">
        <f t="shared" si="2"/>
        <v>B01 - MONOS LIVIANOS</v>
      </c>
    </row>
    <row r="143" spans="1:8" x14ac:dyDescent="0.25">
      <c r="A143" s="41" t="s">
        <v>9</v>
      </c>
      <c r="B143" s="41" t="s">
        <v>369</v>
      </c>
      <c r="C143" s="48" t="s">
        <v>296</v>
      </c>
      <c r="D143" s="41" t="s">
        <v>408</v>
      </c>
      <c r="E143" s="41" t="s">
        <v>209</v>
      </c>
      <c r="F143" s="41" t="s">
        <v>210</v>
      </c>
      <c r="G143" s="41" t="s">
        <v>213</v>
      </c>
      <c r="H143" s="44" t="str">
        <f t="shared" si="2"/>
        <v>B05 - MONOS ABRIGO</v>
      </c>
    </row>
    <row r="144" spans="1:8" x14ac:dyDescent="0.25">
      <c r="A144" s="41" t="s">
        <v>372</v>
      </c>
      <c r="B144" s="41" t="s">
        <v>369</v>
      </c>
      <c r="C144" s="48" t="s">
        <v>296</v>
      </c>
      <c r="D144" s="41" t="s">
        <v>409</v>
      </c>
      <c r="E144" s="41" t="s">
        <v>215</v>
      </c>
      <c r="F144" s="41" t="s">
        <v>210</v>
      </c>
      <c r="G144" s="41" t="s">
        <v>216</v>
      </c>
      <c r="H144" s="44" t="str">
        <f t="shared" si="2"/>
        <v>B10 - PAÑALEROS</v>
      </c>
    </row>
    <row r="145" spans="1:8" x14ac:dyDescent="0.25">
      <c r="A145" s="41"/>
      <c r="B145" s="41" t="s">
        <v>369</v>
      </c>
      <c r="C145" s="48" t="s">
        <v>296</v>
      </c>
      <c r="D145" s="41" t="s">
        <v>410</v>
      </c>
      <c r="E145" s="41" t="s">
        <v>218</v>
      </c>
      <c r="F145" s="41" t="s">
        <v>210</v>
      </c>
      <c r="G145" s="41" t="s">
        <v>219</v>
      </c>
      <c r="H145" s="44" t="str">
        <f t="shared" si="2"/>
        <v>B11 - REMERAS</v>
      </c>
    </row>
    <row r="146" spans="1:8" x14ac:dyDescent="0.25">
      <c r="A146" s="48" t="s">
        <v>531</v>
      </c>
      <c r="B146" s="41" t="s">
        <v>369</v>
      </c>
      <c r="C146" s="48" t="s">
        <v>296</v>
      </c>
      <c r="D146" s="41" t="s">
        <v>411</v>
      </c>
      <c r="E146" s="41" t="s">
        <v>221</v>
      </c>
      <c r="F146" s="41" t="s">
        <v>222</v>
      </c>
      <c r="G146" s="41" t="s">
        <v>223</v>
      </c>
      <c r="H146" s="44" t="str">
        <f t="shared" si="2"/>
        <v>B12 - CAMISAS Y CHOMBAS</v>
      </c>
    </row>
    <row r="147" spans="1:8" x14ac:dyDescent="0.25">
      <c r="A147" s="41"/>
      <c r="B147" s="41" t="s">
        <v>369</v>
      </c>
      <c r="C147" s="48" t="s">
        <v>296</v>
      </c>
      <c r="D147" s="41" t="s">
        <v>412</v>
      </c>
      <c r="E147" s="41" t="s">
        <v>221</v>
      </c>
      <c r="F147" s="41" t="s">
        <v>222</v>
      </c>
      <c r="G147" s="41" t="s">
        <v>225</v>
      </c>
      <c r="H147" s="44" t="str">
        <f t="shared" si="2"/>
        <v>B13 - PAÑALEROS CAMISA Y CHOMBA</v>
      </c>
    </row>
    <row r="148" spans="1:8" x14ac:dyDescent="0.25">
      <c r="A148" s="41"/>
      <c r="B148" s="41" t="s">
        <v>369</v>
      </c>
      <c r="C148" s="48" t="s">
        <v>296</v>
      </c>
      <c r="D148" s="41" t="s">
        <v>413</v>
      </c>
      <c r="E148" s="41" t="s">
        <v>227</v>
      </c>
      <c r="F148" s="41" t="s">
        <v>210</v>
      </c>
      <c r="G148" s="41" t="s">
        <v>228</v>
      </c>
      <c r="H148" s="44" t="str">
        <f t="shared" si="2"/>
        <v>B15 - CONJUNTO PANTALON Y CANGURO/ SAQUITO</v>
      </c>
    </row>
    <row r="149" spans="1:8" x14ac:dyDescent="0.25">
      <c r="A149" s="41"/>
      <c r="B149" s="41" t="s">
        <v>369</v>
      </c>
      <c r="C149" s="48" t="s">
        <v>296</v>
      </c>
      <c r="D149" s="41" t="s">
        <v>414</v>
      </c>
      <c r="E149" s="41" t="s">
        <v>185</v>
      </c>
      <c r="F149" s="41" t="s">
        <v>210</v>
      </c>
      <c r="G149" s="41" t="s">
        <v>230</v>
      </c>
      <c r="H149" s="44" t="str">
        <f t="shared" si="2"/>
        <v>B20 - CONJUNTO BATITA Y RANITA</v>
      </c>
    </row>
    <row r="150" spans="1:8" x14ac:dyDescent="0.25">
      <c r="A150" s="41"/>
      <c r="B150" s="41" t="s">
        <v>369</v>
      </c>
      <c r="C150" s="48" t="s">
        <v>296</v>
      </c>
      <c r="D150" s="41" t="s">
        <v>415</v>
      </c>
      <c r="E150" s="41" t="s">
        <v>185</v>
      </c>
      <c r="F150" s="41" t="s">
        <v>210</v>
      </c>
      <c r="G150" s="41" t="s">
        <v>232</v>
      </c>
      <c r="H150" s="44" t="str">
        <f t="shared" si="2"/>
        <v>B21 - AJUAR, VARIAS PRENDAS</v>
      </c>
    </row>
    <row r="151" spans="1:8" x14ac:dyDescent="0.25">
      <c r="A151" s="41"/>
      <c r="B151" s="41" t="s">
        <v>369</v>
      </c>
      <c r="C151" s="48" t="s">
        <v>296</v>
      </c>
      <c r="D151" s="41" t="s">
        <v>196</v>
      </c>
      <c r="E151" s="41" t="s">
        <v>234</v>
      </c>
      <c r="F151" s="41" t="s">
        <v>210</v>
      </c>
      <c r="G151" s="41" t="s">
        <v>235</v>
      </c>
      <c r="H151" s="44" t="str">
        <f t="shared" si="2"/>
        <v>B25 - BERMUDAS Y SHORTS PUNTO</v>
      </c>
    </row>
    <row r="152" spans="1:8" x14ac:dyDescent="0.25">
      <c r="A152" s="41"/>
      <c r="B152" s="41" t="s">
        <v>369</v>
      </c>
      <c r="C152" s="48" t="s">
        <v>296</v>
      </c>
      <c r="D152" s="41" t="s">
        <v>416</v>
      </c>
      <c r="E152" s="41" t="s">
        <v>234</v>
      </c>
      <c r="F152" s="41" t="s">
        <v>237</v>
      </c>
      <c r="G152" s="41" t="s">
        <v>238</v>
      </c>
      <c r="H152" s="44" t="str">
        <f t="shared" si="2"/>
        <v>B31 - BERMUDAS Y SHORTS PLANO</v>
      </c>
    </row>
    <row r="153" spans="1:8" x14ac:dyDescent="0.25">
      <c r="A153" s="41"/>
      <c r="B153" s="41" t="s">
        <v>369</v>
      </c>
      <c r="C153" s="48" t="s">
        <v>296</v>
      </c>
      <c r="D153" s="41" t="s">
        <v>197</v>
      </c>
      <c r="E153" s="41" t="s">
        <v>234</v>
      </c>
      <c r="F153" s="41" t="s">
        <v>237</v>
      </c>
      <c r="G153" s="41" t="s">
        <v>240</v>
      </c>
      <c r="H153" s="44" t="str">
        <f t="shared" si="2"/>
        <v>B27 - BERMUDAS Y SHORTS DENIM</v>
      </c>
    </row>
    <row r="154" spans="1:8" x14ac:dyDescent="0.25">
      <c r="A154" s="41"/>
      <c r="B154" s="41" t="s">
        <v>369</v>
      </c>
      <c r="C154" s="48" t="s">
        <v>296</v>
      </c>
      <c r="D154" s="41" t="s">
        <v>198</v>
      </c>
      <c r="E154" s="41" t="s">
        <v>242</v>
      </c>
      <c r="F154" s="41" t="s">
        <v>237</v>
      </c>
      <c r="G154" s="41" t="s">
        <v>243</v>
      </c>
      <c r="H154" s="44" t="str">
        <f t="shared" si="2"/>
        <v>B29 - PANTALON RANITA PLANO</v>
      </c>
    </row>
    <row r="155" spans="1:8" x14ac:dyDescent="0.25">
      <c r="A155" s="41"/>
      <c r="B155" s="41" t="s">
        <v>369</v>
      </c>
      <c r="C155" s="48" t="s">
        <v>296</v>
      </c>
      <c r="D155" s="41" t="s">
        <v>417</v>
      </c>
      <c r="E155" s="41" t="s">
        <v>242</v>
      </c>
      <c r="F155" s="41" t="s">
        <v>210</v>
      </c>
      <c r="G155" s="41" t="s">
        <v>245</v>
      </c>
      <c r="H155" s="44" t="str">
        <f t="shared" si="2"/>
        <v>B30 - PANTALON RANITA PUNTO</v>
      </c>
    </row>
    <row r="156" spans="1:8" x14ac:dyDescent="0.25">
      <c r="A156" s="41"/>
      <c r="B156" s="41" t="s">
        <v>369</v>
      </c>
      <c r="C156" s="48" t="s">
        <v>296</v>
      </c>
      <c r="D156" s="41" t="s">
        <v>418</v>
      </c>
      <c r="E156" s="41" t="s">
        <v>242</v>
      </c>
      <c r="F156" s="41" t="s">
        <v>237</v>
      </c>
      <c r="G156" s="41" t="s">
        <v>247</v>
      </c>
      <c r="H156" s="44" t="str">
        <f t="shared" si="2"/>
        <v>B32 - PANTALON RANITADENIM</v>
      </c>
    </row>
    <row r="157" spans="1:8" x14ac:dyDescent="0.25">
      <c r="A157" s="41"/>
      <c r="B157" s="41" t="s">
        <v>369</v>
      </c>
      <c r="C157" s="48" t="s">
        <v>296</v>
      </c>
      <c r="D157" s="41" t="s">
        <v>419</v>
      </c>
      <c r="E157" s="41" t="s">
        <v>249</v>
      </c>
      <c r="F157" s="41" t="s">
        <v>210</v>
      </c>
      <c r="G157" s="41" t="s">
        <v>250</v>
      </c>
      <c r="H157" s="44" t="str">
        <f t="shared" si="2"/>
        <v>B33 - CALCITAS</v>
      </c>
    </row>
    <row r="158" spans="1:8" x14ac:dyDescent="0.25">
      <c r="A158" s="41"/>
      <c r="B158" s="41" t="s">
        <v>369</v>
      </c>
      <c r="C158" s="48" t="s">
        <v>296</v>
      </c>
      <c r="D158" s="41" t="s">
        <v>420</v>
      </c>
      <c r="E158" s="41" t="s">
        <v>252</v>
      </c>
      <c r="F158" s="41" t="s">
        <v>237</v>
      </c>
      <c r="G158" s="41" t="s">
        <v>253</v>
      </c>
      <c r="H158" s="44" t="str">
        <f t="shared" si="2"/>
        <v>B35 - VESTIDOS PLANO</v>
      </c>
    </row>
    <row r="159" spans="1:8" x14ac:dyDescent="0.25">
      <c r="A159" s="41"/>
      <c r="B159" s="41" t="s">
        <v>369</v>
      </c>
      <c r="C159" s="48" t="s">
        <v>296</v>
      </c>
      <c r="D159" s="41" t="s">
        <v>421</v>
      </c>
      <c r="E159" s="41" t="s">
        <v>252</v>
      </c>
      <c r="F159" s="41" t="s">
        <v>210</v>
      </c>
      <c r="G159" s="41" t="s">
        <v>255</v>
      </c>
      <c r="H159" s="44" t="str">
        <f t="shared" si="2"/>
        <v>B36 - VESTIDOS PUNTO</v>
      </c>
    </row>
    <row r="160" spans="1:8" x14ac:dyDescent="0.25">
      <c r="A160" s="41"/>
      <c r="B160" s="41" t="s">
        <v>369</v>
      </c>
      <c r="C160" s="48" t="s">
        <v>296</v>
      </c>
      <c r="D160" s="41" t="s">
        <v>422</v>
      </c>
      <c r="E160" s="41" t="s">
        <v>257</v>
      </c>
      <c r="F160" s="41" t="s">
        <v>258</v>
      </c>
      <c r="G160" s="41" t="s">
        <v>390</v>
      </c>
      <c r="H160" s="44" t="str">
        <f t="shared" si="2"/>
        <v>B37 - POLLERITAS, BOMBACHONES</v>
      </c>
    </row>
    <row r="161" spans="1:8" x14ac:dyDescent="0.25">
      <c r="A161" s="41"/>
      <c r="B161" s="41" t="s">
        <v>369</v>
      </c>
      <c r="C161" s="48" t="s">
        <v>296</v>
      </c>
      <c r="D161" s="41" t="s">
        <v>423</v>
      </c>
      <c r="E161" s="41" t="s">
        <v>261</v>
      </c>
      <c r="F161" s="41" t="s">
        <v>210</v>
      </c>
      <c r="G161" s="41" t="s">
        <v>262</v>
      </c>
      <c r="H161" s="44" t="str">
        <f t="shared" si="2"/>
        <v>B42 - BUZOS</v>
      </c>
    </row>
    <row r="162" spans="1:8" x14ac:dyDescent="0.25">
      <c r="A162" s="41"/>
      <c r="B162" s="41" t="s">
        <v>369</v>
      </c>
      <c r="C162" s="48" t="s">
        <v>296</v>
      </c>
      <c r="D162" s="41" t="s">
        <v>424</v>
      </c>
      <c r="E162" s="41" t="s">
        <v>261</v>
      </c>
      <c r="F162" s="41" t="s">
        <v>210</v>
      </c>
      <c r="G162" s="41" t="s">
        <v>264</v>
      </c>
      <c r="H162" s="44" t="str">
        <f t="shared" si="2"/>
        <v>B40 - SAQUITOS Y CANGUROS PUNTO</v>
      </c>
    </row>
    <row r="163" spans="1:8" x14ac:dyDescent="0.25">
      <c r="A163" s="41"/>
      <c r="B163" s="41" t="s">
        <v>369</v>
      </c>
      <c r="C163" s="48" t="s">
        <v>296</v>
      </c>
      <c r="D163" s="41" t="s">
        <v>425</v>
      </c>
      <c r="E163" s="41" t="s">
        <v>266</v>
      </c>
      <c r="F163" s="41" t="s">
        <v>267</v>
      </c>
      <c r="G163" s="41" t="s">
        <v>268</v>
      </c>
      <c r="H163" s="44" t="str">
        <f t="shared" si="2"/>
        <v>B51 - SAQUITOS TEJIDOS</v>
      </c>
    </row>
    <row r="164" spans="1:8" x14ac:dyDescent="0.25">
      <c r="A164" s="41"/>
      <c r="B164" s="41" t="s">
        <v>369</v>
      </c>
      <c r="C164" s="48" t="s">
        <v>296</v>
      </c>
      <c r="D164" s="41" t="s">
        <v>426</v>
      </c>
      <c r="E164" s="41" t="s">
        <v>270</v>
      </c>
      <c r="F164" s="41" t="s">
        <v>210</v>
      </c>
      <c r="G164" s="41" t="s">
        <v>271</v>
      </c>
      <c r="H164" s="44" t="str">
        <f t="shared" si="2"/>
        <v>B45 - JARDINEROS PUNTO</v>
      </c>
    </row>
    <row r="165" spans="1:8" x14ac:dyDescent="0.25">
      <c r="A165" s="41"/>
      <c r="B165" s="41" t="s">
        <v>369</v>
      </c>
      <c r="C165" s="48" t="s">
        <v>296</v>
      </c>
      <c r="D165" s="41" t="s">
        <v>427</v>
      </c>
      <c r="E165" s="41" t="s">
        <v>270</v>
      </c>
      <c r="F165" s="41" t="s">
        <v>237</v>
      </c>
      <c r="G165" s="41" t="s">
        <v>273</v>
      </c>
      <c r="H165" s="44" t="str">
        <f t="shared" si="2"/>
        <v>B46 - JARDINEROS PLANO</v>
      </c>
    </row>
    <row r="166" spans="1:8" x14ac:dyDescent="0.25">
      <c r="A166" s="41"/>
      <c r="B166" s="41" t="s">
        <v>369</v>
      </c>
      <c r="C166" s="48" t="s">
        <v>296</v>
      </c>
      <c r="D166" s="41" t="s">
        <v>428</v>
      </c>
      <c r="E166" s="41" t="s">
        <v>270</v>
      </c>
      <c r="F166" s="41" t="s">
        <v>237</v>
      </c>
      <c r="G166" s="41" t="s">
        <v>275</v>
      </c>
      <c r="H166" s="44" t="str">
        <f t="shared" si="2"/>
        <v>B47 - JARDINEROS DENIM</v>
      </c>
    </row>
    <row r="167" spans="1:8" x14ac:dyDescent="0.25">
      <c r="A167" s="41"/>
      <c r="B167" s="41" t="s">
        <v>369</v>
      </c>
      <c r="C167" s="48" t="s">
        <v>296</v>
      </c>
      <c r="D167" s="41" t="s">
        <v>429</v>
      </c>
      <c r="E167" s="41" t="s">
        <v>277</v>
      </c>
      <c r="F167" s="41" t="s">
        <v>237</v>
      </c>
      <c r="G167" s="41" t="s">
        <v>278</v>
      </c>
      <c r="H167" s="44" t="str">
        <f t="shared" si="2"/>
        <v>B50 - CAMPERAS ABRIGO GUATA</v>
      </c>
    </row>
    <row r="168" spans="1:8" x14ac:dyDescent="0.25">
      <c r="A168" s="41"/>
      <c r="B168" s="41" t="s">
        <v>369</v>
      </c>
      <c r="C168" s="48" t="s">
        <v>296</v>
      </c>
      <c r="D168" s="41" t="s">
        <v>430</v>
      </c>
      <c r="E168" s="41" t="s">
        <v>280</v>
      </c>
      <c r="F168" s="41" t="s">
        <v>237</v>
      </c>
      <c r="G168" s="41" t="s">
        <v>281</v>
      </c>
      <c r="H168" s="44" t="str">
        <f t="shared" si="2"/>
        <v>B52 - TAPADITO, CAMPERITA PLANO OTROS</v>
      </c>
    </row>
    <row r="169" spans="1:8" x14ac:dyDescent="0.25">
      <c r="A169" s="41"/>
      <c r="B169" s="41" t="s">
        <v>369</v>
      </c>
      <c r="C169" s="48" t="s">
        <v>296</v>
      </c>
      <c r="D169" s="41" t="s">
        <v>431</v>
      </c>
      <c r="E169" s="41" t="s">
        <v>283</v>
      </c>
      <c r="F169" s="41" t="s">
        <v>210</v>
      </c>
      <c r="G169" s="41" t="s">
        <v>284</v>
      </c>
      <c r="H169" s="44" t="str">
        <f t="shared" si="2"/>
        <v>B55 - BABEROS</v>
      </c>
    </row>
    <row r="170" spans="1:8" x14ac:dyDescent="0.25">
      <c r="A170" s="41"/>
      <c r="B170" s="41" t="s">
        <v>369</v>
      </c>
      <c r="C170" s="48" t="s">
        <v>296</v>
      </c>
      <c r="D170" s="41" t="s">
        <v>432</v>
      </c>
      <c r="E170" s="41" t="s">
        <v>283</v>
      </c>
      <c r="F170" s="41" t="s">
        <v>210</v>
      </c>
      <c r="G170" s="41" t="s">
        <v>286</v>
      </c>
      <c r="H170" s="44" t="str">
        <f t="shared" si="2"/>
        <v>B56 - BABITAS</v>
      </c>
    </row>
    <row r="171" spans="1:8" x14ac:dyDescent="0.25">
      <c r="A171" s="41"/>
      <c r="B171" s="41" t="s">
        <v>369</v>
      </c>
      <c r="C171" s="48" t="s">
        <v>296</v>
      </c>
      <c r="D171" s="41" t="s">
        <v>433</v>
      </c>
      <c r="E171" s="41" t="s">
        <v>288</v>
      </c>
      <c r="F171" s="41" t="s">
        <v>237</v>
      </c>
      <c r="G171" s="41" t="s">
        <v>289</v>
      </c>
      <c r="H171" s="44" t="str">
        <f t="shared" si="2"/>
        <v>B60 - TOALLONES</v>
      </c>
    </row>
    <row r="172" spans="1:8" x14ac:dyDescent="0.25">
      <c r="A172" s="41"/>
      <c r="B172" s="41" t="s">
        <v>369</v>
      </c>
      <c r="C172" s="48" t="s">
        <v>296</v>
      </c>
      <c r="D172" s="41" t="s">
        <v>434</v>
      </c>
      <c r="E172" s="41" t="s">
        <v>288</v>
      </c>
      <c r="F172" s="41" t="s">
        <v>237</v>
      </c>
      <c r="G172" s="41" t="s">
        <v>291</v>
      </c>
      <c r="H172" s="44" t="str">
        <f t="shared" si="2"/>
        <v>B61 - BATAS</v>
      </c>
    </row>
    <row r="173" spans="1:8" x14ac:dyDescent="0.25">
      <c r="A173" s="41"/>
      <c r="B173" s="41" t="s">
        <v>369</v>
      </c>
      <c r="C173" s="48" t="s">
        <v>296</v>
      </c>
      <c r="D173" s="41" t="s">
        <v>435</v>
      </c>
      <c r="E173" s="41" t="s">
        <v>293</v>
      </c>
      <c r="F173" s="41" t="s">
        <v>210</v>
      </c>
      <c r="G173" s="41" t="s">
        <v>294</v>
      </c>
      <c r="H173" s="44" t="str">
        <f t="shared" si="2"/>
        <v>B62 - MANTAS</v>
      </c>
    </row>
    <row r="174" spans="1:8" x14ac:dyDescent="0.25">
      <c r="A174" s="41"/>
      <c r="B174" s="41" t="s">
        <v>369</v>
      </c>
      <c r="C174" s="48" t="s">
        <v>296</v>
      </c>
      <c r="D174" s="41" t="s">
        <v>436</v>
      </c>
      <c r="E174" s="41" t="s">
        <v>296</v>
      </c>
      <c r="F174" s="41" t="s">
        <v>210</v>
      </c>
      <c r="G174" s="41" t="s">
        <v>297</v>
      </c>
      <c r="H174" s="44" t="str">
        <f t="shared" si="2"/>
        <v>B65 - TRAJES DE BAÑO LYCRA</v>
      </c>
    </row>
    <row r="175" spans="1:8" x14ac:dyDescent="0.25">
      <c r="A175" s="41"/>
      <c r="B175" s="41" t="s">
        <v>369</v>
      </c>
      <c r="C175" s="48" t="s">
        <v>296</v>
      </c>
      <c r="D175" s="41" t="s">
        <v>437</v>
      </c>
      <c r="E175" s="41" t="s">
        <v>296</v>
      </c>
      <c r="F175" s="41" t="s">
        <v>237</v>
      </c>
      <c r="G175" s="41" t="s">
        <v>299</v>
      </c>
      <c r="H175" s="44" t="str">
        <f t="shared" si="2"/>
        <v>B66 - TRAJES DE BAÑO PLANO</v>
      </c>
    </row>
    <row r="176" spans="1:8" x14ac:dyDescent="0.25">
      <c r="A176" s="41"/>
      <c r="B176" s="41" t="s">
        <v>369</v>
      </c>
      <c r="C176" s="48" t="s">
        <v>296</v>
      </c>
      <c r="D176" s="41" t="s">
        <v>438</v>
      </c>
      <c r="E176" s="41" t="s">
        <v>301</v>
      </c>
      <c r="F176" s="41" t="s">
        <v>210</v>
      </c>
      <c r="G176" s="41" t="s">
        <v>302</v>
      </c>
      <c r="H176" s="44" t="str">
        <f t="shared" si="2"/>
        <v>B90 - ACCESORIOS</v>
      </c>
    </row>
    <row r="177" spans="1:8" x14ac:dyDescent="0.25">
      <c r="A177" s="41"/>
      <c r="B177" s="41"/>
      <c r="C177" s="41"/>
      <c r="D177" s="41"/>
      <c r="E177" s="41"/>
      <c r="F177" s="41"/>
      <c r="G177" s="41"/>
      <c r="H177" s="44" t="str">
        <f t="shared" si="2"/>
        <v/>
      </c>
    </row>
    <row r="178" spans="1:8" x14ac:dyDescent="0.25">
      <c r="A178" s="41"/>
      <c r="B178" s="41"/>
      <c r="C178" s="41"/>
      <c r="D178" s="41"/>
      <c r="E178" s="41"/>
      <c r="F178" s="41"/>
      <c r="G178" s="41"/>
      <c r="H178" s="44" t="str">
        <f t="shared" si="2"/>
        <v/>
      </c>
    </row>
    <row r="179" spans="1:8" x14ac:dyDescent="0.25">
      <c r="A179" s="41" t="s">
        <v>439</v>
      </c>
      <c r="B179" s="41" t="s">
        <v>617</v>
      </c>
      <c r="C179" s="41"/>
      <c r="D179" s="41">
        <v>90</v>
      </c>
      <c r="E179" s="41" t="s">
        <v>283</v>
      </c>
      <c r="F179" s="43" t="s">
        <v>210</v>
      </c>
      <c r="G179" s="41" t="s">
        <v>440</v>
      </c>
      <c r="H179" s="44" t="str">
        <f t="shared" si="2"/>
        <v>90 - baberos</v>
      </c>
    </row>
    <row r="180" spans="1:8" x14ac:dyDescent="0.25">
      <c r="A180" s="41" t="s">
        <v>9</v>
      </c>
      <c r="B180" s="41" t="s">
        <v>617</v>
      </c>
      <c r="C180" s="41"/>
      <c r="D180" s="41">
        <v>95</v>
      </c>
      <c r="E180" s="41" t="s">
        <v>209</v>
      </c>
      <c r="F180" s="43" t="s">
        <v>210</v>
      </c>
      <c r="G180" s="41" t="s">
        <v>441</v>
      </c>
      <c r="H180" s="44" t="str">
        <f t="shared" si="2"/>
        <v>95 - monos</v>
      </c>
    </row>
    <row r="181" spans="1:8" x14ac:dyDescent="0.25">
      <c r="A181" s="41" t="s">
        <v>372</v>
      </c>
      <c r="B181" s="41" t="s">
        <v>617</v>
      </c>
      <c r="C181" s="41"/>
      <c r="D181" s="41">
        <v>96</v>
      </c>
      <c r="E181" s="41" t="s">
        <v>215</v>
      </c>
      <c r="F181" s="43" t="s">
        <v>210</v>
      </c>
      <c r="G181" s="41" t="s">
        <v>442</v>
      </c>
      <c r="H181" s="44" t="str">
        <f t="shared" si="2"/>
        <v>96 - pañaleros</v>
      </c>
    </row>
    <row r="182" spans="1:8" x14ac:dyDescent="0.25">
      <c r="A182" s="41"/>
      <c r="B182" s="41" t="s">
        <v>617</v>
      </c>
      <c r="C182" s="41"/>
      <c r="D182" s="41">
        <v>105</v>
      </c>
      <c r="E182" s="41" t="s">
        <v>221</v>
      </c>
      <c r="F182" s="41" t="s">
        <v>237</v>
      </c>
      <c r="G182" s="41" t="s">
        <v>443</v>
      </c>
      <c r="H182" s="44" t="str">
        <f t="shared" si="2"/>
        <v>105 - camisas plano fantasia</v>
      </c>
    </row>
    <row r="183" spans="1:8" x14ac:dyDescent="0.25">
      <c r="A183" s="41"/>
      <c r="B183" s="41" t="s">
        <v>617</v>
      </c>
      <c r="C183" s="41"/>
      <c r="D183" s="41">
        <v>116</v>
      </c>
      <c r="E183" s="41" t="s">
        <v>221</v>
      </c>
      <c r="F183" s="41" t="s">
        <v>237</v>
      </c>
      <c r="G183" s="41" t="s">
        <v>444</v>
      </c>
      <c r="H183" s="44" t="str">
        <f t="shared" si="2"/>
        <v>116 - camisas denim</v>
      </c>
    </row>
    <row r="184" spans="1:8" x14ac:dyDescent="0.25">
      <c r="A184" s="41"/>
      <c r="B184" s="41" t="s">
        <v>617</v>
      </c>
      <c r="C184" s="41"/>
      <c r="D184" s="41">
        <v>106</v>
      </c>
      <c r="E184" s="41" t="s">
        <v>221</v>
      </c>
      <c r="F184" s="41" t="s">
        <v>210</v>
      </c>
      <c r="G184" s="41" t="s">
        <v>445</v>
      </c>
      <c r="H184" s="44" t="str">
        <f t="shared" si="2"/>
        <v>106 - chombas</v>
      </c>
    </row>
    <row r="185" spans="1:8" x14ac:dyDescent="0.25">
      <c r="A185" s="41"/>
      <c r="B185" s="41" t="s">
        <v>617</v>
      </c>
      <c r="C185" s="41"/>
      <c r="D185" s="41">
        <v>108</v>
      </c>
      <c r="E185" s="41" t="s">
        <v>218</v>
      </c>
      <c r="F185" s="41" t="s">
        <v>210</v>
      </c>
      <c r="G185" s="41" t="s">
        <v>446</v>
      </c>
      <c r="H185" s="44" t="str">
        <f t="shared" si="2"/>
        <v>108 - remeras lisas y poleras</v>
      </c>
    </row>
    <row r="186" spans="1:8" x14ac:dyDescent="0.25">
      <c r="A186" s="41"/>
      <c r="B186" s="41" t="s">
        <v>617</v>
      </c>
      <c r="C186" s="41"/>
      <c r="D186" s="41">
        <v>109</v>
      </c>
      <c r="E186" s="41" t="s">
        <v>218</v>
      </c>
      <c r="F186" s="41" t="s">
        <v>210</v>
      </c>
      <c r="G186" s="41" t="s">
        <v>447</v>
      </c>
      <c r="H186" s="44" t="str">
        <f t="shared" si="2"/>
        <v>109 - remeras con estampa</v>
      </c>
    </row>
    <row r="187" spans="1:8" x14ac:dyDescent="0.25">
      <c r="A187" s="41"/>
      <c r="B187" s="41" t="s">
        <v>617</v>
      </c>
      <c r="C187" s="41"/>
      <c r="D187" s="41">
        <v>112</v>
      </c>
      <c r="E187" s="41" t="s">
        <v>218</v>
      </c>
      <c r="F187" s="41" t="s">
        <v>210</v>
      </c>
      <c r="G187" s="41" t="s">
        <v>448</v>
      </c>
      <c r="H187" s="44" t="str">
        <f t="shared" si="2"/>
        <v xml:space="preserve">112 - remeras rayadas y estampadas </v>
      </c>
    </row>
    <row r="188" spans="1:8" x14ac:dyDescent="0.25">
      <c r="A188" s="41"/>
      <c r="B188" s="41" t="s">
        <v>617</v>
      </c>
      <c r="C188" s="41"/>
      <c r="D188" s="41">
        <v>117</v>
      </c>
      <c r="E188" s="41" t="s">
        <v>218</v>
      </c>
      <c r="F188" s="41" t="s">
        <v>210</v>
      </c>
      <c r="G188" s="41" t="s">
        <v>449</v>
      </c>
      <c r="H188" s="44" t="str">
        <f t="shared" si="2"/>
        <v>117 - musculosa con estampas</v>
      </c>
    </row>
    <row r="189" spans="1:8" x14ac:dyDescent="0.25">
      <c r="A189" s="41"/>
      <c r="B189" s="41" t="s">
        <v>617</v>
      </c>
      <c r="C189" s="41"/>
      <c r="D189" s="41">
        <v>137</v>
      </c>
      <c r="E189" s="41" t="s">
        <v>218</v>
      </c>
      <c r="F189" s="41" t="s">
        <v>210</v>
      </c>
      <c r="G189" s="41" t="s">
        <v>450</v>
      </c>
      <c r="H189" s="44" t="str">
        <f t="shared" si="2"/>
        <v>137 - musculosa rayado estampado metro</v>
      </c>
    </row>
    <row r="190" spans="1:8" x14ac:dyDescent="0.25">
      <c r="A190" s="41"/>
      <c r="B190" s="41" t="s">
        <v>617</v>
      </c>
      <c r="C190" s="41"/>
      <c r="D190" s="41">
        <v>118</v>
      </c>
      <c r="E190" s="41" t="s">
        <v>218</v>
      </c>
      <c r="F190" s="41" t="s">
        <v>210</v>
      </c>
      <c r="G190" s="41" t="s">
        <v>451</v>
      </c>
      <c r="H190" s="44" t="str">
        <f t="shared" si="2"/>
        <v>118 - remeras modelito</v>
      </c>
    </row>
    <row r="191" spans="1:8" x14ac:dyDescent="0.25">
      <c r="A191" s="41"/>
      <c r="B191" s="41" t="s">
        <v>617</v>
      </c>
      <c r="C191" s="41"/>
      <c r="D191" s="41">
        <v>126</v>
      </c>
      <c r="E191" s="41" t="s">
        <v>234</v>
      </c>
      <c r="F191" s="41" t="s">
        <v>237</v>
      </c>
      <c r="G191" s="41" t="s">
        <v>452</v>
      </c>
      <c r="H191" s="44" t="str">
        <f t="shared" si="2"/>
        <v>126 - shorts y bermudas plano otros</v>
      </c>
    </row>
    <row r="192" spans="1:8" x14ac:dyDescent="0.25">
      <c r="A192" s="41"/>
      <c r="B192" s="41" t="s">
        <v>617</v>
      </c>
      <c r="C192" s="41"/>
      <c r="D192" s="41">
        <v>127</v>
      </c>
      <c r="E192" s="41" t="s">
        <v>234</v>
      </c>
      <c r="F192" s="41" t="s">
        <v>210</v>
      </c>
      <c r="G192" s="41" t="s">
        <v>453</v>
      </c>
      <c r="H192" s="44" t="str">
        <f t="shared" si="2"/>
        <v>127 - shorts y bermuda punto liso</v>
      </c>
    </row>
    <row r="193" spans="1:8" x14ac:dyDescent="0.25">
      <c r="A193" s="41"/>
      <c r="B193" s="41" t="s">
        <v>617</v>
      </c>
      <c r="C193" s="41"/>
      <c r="D193" s="41">
        <v>135</v>
      </c>
      <c r="E193" s="41" t="s">
        <v>234</v>
      </c>
      <c r="F193" s="41" t="s">
        <v>210</v>
      </c>
      <c r="G193" s="41" t="s">
        <v>454</v>
      </c>
      <c r="H193" s="44" t="str">
        <f t="shared" si="2"/>
        <v>135 - shorts y bermuda punto estampado</v>
      </c>
    </row>
    <row r="194" spans="1:8" x14ac:dyDescent="0.25">
      <c r="A194" s="41"/>
      <c r="B194" s="41" t="s">
        <v>617</v>
      </c>
      <c r="C194" s="41"/>
      <c r="D194" s="41">
        <v>129</v>
      </c>
      <c r="E194" s="41" t="s">
        <v>234</v>
      </c>
      <c r="F194" s="41" t="s">
        <v>237</v>
      </c>
      <c r="G194" s="41" t="s">
        <v>455</v>
      </c>
      <c r="H194" s="44" t="str">
        <f t="shared" si="2"/>
        <v>129 - shorts y bermudas denim</v>
      </c>
    </row>
    <row r="195" spans="1:8" x14ac:dyDescent="0.25">
      <c r="A195" s="41"/>
      <c r="B195" s="41" t="s">
        <v>617</v>
      </c>
      <c r="C195" s="41"/>
      <c r="D195" s="41">
        <v>125</v>
      </c>
      <c r="E195" s="41" t="s">
        <v>242</v>
      </c>
      <c r="F195" s="41" t="s">
        <v>237</v>
      </c>
      <c r="G195" s="41" t="s">
        <v>456</v>
      </c>
      <c r="H195" s="44" t="str">
        <f t="shared" ref="H195:H259" si="3">IF(G195="","",CONCATENATE(D195&amp;" - ",G195))</f>
        <v>125 - pantalones plano otros</v>
      </c>
    </row>
    <row r="196" spans="1:8" x14ac:dyDescent="0.25">
      <c r="A196" s="41"/>
      <c r="B196" s="41" t="s">
        <v>617</v>
      </c>
      <c r="C196" s="41"/>
      <c r="D196" s="41">
        <v>128</v>
      </c>
      <c r="E196" s="41" t="s">
        <v>242</v>
      </c>
      <c r="F196" s="41" t="s">
        <v>210</v>
      </c>
      <c r="G196" s="41" t="s">
        <v>1171</v>
      </c>
      <c r="H196" s="44" t="str">
        <f t="shared" si="3"/>
        <v>128 - pantalones y calzas punto liso abrigo</v>
      </c>
    </row>
    <row r="197" spans="1:8" x14ac:dyDescent="0.25">
      <c r="A197" s="41"/>
      <c r="B197" s="41" t="s">
        <v>617</v>
      </c>
      <c r="C197" s="41"/>
      <c r="D197" s="41">
        <v>136</v>
      </c>
      <c r="E197" s="41" t="s">
        <v>242</v>
      </c>
      <c r="F197" s="41" t="s">
        <v>210</v>
      </c>
      <c r="G197" s="41" t="s">
        <v>1172</v>
      </c>
      <c r="H197" s="44" t="str">
        <f t="shared" si="3"/>
        <v>136 - pantalones y calzas punto estampado abrigo</v>
      </c>
    </row>
    <row r="198" spans="1:8" x14ac:dyDescent="0.25">
      <c r="A198" s="41"/>
      <c r="B198" s="41" t="s">
        <v>617</v>
      </c>
      <c r="C198" s="41"/>
      <c r="D198" s="41">
        <v>121</v>
      </c>
      <c r="E198" s="41" t="s">
        <v>242</v>
      </c>
      <c r="F198" s="41" t="s">
        <v>237</v>
      </c>
      <c r="G198" s="41" t="s">
        <v>457</v>
      </c>
      <c r="H198" s="44" t="str">
        <f t="shared" si="3"/>
        <v>121 - pantalones denim</v>
      </c>
    </row>
    <row r="199" spans="1:8" x14ac:dyDescent="0.25">
      <c r="A199" s="41"/>
      <c r="B199" s="41" t="s">
        <v>617</v>
      </c>
      <c r="C199" s="41"/>
      <c r="D199" s="41">
        <v>145</v>
      </c>
      <c r="E199" s="41" t="s">
        <v>257</v>
      </c>
      <c r="F199" s="41" t="s">
        <v>237</v>
      </c>
      <c r="G199" s="41" t="s">
        <v>458</v>
      </c>
      <c r="H199" s="44" t="str">
        <f t="shared" si="3"/>
        <v>145 - pollera plano otros</v>
      </c>
    </row>
    <row r="200" spans="1:8" x14ac:dyDescent="0.25">
      <c r="A200" s="41"/>
      <c r="B200" s="41" t="s">
        <v>617</v>
      </c>
      <c r="C200" s="41"/>
      <c r="D200" s="41">
        <v>140</v>
      </c>
      <c r="E200" s="41" t="s">
        <v>257</v>
      </c>
      <c r="F200" s="41" t="s">
        <v>210</v>
      </c>
      <c r="G200" s="41" t="s">
        <v>459</v>
      </c>
      <c r="H200" s="44" t="str">
        <f t="shared" si="3"/>
        <v>140 - pollera punto</v>
      </c>
    </row>
    <row r="201" spans="1:8" x14ac:dyDescent="0.25">
      <c r="A201" s="41"/>
      <c r="B201" s="41" t="s">
        <v>617</v>
      </c>
      <c r="C201" s="41"/>
      <c r="D201" s="41">
        <v>142</v>
      </c>
      <c r="E201" s="41" t="s">
        <v>257</v>
      </c>
      <c r="F201" s="41" t="s">
        <v>237</v>
      </c>
      <c r="G201" s="41" t="s">
        <v>460</v>
      </c>
      <c r="H201" s="44" t="str">
        <f t="shared" si="3"/>
        <v>142 - polleras denim</v>
      </c>
    </row>
    <row r="202" spans="1:8" x14ac:dyDescent="0.25">
      <c r="A202" s="41"/>
      <c r="B202" s="41" t="s">
        <v>617</v>
      </c>
      <c r="C202" s="41"/>
      <c r="D202" s="41">
        <v>150</v>
      </c>
      <c r="E202" s="41" t="s">
        <v>249</v>
      </c>
      <c r="F202" s="41" t="s">
        <v>210</v>
      </c>
      <c r="G202" s="41" t="s">
        <v>461</v>
      </c>
      <c r="H202" s="44" t="str">
        <f t="shared" si="3"/>
        <v>150 - calcita larga lisa</v>
      </c>
    </row>
    <row r="203" spans="1:8" x14ac:dyDescent="0.25">
      <c r="A203" s="41"/>
      <c r="B203" s="41" t="s">
        <v>617</v>
      </c>
      <c r="C203" s="41"/>
      <c r="D203" s="41">
        <v>151</v>
      </c>
      <c r="E203" s="41" t="s">
        <v>249</v>
      </c>
      <c r="F203" s="41" t="s">
        <v>210</v>
      </c>
      <c r="G203" s="41" t="s">
        <v>462</v>
      </c>
      <c r="H203" s="44" t="str">
        <f t="shared" si="3"/>
        <v>151 - calcita larga estampada</v>
      </c>
    </row>
    <row r="204" spans="1:8" x14ac:dyDescent="0.25">
      <c r="A204" s="41"/>
      <c r="B204" s="41" t="s">
        <v>617</v>
      </c>
      <c r="C204" s="41"/>
      <c r="D204" s="41">
        <v>152</v>
      </c>
      <c r="E204" s="41" t="s">
        <v>249</v>
      </c>
      <c r="F204" s="41" t="s">
        <v>210</v>
      </c>
      <c r="G204" s="41" t="s">
        <v>463</v>
      </c>
      <c r="H204" s="44" t="str">
        <f t="shared" si="3"/>
        <v>152 - calcita corta lisa</v>
      </c>
    </row>
    <row r="205" spans="1:8" x14ac:dyDescent="0.25">
      <c r="A205" s="41"/>
      <c r="B205" s="41" t="s">
        <v>617</v>
      </c>
      <c r="C205" s="41"/>
      <c r="D205" s="41">
        <v>153</v>
      </c>
      <c r="E205" s="41" t="s">
        <v>249</v>
      </c>
      <c r="F205" s="41" t="s">
        <v>210</v>
      </c>
      <c r="G205" s="41" t="s">
        <v>464</v>
      </c>
      <c r="H205" s="44" t="str">
        <f t="shared" si="3"/>
        <v>153 - calcita corta estampada</v>
      </c>
    </row>
    <row r="206" spans="1:8" x14ac:dyDescent="0.25">
      <c r="A206" s="41"/>
      <c r="B206" s="41" t="s">
        <v>617</v>
      </c>
      <c r="C206" s="41"/>
      <c r="D206" s="41">
        <v>160</v>
      </c>
      <c r="E206" s="41" t="s">
        <v>252</v>
      </c>
      <c r="F206" s="41" t="s">
        <v>210</v>
      </c>
      <c r="G206" s="41" t="s">
        <v>465</v>
      </c>
      <c r="H206" s="44" t="str">
        <f t="shared" si="3"/>
        <v>160 - vestiditos punto</v>
      </c>
    </row>
    <row r="207" spans="1:8" x14ac:dyDescent="0.25">
      <c r="A207" s="41"/>
      <c r="B207" s="41" t="s">
        <v>617</v>
      </c>
      <c r="C207" s="41"/>
      <c r="D207" s="41">
        <v>170</v>
      </c>
      <c r="E207" s="41" t="s">
        <v>252</v>
      </c>
      <c r="F207" s="41" t="s">
        <v>237</v>
      </c>
      <c r="G207" s="41" t="s">
        <v>466</v>
      </c>
      <c r="H207" s="44" t="str">
        <f t="shared" si="3"/>
        <v>170 - vestiditos plano</v>
      </c>
    </row>
    <row r="208" spans="1:8" x14ac:dyDescent="0.25">
      <c r="A208" s="41"/>
      <c r="B208" s="41" t="s">
        <v>617</v>
      </c>
      <c r="C208" s="41"/>
      <c r="D208" s="41">
        <v>240</v>
      </c>
      <c r="E208" s="41" t="s">
        <v>261</v>
      </c>
      <c r="F208" s="41" t="s">
        <v>210</v>
      </c>
      <c r="G208" s="41" t="s">
        <v>467</v>
      </c>
      <c r="H208" s="44" t="str">
        <f t="shared" si="3"/>
        <v>240 - buzos</v>
      </c>
    </row>
    <row r="209" spans="1:8" x14ac:dyDescent="0.25">
      <c r="A209" s="41"/>
      <c r="B209" s="41" t="s">
        <v>617</v>
      </c>
      <c r="C209" s="41"/>
      <c r="D209" s="41">
        <v>245</v>
      </c>
      <c r="E209" s="41" t="s">
        <v>261</v>
      </c>
      <c r="F209" s="41" t="s">
        <v>210</v>
      </c>
      <c r="G209" s="41" t="s">
        <v>468</v>
      </c>
      <c r="H209" s="44" t="str">
        <f t="shared" si="3"/>
        <v>245 - canguros punto liso</v>
      </c>
    </row>
    <row r="210" spans="1:8" x14ac:dyDescent="0.25">
      <c r="A210" s="41"/>
      <c r="B210" s="41" t="s">
        <v>617</v>
      </c>
      <c r="C210" s="41"/>
      <c r="D210" s="41">
        <v>246</v>
      </c>
      <c r="E210" s="41" t="s">
        <v>261</v>
      </c>
      <c r="F210" s="41" t="s">
        <v>210</v>
      </c>
      <c r="G210" s="41" t="s">
        <v>469</v>
      </c>
      <c r="H210" s="44" t="str">
        <f t="shared" si="3"/>
        <v>246 - canguro punto estampado</v>
      </c>
    </row>
    <row r="211" spans="1:8" x14ac:dyDescent="0.25">
      <c r="A211" s="41"/>
      <c r="B211" s="41" t="s">
        <v>617</v>
      </c>
      <c r="C211" s="41"/>
      <c r="D211" s="41">
        <v>247</v>
      </c>
      <c r="E211" s="41" t="s">
        <v>261</v>
      </c>
      <c r="F211" s="41" t="s">
        <v>210</v>
      </c>
      <c r="G211" s="41" t="s">
        <v>470</v>
      </c>
      <c r="H211" s="44" t="str">
        <f t="shared" si="3"/>
        <v>247 - saquito punto</v>
      </c>
    </row>
    <row r="212" spans="1:8" x14ac:dyDescent="0.25">
      <c r="A212" s="41"/>
      <c r="B212" s="41" t="s">
        <v>617</v>
      </c>
      <c r="C212" s="41"/>
      <c r="D212" s="41">
        <v>248</v>
      </c>
      <c r="E212" s="41" t="s">
        <v>261</v>
      </c>
      <c r="F212" s="41" t="s">
        <v>210</v>
      </c>
      <c r="G212" s="41" t="s">
        <v>471</v>
      </c>
      <c r="H212" s="44" t="str">
        <f t="shared" si="3"/>
        <v>248 - chaleco punto</v>
      </c>
    </row>
    <row r="213" spans="1:8" x14ac:dyDescent="0.25">
      <c r="A213" s="41"/>
      <c r="B213" s="41" t="s">
        <v>617</v>
      </c>
      <c r="C213" s="41"/>
      <c r="D213" s="41">
        <v>250</v>
      </c>
      <c r="E213" s="41" t="s">
        <v>266</v>
      </c>
      <c r="F213" s="41" t="s">
        <v>210</v>
      </c>
      <c r="G213" s="41" t="s">
        <v>472</v>
      </c>
      <c r="H213" s="44" t="str">
        <f t="shared" si="3"/>
        <v>250 - sweaters y sacos tejidos</v>
      </c>
    </row>
    <row r="214" spans="1:8" x14ac:dyDescent="0.25">
      <c r="A214" s="41"/>
      <c r="B214" s="41" t="s">
        <v>617</v>
      </c>
      <c r="C214" s="41"/>
      <c r="D214" s="41">
        <v>305</v>
      </c>
      <c r="E214" s="41" t="s">
        <v>277</v>
      </c>
      <c r="F214" s="41" t="s">
        <v>237</v>
      </c>
      <c r="G214" s="41" t="s">
        <v>473</v>
      </c>
      <c r="H214" s="44" t="str">
        <f t="shared" si="3"/>
        <v>305 - camperas y chalecos abrigo guata</v>
      </c>
    </row>
    <row r="215" spans="1:8" x14ac:dyDescent="0.25">
      <c r="A215" s="41"/>
      <c r="B215" s="41" t="s">
        <v>617</v>
      </c>
      <c r="C215" s="41"/>
      <c r="D215" s="41">
        <v>312</v>
      </c>
      <c r="E215" s="41" t="s">
        <v>280</v>
      </c>
      <c r="F215" s="41" t="s">
        <v>237</v>
      </c>
      <c r="G215" s="41" t="s">
        <v>474</v>
      </c>
      <c r="H215" s="44" t="str">
        <f t="shared" si="3"/>
        <v>312 - sacos, camperitas, chalecos, tapados, plano otros</v>
      </c>
    </row>
    <row r="216" spans="1:8" x14ac:dyDescent="0.25">
      <c r="A216" s="41"/>
      <c r="B216" s="41" t="s">
        <v>617</v>
      </c>
      <c r="C216" s="41"/>
      <c r="D216" s="41">
        <v>670</v>
      </c>
      <c r="E216" s="41" t="s">
        <v>288</v>
      </c>
      <c r="F216" s="41" t="s">
        <v>237</v>
      </c>
      <c r="G216" s="41" t="s">
        <v>475</v>
      </c>
      <c r="H216" s="44" t="str">
        <f t="shared" si="3"/>
        <v>670 - batas</v>
      </c>
    </row>
    <row r="217" spans="1:8" x14ac:dyDescent="0.25">
      <c r="A217" s="41"/>
      <c r="B217" s="41" t="s">
        <v>617</v>
      </c>
      <c r="C217" s="41"/>
      <c r="D217" s="41">
        <v>671</v>
      </c>
      <c r="E217" s="41" t="s">
        <v>288</v>
      </c>
      <c r="F217" s="41" t="s">
        <v>237</v>
      </c>
      <c r="G217" s="41" t="s">
        <v>476</v>
      </c>
      <c r="H217" s="44" t="str">
        <f t="shared" si="3"/>
        <v>671 - toallones</v>
      </c>
    </row>
    <row r="218" spans="1:8" x14ac:dyDescent="0.25">
      <c r="A218" s="41"/>
      <c r="B218" s="41" t="s">
        <v>617</v>
      </c>
      <c r="C218" s="41"/>
      <c r="D218" s="41">
        <v>680</v>
      </c>
      <c r="E218" s="41" t="s">
        <v>296</v>
      </c>
      <c r="F218" s="41" t="s">
        <v>210</v>
      </c>
      <c r="G218" s="41" t="s">
        <v>477</v>
      </c>
      <c r="H218" s="44" t="str">
        <f t="shared" si="3"/>
        <v>680 - trajes de baño lycra</v>
      </c>
    </row>
    <row r="219" spans="1:8" x14ac:dyDescent="0.25">
      <c r="A219" s="41"/>
      <c r="B219" s="41" t="s">
        <v>617</v>
      </c>
      <c r="C219" s="41"/>
      <c r="D219" s="41">
        <v>681</v>
      </c>
      <c r="E219" s="41" t="s">
        <v>296</v>
      </c>
      <c r="F219" s="41" t="s">
        <v>237</v>
      </c>
      <c r="G219" s="41" t="s">
        <v>478</v>
      </c>
      <c r="H219" s="44" t="str">
        <f t="shared" si="3"/>
        <v>681 - trajes de baño plano</v>
      </c>
    </row>
    <row r="220" spans="1:8" x14ac:dyDescent="0.25">
      <c r="A220" s="41"/>
      <c r="B220" s="41" t="s">
        <v>617</v>
      </c>
      <c r="C220" s="41"/>
      <c r="D220" s="41">
        <v>682</v>
      </c>
      <c r="E220" s="41" t="s">
        <v>296</v>
      </c>
      <c r="F220" s="41" t="s">
        <v>210</v>
      </c>
      <c r="G220" s="41" t="s">
        <v>1170</v>
      </c>
      <c r="H220" s="44" t="str">
        <f t="shared" si="3"/>
        <v>682 - remeras de agua</v>
      </c>
    </row>
    <row r="221" spans="1:8" x14ac:dyDescent="0.25">
      <c r="A221" s="41"/>
      <c r="B221" s="41" t="s">
        <v>617</v>
      </c>
      <c r="C221" s="41"/>
      <c r="D221" s="41">
        <v>700</v>
      </c>
      <c r="E221" s="41" t="s">
        <v>301</v>
      </c>
      <c r="F221" s="41" t="s">
        <v>210</v>
      </c>
      <c r="G221" s="41" t="s">
        <v>479</v>
      </c>
      <c r="H221" s="44" t="str">
        <f t="shared" si="3"/>
        <v>700 - accesorios</v>
      </c>
    </row>
    <row r="222" spans="1:8" x14ac:dyDescent="0.25">
      <c r="A222" s="41"/>
      <c r="B222" s="41" t="s">
        <v>617</v>
      </c>
      <c r="C222" s="41"/>
      <c r="D222" s="41">
        <v>640</v>
      </c>
      <c r="E222" s="41" t="s">
        <v>480</v>
      </c>
      <c r="F222" s="41" t="s">
        <v>210</v>
      </c>
      <c r="G222" s="41" t="s">
        <v>481</v>
      </c>
      <c r="H222" s="44" t="str">
        <f t="shared" si="3"/>
        <v>640 - pijamas y camisones</v>
      </c>
    </row>
    <row r="223" spans="1:8" x14ac:dyDescent="0.25">
      <c r="A223" s="41"/>
      <c r="B223" s="41" t="s">
        <v>617</v>
      </c>
      <c r="C223" s="41"/>
      <c r="D223" s="41">
        <v>650</v>
      </c>
      <c r="E223" s="41" t="s">
        <v>482</v>
      </c>
      <c r="F223" s="41" t="s">
        <v>210</v>
      </c>
      <c r="G223" s="41" t="s">
        <v>483</v>
      </c>
      <c r="H223" s="44" t="str">
        <f t="shared" si="3"/>
        <v>650 - boxer y bombis</v>
      </c>
    </row>
    <row r="224" spans="1:8" x14ac:dyDescent="0.25">
      <c r="A224" s="41"/>
      <c r="B224" s="41"/>
      <c r="C224" s="41"/>
      <c r="D224" s="41"/>
      <c r="E224" s="41"/>
      <c r="F224" s="41"/>
      <c r="G224" s="41"/>
      <c r="H224" s="44" t="str">
        <f t="shared" si="3"/>
        <v/>
      </c>
    </row>
    <row r="225" spans="1:8" x14ac:dyDescent="0.25">
      <c r="A225" s="41">
        <v>7</v>
      </c>
      <c r="B225" s="41" t="s">
        <v>484</v>
      </c>
      <c r="C225" s="41"/>
      <c r="D225" s="41" t="s">
        <v>485</v>
      </c>
      <c r="E225" s="41">
        <v>1</v>
      </c>
      <c r="F225" s="41"/>
      <c r="G225" s="41" t="s">
        <v>486</v>
      </c>
      <c r="H225" s="44" t="str">
        <f t="shared" si="3"/>
        <v>NOC - NO CAMINANTES</v>
      </c>
    </row>
    <row r="226" spans="1:8" x14ac:dyDescent="0.25">
      <c r="A226" s="48"/>
      <c r="B226" s="41" t="s">
        <v>484</v>
      </c>
      <c r="C226" s="48"/>
      <c r="D226" s="41" t="s">
        <v>487</v>
      </c>
      <c r="E226" s="41">
        <v>2</v>
      </c>
      <c r="F226" s="41"/>
      <c r="G226" s="41" t="s">
        <v>488</v>
      </c>
      <c r="H226" s="44" t="str">
        <f t="shared" si="3"/>
        <v>INY - INYECTADO</v>
      </c>
    </row>
    <row r="227" spans="1:8" x14ac:dyDescent="0.25">
      <c r="A227" s="41"/>
      <c r="B227" s="41" t="s">
        <v>484</v>
      </c>
      <c r="C227" s="41"/>
      <c r="D227" s="41" t="s">
        <v>489</v>
      </c>
      <c r="E227" s="41">
        <v>3</v>
      </c>
      <c r="F227" s="41"/>
      <c r="G227" s="41" t="s">
        <v>490</v>
      </c>
      <c r="H227" s="44" t="str">
        <f t="shared" si="3"/>
        <v>CUE - CUERO</v>
      </c>
    </row>
    <row r="228" spans="1:8" x14ac:dyDescent="0.25">
      <c r="A228" s="41"/>
      <c r="B228" s="41" t="s">
        <v>484</v>
      </c>
      <c r="C228" s="41"/>
      <c r="D228" s="41" t="s">
        <v>491</v>
      </c>
      <c r="E228" s="41">
        <v>4</v>
      </c>
      <c r="F228" s="41"/>
      <c r="G228" s="41" t="s">
        <v>492</v>
      </c>
      <c r="H228" s="44" t="str">
        <f t="shared" si="3"/>
        <v>AGU - AGUA</v>
      </c>
    </row>
    <row r="229" spans="1:8" x14ac:dyDescent="0.25">
      <c r="A229" s="41"/>
      <c r="B229" s="41" t="s">
        <v>484</v>
      </c>
      <c r="C229" s="41"/>
      <c r="D229" s="41" t="s">
        <v>493</v>
      </c>
      <c r="E229" s="41">
        <v>5</v>
      </c>
      <c r="F229" s="41"/>
      <c r="G229" s="41" t="s">
        <v>494</v>
      </c>
      <c r="H229" s="44" t="str">
        <f t="shared" si="3"/>
        <v>LLU - LLUVIA</v>
      </c>
    </row>
    <row r="230" spans="1:8" x14ac:dyDescent="0.25">
      <c r="A230" s="41"/>
      <c r="B230" s="41" t="s">
        <v>484</v>
      </c>
      <c r="C230" s="41"/>
      <c r="D230" s="41" t="s">
        <v>495</v>
      </c>
      <c r="E230" s="41">
        <v>6</v>
      </c>
      <c r="F230" s="41"/>
      <c r="G230" s="41" t="s">
        <v>496</v>
      </c>
      <c r="H230" s="44" t="str">
        <f t="shared" si="3"/>
        <v>VUL - VULCANIZADO</v>
      </c>
    </row>
    <row r="231" spans="1:8" x14ac:dyDescent="0.25">
      <c r="A231" s="41"/>
      <c r="B231" s="41" t="s">
        <v>484</v>
      </c>
      <c r="C231" s="41"/>
      <c r="D231" s="41" t="s">
        <v>497</v>
      </c>
      <c r="E231" s="41">
        <v>7</v>
      </c>
      <c r="F231" s="41"/>
      <c r="G231" s="41" t="s">
        <v>498</v>
      </c>
      <c r="H231" s="44" t="str">
        <f t="shared" si="3"/>
        <v>VAR - VARIOS, PANTUFLAS, DISFRACES, ETC</v>
      </c>
    </row>
    <row r="232" spans="1:8" x14ac:dyDescent="0.25">
      <c r="A232" s="41"/>
      <c r="B232" s="41" t="s">
        <v>484</v>
      </c>
      <c r="C232" s="41"/>
      <c r="D232" s="41" t="s">
        <v>499</v>
      </c>
      <c r="E232" s="41">
        <v>6</v>
      </c>
      <c r="F232" s="41"/>
      <c r="G232" s="41" t="s">
        <v>500</v>
      </c>
      <c r="H232" s="44" t="str">
        <f t="shared" si="3"/>
        <v>PEG - PEGADO EN FRIO</v>
      </c>
    </row>
    <row r="233" spans="1:8" x14ac:dyDescent="0.25">
      <c r="A233" s="41"/>
      <c r="B233" s="41" t="s">
        <v>484</v>
      </c>
      <c r="C233" s="41"/>
      <c r="D233" s="41" t="s">
        <v>501</v>
      </c>
      <c r="E233" s="41">
        <v>9</v>
      </c>
      <c r="F233" s="41"/>
      <c r="G233" s="41" t="s">
        <v>502</v>
      </c>
      <c r="H233" s="44" t="str">
        <f t="shared" si="3"/>
        <v>ALP - ALPARGATAS</v>
      </c>
    </row>
    <row r="234" spans="1:8" x14ac:dyDescent="0.25">
      <c r="A234" s="41"/>
      <c r="B234" s="41"/>
      <c r="C234" s="41"/>
      <c r="D234" s="41"/>
      <c r="E234" s="41"/>
      <c r="F234" s="41"/>
      <c r="G234" s="41"/>
      <c r="H234" s="44" t="str">
        <f t="shared" si="3"/>
        <v/>
      </c>
    </row>
    <row r="235" spans="1:8" x14ac:dyDescent="0.25">
      <c r="A235" s="41"/>
      <c r="B235" s="41"/>
      <c r="C235" s="41"/>
      <c r="D235" s="41"/>
      <c r="E235" s="41"/>
      <c r="F235" s="41"/>
      <c r="G235" s="41"/>
      <c r="H235" s="44" t="str">
        <f t="shared" si="3"/>
        <v/>
      </c>
    </row>
    <row r="236" spans="1:8" x14ac:dyDescent="0.25">
      <c r="A236" s="41">
        <v>8</v>
      </c>
      <c r="B236" s="41" t="s">
        <v>302</v>
      </c>
      <c r="C236" s="41"/>
      <c r="D236" s="45">
        <v>308</v>
      </c>
      <c r="E236" s="45">
        <v>0</v>
      </c>
      <c r="F236" s="45"/>
      <c r="G236" s="45" t="s">
        <v>503</v>
      </c>
      <c r="H236" s="44" t="str">
        <f t="shared" si="3"/>
        <v>308 - Cinturones</v>
      </c>
    </row>
    <row r="237" spans="1:8" x14ac:dyDescent="0.25">
      <c r="A237" s="41"/>
      <c r="B237" s="41" t="s">
        <v>302</v>
      </c>
      <c r="C237" s="41"/>
      <c r="D237" s="45">
        <v>408</v>
      </c>
      <c r="E237" s="45">
        <v>1</v>
      </c>
      <c r="F237" s="45"/>
      <c r="G237" s="45" t="s">
        <v>504</v>
      </c>
      <c r="H237" s="44" t="str">
        <f t="shared" si="3"/>
        <v>408 - PANTYS NENA</v>
      </c>
    </row>
    <row r="238" spans="1:8" x14ac:dyDescent="0.25">
      <c r="A238" s="48"/>
      <c r="B238" s="41" t="s">
        <v>302</v>
      </c>
      <c r="C238" s="48"/>
      <c r="D238" s="45">
        <v>409</v>
      </c>
      <c r="E238" s="45"/>
      <c r="F238" s="45"/>
      <c r="G238" s="45" t="s">
        <v>505</v>
      </c>
      <c r="H238" s="44" t="str">
        <f t="shared" si="3"/>
        <v>409 - GUANTES</v>
      </c>
    </row>
    <row r="239" spans="1:8" x14ac:dyDescent="0.25">
      <c r="A239" s="41"/>
      <c r="B239" s="41" t="s">
        <v>302</v>
      </c>
      <c r="C239" s="41"/>
      <c r="D239" s="45">
        <v>415</v>
      </c>
      <c r="E239" s="45">
        <v>1</v>
      </c>
      <c r="F239" s="45"/>
      <c r="G239" s="45" t="s">
        <v>506</v>
      </c>
      <c r="H239" s="44" t="str">
        <f t="shared" si="3"/>
        <v>415 - MEDIAS NENA MEDIA CAÑA/ CAÑA ALTA</v>
      </c>
    </row>
    <row r="240" spans="1:8" x14ac:dyDescent="0.25">
      <c r="A240" s="41"/>
      <c r="B240" s="41" t="s">
        <v>302</v>
      </c>
      <c r="C240" s="41"/>
      <c r="D240" s="45">
        <v>416</v>
      </c>
      <c r="E240" s="45">
        <v>1</v>
      </c>
      <c r="F240" s="45"/>
      <c r="G240" s="45" t="s">
        <v>507</v>
      </c>
      <c r="H240" s="44" t="str">
        <f t="shared" si="3"/>
        <v>416 - SOQUETE NENA</v>
      </c>
    </row>
    <row r="241" spans="1:8" x14ac:dyDescent="0.25">
      <c r="A241" s="41"/>
      <c r="B241" s="41" t="s">
        <v>302</v>
      </c>
      <c r="C241" s="41"/>
      <c r="D241" s="45">
        <v>417</v>
      </c>
      <c r="E241" s="45">
        <v>1</v>
      </c>
      <c r="F241" s="45"/>
      <c r="G241" s="45" t="s">
        <v>508</v>
      </c>
      <c r="H241" s="44" t="str">
        <f t="shared" si="3"/>
        <v>417 - MEDIAS VARON MEDIA CAÑA/ CAÑA ALTA</v>
      </c>
    </row>
    <row r="242" spans="1:8" x14ac:dyDescent="0.25">
      <c r="A242" s="41"/>
      <c r="B242" s="41" t="s">
        <v>302</v>
      </c>
      <c r="C242" s="41"/>
      <c r="D242" s="45">
        <v>419</v>
      </c>
      <c r="E242" s="45">
        <v>1</v>
      </c>
      <c r="F242" s="45"/>
      <c r="G242" s="45" t="s">
        <v>509</v>
      </c>
      <c r="H242" s="44" t="str">
        <f t="shared" si="3"/>
        <v>419 - SOQUETE VARON</v>
      </c>
    </row>
    <row r="243" spans="1:8" x14ac:dyDescent="0.25">
      <c r="A243" s="41"/>
      <c r="B243" s="41" t="s">
        <v>302</v>
      </c>
      <c r="C243" s="41"/>
      <c r="D243" s="46">
        <v>423</v>
      </c>
      <c r="E243" s="45">
        <v>1</v>
      </c>
      <c r="F243" s="45"/>
      <c r="G243" s="45" t="s">
        <v>510</v>
      </c>
      <c r="H243" s="44" t="str">
        <f t="shared" si="3"/>
        <v>423 - MEDIAS PETIT/MPG</v>
      </c>
    </row>
    <row r="244" spans="1:8" x14ac:dyDescent="0.25">
      <c r="A244" s="41"/>
      <c r="B244" s="41" t="s">
        <v>302</v>
      </c>
      <c r="C244" s="41"/>
      <c r="D244" s="45">
        <v>608</v>
      </c>
      <c r="E244" s="45">
        <v>2</v>
      </c>
      <c r="F244" s="45"/>
      <c r="G244" s="45" t="s">
        <v>511</v>
      </c>
      <c r="H244" s="44" t="str">
        <f t="shared" si="3"/>
        <v>608 - DISFRACES NENA</v>
      </c>
    </row>
    <row r="245" spans="1:8" x14ac:dyDescent="0.25">
      <c r="A245" s="41"/>
      <c r="B245" s="41" t="s">
        <v>302</v>
      </c>
      <c r="C245" s="41"/>
      <c r="D245" s="45">
        <v>609</v>
      </c>
      <c r="E245" s="45">
        <v>2</v>
      </c>
      <c r="F245" s="45"/>
      <c r="G245" s="45" t="s">
        <v>512</v>
      </c>
      <c r="H245" s="44" t="str">
        <f t="shared" si="3"/>
        <v>609 - DISFRACES VARON</v>
      </c>
    </row>
    <row r="246" spans="1:8" x14ac:dyDescent="0.25">
      <c r="A246" s="41"/>
      <c r="B246" s="41" t="s">
        <v>302</v>
      </c>
      <c r="C246" s="41"/>
      <c r="D246" s="45">
        <v>708</v>
      </c>
      <c r="E246" s="45">
        <v>3</v>
      </c>
      <c r="F246" s="45"/>
      <c r="G246" s="45" t="s">
        <v>513</v>
      </c>
      <c r="H246" s="44" t="str">
        <f t="shared" si="3"/>
        <v>708 - COLITAS Y GOMITAS</v>
      </c>
    </row>
    <row r="247" spans="1:8" x14ac:dyDescent="0.25">
      <c r="A247" s="41"/>
      <c r="B247" s="41" t="s">
        <v>302</v>
      </c>
      <c r="C247" s="41"/>
      <c r="D247" s="45">
        <v>709</v>
      </c>
      <c r="E247" s="45">
        <v>3</v>
      </c>
      <c r="F247" s="45"/>
      <c r="G247" s="45" t="s">
        <v>514</v>
      </c>
      <c r="H247" s="44" t="str">
        <f t="shared" si="3"/>
        <v>709 - VINCHAS</v>
      </c>
    </row>
    <row r="248" spans="1:8" x14ac:dyDescent="0.25">
      <c r="A248" s="41"/>
      <c r="B248" s="41" t="s">
        <v>302</v>
      </c>
      <c r="C248" s="41"/>
      <c r="D248" s="45">
        <v>715</v>
      </c>
      <c r="E248" s="45">
        <v>3</v>
      </c>
      <c r="F248" s="45"/>
      <c r="G248" s="45" t="s">
        <v>515</v>
      </c>
      <c r="H248" s="44" t="str">
        <f t="shared" si="3"/>
        <v>715 - HEBILLAS Y TIC TAC</v>
      </c>
    </row>
    <row r="249" spans="1:8" x14ac:dyDescent="0.25">
      <c r="A249" s="41"/>
      <c r="B249" s="41" t="s">
        <v>302</v>
      </c>
      <c r="C249" s="41"/>
      <c r="D249" s="45">
        <v>718</v>
      </c>
      <c r="E249" s="45">
        <v>4</v>
      </c>
      <c r="F249" s="45"/>
      <c r="G249" s="45" t="s">
        <v>516</v>
      </c>
      <c r="H249" s="44" t="str">
        <f t="shared" si="3"/>
        <v xml:space="preserve">718 - Perfumeria </v>
      </c>
    </row>
    <row r="250" spans="1:8" x14ac:dyDescent="0.25">
      <c r="A250" s="41"/>
      <c r="B250" s="41" t="s">
        <v>302</v>
      </c>
      <c r="C250" s="41"/>
      <c r="D250" s="45">
        <v>860</v>
      </c>
      <c r="E250" s="45">
        <v>5</v>
      </c>
      <c r="F250" s="45"/>
      <c r="G250" s="45" t="s">
        <v>517</v>
      </c>
      <c r="H250" s="44" t="str">
        <f t="shared" si="3"/>
        <v>860 - Bijouterie Y PINS</v>
      </c>
    </row>
    <row r="251" spans="1:8" x14ac:dyDescent="0.25">
      <c r="A251" s="41"/>
      <c r="B251" s="41" t="s">
        <v>302</v>
      </c>
      <c r="C251" s="41"/>
      <c r="D251" s="45">
        <v>920</v>
      </c>
      <c r="E251" s="45">
        <v>6</v>
      </c>
      <c r="F251" s="45"/>
      <c r="G251" s="45" t="s">
        <v>518</v>
      </c>
      <c r="H251" s="44" t="str">
        <f t="shared" si="3"/>
        <v>920 - Lluvia</v>
      </c>
    </row>
    <row r="252" spans="1:8" x14ac:dyDescent="0.25">
      <c r="A252" s="41"/>
      <c r="B252" s="41" t="s">
        <v>302</v>
      </c>
      <c r="C252" s="41"/>
      <c r="D252" s="45">
        <v>951</v>
      </c>
      <c r="E252" s="45">
        <v>7</v>
      </c>
      <c r="F252" s="45"/>
      <c r="G252" s="45" t="s">
        <v>519</v>
      </c>
      <c r="H252" s="44" t="str">
        <f t="shared" si="3"/>
        <v>951 - portachupetes</v>
      </c>
    </row>
    <row r="253" spans="1:8" x14ac:dyDescent="0.25">
      <c r="A253" s="41"/>
      <c r="B253" s="41" t="s">
        <v>302</v>
      </c>
      <c r="C253" s="41"/>
      <c r="D253" s="45">
        <v>952</v>
      </c>
      <c r="E253" s="45">
        <v>7</v>
      </c>
      <c r="F253" s="45"/>
      <c r="G253" s="45" t="s">
        <v>520</v>
      </c>
      <c r="H253" s="44" t="str">
        <f t="shared" si="3"/>
        <v>952 - sonajeros y trapitos</v>
      </c>
    </row>
    <row r="254" spans="1:8" x14ac:dyDescent="0.25">
      <c r="A254" s="41"/>
      <c r="B254" s="41" t="s">
        <v>302</v>
      </c>
      <c r="C254" s="41"/>
      <c r="D254" s="45">
        <v>954</v>
      </c>
      <c r="E254" s="45">
        <v>7</v>
      </c>
      <c r="F254" s="45"/>
      <c r="G254" s="45" t="s">
        <v>521</v>
      </c>
      <c r="H254" s="44" t="str">
        <f t="shared" si="3"/>
        <v>954 - otros juguetes blandos bebe, pelota, cubo, etc</v>
      </c>
    </row>
    <row r="255" spans="1:8" x14ac:dyDescent="0.25">
      <c r="A255" s="41"/>
      <c r="B255" s="41" t="s">
        <v>302</v>
      </c>
      <c r="C255" s="41"/>
      <c r="D255" s="45">
        <v>980</v>
      </c>
      <c r="E255" s="45">
        <v>8</v>
      </c>
      <c r="F255" s="45"/>
      <c r="G255" s="45" t="s">
        <v>522</v>
      </c>
      <c r="H255" s="44" t="str">
        <f t="shared" si="3"/>
        <v>980 - Varios</v>
      </c>
    </row>
    <row r="256" spans="1:8" x14ac:dyDescent="0.25">
      <c r="A256" s="41"/>
      <c r="B256" s="41" t="s">
        <v>302</v>
      </c>
      <c r="C256" s="41"/>
      <c r="D256" s="47" t="s">
        <v>523</v>
      </c>
      <c r="E256" s="45">
        <v>9</v>
      </c>
      <c r="F256" s="47"/>
      <c r="G256" s="45" t="s">
        <v>524</v>
      </c>
      <c r="H256" s="44" t="str">
        <f t="shared" si="3"/>
        <v>000 - uniformes</v>
      </c>
    </row>
    <row r="257" spans="1:8" x14ac:dyDescent="0.25">
      <c r="A257" s="41"/>
      <c r="B257" s="41"/>
      <c r="C257" s="41"/>
      <c r="D257" s="41"/>
      <c r="E257" s="41"/>
      <c r="F257" s="41"/>
      <c r="G257" s="41"/>
      <c r="H257" s="44" t="str">
        <f t="shared" si="3"/>
        <v/>
      </c>
    </row>
    <row r="258" spans="1:8" x14ac:dyDescent="0.25">
      <c r="A258" s="41" t="s">
        <v>221</v>
      </c>
      <c r="B258" s="41" t="s">
        <v>525</v>
      </c>
      <c r="C258" s="41"/>
      <c r="D258" s="41">
        <v>108</v>
      </c>
      <c r="E258" s="41" t="s">
        <v>218</v>
      </c>
      <c r="F258" s="41" t="s">
        <v>210</v>
      </c>
      <c r="G258" s="41" t="s">
        <v>526</v>
      </c>
      <c r="H258" s="44" t="str">
        <f t="shared" si="3"/>
        <v>108 - polera</v>
      </c>
    </row>
    <row r="259" spans="1:8" x14ac:dyDescent="0.25">
      <c r="A259" s="41"/>
      <c r="B259" s="41" t="s">
        <v>525</v>
      </c>
      <c r="C259" s="41"/>
      <c r="D259" s="41">
        <v>108</v>
      </c>
      <c r="E259" s="41" t="s">
        <v>218</v>
      </c>
      <c r="F259" s="41" t="s">
        <v>210</v>
      </c>
      <c r="G259" s="41" t="s">
        <v>527</v>
      </c>
      <c r="H259" s="44" t="str">
        <f t="shared" si="3"/>
        <v>108 - remera</v>
      </c>
    </row>
    <row r="260" spans="1:8" x14ac:dyDescent="0.25">
      <c r="A260" s="48"/>
      <c r="B260" s="41" t="s">
        <v>525</v>
      </c>
      <c r="C260" s="48"/>
      <c r="D260" s="41">
        <v>128</v>
      </c>
      <c r="E260" s="41" t="s">
        <v>242</v>
      </c>
      <c r="F260" s="41" t="s">
        <v>210</v>
      </c>
      <c r="G260" s="41" t="s">
        <v>528</v>
      </c>
      <c r="H260" s="44" t="str">
        <f t="shared" ref="H260:H264" si="4">IF(G260="","",CONCATENATE(D260&amp;" - ",G260))</f>
        <v>128 - pantalon punto</v>
      </c>
    </row>
    <row r="261" spans="1:8" x14ac:dyDescent="0.25">
      <c r="A261" s="41"/>
      <c r="B261" s="41" t="s">
        <v>525</v>
      </c>
      <c r="C261" s="41"/>
      <c r="D261" s="41">
        <v>240</v>
      </c>
      <c r="E261" s="41" t="s">
        <v>480</v>
      </c>
      <c r="F261" s="41" t="s">
        <v>210</v>
      </c>
      <c r="G261" s="41" t="s">
        <v>529</v>
      </c>
      <c r="H261" s="44" t="str">
        <f t="shared" si="4"/>
        <v>240 - buzo punto</v>
      </c>
    </row>
    <row r="262" spans="1:8" x14ac:dyDescent="0.25">
      <c r="A262" s="41"/>
      <c r="B262" s="41" t="s">
        <v>525</v>
      </c>
      <c r="C262" s="41"/>
      <c r="D262" s="41">
        <v>245</v>
      </c>
      <c r="E262" s="41" t="s">
        <v>480</v>
      </c>
      <c r="F262" s="41" t="s">
        <v>210</v>
      </c>
      <c r="G262" s="41" t="s">
        <v>530</v>
      </c>
      <c r="H262" s="44" t="str">
        <f t="shared" si="4"/>
        <v xml:space="preserve">245 - canguro punto </v>
      </c>
    </row>
    <row r="263" spans="1:8" x14ac:dyDescent="0.25">
      <c r="A263" s="41"/>
      <c r="B263" s="41" t="s">
        <v>525</v>
      </c>
      <c r="C263" s="41"/>
      <c r="D263" s="41">
        <v>305</v>
      </c>
      <c r="E263" s="41" t="s">
        <v>280</v>
      </c>
      <c r="F263" s="41" t="s">
        <v>237</v>
      </c>
      <c r="G263" s="41" t="s">
        <v>473</v>
      </c>
      <c r="H263" s="44" t="str">
        <f t="shared" si="4"/>
        <v>305 - camperas y chalecos abrigo guata</v>
      </c>
    </row>
    <row r="264" spans="1:8" x14ac:dyDescent="0.25">
      <c r="A264" s="41"/>
      <c r="B264" s="41" t="s">
        <v>525</v>
      </c>
      <c r="C264" s="41"/>
      <c r="D264" s="41">
        <v>312</v>
      </c>
      <c r="E264" s="41" t="s">
        <v>280</v>
      </c>
      <c r="F264" s="41" t="s">
        <v>237</v>
      </c>
      <c r="G264" s="41" t="s">
        <v>474</v>
      </c>
      <c r="H264" s="44" t="str">
        <f t="shared" si="4"/>
        <v>312 - sacos, camperitas, chalecos, tapados, plano otros</v>
      </c>
    </row>
  </sheetData>
  <sheetProtection algorithmName="SHA-512" hashValue="mKZzeTu1Lmef7XxzjGsvBrjW/fONj0qajqiAbijsBExyD4pVqUm/YKPWey/Fl7eOwMw3LUfeI9Vxa5FK/wps5A==" saltValue="wAiqXYChAhohvq8k6wMJlQ==" spinCount="100000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30"/>
  <sheetViews>
    <sheetView topLeftCell="A4" workbookViewId="0">
      <selection activeCell="C11" sqref="C11"/>
    </sheetView>
  </sheetViews>
  <sheetFormatPr baseColWidth="10" defaultRowHeight="12.75" x14ac:dyDescent="0.2"/>
  <cols>
    <col min="1" max="1" width="44.85546875" bestFit="1" customWidth="1"/>
  </cols>
  <sheetData>
    <row r="1" spans="1:1" x14ac:dyDescent="0.2">
      <c r="A1" t="s">
        <v>1197</v>
      </c>
    </row>
    <row r="2" spans="1:1" x14ac:dyDescent="0.2">
      <c r="A2" t="s">
        <v>1198</v>
      </c>
    </row>
    <row r="3" spans="1:1" x14ac:dyDescent="0.2">
      <c r="A3" t="s">
        <v>1199</v>
      </c>
    </row>
    <row r="4" spans="1:1" x14ac:dyDescent="0.2">
      <c r="A4" t="s">
        <v>1200</v>
      </c>
    </row>
    <row r="5" spans="1:1" x14ac:dyDescent="0.2">
      <c r="A5" t="s">
        <v>1201</v>
      </c>
    </row>
    <row r="6" spans="1:1" x14ac:dyDescent="0.2">
      <c r="A6" t="s">
        <v>1202</v>
      </c>
    </row>
    <row r="7" spans="1:1" x14ac:dyDescent="0.2">
      <c r="A7" t="s">
        <v>1203</v>
      </c>
    </row>
    <row r="8" spans="1:1" x14ac:dyDescent="0.2">
      <c r="A8" t="s">
        <v>1204</v>
      </c>
    </row>
    <row r="9" spans="1:1" x14ac:dyDescent="0.2">
      <c r="A9" t="s">
        <v>1205</v>
      </c>
    </row>
    <row r="10" spans="1:1" x14ac:dyDescent="0.2">
      <c r="A10" t="s">
        <v>1206</v>
      </c>
    </row>
    <row r="11" spans="1:1" x14ac:dyDescent="0.2">
      <c r="A11" t="s">
        <v>1207</v>
      </c>
    </row>
    <row r="12" spans="1:1" x14ac:dyDescent="0.2">
      <c r="A12" t="s">
        <v>1208</v>
      </c>
    </row>
    <row r="13" spans="1:1" x14ac:dyDescent="0.2">
      <c r="A13" t="s">
        <v>1209</v>
      </c>
    </row>
    <row r="14" spans="1:1" x14ac:dyDescent="0.2">
      <c r="A14" t="s">
        <v>1210</v>
      </c>
    </row>
    <row r="15" spans="1:1" x14ac:dyDescent="0.2">
      <c r="A15" t="s">
        <v>1211</v>
      </c>
    </row>
    <row r="16" spans="1:1" x14ac:dyDescent="0.2">
      <c r="A16" t="s">
        <v>1212</v>
      </c>
    </row>
    <row r="17" spans="1:1" x14ac:dyDescent="0.2">
      <c r="A17" t="s">
        <v>1213</v>
      </c>
    </row>
    <row r="18" spans="1:1" x14ac:dyDescent="0.2">
      <c r="A18" t="s">
        <v>1214</v>
      </c>
    </row>
    <row r="19" spans="1:1" x14ac:dyDescent="0.2">
      <c r="A19" t="s">
        <v>1215</v>
      </c>
    </row>
    <row r="20" spans="1:1" x14ac:dyDescent="0.2">
      <c r="A20" t="s">
        <v>1216</v>
      </c>
    </row>
    <row r="21" spans="1:1" x14ac:dyDescent="0.2">
      <c r="A21" t="s">
        <v>1217</v>
      </c>
    </row>
    <row r="22" spans="1:1" x14ac:dyDescent="0.2">
      <c r="A22" t="s">
        <v>1218</v>
      </c>
    </row>
    <row r="23" spans="1:1" x14ac:dyDescent="0.2">
      <c r="A23" t="s">
        <v>1219</v>
      </c>
    </row>
    <row r="24" spans="1:1" x14ac:dyDescent="0.2">
      <c r="A24" t="s">
        <v>1220</v>
      </c>
    </row>
    <row r="25" spans="1:1" x14ac:dyDescent="0.2">
      <c r="A25" t="s">
        <v>1221</v>
      </c>
    </row>
    <row r="26" spans="1:1" x14ac:dyDescent="0.2">
      <c r="A26" t="s">
        <v>1222</v>
      </c>
    </row>
    <row r="27" spans="1:1" x14ac:dyDescent="0.2">
      <c r="A27" t="s">
        <v>1223</v>
      </c>
    </row>
    <row r="28" spans="1:1" x14ac:dyDescent="0.2">
      <c r="A28" t="s">
        <v>1224</v>
      </c>
    </row>
    <row r="29" spans="1:1" x14ac:dyDescent="0.2">
      <c r="A29" t="s">
        <v>1225</v>
      </c>
    </row>
    <row r="30" spans="1:1" x14ac:dyDescent="0.2">
      <c r="A30" t="s">
        <v>1226</v>
      </c>
    </row>
  </sheetData>
  <sheetProtection algorithmName="SHA-512" hashValue="+g1TwmOug8WZGjMT6CD8sPvcVFsqSGgBh0R3xEaGKo4ekef1eCN85DSq3vKKgCugTYde9L486OuYQ0MtXK7hwA==" saltValue="8KlxY1Z/wKHFvSKKiVCO4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12</vt:i4>
      </vt:variant>
    </vt:vector>
  </HeadingPairs>
  <TitlesOfParts>
    <vt:vector size="24" baseType="lpstr">
      <vt:lpstr>F. TERMINACION</vt:lpstr>
      <vt:lpstr>F. AVIOS</vt:lpstr>
      <vt:lpstr>GEOMETRAL</vt:lpstr>
      <vt:lpstr>FICHA CARGA</vt:lpstr>
      <vt:lpstr>TELAS</vt:lpstr>
      <vt:lpstr>AUX</vt:lpstr>
      <vt:lpstr>AUX OTHER</vt:lpstr>
      <vt:lpstr>AUX MPG</vt:lpstr>
      <vt:lpstr>AUX VARON</vt:lpstr>
      <vt:lpstr>COD COLOR</vt:lpstr>
      <vt:lpstr>RUBROS Y GRUPOS</vt:lpstr>
      <vt:lpstr>AUXG</vt:lpstr>
      <vt:lpstr>'F. AVIOS'!Área_de_impresión</vt:lpstr>
      <vt:lpstr>'F. TERMINACION'!Área_de_impresión</vt:lpstr>
      <vt:lpstr>'FICHA CARGA'!Área_de_impresión</vt:lpstr>
      <vt:lpstr>GEOMETRAL!Área_de_impresión</vt:lpstr>
      <vt:lpstr>datos</vt:lpstr>
      <vt:lpstr>'AUX MPG'!Print_Area</vt:lpstr>
      <vt:lpstr>'AUX OTHER'!Print_Area</vt:lpstr>
      <vt:lpstr>'AUX VARON'!Print_Area</vt:lpstr>
      <vt:lpstr>'F. AVIOS'!Print_Area</vt:lpstr>
      <vt:lpstr>'F. TERMINACION'!Print_Area</vt:lpstr>
      <vt:lpstr>'FICHA CARGA'!Print_Area</vt:lpstr>
      <vt:lpstr>GEOMETRAL!Print_Area</vt:lpstr>
    </vt:vector>
  </TitlesOfParts>
  <Company>Cyber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W98</dc:creator>
  <cp:lastModifiedBy>Guido</cp:lastModifiedBy>
  <cp:lastPrinted>2022-06-13T23:44:06Z</cp:lastPrinted>
  <dcterms:created xsi:type="dcterms:W3CDTF">2004-06-16T14:49:36Z</dcterms:created>
  <dcterms:modified xsi:type="dcterms:W3CDTF">2022-07-22T21:39:07Z</dcterms:modified>
</cp:coreProperties>
</file>