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filterPrivacy="1" codeName="ThisWorkbook"/>
  <xr:revisionPtr revIDLastSave="0" documentId="8_{109B7EE3-52C3-D248-B5CB-87BC8333A753}" xr6:coauthVersionLast="45" xr6:coauthVersionMax="45" xr10:uidLastSave="{00000000-0000-0000-0000-000000000000}"/>
  <bookViews>
    <workbookView xWindow="0" yWindow="0" windowWidth="28800" windowHeight="180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 i="11" l="1"/>
  <c r="E9" i="11" l="1"/>
  <c r="H22" i="11" l="1"/>
  <c r="E23" i="11"/>
  <c r="I5" i="11"/>
  <c r="H33" i="11"/>
  <c r="H32" i="11"/>
  <c r="H31" i="11"/>
  <c r="H30" i="11"/>
  <c r="H29" i="11"/>
  <c r="H28" i="11"/>
  <c r="H26" i="11"/>
  <c r="H21" i="11"/>
  <c r="H20" i="11"/>
  <c r="H14" i="11"/>
  <c r="H8" i="11"/>
  <c r="H9" i="11" l="1"/>
  <c r="E25" i="11"/>
  <c r="I6" i="11"/>
  <c r="H27" i="11" l="1"/>
  <c r="F25" i="11"/>
  <c r="H25" i="11" s="1"/>
  <c r="H10" i="11"/>
  <c r="H23" i="11"/>
  <c r="H15" i="11"/>
  <c r="H13" i="11"/>
  <c r="J5" i="11"/>
  <c r="K5" i="11" s="1"/>
  <c r="L5" i="11" s="1"/>
  <c r="M5" i="11" s="1"/>
  <c r="N5" i="11" s="1"/>
  <c r="O5" i="11" s="1"/>
  <c r="P5" i="11" s="1"/>
  <c r="I4" i="11"/>
  <c r="F24" i="11" l="1"/>
  <c r="H24" i="11" s="1"/>
  <c r="H16" i="11"/>
  <c r="E17" i="11"/>
  <c r="E19" i="11" s="1"/>
  <c r="H11" i="11"/>
  <c r="H12" i="11"/>
  <c r="P4" i="11"/>
  <c r="Q5" i="11"/>
  <c r="R5" i="11" s="1"/>
  <c r="S5" i="11" s="1"/>
  <c r="T5" i="11" s="1"/>
  <c r="U5" i="11" s="1"/>
  <c r="V5" i="11" s="1"/>
  <c r="W5" i="11" s="1"/>
  <c r="J6" i="11"/>
  <c r="F19" i="11" l="1"/>
  <c r="H19" i="11" s="1"/>
  <c r="H18" i="11"/>
  <c r="H17"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<sst xmlns="http://schemas.openxmlformats.org/spreadsheetml/2006/main" count="74" uniqueCount="64">
  <si>
    <t>Task 3</t>
  </si>
  <si>
    <t>Task 4</t>
  </si>
  <si>
    <t>Task 5</t>
  </si>
  <si>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</si>
  <si>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</si>
  <si>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</si>
  <si>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</si>
  <si>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</si>
  <si>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</si>
  <si>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</si>
  <si>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</si>
  <si>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</si>
  <si>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</si>
  <si>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</si>
  <si>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</si>
  <si>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</si>
  <si>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</si>
  <si>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</si>
  <si>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</si>
  <si>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</si>
  <si>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</si>
  <si>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</si>
  <si>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</si>
  <si>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</si>
  <si>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</si>
  <si>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</si>
  <si>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</si>
  <si>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</si>
  <si>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date</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</si>
  <si>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</si>
  <si>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</si>
  <si>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</si>
  <si>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</si>
  <si>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</si>
  <si>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</si>
  <si>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</si>
  <si>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</si>
  <si>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</si>
  <si>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</si>
  <si>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</si>
  <si>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</si>
  <si>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</si>
  <si>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INDIV PROJECT</t>
  </si>
  <si>
    <t>COSC 412</t>
  </si>
  <si>
    <t>Propose topic</t>
  </si>
  <si>
    <t>design/tool review, pre implmentation</t>
  </si>
  <si>
    <t>create use cases</t>
  </si>
  <si>
    <t>Gideon Giorgis</t>
  </si>
  <si>
    <t>develop requirements</t>
  </si>
  <si>
    <t>Have GitHub set up</t>
  </si>
  <si>
    <t>SPMP completed</t>
  </si>
  <si>
    <t>Beginning of Implementation</t>
  </si>
  <si>
    <t>purchas host (HostGator)</t>
  </si>
  <si>
    <t>purchase web domain(WordPress)</t>
  </si>
  <si>
    <t>develop a main menu and sections for the storage and products with HTML AND PHP</t>
  </si>
  <si>
    <t xml:space="preserve">create questionaire for application </t>
  </si>
  <si>
    <t>Rest of Implementation + tests</t>
  </si>
  <si>
    <t>debugging and retests</t>
  </si>
  <si>
    <t>Use PHP and JavaScript to develop the product and storage information</t>
  </si>
  <si>
    <t>Use CSS to clean up the site and make it visibly attractive</t>
  </si>
  <si>
    <t>create storage room using javascript</t>
  </si>
  <si>
    <t>add section for maitenance</t>
  </si>
  <si>
    <t>test site and see any issues</t>
  </si>
  <si>
    <t xml:space="preserve">fix any issues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</si>
</sst>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2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43"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5" fontId="9" fillId="0" borderId="3">
      <alignment horizontal="center" vertical="center"/>
    </xf>
    <xf numFmtId="164"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7" fontId="11" fillId="7" borderId="0" xfId="0" applyNumberFormat="1" applyFont="1" applyFill="1" applyAlignment="1">
      <alignment horizontal="center" vertical="center"/>
    </xf>
    <xf numFmtId="167" fontId="11" fillId="7" borderId="6" xfId="0" applyNumberFormat="1" applyFont="1" applyFill="1" applyBorder="1" applyAlignment="1">
      <alignment horizontal="center" vertical="center"/>
    </xf>
    <xf numFmtId="167"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5" fillId="8"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164"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5" fillId="5" borderId="2" xfId="0" applyNumberFormat="1"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4" fillId="2" borderId="2" xfId="0" applyNumberFormat="1" applyFont="1" applyFill="1" applyBorder="1" applyAlignment="1">
      <alignment horizontal="left" vertical="center"/>
    </xf>
    <xf numFmtId="164"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4" fontId="9" fillId="3" borderId="2" xfId="10" applyFill="1">
      <alignment horizontal="center" vertical="center"/>
    </xf>
    <xf numFmtId="164" fontId="9" fillId="4" borderId="2" xfId="10" applyFill="1">
      <alignment horizontal="center" vertical="center"/>
    </xf>
    <xf numFmtId="164" fontId="9" fillId="11" borderId="2" xfId="10" applyFill="1">
      <alignment horizontal="center" vertical="center"/>
    </xf>
    <xf numFmtId="164" fontId="9" fillId="10" borderId="2" xfId="10" applyFill="1">
      <alignment horizontal="center" vertical="center"/>
    </xf>
    <xf numFmtId="164"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0" fontId="9" fillId="0" borderId="0" xfId="8">
      <alignment horizontal="right" indent="1"/>
    </xf>
    <xf numFmtId="0" fontId="9" fillId="0" borderId="7" xfId="8" applyBorder="1">
      <alignment horizontal="right" indent="1"/>
    </xf>
    <xf numFmtId="0" fontId="0" fillId="0" borderId="10" xfId="0" applyBorder="1"/>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165" fontId="9" fillId="0" borderId="3" xfId="9">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6"/>
  <sheetViews>
    <sheetView showGridLines="0" tabSelected="1" showRuler="0" zoomScaleNormal="100" zoomScalePageLayoutView="70" workbookViewId="0">
      <pane ySplit="6" topLeftCell="A8" activePane="bottomLeft" state="frozen"/>
      <selection pane="bottomLeft" activeCell="B24" sqref="B24"/>
    </sheetView>
  </sheetViews>
  <sheetFormatPr baseColWidth="10" defaultColWidth="8.83203125" defaultRowHeight="30" customHeight="1" x14ac:dyDescent="0.2"/>
  <cols>
    <col min="1" max="1" width="2.6640625" style="58" customWidth="1"/>
    <col min="2" max="2" width="19.83203125" customWidth="1"/>
    <col min="3" max="3" width="30.6640625" customWidth="1"/>
    <col min="4" max="4" width="10.6640625" customWidth="1"/>
    <col min="5" max="5" width="10.5" style="5" customWidth="1"/>
    <col min="6" max="6" width="10.5" customWidth="1"/>
    <col min="7" max="7" width="2.6640625" customWidth="1"/>
    <col min="8" max="8" width="6.1640625" hidden="1" customWidth="1"/>
    <col min="9" max="64" width="2.5" customWidth="1"/>
    <col min="69" max="70" width="10.33203125"/>
  </cols>
  <sheetData>
    <row r="1" spans="1:64" ht="30" customHeight="1" x14ac:dyDescent="0.35">
      <c r="A1" s="59" t="s">
        <v>33</v>
      </c>
      <c r="B1" s="63" t="s">
        <v>42</v>
      </c>
      <c r="C1" s="1"/>
      <c r="D1" s="2"/>
      <c r="E1" s="4"/>
      <c r="F1" s="47"/>
      <c r="H1" s="2"/>
      <c r="I1" s="14" t="s">
        <v>15</v>
      </c>
    </row>
    <row r="2" spans="1:64" ht="30" customHeight="1" x14ac:dyDescent="0.25">
      <c r="A2" s="58" t="s">
        <v>27</v>
      </c>
      <c r="B2" s="64" t="s">
        <v>43</v>
      </c>
      <c r="I2" s="61" t="s">
        <v>20</v>
      </c>
    </row>
    <row r="3" spans="1:64" ht="30" customHeight="1" x14ac:dyDescent="0.2">
      <c r="A3" s="58" t="s">
        <v>34</v>
      </c>
      <c r="B3" s="65" t="s">
        <v>47</v>
      </c>
      <c r="C3" s="85" t="s">
        <v>4</v>
      </c>
      <c r="D3" s="86"/>
      <c r="E3" s="91">
        <v>44075</v>
      </c>
      <c r="F3" s="91"/>
    </row>
    <row r="4" spans="1:64" ht="30" customHeight="1" x14ac:dyDescent="0.2">
      <c r="A4" s="59" t="s">
        <v>35</v>
      </c>
      <c r="C4" s="85" t="s">
        <v>11</v>
      </c>
      <c r="D4" s="86"/>
      <c r="E4" s="7">
        <v>1</v>
      </c>
      <c r="I4" s="88">
        <f>I5</f>
        <v>44074</v>
      </c>
      <c r="J4" s="89"/>
      <c r="K4" s="89"/>
      <c r="L4" s="89"/>
      <c r="M4" s="89"/>
      <c r="N4" s="89"/>
      <c r="O4" s="90"/>
      <c r="P4" s="88">
        <f>P5</f>
        <v>44081</v>
      </c>
      <c r="Q4" s="89"/>
      <c r="R4" s="89"/>
      <c r="S4" s="89"/>
      <c r="T4" s="89"/>
      <c r="U4" s="89"/>
      <c r="V4" s="90"/>
      <c r="W4" s="88">
        <f>W5</f>
        <v>44088</v>
      </c>
      <c r="X4" s="89"/>
      <c r="Y4" s="89"/>
      <c r="Z4" s="89"/>
      <c r="AA4" s="89"/>
      <c r="AB4" s="89"/>
      <c r="AC4" s="90"/>
      <c r="AD4" s="88">
        <f>AD5</f>
        <v>44095</v>
      </c>
      <c r="AE4" s="89"/>
      <c r="AF4" s="89"/>
      <c r="AG4" s="89"/>
      <c r="AH4" s="89"/>
      <c r="AI4" s="89"/>
      <c r="AJ4" s="90"/>
      <c r="AK4" s="88">
        <f>AK5</f>
        <v>44102</v>
      </c>
      <c r="AL4" s="89"/>
      <c r="AM4" s="89"/>
      <c r="AN4" s="89"/>
      <c r="AO4" s="89"/>
      <c r="AP4" s="89"/>
      <c r="AQ4" s="90"/>
      <c r="AR4" s="88">
        <f>AR5</f>
        <v>44109</v>
      </c>
      <c r="AS4" s="89"/>
      <c r="AT4" s="89"/>
      <c r="AU4" s="89"/>
      <c r="AV4" s="89"/>
      <c r="AW4" s="89"/>
      <c r="AX4" s="90"/>
      <c r="AY4" s="88">
        <f>AY5</f>
        <v>44116</v>
      </c>
      <c r="AZ4" s="89"/>
      <c r="BA4" s="89"/>
      <c r="BB4" s="89"/>
      <c r="BC4" s="89"/>
      <c r="BD4" s="89"/>
      <c r="BE4" s="90"/>
      <c r="BF4" s="88">
        <f>BF5</f>
        <v>44123</v>
      </c>
      <c r="BG4" s="89"/>
      <c r="BH4" s="89"/>
      <c r="BI4" s="89"/>
      <c r="BJ4" s="89"/>
      <c r="BK4" s="89"/>
      <c r="BL4" s="90"/>
    </row>
    <row r="5" spans="1:64" ht="15" customHeight="1" x14ac:dyDescent="0.2">
      <c r="A5" s="59" t="s">
        <v>36</v>
      </c>
      <c r="B5" s="87"/>
      <c r="C5" s="87"/>
      <c r="D5" s="87"/>
      <c r="E5" s="87"/>
      <c r="F5" s="87"/>
      <c r="G5" s="87"/>
      <c r="I5" s="11">
        <f>Project_Start-WEEKDAY(Project_Start,1)+2+7*(Display_Week-1)</f>
        <v>44074</v>
      </c>
      <c r="J5" s="10">
        <f>I5+1</f>
        <v>44075</v>
      </c>
      <c r="K5" s="10">
        <f t="shared" ref="K5:AX5" si="0">J5+1</f>
        <v>44076</v>
      </c>
      <c r="L5" s="10">
        <f t="shared" si="0"/>
        <v>44077</v>
      </c>
      <c r="M5" s="10">
        <f t="shared" si="0"/>
        <v>44078</v>
      </c>
      <c r="N5" s="10">
        <f t="shared" si="0"/>
        <v>44079</v>
      </c>
      <c r="O5" s="12">
        <f t="shared" si="0"/>
        <v>44080</v>
      </c>
      <c r="P5" s="11">
        <f>O5+1</f>
        <v>44081</v>
      </c>
      <c r="Q5" s="10">
        <f>P5+1</f>
        <v>44082</v>
      </c>
      <c r="R5" s="10">
        <f t="shared" si="0"/>
        <v>44083</v>
      </c>
      <c r="S5" s="10">
        <f t="shared" si="0"/>
        <v>44084</v>
      </c>
      <c r="T5" s="10">
        <f t="shared" si="0"/>
        <v>44085</v>
      </c>
      <c r="U5" s="10">
        <f t="shared" si="0"/>
        <v>44086</v>
      </c>
      <c r="V5" s="12">
        <f t="shared" si="0"/>
        <v>44087</v>
      </c>
      <c r="W5" s="11">
        <f>V5+1</f>
        <v>44088</v>
      </c>
      <c r="X5" s="10">
        <f>W5+1</f>
        <v>44089</v>
      </c>
      <c r="Y5" s="10">
        <f t="shared" si="0"/>
        <v>44090</v>
      </c>
      <c r="Z5" s="10">
        <f t="shared" si="0"/>
        <v>44091</v>
      </c>
      <c r="AA5" s="10">
        <f t="shared" si="0"/>
        <v>44092</v>
      </c>
      <c r="AB5" s="10">
        <f t="shared" si="0"/>
        <v>44093</v>
      </c>
      <c r="AC5" s="12">
        <f t="shared" si="0"/>
        <v>44094</v>
      </c>
      <c r="AD5" s="11">
        <f>AC5+1</f>
        <v>44095</v>
      </c>
      <c r="AE5" s="10">
        <f>AD5+1</f>
        <v>44096</v>
      </c>
      <c r="AF5" s="10">
        <f t="shared" si="0"/>
        <v>44097</v>
      </c>
      <c r="AG5" s="10">
        <f t="shared" si="0"/>
        <v>44098</v>
      </c>
      <c r="AH5" s="10">
        <f t="shared" si="0"/>
        <v>44099</v>
      </c>
      <c r="AI5" s="10">
        <f t="shared" si="0"/>
        <v>44100</v>
      </c>
      <c r="AJ5" s="12">
        <f t="shared" si="0"/>
        <v>44101</v>
      </c>
      <c r="AK5" s="11">
        <f>AJ5+1</f>
        <v>44102</v>
      </c>
      <c r="AL5" s="10">
        <f>AK5+1</f>
        <v>44103</v>
      </c>
      <c r="AM5" s="10">
        <f t="shared" si="0"/>
        <v>44104</v>
      </c>
      <c r="AN5" s="10">
        <f t="shared" si="0"/>
        <v>44105</v>
      </c>
      <c r="AO5" s="10">
        <f t="shared" si="0"/>
        <v>44106</v>
      </c>
      <c r="AP5" s="10">
        <f t="shared" si="0"/>
        <v>44107</v>
      </c>
      <c r="AQ5" s="12">
        <f t="shared" si="0"/>
        <v>44108</v>
      </c>
      <c r="AR5" s="11">
        <f>AQ5+1</f>
        <v>44109</v>
      </c>
      <c r="AS5" s="10">
        <f>AR5+1</f>
        <v>44110</v>
      </c>
      <c r="AT5" s="10">
        <f t="shared" si="0"/>
        <v>44111</v>
      </c>
      <c r="AU5" s="10">
        <f t="shared" si="0"/>
        <v>44112</v>
      </c>
      <c r="AV5" s="10">
        <f t="shared" si="0"/>
        <v>44113</v>
      </c>
      <c r="AW5" s="10">
        <f t="shared" si="0"/>
        <v>44114</v>
      </c>
      <c r="AX5" s="12">
        <f t="shared" si="0"/>
        <v>44115</v>
      </c>
      <c r="AY5" s="11">
        <f>AX5+1</f>
        <v>44116</v>
      </c>
      <c r="AZ5" s="10">
        <f>AY5+1</f>
        <v>44117</v>
      </c>
      <c r="BA5" s="10">
        <f t="shared" ref="BA5:BE5" si="1">AZ5+1</f>
        <v>44118</v>
      </c>
      <c r="BB5" s="10">
        <f t="shared" si="1"/>
        <v>44119</v>
      </c>
      <c r="BC5" s="10">
        <f t="shared" si="1"/>
        <v>44120</v>
      </c>
      <c r="BD5" s="10">
        <f t="shared" si="1"/>
        <v>44121</v>
      </c>
      <c r="BE5" s="12">
        <f t="shared" si="1"/>
        <v>44122</v>
      </c>
      <c r="BF5" s="11">
        <f>BE5+1</f>
        <v>44123</v>
      </c>
      <c r="BG5" s="10">
        <f>BF5+1</f>
        <v>44124</v>
      </c>
      <c r="BH5" s="10">
        <f t="shared" ref="BH5:BL5" si="2">BG5+1</f>
        <v>44125</v>
      </c>
      <c r="BI5" s="10">
        <f t="shared" si="2"/>
        <v>44126</v>
      </c>
      <c r="BJ5" s="10">
        <f t="shared" si="2"/>
        <v>44127</v>
      </c>
      <c r="BK5" s="10">
        <f t="shared" si="2"/>
        <v>44128</v>
      </c>
      <c r="BL5" s="12">
        <f t="shared" si="2"/>
        <v>44129</v>
      </c>
    </row>
    <row r="6" spans="1:64" ht="30" customHeight="1" thickBot="1" x14ac:dyDescent="0.25">
      <c r="A6" s="59" t="s">
        <v>37</v>
      </c>
      <c r="B6" s="8" t="s">
        <v>12</v>
      </c>
      <c r="C6" s="9" t="s">
        <v>6</v>
      </c>
      <c r="D6" s="9" t="s">
        <v>5</v>
      </c>
      <c r="E6" s="9" t="s">
        <v>8</v>
      </c>
      <c r="F6" s="9" t="s">
        <v>9</v>
      </c>
      <c r="G6" s="9"/>
      <c r="H6" s="9" t="s">
        <v>10</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x14ac:dyDescent="0.25">
      <c r="A7" s="58" t="s">
        <v>32</v>
      </c>
      <c r="C7" s="62"/>
      <c r="E7"/>
      <c r="H7" t="str">
        <f>IF(OR(ISBLANK(task_start),ISBLANK(task_end)),"",task_end-task_start+1)</f>
        <v/>
      </c>
      <c r="I7" s="44"/>
      <c r="J7" s="44"/>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row>
    <row r="8" spans="1:64" s="3" customFormat="1" ht="30" customHeight="1" thickBot="1" x14ac:dyDescent="0.25">
      <c r="A8" s="59" t="s">
        <v>38</v>
      </c>
      <c r="B8" s="18" t="s">
        <v>45</v>
      </c>
      <c r="C8" s="71"/>
      <c r="D8" s="19"/>
      <c r="E8" s="20"/>
      <c r="F8" s="21"/>
      <c r="G8" s="17"/>
      <c r="H8" s="17" t="str">
        <f t="shared" ref="H8:H33" si="6">IF(OR(ISBLANK(task_start),ISBLANK(task_end)),"",task_end-task_start+1)</f>
        <v/>
      </c>
      <c r="I8" s="44"/>
      <c r="J8" s="44"/>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row>
    <row r="9" spans="1:64" s="3" customFormat="1" ht="30" customHeight="1" thickBot="1" x14ac:dyDescent="0.25">
      <c r="A9" s="59" t="s">
        <v>39</v>
      </c>
      <c r="B9" s="80" t="s">
        <v>44</v>
      </c>
      <c r="C9" s="72"/>
      <c r="D9" s="22">
        <v>1</v>
      </c>
      <c r="E9" s="66">
        <f>Project_Start</f>
        <v>44075</v>
      </c>
      <c r="F9" s="66">
        <v>44080</v>
      </c>
      <c r="G9" s="17"/>
      <c r="H9" s="17">
        <f t="shared" si="6"/>
        <v>6</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 customFormat="1" ht="30" customHeight="1" thickBot="1" x14ac:dyDescent="0.25">
      <c r="A10" s="59" t="s">
        <v>40</v>
      </c>
      <c r="B10" s="80" t="s">
        <v>46</v>
      </c>
      <c r="C10" s="72"/>
      <c r="D10" s="22">
        <v>1</v>
      </c>
      <c r="E10" s="66">
        <v>44102</v>
      </c>
      <c r="F10" s="66">
        <v>44106</v>
      </c>
      <c r="G10" s="17"/>
      <c r="H10" s="17">
        <f t="shared" si="6"/>
        <v>5</v>
      </c>
      <c r="I10" s="44"/>
      <c r="J10" s="44"/>
      <c r="K10" s="44"/>
      <c r="L10" s="44"/>
      <c r="M10" s="44"/>
      <c r="N10" s="44"/>
      <c r="O10" s="44"/>
      <c r="P10" s="44"/>
      <c r="Q10" s="44"/>
      <c r="R10" s="44"/>
      <c r="S10" s="44"/>
      <c r="T10" s="44"/>
      <c r="U10" s="45"/>
      <c r="V10" s="45"/>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 customFormat="1" ht="30" customHeight="1" thickBot="1" x14ac:dyDescent="0.25">
      <c r="A11" s="58"/>
      <c r="B11" s="80" t="s">
        <v>48</v>
      </c>
      <c r="C11" s="72"/>
      <c r="D11" s="22">
        <v>1</v>
      </c>
      <c r="E11" s="66">
        <v>44108</v>
      </c>
      <c r="F11" s="66">
        <v>44111</v>
      </c>
      <c r="G11" s="17"/>
      <c r="H11" s="17">
        <f t="shared" si="6"/>
        <v>4</v>
      </c>
      <c r="I11" s="44"/>
      <c r="J11" s="44"/>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 customFormat="1" ht="30" customHeight="1" thickBot="1" x14ac:dyDescent="0.25">
      <c r="A12" s="58"/>
      <c r="B12" s="80" t="s">
        <v>49</v>
      </c>
      <c r="C12" s="72"/>
      <c r="D12" s="22">
        <v>1</v>
      </c>
      <c r="E12" s="66">
        <v>44112</v>
      </c>
      <c r="F12" s="66">
        <v>44112</v>
      </c>
      <c r="G12" s="17"/>
      <c r="H12" s="17">
        <f t="shared" si="6"/>
        <v>1</v>
      </c>
      <c r="I12" s="44"/>
      <c r="J12" s="44"/>
      <c r="K12" s="44"/>
      <c r="L12" s="44"/>
      <c r="M12" s="44"/>
      <c r="N12" s="44"/>
      <c r="O12" s="44"/>
      <c r="P12" s="44"/>
      <c r="Q12" s="44"/>
      <c r="R12" s="44"/>
      <c r="S12" s="44"/>
      <c r="T12" s="44"/>
      <c r="U12" s="44"/>
      <c r="V12" s="44"/>
      <c r="W12" s="44"/>
      <c r="X12" s="44"/>
      <c r="Y12" s="45"/>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row>
    <row r="13" spans="1:64" s="3" customFormat="1" ht="30" customHeight="1" thickBot="1" x14ac:dyDescent="0.25">
      <c r="A13" s="58"/>
      <c r="B13" s="80" t="s">
        <v>50</v>
      </c>
      <c r="C13" s="72"/>
      <c r="D13" s="22">
        <v>0.65</v>
      </c>
      <c r="E13" s="66">
        <v>44105</v>
      </c>
      <c r="F13" s="66">
        <v>44125</v>
      </c>
      <c r="G13" s="17"/>
      <c r="H13" s="17">
        <f t="shared" si="6"/>
        <v>21</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 customFormat="1" ht="30" customHeight="1" thickBot="1" x14ac:dyDescent="0.25">
      <c r="A14" s="59" t="s">
        <v>41</v>
      </c>
      <c r="B14" s="23" t="s">
        <v>51</v>
      </c>
      <c r="C14" s="73"/>
      <c r="D14" s="24"/>
      <c r="E14" s="25"/>
      <c r="F14" s="26"/>
      <c r="G14" s="17"/>
      <c r="H14" s="17" t="str">
        <f t="shared" si="6"/>
        <v/>
      </c>
      <c r="I14" s="44"/>
      <c r="J14" s="44"/>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 customFormat="1" ht="30" customHeight="1" thickBot="1" x14ac:dyDescent="0.25">
      <c r="A15" s="59"/>
      <c r="B15" s="81" t="s">
        <v>52</v>
      </c>
      <c r="C15" s="74"/>
      <c r="D15" s="27">
        <v>0</v>
      </c>
      <c r="E15" s="67">
        <v>44132</v>
      </c>
      <c r="F15" s="67">
        <v>44132</v>
      </c>
      <c r="G15" s="17"/>
      <c r="H15" s="17">
        <f t="shared" si="6"/>
        <v>1</v>
      </c>
      <c r="I15" s="44"/>
      <c r="J15" s="44"/>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 customFormat="1" ht="30" customHeight="1" thickBot="1" x14ac:dyDescent="0.25">
      <c r="A16" s="58"/>
      <c r="B16" s="81" t="s">
        <v>53</v>
      </c>
      <c r="C16" s="74"/>
      <c r="D16" s="27">
        <v>0</v>
      </c>
      <c r="E16" s="67">
        <v>44132</v>
      </c>
      <c r="F16" s="67">
        <v>44132</v>
      </c>
      <c r="G16" s="17"/>
      <c r="H16" s="17">
        <f t="shared" si="6"/>
        <v>1</v>
      </c>
      <c r="I16" s="44"/>
      <c r="J16" s="44"/>
      <c r="K16" s="44"/>
      <c r="L16" s="44"/>
      <c r="M16" s="44"/>
      <c r="N16" s="44"/>
      <c r="O16" s="44"/>
      <c r="P16" s="44"/>
      <c r="Q16" s="44"/>
      <c r="R16" s="44"/>
      <c r="S16" s="44"/>
      <c r="T16" s="44"/>
      <c r="U16" s="45"/>
      <c r="V16" s="45"/>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 customFormat="1" ht="30" customHeight="1" thickBot="1" x14ac:dyDescent="0.25">
      <c r="A17" s="58"/>
      <c r="B17" s="81" t="s">
        <v>54</v>
      </c>
      <c r="C17" s="74"/>
      <c r="D17" s="27"/>
      <c r="E17" s="67">
        <f>F16</f>
        <v>44132</v>
      </c>
      <c r="F17" s="67">
        <v>44106</v>
      </c>
      <c r="G17" s="17"/>
      <c r="H17" s="17">
        <f t="shared" si="6"/>
        <v>-25</v>
      </c>
      <c r="I17" s="44"/>
      <c r="J17" s="44"/>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row>
    <row r="18" spans="1:64" s="3" customFormat="1" ht="30" customHeight="1" thickBot="1" x14ac:dyDescent="0.25">
      <c r="A18" s="58"/>
      <c r="B18" s="81" t="s">
        <v>55</v>
      </c>
      <c r="C18" s="74"/>
      <c r="D18" s="27">
        <v>0.9</v>
      </c>
      <c r="E18" s="67">
        <v>44102</v>
      </c>
      <c r="F18" s="67">
        <v>44132</v>
      </c>
      <c r="G18" s="17"/>
      <c r="H18" s="17">
        <f t="shared" si="6"/>
        <v>31</v>
      </c>
      <c r="I18" s="44"/>
      <c r="J18" s="44"/>
      <c r="K18" s="44"/>
      <c r="L18" s="44"/>
      <c r="M18" s="44"/>
      <c r="N18" s="44"/>
      <c r="O18" s="44"/>
      <c r="P18" s="44"/>
      <c r="Q18" s="44"/>
      <c r="R18" s="44"/>
      <c r="S18" s="44"/>
      <c r="T18" s="44"/>
      <c r="U18" s="44"/>
      <c r="V18" s="44"/>
      <c r="W18" s="44"/>
      <c r="X18" s="44"/>
      <c r="Y18" s="45"/>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 customFormat="1" ht="30" customHeight="1" thickBot="1" x14ac:dyDescent="0.25">
      <c r="A19" s="58"/>
      <c r="B19" s="81" t="s">
        <v>2</v>
      </c>
      <c r="C19" s="74"/>
      <c r="D19" s="27"/>
      <c r="E19" s="67">
        <f>E18</f>
        <v>44102</v>
      </c>
      <c r="F19" s="67">
        <f>E19+3</f>
        <v>44105</v>
      </c>
      <c r="G19" s="17"/>
      <c r="H19" s="17">
        <f t="shared" si="6"/>
        <v>4</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 customFormat="1" ht="30" customHeight="1" thickBot="1" x14ac:dyDescent="0.25">
      <c r="A20" s="58" t="s">
        <v>29</v>
      </c>
      <c r="B20" s="28" t="s">
        <v>56</v>
      </c>
      <c r="C20" s="75"/>
      <c r="D20" s="29"/>
      <c r="E20" s="30"/>
      <c r="F20" s="31"/>
      <c r="G20" s="17"/>
      <c r="H20" s="17" t="str">
        <f t="shared" si="6"/>
        <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 customFormat="1" ht="30" customHeight="1" thickBot="1" x14ac:dyDescent="0.25">
      <c r="A21" s="58"/>
      <c r="B21" s="82" t="s">
        <v>58</v>
      </c>
      <c r="C21" s="76"/>
      <c r="D21" s="32"/>
      <c r="E21" s="68">
        <v>44133</v>
      </c>
      <c r="F21" s="68">
        <v>44142</v>
      </c>
      <c r="G21" s="17"/>
      <c r="H21" s="17">
        <f t="shared" si="6"/>
        <v>10</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 customFormat="1" ht="30" customHeight="1" thickBot="1" x14ac:dyDescent="0.25">
      <c r="A22" s="58"/>
      <c r="B22" s="82" t="s">
        <v>59</v>
      </c>
      <c r="C22" s="76"/>
      <c r="D22" s="32"/>
      <c r="E22" s="68">
        <v>44133</v>
      </c>
      <c r="F22" s="68">
        <v>44149</v>
      </c>
      <c r="G22" s="17"/>
      <c r="H22" s="17">
        <f t="shared" si="6"/>
        <v>17</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 customFormat="1" ht="30" customHeight="1" thickBot="1" x14ac:dyDescent="0.25">
      <c r="A23" s="58"/>
      <c r="B23" s="82" t="s">
        <v>60</v>
      </c>
      <c r="C23" s="76"/>
      <c r="D23" s="32"/>
      <c r="E23" s="68">
        <f>E22+5</f>
        <v>44138</v>
      </c>
      <c r="F23" s="68">
        <v>44145</v>
      </c>
      <c r="G23" s="17"/>
      <c r="H23" s="17">
        <f t="shared" si="6"/>
        <v>8</v>
      </c>
      <c r="I23" s="44"/>
      <c r="J23" s="4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row>
    <row r="24" spans="1:64" s="3" customFormat="1" ht="30" customHeight="1" thickBot="1" x14ac:dyDescent="0.25">
      <c r="A24" s="58"/>
      <c r="B24" s="82" t="s">
        <v>61</v>
      </c>
      <c r="C24" s="76"/>
      <c r="D24" s="32"/>
      <c r="E24" s="68">
        <v>44133</v>
      </c>
      <c r="F24" s="68">
        <f>E24+4</f>
        <v>44137</v>
      </c>
      <c r="G24" s="17"/>
      <c r="H24" s="17">
        <f t="shared" si="6"/>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 customFormat="1" ht="30" customHeight="1" thickBot="1" x14ac:dyDescent="0.25">
      <c r="A25" s="58"/>
      <c r="B25" s="82" t="s">
        <v>2</v>
      </c>
      <c r="C25" s="76"/>
      <c r="D25" s="32"/>
      <c r="E25" s="68">
        <f>E23</f>
        <v>44138</v>
      </c>
      <c r="F25" s="68">
        <f>E25+4</f>
        <v>44142</v>
      </c>
      <c r="G25" s="17"/>
      <c r="H25" s="17">
        <f t="shared" si="6"/>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 customFormat="1" ht="30" customHeight="1" thickBot="1" x14ac:dyDescent="0.25">
      <c r="A26" s="58" t="s">
        <v>29</v>
      </c>
      <c r="B26" s="33" t="s">
        <v>57</v>
      </c>
      <c r="C26" s="77"/>
      <c r="D26" s="34"/>
      <c r="E26" s="35"/>
      <c r="F26" s="36"/>
      <c r="G26" s="17"/>
      <c r="H26" s="17" t="str">
        <f t="shared" si="6"/>
        <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 customFormat="1" ht="30" customHeight="1" thickBot="1" x14ac:dyDescent="0.25">
      <c r="A27" s="58"/>
      <c r="B27" s="83" t="s">
        <v>62</v>
      </c>
      <c r="C27" s="78"/>
      <c r="D27" s="37"/>
      <c r="E27" s="69">
        <v>44145</v>
      </c>
      <c r="F27" s="69">
        <v>44150</v>
      </c>
      <c r="G27" s="17"/>
      <c r="H27" s="17">
        <f t="shared" si="6"/>
        <v>6</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 customFormat="1" ht="30" customHeight="1" thickBot="1" x14ac:dyDescent="0.25">
      <c r="A28" s="58"/>
      <c r="B28" s="83" t="s">
        <v>63</v>
      </c>
      <c r="C28" s="78"/>
      <c r="D28" s="37"/>
      <c r="E28" s="69">
        <v>44145</v>
      </c>
      <c r="F28" s="69">
        <v>44150</v>
      </c>
      <c r="G28" s="17"/>
      <c r="H28" s="17">
        <f t="shared" si="6"/>
        <v>6</v>
      </c>
      <c r="I28" s="44"/>
      <c r="J28" s="44"/>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row>
    <row r="29" spans="1:64" s="3" customFormat="1" ht="30" customHeight="1" thickBot="1" x14ac:dyDescent="0.25">
      <c r="A29" s="58"/>
      <c r="B29" s="83" t="s">
        <v>0</v>
      </c>
      <c r="C29" s="78"/>
      <c r="D29" s="37"/>
      <c r="E29" s="69" t="s">
        <v>28</v>
      </c>
      <c r="F29" s="69" t="s">
        <v>28</v>
      </c>
      <c r="G29" s="17"/>
      <c r="H29" s="17" t="e">
        <f t="shared" si="6"/>
        <v>#VALUE!</v>
      </c>
      <c r="I29" s="44"/>
      <c r="J29" s="44"/>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row>
    <row r="30" spans="1:64" s="3" customFormat="1" ht="30" customHeight="1" thickBot="1" x14ac:dyDescent="0.25">
      <c r="A30" s="58"/>
      <c r="B30" s="83" t="s">
        <v>1</v>
      </c>
      <c r="C30" s="78"/>
      <c r="D30" s="37"/>
      <c r="E30" s="69" t="s">
        <v>28</v>
      </c>
      <c r="F30" s="69" t="s">
        <v>28</v>
      </c>
      <c r="G30" s="17"/>
      <c r="H30" s="17" t="e">
        <f t="shared" si="6"/>
        <v>#VALUE!</v>
      </c>
      <c r="I30" s="44"/>
      <c r="J30" s="44"/>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row>
    <row r="31" spans="1:64" s="3" customFormat="1" ht="30" customHeight="1" thickBot="1" x14ac:dyDescent="0.25">
      <c r="A31" s="58"/>
      <c r="B31" s="83" t="s">
        <v>2</v>
      </c>
      <c r="C31" s="78"/>
      <c r="D31" s="37"/>
      <c r="E31" s="69" t="s">
        <v>28</v>
      </c>
      <c r="F31" s="69" t="s">
        <v>28</v>
      </c>
      <c r="G31" s="17"/>
      <c r="H31" s="17" t="e">
        <f t="shared" si="6"/>
        <v>#VALUE!</v>
      </c>
      <c r="I31" s="44"/>
      <c r="J31" s="44"/>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row>
    <row r="32" spans="1:64" s="3" customFormat="1" ht="30" customHeight="1" thickBot="1" x14ac:dyDescent="0.25">
      <c r="A32" s="58" t="s">
        <v>31</v>
      </c>
      <c r="B32" s="84"/>
      <c r="C32" s="79"/>
      <c r="D32" s="16"/>
      <c r="E32" s="70"/>
      <c r="F32" s="70"/>
      <c r="G32" s="17"/>
      <c r="H32" s="17" t="str">
        <f t="shared" si="6"/>
        <v/>
      </c>
      <c r="I32" s="44"/>
      <c r="J32" s="44"/>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row>
    <row r="33" spans="1:64" s="3" customFormat="1" ht="30" customHeight="1" thickBot="1" x14ac:dyDescent="0.25">
      <c r="A33" s="59" t="s">
        <v>30</v>
      </c>
      <c r="B33" s="38" t="s">
        <v>3</v>
      </c>
      <c r="C33" s="39"/>
      <c r="D33" s="40"/>
      <c r="E33" s="41"/>
      <c r="F33" s="42"/>
      <c r="G33" s="43"/>
      <c r="H33" s="43" t="str">
        <f t="shared" si="6"/>
        <v/>
      </c>
      <c r="I33" s="46"/>
      <c r="J33" s="46"/>
      <c r="K33" s="46"/>
      <c r="L33" s="46"/>
      <c r="M33" s="46"/>
      <c r="N33" s="46"/>
      <c r="O33" s="46"/>
      <c r="P33" s="46"/>
      <c r="Q33" s="46"/>
      <c r="R33" s="46"/>
      <c r="S33" s="46"/>
      <c r="T33" s="46"/>
      <c r="U33" s="46"/>
      <c r="V33" s="46"/>
      <c r="W33" s="46"/>
      <c r="X33" s="46"/>
      <c r="Y33" s="46"/>
      <c r="Z33" s="46"/>
      <c r="AA33" s="46"/>
      <c r="AB33" s="46"/>
      <c r="AC33" s="46"/>
      <c r="AD33" s="46"/>
      <c r="AE33" s="46"/>
      <c r="AF33" s="46"/>
      <c r="AG33" s="46"/>
      <c r="AH33" s="46"/>
      <c r="AI33" s="46"/>
      <c r="AJ33" s="46"/>
      <c r="AK33" s="46"/>
      <c r="AL33" s="46"/>
      <c r="AM33" s="46"/>
      <c r="AN33" s="46"/>
      <c r="AO33" s="46"/>
      <c r="AP33" s="46"/>
      <c r="AQ33" s="46"/>
      <c r="AR33" s="46"/>
      <c r="AS33" s="46"/>
      <c r="AT33" s="46"/>
      <c r="AU33" s="46"/>
      <c r="AV33" s="46"/>
      <c r="AW33" s="46"/>
      <c r="AX33" s="46"/>
      <c r="AY33" s="46"/>
      <c r="AZ33" s="46"/>
      <c r="BA33" s="46"/>
      <c r="BB33" s="46"/>
      <c r="BC33" s="46"/>
      <c r="BD33" s="46"/>
      <c r="BE33" s="46"/>
      <c r="BF33" s="46"/>
      <c r="BG33" s="46"/>
      <c r="BH33" s="46"/>
      <c r="BI33" s="46"/>
      <c r="BJ33" s="46"/>
      <c r="BK33" s="46"/>
      <c r="BL33" s="46"/>
    </row>
    <row r="34" spans="1:64" ht="30" customHeight="1" x14ac:dyDescent="0.2">
      <c r="G34" s="6"/>
    </row>
    <row r="35" spans="1:64" ht="30" customHeight="1" x14ac:dyDescent="0.2">
      <c r="C35" s="14"/>
      <c r="F35" s="60"/>
    </row>
    <row r="36" spans="1:64" ht="30" customHeight="1" x14ac:dyDescent="0.2">
      <c r="C36" s="15"/>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7:D33">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3">
    <cfRule type="expression" dxfId="2" priority="33">
      <formula>AND(TODAY()&gt;=I$5,TODAY()&lt;J$5)</formula>
    </cfRule>
  </conditionalFormatting>
  <conditionalFormatting sqref="I7:BL33">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3"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baseColWidth="10" defaultColWidth="9.1640625" defaultRowHeight="14" x14ac:dyDescent="0.2"/>
  <cols>
    <col min="1" max="1" width="87.1640625" style="48" customWidth="1"/>
    <col min="2" max="16384" width="9.1640625" style="2"/>
  </cols>
  <sheetData>
    <row r="1" spans="1:2" ht="46.5" customHeight="1" x14ac:dyDescent="0.2"/>
    <row r="2" spans="1:2" s="50" customFormat="1" ht="16" x14ac:dyDescent="0.2">
      <c r="A2" s="49" t="s">
        <v>15</v>
      </c>
      <c r="B2" s="49"/>
    </row>
    <row r="3" spans="1:2" s="54" customFormat="1" ht="27" customHeight="1" x14ac:dyDescent="0.2">
      <c r="A3" s="55" t="s">
        <v>20</v>
      </c>
      <c r="B3" s="55"/>
    </row>
    <row r="4" spans="1:2" s="51" customFormat="1" ht="26" x14ac:dyDescent="0.3">
      <c r="A4" s="52" t="s">
        <v>14</v>
      </c>
    </row>
    <row r="5" spans="1:2" ht="74" customHeight="1" x14ac:dyDescent="0.2">
      <c r="A5" s="53" t="s">
        <v>23</v>
      </c>
    </row>
    <row r="6" spans="1:2" ht="26.25" customHeight="1" x14ac:dyDescent="0.2">
      <c r="A6" s="52" t="s">
        <v>26</v>
      </c>
    </row>
    <row r="7" spans="1:2" s="48" customFormat="1" ht="205" customHeight="1" x14ac:dyDescent="0.2">
      <c r="A7" s="57" t="s">
        <v>25</v>
      </c>
    </row>
    <row r="8" spans="1:2" s="51" customFormat="1" ht="26" x14ac:dyDescent="0.3">
      <c r="A8" s="52" t="s">
        <v>16</v>
      </c>
    </row>
    <row r="9" spans="1:2" ht="48" x14ac:dyDescent="0.2">
      <c r="A9" s="53" t="s">
        <v>24</v>
      </c>
    </row>
    <row r="10" spans="1:2" s="48" customFormat="1" ht="28" customHeight="1" x14ac:dyDescent="0.2">
      <c r="A10" s="56" t="s">
        <v>22</v>
      </c>
    </row>
    <row r="11" spans="1:2" s="51" customFormat="1" ht="26" x14ac:dyDescent="0.3">
      <c r="A11" s="52" t="s">
        <v>13</v>
      </c>
    </row>
    <row r="12" spans="1:2" ht="32" x14ac:dyDescent="0.2">
      <c r="A12" s="53" t="s">
        <v>21</v>
      </c>
    </row>
    <row r="13" spans="1:2" s="48" customFormat="1" ht="28" customHeight="1" x14ac:dyDescent="0.2">
      <c r="A13" s="56" t="s">
        <v>7</v>
      </c>
    </row>
    <row r="14" spans="1:2" s="51" customFormat="1" ht="26" x14ac:dyDescent="0.3">
      <c r="A14" s="52" t="s">
        <v>17</v>
      </c>
    </row>
    <row r="15" spans="1:2" ht="75" customHeight="1" x14ac:dyDescent="0.2">
      <c r="A15" s="53" t="s">
        <v>18</v>
      </c>
    </row>
    <row r="16" spans="1:2" ht="64" x14ac:dyDescent="0.2">
      <c r="A16" s="53" t="s">
        <v>19</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2020-10-28T01:41:40Z</dcterms:modified>
</cp:coreProperties>
</file>